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fileSharing readOnlyRecommended="1"/>
  <workbookPr codeName="DieseArbeitsmappe" defaultThemeVersion="124226"/>
  <mc:AlternateContent xmlns:mc="http://schemas.openxmlformats.org/markup-compatibility/2006">
    <mc:Choice Requires="x15">
      <x15ac:absPath xmlns:x15ac="http://schemas.microsoft.com/office/spreadsheetml/2010/11/ac" url="\\wirtschaft.bayern.de\Daten\ORGANISATION\Ref96\5-Energiebilanzen\2022\VÖ-Dateien\"/>
    </mc:Choice>
  </mc:AlternateContent>
  <xr:revisionPtr revIDLastSave="0" documentId="13_ncr:1_{8F37EFDB-1A78-4E12-A5A4-738196198F83}" xr6:coauthVersionLast="47" xr6:coauthVersionMax="47" xr10:uidLastSave="{00000000-0000-0000-0000-000000000000}"/>
  <bookViews>
    <workbookView xWindow="-110" yWindow="-110" windowWidth="19420" windowHeight="10300" firstSheet="2" activeTab="2" xr2:uid="{90D8C595-5C88-43F4-B497-EF7F4D0FB497}"/>
  </bookViews>
  <sheets>
    <sheet name="Start" sheetId="78" r:id="rId1"/>
    <sheet name="Erläuterungen" sheetId="79" r:id="rId2"/>
    <sheet name="Heizwerte" sheetId="40" r:id="rId3"/>
    <sheet name="EB-1" sheetId="42" r:id="rId4"/>
    <sheet name="EB-2" sheetId="54" r:id="rId5"/>
    <sheet name="EB-3" sheetId="44" state="hidden" r:id="rId6"/>
    <sheet name="PEV-1" sheetId="4" r:id="rId7"/>
    <sheet name="PEV-2" sheetId="5" r:id="rId8"/>
    <sheet name="PEV-3" sheetId="6" r:id="rId9"/>
    <sheet name="PEV-4" sheetId="7" r:id="rId10"/>
    <sheet name="PEV-5" sheetId="52" r:id="rId11"/>
    <sheet name="PEV-6" sheetId="57" r:id="rId12"/>
    <sheet name="EE-1" sheetId="48" r:id="rId13"/>
    <sheet name="EE-2a" sheetId="8" r:id="rId14"/>
    <sheet name="EE-2b" sheetId="49" r:id="rId15"/>
    <sheet name="EE-3" sheetId="9" r:id="rId16"/>
    <sheet name="EEV-1" sheetId="12" r:id="rId17"/>
    <sheet name="EEV-2" sheetId="60" r:id="rId18"/>
    <sheet name="EEV-3" sheetId="62" r:id="rId19"/>
    <sheet name="EEV-4" sheetId="64" r:id="rId20"/>
    <sheet name="EEV-5" sheetId="66" r:id="rId21"/>
    <sheet name="EEV-6" sheetId="68" r:id="rId22"/>
    <sheet name="CO2-1" sheetId="18" r:id="rId23"/>
    <sheet name="CO2-2" sheetId="89" r:id="rId24"/>
    <sheet name="CO2-3" sheetId="83" r:id="rId25"/>
    <sheet name="CO2-4" sheetId="84" r:id="rId26"/>
    <sheet name="E-1" sheetId="69" r:id="rId27"/>
    <sheet name="E-2" sheetId="70" r:id="rId28"/>
    <sheet name="E-3" sheetId="72" r:id="rId29"/>
    <sheet name="E-4" sheetId="32" r:id="rId30"/>
    <sheet name="E-5" sheetId="33" r:id="rId31"/>
    <sheet name="E-6" sheetId="34" r:id="rId32"/>
    <sheet name="G-1" sheetId="19" r:id="rId33"/>
    <sheet name="G-2" sheetId="20" r:id="rId34"/>
    <sheet name="G-3" sheetId="73" r:id="rId35"/>
    <sheet name="M-1" sheetId="22" r:id="rId36"/>
    <sheet name="M-2" sheetId="23" r:id="rId37"/>
    <sheet name="M-3" sheetId="74" r:id="rId38"/>
    <sheet name="M-4" sheetId="80" r:id="rId39"/>
    <sheet name="K-1" sheetId="26" r:id="rId40"/>
    <sheet name="K-2" sheetId="76" r:id="rId41"/>
    <sheet name="K-3" sheetId="77" r:id="rId42"/>
    <sheet name="aufbau" sheetId="35" r:id="rId43"/>
    <sheet name="pev" sheetId="41" state="hidden" r:id="rId44"/>
    <sheet name="strom" sheetId="38" r:id="rId45"/>
    <sheet name="gas" sheetId="36" r:id="rId46"/>
    <sheet name="mineralöl" sheetId="37" r:id="rId47"/>
  </sheets>
  <externalReferences>
    <externalReference r:id="rId48"/>
    <externalReference r:id="rId49"/>
    <externalReference r:id="rId50"/>
    <externalReference r:id="rId51"/>
  </externalReferences>
  <definedNames>
    <definedName name="__123Graph_E" localSheetId="23" hidden="1">'[1]Bil nat'!#REF!</definedName>
    <definedName name="__123Graph_E" localSheetId="24" hidden="1">'[1]Bil nat'!#REF!</definedName>
    <definedName name="__123Graph_E" localSheetId="25" hidden="1">'[1]Bil nat'!#REF!</definedName>
    <definedName name="__123Graph_E" localSheetId="26" hidden="1">'[1]Bil nat'!#REF!</definedName>
    <definedName name="__123Graph_E" localSheetId="27" hidden="1">'[1]Bil nat'!#REF!</definedName>
    <definedName name="__123Graph_E" localSheetId="28" hidden="1">'[1]Bil nat'!#REF!</definedName>
    <definedName name="__123Graph_E" localSheetId="14" hidden="1">'[1]Bil nat'!#REF!</definedName>
    <definedName name="__123Graph_E" localSheetId="17" hidden="1">'[1]Bil nat'!#REF!</definedName>
    <definedName name="__123Graph_E" localSheetId="18" hidden="1">'[1]Bil nat'!#REF!</definedName>
    <definedName name="__123Graph_E" localSheetId="19" hidden="1">'[1]Bil nat'!#REF!</definedName>
    <definedName name="__123Graph_E" localSheetId="20" hidden="1">'[1]Bil nat'!#REF!</definedName>
    <definedName name="__123Graph_E" localSheetId="21" hidden="1">'[1]Bil nat'!#REF!</definedName>
    <definedName name="__123Graph_E" localSheetId="34" hidden="1">'[1]Bil nat'!#REF!</definedName>
    <definedName name="__123Graph_E" localSheetId="40" hidden="1">'[1]Bil nat'!#REF!</definedName>
    <definedName name="__123Graph_E" localSheetId="41" hidden="1">'[1]Bil nat'!#REF!</definedName>
    <definedName name="__123Graph_E" localSheetId="37" hidden="1">'[1]Bil nat'!#REF!</definedName>
    <definedName name="__123Graph_E" localSheetId="38" hidden="1">'[1]Bil nat'!#REF!</definedName>
    <definedName name="__123Graph_E" localSheetId="10" hidden="1">'[1]Bil nat'!#REF!</definedName>
    <definedName name="__123Graph_E" localSheetId="11" hidden="1">'[1]Bil nat'!#REF!</definedName>
    <definedName name="__123Graph_E" hidden="1">'[1]Bil nat'!#REF!</definedName>
    <definedName name="__123Graph_F" localSheetId="23" hidden="1">'[1]Bil nat'!#REF!</definedName>
    <definedName name="__123Graph_F" localSheetId="24" hidden="1">'[1]Bil nat'!#REF!</definedName>
    <definedName name="__123Graph_F" localSheetId="25" hidden="1">'[1]Bil nat'!#REF!</definedName>
    <definedName name="__123Graph_F" localSheetId="26" hidden="1">'[1]Bil nat'!#REF!</definedName>
    <definedName name="__123Graph_F" localSheetId="27" hidden="1">'[1]Bil nat'!#REF!</definedName>
    <definedName name="__123Graph_F" localSheetId="28" hidden="1">'[1]Bil nat'!#REF!</definedName>
    <definedName name="__123Graph_F" localSheetId="14" hidden="1">'[1]Bil nat'!#REF!</definedName>
    <definedName name="__123Graph_F" localSheetId="17" hidden="1">'[1]Bil nat'!#REF!</definedName>
    <definedName name="__123Graph_F" localSheetId="18" hidden="1">'[1]Bil nat'!#REF!</definedName>
    <definedName name="__123Graph_F" localSheetId="19" hidden="1">'[1]Bil nat'!#REF!</definedName>
    <definedName name="__123Graph_F" localSheetId="20" hidden="1">'[1]Bil nat'!#REF!</definedName>
    <definedName name="__123Graph_F" localSheetId="21" hidden="1">'[1]Bil nat'!#REF!</definedName>
    <definedName name="__123Graph_F" localSheetId="34" hidden="1">'[1]Bil nat'!#REF!</definedName>
    <definedName name="__123Graph_F" localSheetId="40" hidden="1">'[1]Bil nat'!#REF!</definedName>
    <definedName name="__123Graph_F" localSheetId="41" hidden="1">'[1]Bil nat'!#REF!</definedName>
    <definedName name="__123Graph_F" localSheetId="37" hidden="1">'[1]Bil nat'!#REF!</definedName>
    <definedName name="__123Graph_F" localSheetId="38" hidden="1">'[1]Bil nat'!#REF!</definedName>
    <definedName name="__123Graph_F" localSheetId="10" hidden="1">'[1]Bil nat'!#REF!</definedName>
    <definedName name="__123Graph_F" localSheetId="11" hidden="1">'[1]Bil nat'!#REF!</definedName>
    <definedName name="__123Graph_F" hidden="1">'[1]Bil nat'!#REF!</definedName>
    <definedName name="__123Graph_X" localSheetId="23" hidden="1">'[1]Bil nat'!#REF!</definedName>
    <definedName name="__123Graph_X" localSheetId="24" hidden="1">'[1]Bil nat'!#REF!</definedName>
    <definedName name="__123Graph_X" localSheetId="25" hidden="1">'[1]Bil nat'!#REF!</definedName>
    <definedName name="__123Graph_X" localSheetId="26" hidden="1">'[1]Bil nat'!#REF!</definedName>
    <definedName name="__123Graph_X" localSheetId="27" hidden="1">'[1]Bil nat'!#REF!</definedName>
    <definedName name="__123Graph_X" localSheetId="28" hidden="1">'[1]Bil nat'!#REF!</definedName>
    <definedName name="__123Graph_X" localSheetId="14" hidden="1">'[1]Bil nat'!#REF!</definedName>
    <definedName name="__123Graph_X" localSheetId="17" hidden="1">'[1]Bil nat'!#REF!</definedName>
    <definedName name="__123Graph_X" localSheetId="18" hidden="1">'[1]Bil nat'!#REF!</definedName>
    <definedName name="__123Graph_X" localSheetId="19" hidden="1">'[1]Bil nat'!#REF!</definedName>
    <definedName name="__123Graph_X" localSheetId="20" hidden="1">'[1]Bil nat'!#REF!</definedName>
    <definedName name="__123Graph_X" localSheetId="21" hidden="1">'[1]Bil nat'!#REF!</definedName>
    <definedName name="__123Graph_X" localSheetId="34" hidden="1">'[1]Bil nat'!#REF!</definedName>
    <definedName name="__123Graph_X" localSheetId="40" hidden="1">'[1]Bil nat'!#REF!</definedName>
    <definedName name="__123Graph_X" localSheetId="41" hidden="1">'[1]Bil nat'!#REF!</definedName>
    <definedName name="__123Graph_X" localSheetId="37" hidden="1">'[1]Bil nat'!#REF!</definedName>
    <definedName name="__123Graph_X" localSheetId="38" hidden="1">'[1]Bil nat'!#REF!</definedName>
    <definedName name="__123Graph_X" localSheetId="10" hidden="1">'[1]Bil nat'!#REF!</definedName>
    <definedName name="__123Graph_X" localSheetId="11" hidden="1">'[1]Bil nat'!#REF!</definedName>
    <definedName name="__123Graph_X" hidden="1">'[1]Bil nat'!#REF!</definedName>
    <definedName name="A" localSheetId="23">#REF!</definedName>
    <definedName name="A">#REF!</definedName>
    <definedName name="AA" localSheetId="23">#REF!</definedName>
    <definedName name="AA">#REF!</definedName>
    <definedName name="Beschriftung">OFFSET([2]Daten!$B$10,0,0,COUNTA([2]Daten!$B$10:$B$24),-1)</definedName>
    <definedName name="Beschriftung2" localSheetId="23">OFFSET(#REF!,0,0,COUNTA(#REF!),-1)</definedName>
    <definedName name="Beschriftung2">OFFSET(#REF!,0,0,COUNTA(#REF!),-1)</definedName>
    <definedName name="Betriebsverbrauch_PreAG" localSheetId="23">#REF!</definedName>
    <definedName name="Betriebsverbrauch_PreAG">#REF!</definedName>
    <definedName name="Bremenqkm" localSheetId="23">#REF!</definedName>
    <definedName name="Bremenqkm">#REF!</definedName>
    <definedName name="CRF_CountryName">[3]Sheet1!$C$4</definedName>
    <definedName name="CRF_InventoryYear">[3]Sheet1!$C$6</definedName>
    <definedName name="CRF_Submission">[3]Sheet1!$C$30</definedName>
    <definedName name="CRF_Table10s5_Main1" localSheetId="23">#REF!</definedName>
    <definedName name="CRF_Table10s5_Main1">#REF!</definedName>
    <definedName name="CRF_Table10s5_Main2" localSheetId="23">#REF!</definedName>
    <definedName name="CRF_Table10s5_Main2">#REF!</definedName>
    <definedName name="CRF_Table3.A_D_Doc" localSheetId="23">'[3]Table3.A-D'!#REF!</definedName>
    <definedName name="CRF_Table3.A_D_Doc">'[3]Table3.A-D'!#REF!</definedName>
    <definedName name="Daten01">OFFSET([2]Daten!$C$10,0,0,COUNTA([2]Daten!$C$10:$C$24),-1)</definedName>
    <definedName name="Daten02">OFFSET([2]Daten!$D$10,0,0,COUNTA([2]Daten!$D$10:$D$24),-1)</definedName>
    <definedName name="Daten03">OFFSET([2]Daten!$E$10,0,0,COUNTA([2]Daten!$E$10:$E$24),-1)</definedName>
    <definedName name="Daten04">OFFSET([2]Daten!$F$10,0,0,COUNTA([2]Daten!$F$10:$F$24),-1)</definedName>
    <definedName name="Daten05">OFFSET([2]Daten!$G$10,0,0,COUNTA([2]Daten!$G$10:$G$24),-1)</definedName>
    <definedName name="Daten06">OFFSET([2]Daten!$H$10,0,0,COUNTA([2]Daten!$H$10:$H$24),-1)</definedName>
    <definedName name="Daten07">OFFSET([2]Daten!$I$10,0,0,COUNTA([2]Daten!$I$10:$I$24),-1)</definedName>
    <definedName name="Daten08">OFFSET([2]Daten!$J$10,0,0,COUNTA([2]Daten!$J$10:$J$24),-1)</definedName>
    <definedName name="Daten09">OFFSET([2]Daten!$K$10,0,0,COUNTA([2]Daten!$K$10:$K$24),-1)</definedName>
    <definedName name="Daten10">OFFSET([2]Daten!$L$10,0,0,COUNTA([2]Daten!$L$10:$L$24),-1)</definedName>
    <definedName name="DrehstromEV" localSheetId="23">#REF!</definedName>
    <definedName name="DrehstromEV">#REF!</definedName>
    <definedName name="_xlnm.Print_Area" localSheetId="42">aufbau!$A$1:$S$34</definedName>
    <definedName name="_xlnm.Print_Area" localSheetId="22">'CO2-1'!$A$1:$H$26</definedName>
    <definedName name="_xlnm.Print_Area" localSheetId="23">'CO2-2'!$A$1:$K$52</definedName>
    <definedName name="_xlnm.Print_Area" localSheetId="24">'CO2-3'!$A$1:$T$59</definedName>
    <definedName name="_xlnm.Print_Area" localSheetId="26">'E-1'!$A$1:$F$50</definedName>
    <definedName name="_xlnm.Print_Area" localSheetId="27">'E-2'!$A$1:$W$98</definedName>
    <definedName name="_xlnm.Print_Area" localSheetId="28">'E-3'!$A$1:$O$98</definedName>
    <definedName name="_xlnm.Print_Area" localSheetId="29">'E-4'!$A$1:$H$52</definedName>
    <definedName name="_xlnm.Print_Area" localSheetId="30">'E-5'!$A$1:$O$84</definedName>
    <definedName name="_xlnm.Print_Area" localSheetId="31">'E-6'!$A$1:$T$25</definedName>
    <definedName name="_xlnm.Print_Area" localSheetId="3">'EB-1'!$A$1:$AI$65</definedName>
    <definedName name="_xlnm.Print_Area" localSheetId="4">'EB-2'!$A$1:$AI$65</definedName>
    <definedName name="_xlnm.Print_Area" localSheetId="5">'EB-3'!$A$1:$AI$65</definedName>
    <definedName name="_xlnm.Print_Area" localSheetId="12">'EE-1'!$A$1:$U$65</definedName>
    <definedName name="_xlnm.Print_Area" localSheetId="13">'EE-2a'!$A$1:$D$19</definedName>
    <definedName name="_xlnm.Print_Area" localSheetId="14">'EE-2b'!$A$1:$H$43</definedName>
    <definedName name="_xlnm.Print_Area" localSheetId="15">'EE-3'!$A$1:$D$15</definedName>
    <definedName name="_xlnm.Print_Area" localSheetId="16">'EEV-1'!$A$1:$F$22</definedName>
    <definedName name="_xlnm.Print_Area" localSheetId="17">'EEV-2'!$A$1:$J$87</definedName>
    <definedName name="_xlnm.Print_Area" localSheetId="18">'EEV-3'!$A$1:$E$89</definedName>
    <definedName name="_xlnm.Print_Area" localSheetId="19">'EEV-4'!$A$1:$J$92</definedName>
    <definedName name="_xlnm.Print_Area" localSheetId="20">'EEV-5'!$A$1:$I$93</definedName>
    <definedName name="_xlnm.Print_Area" localSheetId="21">'EEV-6'!$A$1:$M$77</definedName>
    <definedName name="_xlnm.Print_Area" localSheetId="1">Erläuterungen!$A$1:$C$11</definedName>
    <definedName name="_xlnm.Print_Area" localSheetId="32">'G-1'!$A$1:$F$24</definedName>
    <definedName name="_xlnm.Print_Area" localSheetId="33">'G-2'!$A$1:$T$102</definedName>
    <definedName name="_xlnm.Print_Area" localSheetId="34">'G-3'!$A$1:$I$57</definedName>
    <definedName name="_xlnm.Print_Area" localSheetId="45">gas!$A$1:$C$24</definedName>
    <definedName name="_xlnm.Print_Area" localSheetId="39">'K-1'!$A$1:$D$8</definedName>
    <definedName name="_xlnm.Print_Area" localSheetId="40">'K-2'!$A$1:$I$48</definedName>
    <definedName name="_xlnm.Print_Area" localSheetId="41">'K-3'!$A$1:$K$46</definedName>
    <definedName name="_xlnm.Print_Area" localSheetId="35">'M-1'!$A$1:$D$49</definedName>
    <definedName name="_xlnm.Print_Area" localSheetId="36">'M-2'!$A$1:$E$31</definedName>
    <definedName name="_xlnm.Print_Area" localSheetId="37">'M-3'!$A$1:$J$49</definedName>
    <definedName name="_xlnm.Print_Area" localSheetId="38">'M-4'!$A$1:$AA$51</definedName>
    <definedName name="_xlnm.Print_Area" localSheetId="46">mineralöl!$A$1:$F$25</definedName>
    <definedName name="_xlnm.Print_Area" localSheetId="43">pev!$A$1:$C$12</definedName>
    <definedName name="_xlnm.Print_Area" localSheetId="6">'PEV-1'!$A$1:$F$17</definedName>
    <definedName name="_xlnm.Print_Area" localSheetId="7">'PEV-2'!$A$1:$L$34</definedName>
    <definedName name="_xlnm.Print_Area" localSheetId="8">'PEV-3'!$A$1:$F$21</definedName>
    <definedName name="_xlnm.Print_Area" localSheetId="9">'PEV-4'!$A$1:$G$31</definedName>
    <definedName name="_xlnm.Print_Area" localSheetId="10">'PEV-5'!$A$1:$J$85</definedName>
    <definedName name="_xlnm.Print_Area" localSheetId="11">'PEV-6'!$A$1:$E$87</definedName>
    <definedName name="_xlnm.Print_Area" localSheetId="0">Start!$A$1:$F$73</definedName>
    <definedName name="_xlnm.Print_Area" localSheetId="44">strom!$A$1:$P$62</definedName>
    <definedName name="_xlnm.Print_Titles" localSheetId="28">'E-3'!$A:$B</definedName>
    <definedName name="_xlnm.Print_Titles" localSheetId="29">'E-4'!$A:$B</definedName>
    <definedName name="_xlnm.Print_Titles" localSheetId="0">Start!$1:$4</definedName>
    <definedName name="Einphasenstrom" localSheetId="23">#REF!</definedName>
    <definedName name="Einphasenstrom">#REF!</definedName>
    <definedName name="HTML_CodePage" hidden="1">1252</definedName>
    <definedName name="HTML_Control" hidden="1">{"'WE2.2'!$A$1:$O$22"}</definedName>
    <definedName name="HTML_Description" hidden="1">""</definedName>
    <definedName name="HTML_Email" hidden="1">""</definedName>
    <definedName name="HTML_Header" hidden="1">"Tab1.1.1"</definedName>
    <definedName name="HTML_LastUpdate" hidden="1">"24.08.2005"</definedName>
    <definedName name="HTML_LineAfter" hidden="1">FALSE</definedName>
    <definedName name="HTML_LineBefore" hidden="1">FALSE</definedName>
    <definedName name="HTML_Name" hidden="1">"hense02"</definedName>
    <definedName name="HTML_OBDlg2" hidden="1">TRUE</definedName>
    <definedName name="HTML_OBDlg4" hidden="1">TRUE</definedName>
    <definedName name="HTML_OS" hidden="1">0</definedName>
    <definedName name="HTML_PathFile" hidden="1">"H:\daten\Internet\SeiteAG05\WE22-roh.htm"</definedName>
    <definedName name="HTML_Title" hidden="1">"AusgErgeb"</definedName>
    <definedName name="IKWEigenverbrauch" localSheetId="23">#REF!</definedName>
    <definedName name="IKWEigenverbrauch">#REF!</definedName>
    <definedName name="Kreistyp_mit_Text_2001" localSheetId="23">#REF!</definedName>
    <definedName name="Kreistyp_mit_Text_2001">#REF!</definedName>
    <definedName name="NetzverlustHBA" localSheetId="23">#REF!</definedName>
    <definedName name="NetzverlustHBA">#REF!</definedName>
    <definedName name="PreAGBezug" localSheetId="23">#REF!</definedName>
    <definedName name="PreAGBezug">#REF!</definedName>
    <definedName name="SchleußeBremerhaven" localSheetId="23">#REF!</definedName>
    <definedName name="SchleußeBremerhaven">#REF!</definedName>
    <definedName name="sdf" hidden="1">{"'WE2.2'!$A$1:$O$22"}</definedName>
    <definedName name="SWHBNetto" localSheetId="23">#REF!</definedName>
    <definedName name="SWHBNetto">#REF!</definedName>
    <definedName name="Tab_1.2_MWh_start" localSheetId="23">#REF!</definedName>
    <definedName name="Tab_1.2_MWh_start" localSheetId="24">#REF!</definedName>
    <definedName name="Tab_1.2_MWh_start" localSheetId="25">#REF!</definedName>
    <definedName name="Tab_1.2_MWh_start" localSheetId="38">#REF!</definedName>
    <definedName name="Tab_1.2_MWh_start">#REF!</definedName>
    <definedName name="Tab_1.3_MWh_start" localSheetId="23">#REF!</definedName>
    <definedName name="Tab_1.3_MWh_start" localSheetId="24">#REF!</definedName>
    <definedName name="Tab_1.3_MWh_start" localSheetId="25">#REF!</definedName>
    <definedName name="Tab_1.3_MWh_start" localSheetId="38">#REF!</definedName>
    <definedName name="Tab_1.3_MWh_start">#REF!</definedName>
    <definedName name="Tab_3.1_MWh_start" localSheetId="23">#REF!</definedName>
    <definedName name="Tab_3.1_MWh_start" localSheetId="24">#REF!</definedName>
    <definedName name="Tab_3.1_MWh_start" localSheetId="25">#REF!</definedName>
    <definedName name="Tab_3.1_MWh_start" localSheetId="38">#REF!</definedName>
    <definedName name="Tab_3.1_MWh_start">#REF!</definedName>
    <definedName name="Tab_3.3_Fall_start" localSheetId="23">#REF!</definedName>
    <definedName name="Tab_3.3_Fall_start" localSheetId="24">#REF!</definedName>
    <definedName name="Tab_3.3_Fall_start" localSheetId="25">#REF!</definedName>
    <definedName name="Tab_3.3_Fall_start" localSheetId="38">#REF!</definedName>
    <definedName name="Tab_3.3_Fall_start">#REF!</definedName>
    <definedName name="Tab_3.3_MWh_start" localSheetId="23">#REF!</definedName>
    <definedName name="Tab_3.3_MWh_start" localSheetId="24">#REF!</definedName>
    <definedName name="Tab_3.3_MWh_start" localSheetId="25">#REF!</definedName>
    <definedName name="Tab_3.3_MWh_start" localSheetId="38">#REF!</definedName>
    <definedName name="Tab_3.3_MWh_start">#REF!</definedName>
    <definedName name="Tab_Regio_start" localSheetId="23">#REF!</definedName>
    <definedName name="Tab_Regio_start" localSheetId="24">#REF!</definedName>
    <definedName name="Tab_Regio_start" localSheetId="25">#REF!</definedName>
    <definedName name="Tab_Regio_start" localSheetId="38">#REF!</definedName>
    <definedName name="Tab_Regio_start">#REF!</definedName>
    <definedName name="Tab_Voe_F_start" localSheetId="23">#REF!</definedName>
    <definedName name="Tab_Voe_F_start" localSheetId="24">#REF!</definedName>
    <definedName name="Tab_Voe_F_start" localSheetId="25">#REF!</definedName>
    <definedName name="Tab_Voe_F_start" localSheetId="38">#REF!</definedName>
    <definedName name="Tab_Voe_F_start">#REF!</definedName>
    <definedName name="Tab_Voe_start" localSheetId="23">#REF!</definedName>
    <definedName name="Tab_Voe_start" localSheetId="24">#REF!</definedName>
    <definedName name="Tab_Voe_start" localSheetId="25">#REF!</definedName>
    <definedName name="Tab_Voe_start" localSheetId="38">#REF!</definedName>
    <definedName name="Tab_Voe_start">#REF!</definedName>
    <definedName name="Tab01_Bund_start" localSheetId="23">#REF!</definedName>
    <definedName name="Tab01_Bund_start" localSheetId="24">#REF!</definedName>
    <definedName name="Tab01_Bund_start" localSheetId="25">#REF!</definedName>
    <definedName name="Tab01_Bund_start" localSheetId="38">#REF!</definedName>
    <definedName name="Tab01_Bund_start">#REF!</definedName>
    <definedName name="Tab01_H_Bd_start" localSheetId="23">#REF!</definedName>
    <definedName name="Tab01_H_Bd_start" localSheetId="24">#REF!</definedName>
    <definedName name="Tab01_H_Bd_start" localSheetId="25">#REF!</definedName>
    <definedName name="Tab01_H_Bd_start" localSheetId="38">#REF!</definedName>
    <definedName name="Tab01_H_Bd_start">#REF!</definedName>
    <definedName name="Tab01_H_Ld_S_start" localSheetId="23">#REF!</definedName>
    <definedName name="Tab01_H_Ld_S_start" localSheetId="24">#REF!</definedName>
    <definedName name="Tab01_H_Ld_S_start" localSheetId="25">#REF!</definedName>
    <definedName name="Tab01_H_Ld_S_start" localSheetId="38">#REF!</definedName>
    <definedName name="Tab01_H_Ld_S_start">#REF!</definedName>
    <definedName name="Tab01_H_Ld_start" localSheetId="23">#REF!</definedName>
    <definedName name="Tab01_H_Ld_start" localSheetId="24">#REF!</definedName>
    <definedName name="Tab01_H_Ld_start" localSheetId="25">#REF!</definedName>
    <definedName name="Tab01_H_Ld_start" localSheetId="38">#REF!</definedName>
    <definedName name="Tab01_H_Ld_start">#REF!</definedName>
    <definedName name="Tab01_Land_S_start" localSheetId="23">#REF!</definedName>
    <definedName name="Tab01_Land_S_start" localSheetId="24">#REF!</definedName>
    <definedName name="Tab01_Land_S_start" localSheetId="25">#REF!</definedName>
    <definedName name="Tab01_Land_S_start" localSheetId="38">#REF!</definedName>
    <definedName name="Tab01_Land_S_start">#REF!</definedName>
    <definedName name="Tab01_Land_start" localSheetId="23">#REF!</definedName>
    <definedName name="Tab01_Land_start" localSheetId="24">#REF!</definedName>
    <definedName name="Tab01_Land_start" localSheetId="25">#REF!</definedName>
    <definedName name="Tab01_Land_start" localSheetId="38">#REF!</definedName>
    <definedName name="Tab01_Land_start">#REF!</definedName>
    <definedName name="Tab01_start" localSheetId="23">#REF!</definedName>
    <definedName name="Tab01_start" localSheetId="24">#REF!</definedName>
    <definedName name="Tab01_start" localSheetId="25">#REF!</definedName>
    <definedName name="Tab01_start" localSheetId="38">#REF!</definedName>
    <definedName name="Tab01_start">#REF!</definedName>
    <definedName name="Tab02_Bund_start" localSheetId="23">#REF!</definedName>
    <definedName name="Tab02_Bund_start" localSheetId="24">#REF!</definedName>
    <definedName name="Tab02_Bund_start" localSheetId="25">#REF!</definedName>
    <definedName name="Tab02_Bund_start" localSheetId="38">#REF!</definedName>
    <definedName name="Tab02_Bund_start">#REF!</definedName>
    <definedName name="Tab02_H_Bd_start" localSheetId="23">#REF!</definedName>
    <definedName name="Tab02_H_Bd_start" localSheetId="24">#REF!</definedName>
    <definedName name="Tab02_H_Bd_start" localSheetId="25">#REF!</definedName>
    <definedName name="Tab02_H_Bd_start" localSheetId="38">#REF!</definedName>
    <definedName name="Tab02_H_Bd_start">#REF!</definedName>
    <definedName name="Tab02_H_Ld_S_start" localSheetId="23">#REF!</definedName>
    <definedName name="Tab02_H_Ld_S_start" localSheetId="24">#REF!</definedName>
    <definedName name="Tab02_H_Ld_S_start" localSheetId="25">#REF!</definedName>
    <definedName name="Tab02_H_Ld_S_start" localSheetId="38">#REF!</definedName>
    <definedName name="Tab02_H_Ld_S_start">#REF!</definedName>
    <definedName name="Tab02_H_Ld_start" localSheetId="23">#REF!</definedName>
    <definedName name="Tab02_H_Ld_start" localSheetId="24">#REF!</definedName>
    <definedName name="Tab02_H_Ld_start" localSheetId="25">#REF!</definedName>
    <definedName name="Tab02_H_Ld_start" localSheetId="38">#REF!</definedName>
    <definedName name="Tab02_H_Ld_start">#REF!</definedName>
    <definedName name="Tab02_Land_S_start" localSheetId="23">#REF!</definedName>
    <definedName name="Tab02_Land_S_start" localSheetId="24">#REF!</definedName>
    <definedName name="Tab02_Land_S_start" localSheetId="25">#REF!</definedName>
    <definedName name="Tab02_Land_S_start" localSheetId="38">#REF!</definedName>
    <definedName name="Tab02_Land_S_start">#REF!</definedName>
    <definedName name="Tab02_Land_start" localSheetId="23">#REF!</definedName>
    <definedName name="Tab02_Land_start" localSheetId="24">#REF!</definedName>
    <definedName name="Tab02_Land_start" localSheetId="25">#REF!</definedName>
    <definedName name="Tab02_Land_start" localSheetId="38">#REF!</definedName>
    <definedName name="Tab02_Land_start">#REF!</definedName>
    <definedName name="Tab02_start" localSheetId="23">#REF!</definedName>
    <definedName name="Tab02_start" localSheetId="24">#REF!</definedName>
    <definedName name="Tab02_start" localSheetId="25">#REF!</definedName>
    <definedName name="Tab02_start" localSheetId="38">#REF!</definedName>
    <definedName name="Tab02_start">#REF!</definedName>
    <definedName name="Tab03.2_start" localSheetId="23">#REF!</definedName>
    <definedName name="Tab03.2_start" localSheetId="24">#REF!</definedName>
    <definedName name="Tab03.2_start" localSheetId="25">#REF!</definedName>
    <definedName name="Tab03.2_start" localSheetId="38">#REF!</definedName>
    <definedName name="Tab03.2_start">#REF!</definedName>
    <definedName name="Tab03_Bund_start" localSheetId="23">#REF!</definedName>
    <definedName name="Tab03_Bund_start" localSheetId="24">#REF!</definedName>
    <definedName name="Tab03_Bund_start" localSheetId="25">#REF!</definedName>
    <definedName name="Tab03_Bund_start" localSheetId="38">#REF!</definedName>
    <definedName name="Tab03_Bund_start">#REF!</definedName>
    <definedName name="Tab03_H_Bd_start" localSheetId="23">#REF!</definedName>
    <definedName name="Tab03_H_Bd_start" localSheetId="24">#REF!</definedName>
    <definedName name="Tab03_H_Bd_start" localSheetId="25">#REF!</definedName>
    <definedName name="Tab03_H_Bd_start" localSheetId="38">#REF!</definedName>
    <definedName name="Tab03_H_Bd_start">#REF!</definedName>
    <definedName name="Tab03_H_Ld_S_start" localSheetId="23">#REF!</definedName>
    <definedName name="Tab03_H_Ld_S_start" localSheetId="24">#REF!</definedName>
    <definedName name="Tab03_H_Ld_S_start" localSheetId="25">#REF!</definedName>
    <definedName name="Tab03_H_Ld_S_start" localSheetId="38">#REF!</definedName>
    <definedName name="Tab03_H_Ld_S_start">#REF!</definedName>
    <definedName name="Tab03_H_Ld_start" localSheetId="23">#REF!</definedName>
    <definedName name="Tab03_H_Ld_start" localSheetId="24">#REF!</definedName>
    <definedName name="Tab03_H_Ld_start" localSheetId="25">#REF!</definedName>
    <definedName name="Tab03_H_Ld_start" localSheetId="38">#REF!</definedName>
    <definedName name="Tab03_H_Ld_start">#REF!</definedName>
    <definedName name="Tab03_Land_S_start" localSheetId="23">#REF!</definedName>
    <definedName name="Tab03_Land_S_start" localSheetId="24">#REF!</definedName>
    <definedName name="Tab03_Land_S_start" localSheetId="25">#REF!</definedName>
    <definedName name="Tab03_Land_S_start" localSheetId="38">#REF!</definedName>
    <definedName name="Tab03_Land_S_start">#REF!</definedName>
    <definedName name="Tab03_Land_start" localSheetId="23">#REF!</definedName>
    <definedName name="Tab03_Land_start" localSheetId="24">#REF!</definedName>
    <definedName name="Tab03_Land_start" localSheetId="25">#REF!</definedName>
    <definedName name="Tab03_Land_start" localSheetId="38">#REF!</definedName>
    <definedName name="Tab03_Land_start">#REF!</definedName>
    <definedName name="Tab03_start" localSheetId="23">#REF!</definedName>
    <definedName name="Tab03_start" localSheetId="24">#REF!</definedName>
    <definedName name="Tab03_start" localSheetId="25">#REF!</definedName>
    <definedName name="Tab03_start" localSheetId="38">#REF!</definedName>
    <definedName name="Tab03_start">#REF!</definedName>
    <definedName name="Tab04.Zu_start" localSheetId="23">#REF!</definedName>
    <definedName name="Tab04.Zu_start" localSheetId="24">#REF!</definedName>
    <definedName name="Tab04.Zu_start" localSheetId="25">#REF!</definedName>
    <definedName name="Tab04.Zu_start" localSheetId="38">#REF!</definedName>
    <definedName name="Tab04.Zu_start">#REF!</definedName>
    <definedName name="Tab05_start" localSheetId="23">#REF!</definedName>
    <definedName name="Tab05_start" localSheetId="24">#REF!</definedName>
    <definedName name="Tab05_start" localSheetId="25">#REF!</definedName>
    <definedName name="Tab05_start" localSheetId="38">#REF!</definedName>
    <definedName name="Tab05_start">#REF!</definedName>
    <definedName name="Tab09_start" localSheetId="23">#REF!</definedName>
    <definedName name="Tab09_start" localSheetId="24">#REF!</definedName>
    <definedName name="Tab09_start" localSheetId="25">#REF!</definedName>
    <definedName name="Tab09_start" localSheetId="38">#REF!</definedName>
    <definedName name="Tab09_start">#REF!</definedName>
    <definedName name="Tab1.1Voe_start" localSheetId="23">[4]t1!#REF!</definedName>
    <definedName name="Tab1.1Voe_start" localSheetId="24">[4]t1!#REF!</definedName>
    <definedName name="Tab1.1Voe_start" localSheetId="25">[4]t1!#REF!</definedName>
    <definedName name="Tab1.1Voe_start" localSheetId="38">[4]t1!#REF!</definedName>
    <definedName name="Tab1.1Voe_start">[4]t1!#REF!</definedName>
    <definedName name="Tab1.2Voe_start" localSheetId="23">[4]t2!#REF!</definedName>
    <definedName name="Tab1.2Voe_start" localSheetId="24">[4]t2!#REF!</definedName>
    <definedName name="Tab1.2Voe_start" localSheetId="25">[4]t2!#REF!</definedName>
    <definedName name="Tab1.2Voe_start" localSheetId="38">[4]t2!#REF!</definedName>
    <definedName name="Tab1.2Voe_start">[4]t2!#REF!</definedName>
    <definedName name="Tab2.2Voe_start" localSheetId="23">#REF!</definedName>
    <definedName name="Tab2.2Voe_start" localSheetId="24">#REF!</definedName>
    <definedName name="Tab2.2Voe_start" localSheetId="25">#REF!</definedName>
    <definedName name="Tab2.2Voe_start" localSheetId="38">#REF!</definedName>
    <definedName name="Tab2.2Voe_start">#REF!</definedName>
    <definedName name="Tab3.1_MWh_start" localSheetId="23">#REF!</definedName>
    <definedName name="Tab3.1_MWh_start" localSheetId="24">#REF!</definedName>
    <definedName name="Tab3.1_MWh_start" localSheetId="25">#REF!</definedName>
    <definedName name="Tab3.1_MWh_start" localSheetId="38">#REF!</definedName>
    <definedName name="Tab3.1_MWh_start">#REF!</definedName>
    <definedName name="Tab4.1_Cent_kWh_start" localSheetId="23">#REF!</definedName>
    <definedName name="Tab4.1_Cent_kWh_start" localSheetId="24">#REF!</definedName>
    <definedName name="Tab4.1_Cent_kWh_start" localSheetId="25">#REF!</definedName>
    <definedName name="Tab4.1_Cent_kWh_start" localSheetId="38">#REF!</definedName>
    <definedName name="Tab4.1_Cent_kWh_start">#REF!</definedName>
    <definedName name="Tab4.1_Euro_start" localSheetId="23">#REF!</definedName>
    <definedName name="Tab4.1_Euro_start" localSheetId="24">#REF!</definedName>
    <definedName name="Tab4.1_Euro_start" localSheetId="25">#REF!</definedName>
    <definedName name="Tab4.1_Euro_start" localSheetId="38">#REF!</definedName>
    <definedName name="Tab4.1_Euro_start">#REF!</definedName>
    <definedName name="Tab4.1_Fallzahlen_start" localSheetId="23">#REF!</definedName>
    <definedName name="Tab4.1_Fallzahlen_start" localSheetId="24">#REF!</definedName>
    <definedName name="Tab4.1_Fallzahlen_start" localSheetId="25">#REF!</definedName>
    <definedName name="Tab4.1_Fallzahlen_start" localSheetId="38">#REF!</definedName>
    <definedName name="Tab4.1_Fallzahlen_start">#REF!</definedName>
    <definedName name="Tab4.1_MWh_start" localSheetId="23">#REF!</definedName>
    <definedName name="Tab4.1_MWh_start" localSheetId="24">#REF!</definedName>
    <definedName name="Tab4.1_MWh_start" localSheetId="25">#REF!</definedName>
    <definedName name="Tab4.1_MWh_start" localSheetId="38">#REF!</definedName>
    <definedName name="Tab4.1_MWh_start">#REF!</definedName>
    <definedName name="Tab4.2_Cent_kWh_start" localSheetId="23">#REF!</definedName>
    <definedName name="Tab4.2_Cent_kWh_start" localSheetId="24">#REF!</definedName>
    <definedName name="Tab4.2_Cent_kWh_start" localSheetId="25">#REF!</definedName>
    <definedName name="Tab4.2_Cent_kWh_start" localSheetId="38">#REF!</definedName>
    <definedName name="Tab4.2_Cent_kWh_start">#REF!</definedName>
    <definedName name="Tab4.2_Euro_start" localSheetId="23">#REF!</definedName>
    <definedName name="Tab4.2_Euro_start" localSheetId="24">#REF!</definedName>
    <definedName name="Tab4.2_Euro_start" localSheetId="25">#REF!</definedName>
    <definedName name="Tab4.2_Euro_start" localSheetId="38">#REF!</definedName>
    <definedName name="Tab4.2_Euro_start">#REF!</definedName>
    <definedName name="Tab4.2_Fallzahlen_start" localSheetId="23">#REF!</definedName>
    <definedName name="Tab4.2_Fallzahlen_start" localSheetId="24">#REF!</definedName>
    <definedName name="Tab4.2_Fallzahlen_start" localSheetId="25">#REF!</definedName>
    <definedName name="Tab4.2_Fallzahlen_start" localSheetId="38">#REF!</definedName>
    <definedName name="Tab4.2_Fallzahlen_start">#REF!</definedName>
    <definedName name="Tab4.2_MWh_start" localSheetId="23">#REF!</definedName>
    <definedName name="Tab4.2_MWh_start" localSheetId="24">#REF!</definedName>
    <definedName name="Tab4.2_MWh_start" localSheetId="25">#REF!</definedName>
    <definedName name="Tab4.2_MWh_start" localSheetId="38">#REF!</definedName>
    <definedName name="Tab4.2_MWh_start">#REF!</definedName>
    <definedName name="Tab4.3_Fallzahlen_start" localSheetId="23">#REF!</definedName>
    <definedName name="Tab4.3_Fallzahlen_start" localSheetId="24">#REF!</definedName>
    <definedName name="Tab4.3_Fallzahlen_start" localSheetId="25">#REF!</definedName>
    <definedName name="Tab4.3_Fallzahlen_start" localSheetId="38">#REF!</definedName>
    <definedName name="Tab4.3_Fallzahlen_start">#REF!</definedName>
    <definedName name="Tab4.3_MWh_Euro_start" localSheetId="23">#REF!</definedName>
    <definedName name="Tab4.3_MWh_Euro_start" localSheetId="24">#REF!</definedName>
    <definedName name="Tab4.3_MWh_Euro_start" localSheetId="25">#REF!</definedName>
    <definedName name="Tab4.3_MWh_Euro_start" localSheetId="38">#REF!</definedName>
    <definedName name="Tab4.3_MWh_Euro_start">#REF!</definedName>
    <definedName name="TabNG2_start" localSheetId="23">#REF!</definedName>
    <definedName name="TabNG2_start" localSheetId="24">#REF!</definedName>
    <definedName name="TabNG2_start" localSheetId="25">#REF!</definedName>
    <definedName name="TabNG2_start" localSheetId="38">#REF!</definedName>
    <definedName name="TabNG2_start">#REF!</definedName>
    <definedName name="Titel_de" localSheetId="23">#REF!</definedName>
    <definedName name="Titel_de">#REF!</definedName>
    <definedName name="Titel_en" localSheetId="23">#REF!</definedName>
    <definedName name="Titel_en">#REF!</definedName>
    <definedName name="UmrEinspBrutto" localSheetId="23">#REF!</definedName>
    <definedName name="UmrEinspBrutto">#REF!</definedName>
    <definedName name="UmrEinspNetto" localSheetId="23">#REF!</definedName>
    <definedName name="UmrEinspNetto">#REF!</definedName>
    <definedName name="UmwEinsBahnstrom" localSheetId="23">#REF!</definedName>
    <definedName name="UmwEinsBahnstrom">#REF!</definedName>
    <definedName name="UmwEinsFarge" localSheetId="23">#REF!</definedName>
    <definedName name="UmwEinsFarge">#REF!</definedName>
    <definedName name="ÜNHBezug" localSheetId="23">#REF!</definedName>
    <definedName name="ÜNHBezug">#REF!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7" i="78" l="1"/>
  <c r="D21" i="78" l="1"/>
  <c r="D20" i="78"/>
  <c r="D8" i="78" l="1"/>
  <c r="C56" i="40" l="1"/>
  <c r="D48" i="78" l="1"/>
  <c r="B17" i="57" l="1"/>
  <c r="D57" i="78" l="1"/>
  <c r="D32" i="78" l="1"/>
  <c r="D58" i="78"/>
  <c r="D46" i="78"/>
  <c r="D36" i="78" l="1"/>
  <c r="D38" i="78"/>
  <c r="D39" i="78"/>
  <c r="B10" i="57" l="1"/>
  <c r="V10" i="44" l="1"/>
  <c r="AD47" i="44"/>
  <c r="W6" i="44"/>
  <c r="W8" i="44"/>
  <c r="W10" i="44"/>
  <c r="W12" i="44"/>
  <c r="W14" i="44"/>
  <c r="W16" i="44"/>
  <c r="W18" i="44"/>
  <c r="W20" i="44"/>
  <c r="W22" i="44"/>
  <c r="W24" i="44"/>
  <c r="W26" i="44"/>
  <c r="W4" i="44"/>
  <c r="W29" i="44"/>
  <c r="W31" i="44"/>
  <c r="W33" i="44"/>
  <c r="W35" i="44"/>
  <c r="W37" i="44"/>
  <c r="W7" i="44"/>
  <c r="W11" i="44"/>
  <c r="W15" i="44"/>
  <c r="W19" i="44"/>
  <c r="W23" i="44"/>
  <c r="W27" i="44"/>
  <c r="W28" i="44"/>
  <c r="W30" i="44"/>
  <c r="W32" i="44"/>
  <c r="W34" i="44"/>
  <c r="W9" i="44"/>
  <c r="W5" i="44"/>
  <c r="W38" i="44"/>
  <c r="W36" i="44"/>
  <c r="W25" i="44"/>
  <c r="W21" i="44"/>
  <c r="W56" i="44"/>
  <c r="W44" i="44"/>
  <c r="W47" i="44"/>
  <c r="W48" i="44"/>
  <c r="W42" i="44"/>
  <c r="W40" i="44"/>
  <c r="W43" i="44"/>
  <c r="W17" i="44"/>
  <c r="W50" i="44"/>
  <c r="W41" i="44"/>
  <c r="W55" i="44"/>
  <c r="W51" i="44"/>
  <c r="W59" i="44"/>
  <c r="W45" i="44"/>
  <c r="W54" i="44"/>
  <c r="W58" i="44"/>
  <c r="W52" i="44"/>
  <c r="W13" i="44"/>
  <c r="W39" i="44"/>
  <c r="W46" i="44"/>
  <c r="W49" i="44"/>
  <c r="W53" i="44"/>
  <c r="W57" i="44"/>
  <c r="Z19" i="44" l="1"/>
  <c r="AG59" i="44" l="1"/>
  <c r="AG58" i="44"/>
  <c r="AG57" i="44"/>
  <c r="AG56" i="44"/>
  <c r="AG55" i="44"/>
  <c r="AG54" i="44"/>
  <c r="AG53" i="44"/>
  <c r="AG52" i="44"/>
  <c r="AG51" i="44"/>
  <c r="AG50" i="44"/>
  <c r="AG49" i="44"/>
  <c r="AG48" i="44"/>
  <c r="AG47" i="44"/>
  <c r="AG46" i="44"/>
  <c r="AG45" i="44"/>
  <c r="AG44" i="44"/>
  <c r="AG43" i="44"/>
  <c r="AG42" i="44"/>
  <c r="AG41" i="44"/>
  <c r="AG40" i="44"/>
  <c r="AG39" i="44"/>
  <c r="AG36" i="44"/>
  <c r="AG35" i="44"/>
  <c r="AG34" i="44"/>
  <c r="AG33" i="44"/>
  <c r="AG32" i="44"/>
  <c r="AG31" i="44"/>
  <c r="AG30" i="44"/>
  <c r="AG29" i="44"/>
  <c r="AG28" i="44"/>
  <c r="AG27" i="44"/>
  <c r="AG26" i="44"/>
  <c r="AG25" i="44"/>
  <c r="AG24" i="44"/>
  <c r="AG23" i="44"/>
  <c r="AG22" i="44"/>
  <c r="AG21" i="44"/>
  <c r="AG18" i="44"/>
  <c r="AG17" i="44"/>
  <c r="AG16" i="44"/>
  <c r="AG15" i="44"/>
  <c r="AG14" i="44"/>
  <c r="AG13" i="44"/>
  <c r="AG12" i="44"/>
  <c r="AG11" i="44"/>
  <c r="AG9" i="44"/>
  <c r="AG8" i="44"/>
  <c r="AG6" i="44"/>
  <c r="AG5" i="44"/>
  <c r="AC57" i="44"/>
  <c r="AC56" i="44"/>
  <c r="AC55" i="44"/>
  <c r="AC54" i="44"/>
  <c r="AC52" i="44"/>
  <c r="AC51" i="44"/>
  <c r="AC50" i="44"/>
  <c r="AC49" i="44"/>
  <c r="AC48" i="44"/>
  <c r="AC47" i="44"/>
  <c r="AC46" i="44"/>
  <c r="AC45" i="44"/>
  <c r="AC44" i="44"/>
  <c r="AC43" i="44"/>
  <c r="AC42" i="44"/>
  <c r="AC41" i="44"/>
  <c r="AC39" i="44"/>
  <c r="AC38" i="44"/>
  <c r="AC36" i="44"/>
  <c r="AC35" i="44"/>
  <c r="AC34" i="44"/>
  <c r="AC33" i="44"/>
  <c r="AC32" i="44"/>
  <c r="AC31" i="44"/>
  <c r="AC30" i="44"/>
  <c r="AC29" i="44"/>
  <c r="AC28" i="44"/>
  <c r="AC27" i="44"/>
  <c r="AC26" i="44"/>
  <c r="AC25" i="44"/>
  <c r="AC24" i="44"/>
  <c r="AC23" i="44"/>
  <c r="AC22" i="44"/>
  <c r="AC21" i="44"/>
  <c r="AC18" i="44"/>
  <c r="AC17" i="44"/>
  <c r="AC15" i="44"/>
  <c r="AC14" i="44"/>
  <c r="AC13" i="44"/>
  <c r="AC12" i="44"/>
  <c r="AC11" i="44"/>
  <c r="AC9" i="44"/>
  <c r="AC6" i="44"/>
  <c r="AE59" i="44"/>
  <c r="AD59" i="44"/>
  <c r="AB59" i="44"/>
  <c r="Z59" i="44"/>
  <c r="Y59" i="44"/>
  <c r="V59" i="44"/>
  <c r="U59" i="44"/>
  <c r="T59" i="44"/>
  <c r="S59" i="44"/>
  <c r="O59" i="44"/>
  <c r="N59" i="44"/>
  <c r="M59" i="44"/>
  <c r="L59" i="44"/>
  <c r="K59" i="44"/>
  <c r="I59" i="44"/>
  <c r="G59" i="44"/>
  <c r="AF58" i="44"/>
  <c r="AE58" i="44"/>
  <c r="AD58" i="44"/>
  <c r="AB58" i="44"/>
  <c r="AA58" i="44"/>
  <c r="Z58" i="44"/>
  <c r="Y58" i="44"/>
  <c r="X58" i="44"/>
  <c r="V58" i="44"/>
  <c r="U58" i="44"/>
  <c r="T58" i="44"/>
  <c r="S58" i="44"/>
  <c r="R58" i="44"/>
  <c r="Q58" i="44"/>
  <c r="P58" i="44"/>
  <c r="M58" i="44"/>
  <c r="L58" i="44"/>
  <c r="K58" i="44"/>
  <c r="I58" i="44"/>
  <c r="G58" i="44"/>
  <c r="AF57" i="44"/>
  <c r="AE57" i="44"/>
  <c r="AD57" i="44"/>
  <c r="AB57" i="44"/>
  <c r="AA57" i="44"/>
  <c r="Z57" i="44"/>
  <c r="Y57" i="44"/>
  <c r="X57" i="44"/>
  <c r="V57" i="44"/>
  <c r="U57" i="44"/>
  <c r="T57" i="44"/>
  <c r="S57" i="44"/>
  <c r="R57" i="44"/>
  <c r="Q57" i="44"/>
  <c r="P57" i="44"/>
  <c r="N57" i="44"/>
  <c r="M57" i="44"/>
  <c r="L57" i="44"/>
  <c r="K57" i="44"/>
  <c r="I57" i="44"/>
  <c r="G57" i="44"/>
  <c r="F57" i="44"/>
  <c r="AF56" i="44"/>
  <c r="AE56" i="44"/>
  <c r="AD56" i="44"/>
  <c r="AB56" i="44"/>
  <c r="AA56" i="44"/>
  <c r="Z56" i="44"/>
  <c r="Y56" i="44"/>
  <c r="X56" i="44"/>
  <c r="V56" i="44"/>
  <c r="U56" i="44"/>
  <c r="T56" i="44"/>
  <c r="S56" i="44"/>
  <c r="R56" i="44"/>
  <c r="Q56" i="44"/>
  <c r="P56" i="44"/>
  <c r="M56" i="44"/>
  <c r="L56" i="44"/>
  <c r="K56" i="44"/>
  <c r="I56" i="44"/>
  <c r="G56" i="44"/>
  <c r="F56" i="44"/>
  <c r="AF55" i="44"/>
  <c r="AE55" i="44"/>
  <c r="AD55" i="44"/>
  <c r="AB55" i="44"/>
  <c r="AA55" i="44"/>
  <c r="Z55" i="44"/>
  <c r="Y55" i="44"/>
  <c r="X55" i="44"/>
  <c r="V55" i="44"/>
  <c r="U55" i="44"/>
  <c r="T55" i="44"/>
  <c r="S55" i="44"/>
  <c r="R55" i="44"/>
  <c r="Q55" i="44"/>
  <c r="P55" i="44"/>
  <c r="O55" i="44"/>
  <c r="M55" i="44"/>
  <c r="L55" i="44"/>
  <c r="K55" i="44"/>
  <c r="I55" i="44"/>
  <c r="G55" i="44"/>
  <c r="F55" i="44"/>
  <c r="AF54" i="44"/>
  <c r="AE54" i="44"/>
  <c r="AD54" i="44"/>
  <c r="AB54" i="44"/>
  <c r="AA54" i="44"/>
  <c r="Z54" i="44"/>
  <c r="Y54" i="44"/>
  <c r="X54" i="44"/>
  <c r="V54" i="44"/>
  <c r="U54" i="44"/>
  <c r="T54" i="44"/>
  <c r="S54" i="44"/>
  <c r="R54" i="44"/>
  <c r="Q54" i="44"/>
  <c r="P54" i="44"/>
  <c r="O54" i="44"/>
  <c r="N54" i="44"/>
  <c r="M54" i="44"/>
  <c r="L54" i="44"/>
  <c r="K54" i="44"/>
  <c r="I54" i="44"/>
  <c r="G54" i="44"/>
  <c r="AF53" i="44"/>
  <c r="AE53" i="44"/>
  <c r="AD53" i="44"/>
  <c r="AB53" i="44"/>
  <c r="AA53" i="44"/>
  <c r="Z53" i="44"/>
  <c r="X53" i="44"/>
  <c r="V53" i="44"/>
  <c r="U53" i="44"/>
  <c r="T53" i="44"/>
  <c r="S53" i="44"/>
  <c r="R53" i="44"/>
  <c r="Q53" i="44"/>
  <c r="P53" i="44"/>
  <c r="O53" i="44"/>
  <c r="N53" i="44"/>
  <c r="M53" i="44"/>
  <c r="L53" i="44"/>
  <c r="K53" i="44"/>
  <c r="I53" i="44"/>
  <c r="G53" i="44"/>
  <c r="AF52" i="44"/>
  <c r="AE52" i="44"/>
  <c r="AD52" i="44"/>
  <c r="AB52" i="44"/>
  <c r="AA52" i="44"/>
  <c r="Z52" i="44"/>
  <c r="Y52" i="44"/>
  <c r="X52" i="44"/>
  <c r="V52" i="44"/>
  <c r="U52" i="44"/>
  <c r="T52" i="44"/>
  <c r="S52" i="44"/>
  <c r="R52" i="44"/>
  <c r="Q52" i="44"/>
  <c r="P52" i="44"/>
  <c r="O52" i="44"/>
  <c r="N52" i="44"/>
  <c r="M52" i="44"/>
  <c r="L52" i="44"/>
  <c r="K52" i="44"/>
  <c r="I52" i="44"/>
  <c r="G52" i="44"/>
  <c r="AF51" i="44"/>
  <c r="AE51" i="44"/>
  <c r="AD51" i="44"/>
  <c r="AB51" i="44"/>
  <c r="AA51" i="44"/>
  <c r="Z51" i="44"/>
  <c r="Y51" i="44"/>
  <c r="X51" i="44"/>
  <c r="V51" i="44"/>
  <c r="U51" i="44"/>
  <c r="T51" i="44"/>
  <c r="S51" i="44"/>
  <c r="R51" i="44"/>
  <c r="Q51" i="44"/>
  <c r="P51" i="44"/>
  <c r="O51" i="44"/>
  <c r="N51" i="44"/>
  <c r="M51" i="44"/>
  <c r="L51" i="44"/>
  <c r="K51" i="44"/>
  <c r="I51" i="44"/>
  <c r="G51" i="44"/>
  <c r="AF50" i="44"/>
  <c r="AE50" i="44"/>
  <c r="AD50" i="44"/>
  <c r="AB50" i="44"/>
  <c r="AA50" i="44"/>
  <c r="Z50" i="44"/>
  <c r="Y50" i="44"/>
  <c r="X50" i="44"/>
  <c r="V50" i="44"/>
  <c r="U50" i="44"/>
  <c r="T50" i="44"/>
  <c r="S50" i="44"/>
  <c r="R50" i="44"/>
  <c r="Q50" i="44"/>
  <c r="P50" i="44"/>
  <c r="O50" i="44"/>
  <c r="N50" i="44"/>
  <c r="M50" i="44"/>
  <c r="L50" i="44"/>
  <c r="K50" i="44"/>
  <c r="I50" i="44"/>
  <c r="G50" i="44"/>
  <c r="AF49" i="44"/>
  <c r="AE49" i="44"/>
  <c r="AD49" i="44"/>
  <c r="AB49" i="44"/>
  <c r="AA49" i="44"/>
  <c r="Z49" i="44"/>
  <c r="Y49" i="44"/>
  <c r="X49" i="44"/>
  <c r="V49" i="44"/>
  <c r="U49" i="44"/>
  <c r="T49" i="44"/>
  <c r="S49" i="44"/>
  <c r="R49" i="44"/>
  <c r="Q49" i="44"/>
  <c r="P49" i="44"/>
  <c r="O49" i="44"/>
  <c r="N49" i="44"/>
  <c r="M49" i="44"/>
  <c r="L49" i="44"/>
  <c r="K49" i="44"/>
  <c r="I49" i="44"/>
  <c r="G49" i="44"/>
  <c r="AF48" i="44"/>
  <c r="AE48" i="44"/>
  <c r="AD48" i="44"/>
  <c r="AB48" i="44"/>
  <c r="AA48" i="44"/>
  <c r="Z48" i="44"/>
  <c r="Y48" i="44"/>
  <c r="X48" i="44"/>
  <c r="V48" i="44"/>
  <c r="U48" i="44"/>
  <c r="T48" i="44"/>
  <c r="S48" i="44"/>
  <c r="R48" i="44"/>
  <c r="Q48" i="44"/>
  <c r="P48" i="44"/>
  <c r="O48" i="44"/>
  <c r="N48" i="44"/>
  <c r="M48" i="44"/>
  <c r="L48" i="44"/>
  <c r="K48" i="44"/>
  <c r="I48" i="44"/>
  <c r="G48" i="44"/>
  <c r="AF47" i="44"/>
  <c r="AE47" i="44"/>
  <c r="AB47" i="44"/>
  <c r="AA47" i="44"/>
  <c r="Z47" i="44"/>
  <c r="Y47" i="44"/>
  <c r="X47" i="44"/>
  <c r="V47" i="44"/>
  <c r="U47" i="44"/>
  <c r="T47" i="44"/>
  <c r="S47" i="44"/>
  <c r="R47" i="44"/>
  <c r="Q47" i="44"/>
  <c r="P47" i="44"/>
  <c r="O47" i="44"/>
  <c r="N47" i="44"/>
  <c r="M47" i="44"/>
  <c r="L47" i="44"/>
  <c r="K47" i="44"/>
  <c r="I47" i="44"/>
  <c r="G47" i="44"/>
  <c r="AF46" i="44"/>
  <c r="AE46" i="44"/>
  <c r="AD46" i="44"/>
  <c r="AB46" i="44"/>
  <c r="AA46" i="44"/>
  <c r="Z46" i="44"/>
  <c r="Y46" i="44"/>
  <c r="X46" i="44"/>
  <c r="V46" i="44"/>
  <c r="U46" i="44"/>
  <c r="T46" i="44"/>
  <c r="S46" i="44"/>
  <c r="R46" i="44"/>
  <c r="Q46" i="44"/>
  <c r="P46" i="44"/>
  <c r="O46" i="44"/>
  <c r="N46" i="44"/>
  <c r="M46" i="44"/>
  <c r="L46" i="44"/>
  <c r="K46" i="44"/>
  <c r="I46" i="44"/>
  <c r="G46" i="44"/>
  <c r="AF45" i="44"/>
  <c r="AE45" i="44"/>
  <c r="AD45" i="44"/>
  <c r="AB45" i="44"/>
  <c r="AA45" i="44"/>
  <c r="Z45" i="44"/>
  <c r="Y45" i="44"/>
  <c r="X45" i="44"/>
  <c r="V45" i="44"/>
  <c r="U45" i="44"/>
  <c r="T45" i="44"/>
  <c r="S45" i="44"/>
  <c r="R45" i="44"/>
  <c r="Q45" i="44"/>
  <c r="P45" i="44"/>
  <c r="O45" i="44"/>
  <c r="N45" i="44"/>
  <c r="M45" i="44"/>
  <c r="L45" i="44"/>
  <c r="K45" i="44"/>
  <c r="I45" i="44"/>
  <c r="G45" i="44"/>
  <c r="AF44" i="44"/>
  <c r="AE44" i="44"/>
  <c r="AD44" i="44"/>
  <c r="AB44" i="44"/>
  <c r="AA44" i="44"/>
  <c r="Z44" i="44"/>
  <c r="Y44" i="44"/>
  <c r="X44" i="44"/>
  <c r="V44" i="44"/>
  <c r="U44" i="44"/>
  <c r="T44" i="44"/>
  <c r="S44" i="44"/>
  <c r="R44" i="44"/>
  <c r="Q44" i="44"/>
  <c r="P44" i="44"/>
  <c r="O44" i="44"/>
  <c r="N44" i="44"/>
  <c r="M44" i="44"/>
  <c r="L44" i="44"/>
  <c r="K44" i="44"/>
  <c r="I44" i="44"/>
  <c r="G44" i="44"/>
  <c r="AF43" i="44"/>
  <c r="AE43" i="44"/>
  <c r="AD43" i="44"/>
  <c r="AB43" i="44"/>
  <c r="AA43" i="44"/>
  <c r="Z43" i="44"/>
  <c r="Y43" i="44"/>
  <c r="X43" i="44"/>
  <c r="V43" i="44"/>
  <c r="U43" i="44"/>
  <c r="T43" i="44"/>
  <c r="S43" i="44"/>
  <c r="R43" i="44"/>
  <c r="Q43" i="44"/>
  <c r="P43" i="44"/>
  <c r="O43" i="44"/>
  <c r="N43" i="44"/>
  <c r="M43" i="44"/>
  <c r="L43" i="44"/>
  <c r="K43" i="44"/>
  <c r="I43" i="44"/>
  <c r="G43" i="44"/>
  <c r="AF42" i="44"/>
  <c r="AE42" i="44"/>
  <c r="AD42" i="44"/>
  <c r="AB42" i="44"/>
  <c r="AA42" i="44"/>
  <c r="Z42" i="44"/>
  <c r="Y42" i="44"/>
  <c r="X42" i="44"/>
  <c r="V42" i="44"/>
  <c r="U42" i="44"/>
  <c r="T42" i="44"/>
  <c r="S42" i="44"/>
  <c r="R42" i="44"/>
  <c r="Q42" i="44"/>
  <c r="P42" i="44"/>
  <c r="O42" i="44"/>
  <c r="N42" i="44"/>
  <c r="M42" i="44"/>
  <c r="L42" i="44"/>
  <c r="K42" i="44"/>
  <c r="I42" i="44"/>
  <c r="G42" i="44"/>
  <c r="AF41" i="44"/>
  <c r="AE41" i="44"/>
  <c r="AD41" i="44"/>
  <c r="AB41" i="44"/>
  <c r="AA41" i="44"/>
  <c r="Z41" i="44"/>
  <c r="Y41" i="44"/>
  <c r="X41" i="44"/>
  <c r="V41" i="44"/>
  <c r="U41" i="44"/>
  <c r="T41" i="44"/>
  <c r="S41" i="44"/>
  <c r="R41" i="44"/>
  <c r="Q41" i="44"/>
  <c r="P41" i="44"/>
  <c r="O41" i="44"/>
  <c r="N41" i="44"/>
  <c r="M41" i="44"/>
  <c r="L41" i="44"/>
  <c r="K41" i="44"/>
  <c r="I41" i="44"/>
  <c r="G41" i="44"/>
  <c r="AD40" i="44"/>
  <c r="AB40" i="44"/>
  <c r="Z40" i="44"/>
  <c r="Y40" i="44"/>
  <c r="V40" i="44"/>
  <c r="U40" i="44"/>
  <c r="T40" i="44"/>
  <c r="S40" i="44"/>
  <c r="M40" i="44"/>
  <c r="L40" i="44"/>
  <c r="K40" i="44"/>
  <c r="I40" i="44"/>
  <c r="G40" i="44"/>
  <c r="AE39" i="44"/>
  <c r="AD39" i="44"/>
  <c r="AB39" i="44"/>
  <c r="AA39" i="44"/>
  <c r="Z39" i="44"/>
  <c r="Y39" i="44"/>
  <c r="X39" i="44"/>
  <c r="V39" i="44"/>
  <c r="U39" i="44"/>
  <c r="T39" i="44"/>
  <c r="S39" i="44"/>
  <c r="R39" i="44"/>
  <c r="Q39" i="44"/>
  <c r="P39" i="44"/>
  <c r="O39" i="44"/>
  <c r="N39" i="44"/>
  <c r="M39" i="44"/>
  <c r="L39" i="44"/>
  <c r="K39" i="44"/>
  <c r="I39" i="44"/>
  <c r="G39" i="44"/>
  <c r="F39" i="44"/>
  <c r="AF38" i="44"/>
  <c r="AE38" i="44"/>
  <c r="AD38" i="44"/>
  <c r="AA38" i="44"/>
  <c r="Z38" i="44"/>
  <c r="Y38" i="44"/>
  <c r="X38" i="44"/>
  <c r="V38" i="44"/>
  <c r="U38" i="44"/>
  <c r="T38" i="44"/>
  <c r="S38" i="44"/>
  <c r="R38" i="44"/>
  <c r="Q38" i="44"/>
  <c r="P38" i="44"/>
  <c r="O38" i="44"/>
  <c r="N38" i="44"/>
  <c r="L38" i="44"/>
  <c r="K38" i="44"/>
  <c r="I38" i="44"/>
  <c r="G38" i="44"/>
  <c r="AF37" i="44"/>
  <c r="AE37" i="44"/>
  <c r="AD37" i="44"/>
  <c r="Z37" i="44"/>
  <c r="Y37" i="44"/>
  <c r="V37" i="44"/>
  <c r="U37" i="44"/>
  <c r="T37" i="44"/>
  <c r="S37" i="44"/>
  <c r="L37" i="44"/>
  <c r="K37" i="44"/>
  <c r="I37" i="44"/>
  <c r="G37" i="44"/>
  <c r="AF36" i="44"/>
  <c r="AE36" i="44"/>
  <c r="AD36" i="44"/>
  <c r="AB36" i="44"/>
  <c r="AA36" i="44"/>
  <c r="Z36" i="44"/>
  <c r="Y36" i="44"/>
  <c r="X36" i="44"/>
  <c r="U36" i="44"/>
  <c r="T36" i="44"/>
  <c r="S36" i="44"/>
  <c r="R36" i="44"/>
  <c r="Q36" i="44"/>
  <c r="P36" i="44"/>
  <c r="O36" i="44"/>
  <c r="N36" i="44"/>
  <c r="M36" i="44"/>
  <c r="L36" i="44"/>
  <c r="K36" i="44"/>
  <c r="I36" i="44"/>
  <c r="G36" i="44"/>
  <c r="F36" i="44"/>
  <c r="AF35" i="44"/>
  <c r="AD35" i="44"/>
  <c r="AB35" i="44"/>
  <c r="AA35" i="44"/>
  <c r="Z35" i="44"/>
  <c r="Y35" i="44"/>
  <c r="X35" i="44"/>
  <c r="U35" i="44"/>
  <c r="T35" i="44"/>
  <c r="S35" i="44"/>
  <c r="R35" i="44"/>
  <c r="Q35" i="44"/>
  <c r="P35" i="44"/>
  <c r="O35" i="44"/>
  <c r="N35" i="44"/>
  <c r="L35" i="44"/>
  <c r="K35" i="44"/>
  <c r="I35" i="44"/>
  <c r="G35" i="44"/>
  <c r="AF34" i="44"/>
  <c r="AD34" i="44"/>
  <c r="AB34" i="44"/>
  <c r="AA34" i="44"/>
  <c r="Z34" i="44"/>
  <c r="Y34" i="44"/>
  <c r="X34" i="44"/>
  <c r="V34" i="44"/>
  <c r="U34" i="44"/>
  <c r="T34" i="44"/>
  <c r="S34" i="44"/>
  <c r="R34" i="44"/>
  <c r="Q34" i="44"/>
  <c r="P34" i="44"/>
  <c r="O34" i="44"/>
  <c r="N34" i="44"/>
  <c r="M34" i="44"/>
  <c r="L34" i="44"/>
  <c r="K34" i="44"/>
  <c r="I34" i="44"/>
  <c r="G34" i="44"/>
  <c r="AF33" i="44"/>
  <c r="AE33" i="44"/>
  <c r="AD33" i="44"/>
  <c r="AB33" i="44"/>
  <c r="AA33" i="44"/>
  <c r="Z33" i="44"/>
  <c r="Y33" i="44"/>
  <c r="X33" i="44"/>
  <c r="U33" i="44"/>
  <c r="T33" i="44"/>
  <c r="S33" i="44"/>
  <c r="R33" i="44"/>
  <c r="Q33" i="44"/>
  <c r="P33" i="44"/>
  <c r="O33" i="44"/>
  <c r="N33" i="44"/>
  <c r="L33" i="44"/>
  <c r="K33" i="44"/>
  <c r="I33" i="44"/>
  <c r="G33" i="44"/>
  <c r="AF32" i="44"/>
  <c r="AE32" i="44"/>
  <c r="AD32" i="44"/>
  <c r="AB32" i="44"/>
  <c r="AA32" i="44"/>
  <c r="Z32" i="44"/>
  <c r="Y32" i="44"/>
  <c r="X32" i="44"/>
  <c r="V32" i="44"/>
  <c r="U32" i="44"/>
  <c r="T32" i="44"/>
  <c r="S32" i="44"/>
  <c r="R32" i="44"/>
  <c r="Q32" i="44"/>
  <c r="P32" i="44"/>
  <c r="O32" i="44"/>
  <c r="N32" i="44"/>
  <c r="M32" i="44"/>
  <c r="L32" i="44"/>
  <c r="K32" i="44"/>
  <c r="I32" i="44"/>
  <c r="G32" i="44"/>
  <c r="AF31" i="44"/>
  <c r="AD31" i="44"/>
  <c r="AB31" i="44"/>
  <c r="AA31" i="44"/>
  <c r="Z31" i="44"/>
  <c r="Y31" i="44"/>
  <c r="X31" i="44"/>
  <c r="V31" i="44"/>
  <c r="U31" i="44"/>
  <c r="T31" i="44"/>
  <c r="S31" i="44"/>
  <c r="R31" i="44"/>
  <c r="Q31" i="44"/>
  <c r="P31" i="44"/>
  <c r="O31" i="44"/>
  <c r="N31" i="44"/>
  <c r="M31" i="44"/>
  <c r="L31" i="44"/>
  <c r="K31" i="44"/>
  <c r="I31" i="44"/>
  <c r="G31" i="44"/>
  <c r="F31" i="44"/>
  <c r="AF30" i="44"/>
  <c r="AD30" i="44"/>
  <c r="AB30" i="44"/>
  <c r="AA30" i="44"/>
  <c r="Z30" i="44"/>
  <c r="Y30" i="44"/>
  <c r="X30" i="44"/>
  <c r="U30" i="44"/>
  <c r="S30" i="44"/>
  <c r="R30" i="44"/>
  <c r="Q30" i="44"/>
  <c r="P30" i="44"/>
  <c r="O30" i="44"/>
  <c r="N30" i="44"/>
  <c r="M30" i="44"/>
  <c r="L30" i="44"/>
  <c r="K30" i="44"/>
  <c r="I30" i="44"/>
  <c r="G30" i="44"/>
  <c r="F30" i="44"/>
  <c r="AF29" i="44"/>
  <c r="AD29" i="44"/>
  <c r="AB29" i="44"/>
  <c r="AA29" i="44"/>
  <c r="Z29" i="44"/>
  <c r="Y29" i="44"/>
  <c r="X29" i="44"/>
  <c r="U29" i="44"/>
  <c r="S29" i="44"/>
  <c r="R29" i="44"/>
  <c r="Q29" i="44"/>
  <c r="P29" i="44"/>
  <c r="O29" i="44"/>
  <c r="N29" i="44"/>
  <c r="M29" i="44"/>
  <c r="L29" i="44"/>
  <c r="K29" i="44"/>
  <c r="I29" i="44"/>
  <c r="G29" i="44"/>
  <c r="F29" i="44"/>
  <c r="AF28" i="44"/>
  <c r="AE28" i="44"/>
  <c r="AD28" i="44"/>
  <c r="AB28" i="44"/>
  <c r="AA28" i="44"/>
  <c r="Z28" i="44"/>
  <c r="Y28" i="44"/>
  <c r="X28" i="44"/>
  <c r="V28" i="44"/>
  <c r="U28" i="44"/>
  <c r="T28" i="44"/>
  <c r="S28" i="44"/>
  <c r="R28" i="44"/>
  <c r="Q28" i="44"/>
  <c r="P28" i="44"/>
  <c r="O28" i="44"/>
  <c r="N28" i="44"/>
  <c r="M28" i="44"/>
  <c r="L28" i="44"/>
  <c r="K28" i="44"/>
  <c r="I28" i="44"/>
  <c r="G28" i="44"/>
  <c r="F28" i="44"/>
  <c r="AF27" i="44"/>
  <c r="AE27" i="44"/>
  <c r="AD27" i="44"/>
  <c r="AB27" i="44"/>
  <c r="AA27" i="44"/>
  <c r="Z27" i="44"/>
  <c r="Y27" i="44"/>
  <c r="X27" i="44"/>
  <c r="V27" i="44"/>
  <c r="U27" i="44"/>
  <c r="T27" i="44"/>
  <c r="S27" i="44"/>
  <c r="R27" i="44"/>
  <c r="Q27" i="44"/>
  <c r="P27" i="44"/>
  <c r="O27" i="44"/>
  <c r="N27" i="44"/>
  <c r="M27" i="44"/>
  <c r="L27" i="44"/>
  <c r="K27" i="44"/>
  <c r="I27" i="44"/>
  <c r="G27" i="44"/>
  <c r="F27" i="44"/>
  <c r="AF26" i="44"/>
  <c r="AD26" i="44"/>
  <c r="AB26" i="44"/>
  <c r="AA26" i="44"/>
  <c r="Z26" i="44"/>
  <c r="Y26" i="44"/>
  <c r="X26" i="44"/>
  <c r="V26" i="44"/>
  <c r="U26" i="44"/>
  <c r="T26" i="44"/>
  <c r="S26" i="44"/>
  <c r="R26" i="44"/>
  <c r="Q26" i="44"/>
  <c r="P26" i="44"/>
  <c r="O26" i="44"/>
  <c r="N26" i="44"/>
  <c r="M26" i="44"/>
  <c r="L26" i="44"/>
  <c r="K26" i="44"/>
  <c r="I26" i="44"/>
  <c r="G26" i="44"/>
  <c r="F26" i="44"/>
  <c r="AF25" i="44"/>
  <c r="AD25" i="44"/>
  <c r="AB25" i="44"/>
  <c r="AA25" i="44"/>
  <c r="Z25" i="44"/>
  <c r="Y25" i="44"/>
  <c r="X25" i="44"/>
  <c r="V25" i="44"/>
  <c r="U25" i="44"/>
  <c r="T25" i="44"/>
  <c r="S25" i="44"/>
  <c r="R25" i="44"/>
  <c r="Q25" i="44"/>
  <c r="P25" i="44"/>
  <c r="O25" i="44"/>
  <c r="N25" i="44"/>
  <c r="M25" i="44"/>
  <c r="L25" i="44"/>
  <c r="K25" i="44"/>
  <c r="I25" i="44"/>
  <c r="G25" i="44"/>
  <c r="F25" i="44"/>
  <c r="AF24" i="44"/>
  <c r="AD24" i="44"/>
  <c r="AB24" i="44"/>
  <c r="AA24" i="44"/>
  <c r="Z24" i="44"/>
  <c r="Y24" i="44"/>
  <c r="X24" i="44"/>
  <c r="V24" i="44"/>
  <c r="U24" i="44"/>
  <c r="T24" i="44"/>
  <c r="S24" i="44"/>
  <c r="R24" i="44"/>
  <c r="Q24" i="44"/>
  <c r="P24" i="44"/>
  <c r="O24" i="44"/>
  <c r="N24" i="44"/>
  <c r="M24" i="44"/>
  <c r="L24" i="44"/>
  <c r="K24" i="44"/>
  <c r="I24" i="44"/>
  <c r="G24" i="44"/>
  <c r="F24" i="44"/>
  <c r="AF23" i="44"/>
  <c r="AE23" i="44"/>
  <c r="AD23" i="44"/>
  <c r="AB23" i="44"/>
  <c r="AA23" i="44"/>
  <c r="Z23" i="44"/>
  <c r="Y23" i="44"/>
  <c r="X23" i="44"/>
  <c r="V23" i="44"/>
  <c r="U23" i="44"/>
  <c r="T23" i="44"/>
  <c r="S23" i="44"/>
  <c r="R23" i="44"/>
  <c r="Q23" i="44"/>
  <c r="P23" i="44"/>
  <c r="O23" i="44"/>
  <c r="N23" i="44"/>
  <c r="M23" i="44"/>
  <c r="L23" i="44"/>
  <c r="K23" i="44"/>
  <c r="I23" i="44"/>
  <c r="G23" i="44"/>
  <c r="F23" i="44"/>
  <c r="AF22" i="44"/>
  <c r="AE22" i="44"/>
  <c r="AD22" i="44"/>
  <c r="AB22" i="44"/>
  <c r="AA22" i="44"/>
  <c r="Z22" i="44"/>
  <c r="Y22" i="44"/>
  <c r="X22" i="44"/>
  <c r="V22" i="44"/>
  <c r="U22" i="44"/>
  <c r="T22" i="44"/>
  <c r="S22" i="44"/>
  <c r="R22" i="44"/>
  <c r="Q22" i="44"/>
  <c r="P22" i="44"/>
  <c r="O22" i="44"/>
  <c r="N22" i="44"/>
  <c r="M22" i="44"/>
  <c r="L22" i="44"/>
  <c r="K22" i="44"/>
  <c r="I22" i="44"/>
  <c r="G22" i="44"/>
  <c r="F22" i="44"/>
  <c r="AF21" i="44"/>
  <c r="AD21" i="44"/>
  <c r="AB21" i="44"/>
  <c r="AA21" i="44"/>
  <c r="Z21" i="44"/>
  <c r="Y21" i="44"/>
  <c r="X21" i="44"/>
  <c r="V21" i="44"/>
  <c r="U21" i="44"/>
  <c r="T21" i="44"/>
  <c r="S21" i="44"/>
  <c r="R21" i="44"/>
  <c r="Q21" i="44"/>
  <c r="P21" i="44"/>
  <c r="O21" i="44"/>
  <c r="N21" i="44"/>
  <c r="M21" i="44"/>
  <c r="L21" i="44"/>
  <c r="K21" i="44"/>
  <c r="I21" i="44"/>
  <c r="G21" i="44"/>
  <c r="F21" i="44"/>
  <c r="AF20" i="44"/>
  <c r="AE20" i="44"/>
  <c r="P20" i="44"/>
  <c r="N20" i="44"/>
  <c r="K20" i="44"/>
  <c r="I20" i="44"/>
  <c r="G20" i="44"/>
  <c r="AF19" i="44"/>
  <c r="AE19" i="44"/>
  <c r="AD19" i="44"/>
  <c r="AB19" i="44"/>
  <c r="AA19" i="44"/>
  <c r="Y19" i="44"/>
  <c r="P19" i="44"/>
  <c r="N19" i="44"/>
  <c r="M19" i="44"/>
  <c r="L19" i="44"/>
  <c r="K19" i="44"/>
  <c r="I19" i="44"/>
  <c r="G19" i="44"/>
  <c r="F19" i="44"/>
  <c r="AF18" i="44"/>
  <c r="AE18" i="44"/>
  <c r="AD18" i="44"/>
  <c r="AB18" i="44"/>
  <c r="AA18" i="44"/>
  <c r="Z18" i="44"/>
  <c r="Y18" i="44"/>
  <c r="X18" i="44"/>
  <c r="V18" i="44"/>
  <c r="U18" i="44"/>
  <c r="T18" i="44"/>
  <c r="S18" i="44"/>
  <c r="R18" i="44"/>
  <c r="Q18" i="44"/>
  <c r="P18" i="44"/>
  <c r="O18" i="44"/>
  <c r="N18" i="44"/>
  <c r="K18" i="44"/>
  <c r="I18" i="44"/>
  <c r="G18" i="44"/>
  <c r="F18" i="44"/>
  <c r="AF17" i="44"/>
  <c r="AE17" i="44"/>
  <c r="AD17" i="44"/>
  <c r="AB17" i="44"/>
  <c r="AA17" i="44"/>
  <c r="Z17" i="44"/>
  <c r="Y17" i="44"/>
  <c r="X17" i="44"/>
  <c r="V17" i="44"/>
  <c r="U17" i="44"/>
  <c r="T17" i="44"/>
  <c r="S17" i="44"/>
  <c r="R17" i="44"/>
  <c r="Q17" i="44"/>
  <c r="P17" i="44"/>
  <c r="O17" i="44"/>
  <c r="N17" i="44"/>
  <c r="M17" i="44"/>
  <c r="L17" i="44"/>
  <c r="K17" i="44"/>
  <c r="I17" i="44"/>
  <c r="G17" i="44"/>
  <c r="AF16" i="44"/>
  <c r="AE16" i="44"/>
  <c r="AD16" i="44"/>
  <c r="Y16" i="44"/>
  <c r="V16" i="44"/>
  <c r="U16" i="44"/>
  <c r="T16" i="44"/>
  <c r="S16" i="44"/>
  <c r="R16" i="44"/>
  <c r="P16" i="44"/>
  <c r="O16" i="44"/>
  <c r="N16" i="44"/>
  <c r="M16" i="44"/>
  <c r="L16" i="44"/>
  <c r="K16" i="44"/>
  <c r="I16" i="44"/>
  <c r="G16" i="44"/>
  <c r="F16" i="44"/>
  <c r="AF15" i="44"/>
  <c r="AE15" i="44"/>
  <c r="AD15" i="44"/>
  <c r="AB15" i="44"/>
  <c r="AA15" i="44"/>
  <c r="Z15" i="44"/>
  <c r="X15" i="44"/>
  <c r="V15" i="44"/>
  <c r="U15" i="44"/>
  <c r="T15" i="44"/>
  <c r="S15" i="44"/>
  <c r="R15" i="44"/>
  <c r="Q15" i="44"/>
  <c r="P15" i="44"/>
  <c r="O15" i="44"/>
  <c r="N15" i="44"/>
  <c r="M15" i="44"/>
  <c r="L15" i="44"/>
  <c r="K15" i="44"/>
  <c r="I15" i="44"/>
  <c r="G15" i="44"/>
  <c r="F15" i="44"/>
  <c r="AF14" i="44"/>
  <c r="AE14" i="44"/>
  <c r="AB14" i="44"/>
  <c r="AA14" i="44"/>
  <c r="Z14" i="44"/>
  <c r="Y14" i="44"/>
  <c r="X14" i="44"/>
  <c r="V14" i="44"/>
  <c r="U14" i="44"/>
  <c r="T14" i="44"/>
  <c r="S14" i="44"/>
  <c r="R14" i="44"/>
  <c r="Q14" i="44"/>
  <c r="P14" i="44"/>
  <c r="O14" i="44"/>
  <c r="N14" i="44"/>
  <c r="M14" i="44"/>
  <c r="L14" i="44"/>
  <c r="K14" i="44"/>
  <c r="I14" i="44"/>
  <c r="G14" i="44"/>
  <c r="F14" i="44"/>
  <c r="AF13" i="44"/>
  <c r="AE13" i="44"/>
  <c r="AD13" i="44"/>
  <c r="AB13" i="44"/>
  <c r="AA13" i="44"/>
  <c r="Z13" i="44"/>
  <c r="Y13" i="44"/>
  <c r="X13" i="44"/>
  <c r="V13" i="44"/>
  <c r="U13" i="44"/>
  <c r="T13" i="44"/>
  <c r="S13" i="44"/>
  <c r="R13" i="44"/>
  <c r="Q13" i="44"/>
  <c r="P13" i="44"/>
  <c r="O13" i="44"/>
  <c r="N13" i="44"/>
  <c r="M13" i="44"/>
  <c r="L13" i="44"/>
  <c r="K13" i="44"/>
  <c r="I13" i="44"/>
  <c r="G13" i="44"/>
  <c r="AF12" i="44"/>
  <c r="AE12" i="44"/>
  <c r="AD12" i="44"/>
  <c r="AB12" i="44"/>
  <c r="AA12" i="44"/>
  <c r="Z12" i="44"/>
  <c r="Y12" i="44"/>
  <c r="X12" i="44"/>
  <c r="V12" i="44"/>
  <c r="U12" i="44"/>
  <c r="T12" i="44"/>
  <c r="S12" i="44"/>
  <c r="R12" i="44"/>
  <c r="Q12" i="44"/>
  <c r="P12" i="44"/>
  <c r="O12" i="44"/>
  <c r="N12" i="44"/>
  <c r="M12" i="44"/>
  <c r="L12" i="44"/>
  <c r="K12" i="44"/>
  <c r="I12" i="44"/>
  <c r="G12" i="44"/>
  <c r="AF11" i="44"/>
  <c r="AE11" i="44"/>
  <c r="AD11" i="44"/>
  <c r="AB11" i="44"/>
  <c r="AA11" i="44"/>
  <c r="Z11" i="44"/>
  <c r="Y11" i="44"/>
  <c r="X11" i="44"/>
  <c r="V11" i="44"/>
  <c r="U11" i="44"/>
  <c r="T11" i="44"/>
  <c r="S11" i="44"/>
  <c r="R11" i="44"/>
  <c r="Q11" i="44"/>
  <c r="P11" i="44"/>
  <c r="O11" i="44"/>
  <c r="N11" i="44"/>
  <c r="M11" i="44"/>
  <c r="L11" i="44"/>
  <c r="K11" i="44"/>
  <c r="I11" i="44"/>
  <c r="G11" i="44"/>
  <c r="K10" i="44"/>
  <c r="I10" i="44"/>
  <c r="G10" i="44"/>
  <c r="AF9" i="44"/>
  <c r="AE9" i="44"/>
  <c r="AD9" i="44"/>
  <c r="AA9" i="44"/>
  <c r="Z9" i="44"/>
  <c r="Y9" i="44"/>
  <c r="X9" i="44"/>
  <c r="V9" i="44"/>
  <c r="U9" i="44"/>
  <c r="T9" i="44"/>
  <c r="S9" i="44"/>
  <c r="R9" i="44"/>
  <c r="Q9" i="44"/>
  <c r="P9" i="44"/>
  <c r="O9" i="44"/>
  <c r="N9" i="44"/>
  <c r="M9" i="44"/>
  <c r="L9" i="44"/>
  <c r="K9" i="44"/>
  <c r="I9" i="44"/>
  <c r="G9" i="44"/>
  <c r="AF8" i="44"/>
  <c r="AD8" i="44"/>
  <c r="AB8" i="44"/>
  <c r="AA8" i="44"/>
  <c r="Z8" i="44"/>
  <c r="Y8" i="44"/>
  <c r="V8" i="44"/>
  <c r="K8" i="44"/>
  <c r="I8" i="44"/>
  <c r="G8" i="44"/>
  <c r="AF7" i="44"/>
  <c r="V7" i="44"/>
  <c r="K7" i="44"/>
  <c r="I7" i="44"/>
  <c r="G7" i="44"/>
  <c r="AF6" i="44"/>
  <c r="AE6" i="44"/>
  <c r="AD6" i="44"/>
  <c r="AB6" i="44"/>
  <c r="AA6" i="44"/>
  <c r="Z6" i="44"/>
  <c r="Y6" i="44"/>
  <c r="X6" i="44"/>
  <c r="V6" i="44"/>
  <c r="U6" i="44"/>
  <c r="T6" i="44"/>
  <c r="S6" i="44"/>
  <c r="R6" i="44"/>
  <c r="Q6" i="44"/>
  <c r="P6" i="44"/>
  <c r="O6" i="44"/>
  <c r="N6" i="44"/>
  <c r="M6" i="44"/>
  <c r="L6" i="44"/>
  <c r="K6" i="44"/>
  <c r="I6" i="44"/>
  <c r="G6" i="44"/>
  <c r="AF5" i="44"/>
  <c r="AB5" i="44"/>
  <c r="AA5" i="44"/>
  <c r="Z5" i="44"/>
  <c r="Y5" i="44"/>
  <c r="V5" i="44"/>
  <c r="K5" i="44"/>
  <c r="I5" i="44"/>
  <c r="G5" i="44"/>
  <c r="AF4" i="44"/>
  <c r="AE4" i="44"/>
  <c r="AD4" i="44"/>
  <c r="V4" i="44"/>
  <c r="U4" i="44"/>
  <c r="T4" i="44"/>
  <c r="S4" i="44"/>
  <c r="R4" i="44"/>
  <c r="Q4" i="44"/>
  <c r="P4" i="44"/>
  <c r="O4" i="44"/>
  <c r="N4" i="44"/>
  <c r="M4" i="44"/>
  <c r="L4" i="44"/>
  <c r="K4" i="44"/>
  <c r="I4" i="44"/>
  <c r="G4" i="44"/>
  <c r="F4" i="44"/>
  <c r="AC53" i="44" l="1"/>
  <c r="AC58" i="44"/>
  <c r="Y53" i="44"/>
  <c r="X4" i="44"/>
  <c r="AE40" i="44"/>
  <c r="AF10" i="44"/>
  <c r="AH39" i="44"/>
  <c r="AH22" i="44"/>
  <c r="AH23" i="44"/>
  <c r="AH27" i="44"/>
  <c r="B5" i="41" l="1"/>
  <c r="AH28" i="44"/>
  <c r="D53" i="78" l="1"/>
  <c r="V71" i="44" l="1"/>
  <c r="W71" i="44"/>
  <c r="V70" i="44"/>
  <c r="W70" i="44"/>
  <c r="D19" i="78" l="1"/>
  <c r="D47" i="78" l="1"/>
  <c r="D23" i="78" l="1"/>
  <c r="B40" i="57" l="1"/>
  <c r="B39" i="57"/>
  <c r="B38" i="57"/>
  <c r="B37" i="57"/>
  <c r="B36" i="57"/>
  <c r="B35" i="57"/>
  <c r="B34" i="57"/>
  <c r="B31" i="57"/>
  <c r="B33" i="57"/>
  <c r="B32" i="57"/>
  <c r="B23" i="57"/>
  <c r="B22" i="57"/>
  <c r="B21" i="57"/>
  <c r="B20" i="57"/>
  <c r="B19" i="57"/>
  <c r="B18" i="57"/>
  <c r="B16" i="57"/>
  <c r="B15" i="57"/>
  <c r="B14" i="57"/>
  <c r="B13" i="57"/>
  <c r="B12" i="57"/>
  <c r="B11" i="57"/>
  <c r="B9" i="57"/>
  <c r="B8" i="57"/>
  <c r="B7" i="57"/>
  <c r="B6" i="57"/>
  <c r="D66" i="78" l="1"/>
  <c r="D67" i="78"/>
  <c r="D7" i="78"/>
  <c r="D70" i="78" l="1"/>
  <c r="D69" i="78"/>
  <c r="D68" i="78"/>
  <c r="D34" i="78"/>
  <c r="D33" i="78"/>
  <c r="D31" i="78"/>
  <c r="D30" i="78"/>
  <c r="D22" i="78" l="1"/>
  <c r="D26" i="78"/>
  <c r="D62" i="78" l="1"/>
  <c r="D61" i="78"/>
  <c r="D60" i="78"/>
  <c r="D56" i="78"/>
  <c r="D55" i="78"/>
  <c r="D52" i="78"/>
  <c r="D51" i="78"/>
  <c r="D49" i="78"/>
  <c r="D45" i="78"/>
  <c r="D44" i="78"/>
  <c r="D29" i="78"/>
  <c r="D28" i="78"/>
  <c r="D27" i="78"/>
  <c r="D18" i="78"/>
  <c r="D25" i="78"/>
  <c r="D12" i="78"/>
  <c r="D14" i="78"/>
  <c r="D13" i="78"/>
  <c r="E5" i="44" l="1"/>
  <c r="AI5" i="44"/>
  <c r="E6" i="44"/>
  <c r="E7" i="44" s="1"/>
  <c r="E8" i="44" s="1"/>
  <c r="E9" i="44" s="1"/>
  <c r="E10" i="44" s="1"/>
  <c r="E11" i="44" s="1"/>
  <c r="E12" i="44" s="1"/>
  <c r="E13" i="44" s="1"/>
  <c r="E14" i="44" s="1"/>
  <c r="E15" i="44" s="1"/>
  <c r="E16" i="44" s="1"/>
  <c r="E17" i="44" s="1"/>
  <c r="E18" i="44" s="1"/>
  <c r="E19" i="44" s="1"/>
  <c r="E20" i="44" s="1"/>
  <c r="E21" i="44" s="1"/>
  <c r="E22" i="44" s="1"/>
  <c r="E23" i="44" s="1"/>
  <c r="E24" i="44" s="1"/>
  <c r="E25" i="44" s="1"/>
  <c r="E26" i="44" s="1"/>
  <c r="E27" i="44" s="1"/>
  <c r="E28" i="44" s="1"/>
  <c r="E29" i="44" s="1"/>
  <c r="E30" i="44" s="1"/>
  <c r="E31" i="44" s="1"/>
  <c r="E32" i="44" s="1"/>
  <c r="E33" i="44" s="1"/>
  <c r="E34" i="44" s="1"/>
  <c r="E35" i="44" s="1"/>
  <c r="E36" i="44" s="1"/>
  <c r="E37" i="44" s="1"/>
  <c r="E38" i="44" s="1"/>
  <c r="E39" i="44" s="1"/>
  <c r="E40" i="44" s="1"/>
  <c r="E41" i="44" s="1"/>
  <c r="E42" i="44" s="1"/>
  <c r="E43" i="44" s="1"/>
  <c r="E44" i="44" s="1"/>
  <c r="E45" i="44" s="1"/>
  <c r="E46" i="44" s="1"/>
  <c r="E47" i="44" s="1"/>
  <c r="E48" i="44" s="1"/>
  <c r="E49" i="44" s="1"/>
  <c r="E50" i="44" s="1"/>
  <c r="E51" i="44" s="1"/>
  <c r="E52" i="44" s="1"/>
  <c r="E53" i="44" s="1"/>
  <c r="E54" i="44" s="1"/>
  <c r="E55" i="44" s="1"/>
  <c r="E56" i="44" s="1"/>
  <c r="E57" i="44" s="1"/>
  <c r="E58" i="44" s="1"/>
  <c r="E59" i="44" s="1"/>
  <c r="AI6" i="44"/>
  <c r="AI7" i="44" s="1"/>
  <c r="AI8" i="44" s="1"/>
  <c r="AI9" i="44" s="1"/>
  <c r="AI10" i="44" s="1"/>
  <c r="AI11" i="44" s="1"/>
  <c r="AI12" i="44" s="1"/>
  <c r="AI13" i="44" s="1"/>
  <c r="AI14" i="44" s="1"/>
  <c r="AI15" i="44" s="1"/>
  <c r="AI16" i="44" s="1"/>
  <c r="AI17" i="44" s="1"/>
  <c r="AI18" i="44" s="1"/>
  <c r="AI19" i="44" s="1"/>
  <c r="AI20" i="44" s="1"/>
  <c r="AI21" i="44" s="1"/>
  <c r="AI22" i="44" s="1"/>
  <c r="AI23" i="44" s="1"/>
  <c r="AI24" i="44" s="1"/>
  <c r="AI25" i="44" s="1"/>
  <c r="AI26" i="44" s="1"/>
  <c r="AI27" i="44" s="1"/>
  <c r="AI28" i="44" s="1"/>
  <c r="AI29" i="44" s="1"/>
  <c r="AI30" i="44" s="1"/>
  <c r="AI31" i="44" s="1"/>
  <c r="AI32" i="44" s="1"/>
  <c r="AI33" i="44" s="1"/>
  <c r="AI34" i="44" s="1"/>
  <c r="AI35" i="44" s="1"/>
  <c r="AI36" i="44" s="1"/>
  <c r="AI37" i="44" s="1"/>
  <c r="AI38" i="44" s="1"/>
  <c r="AI39" i="44" s="1"/>
  <c r="AI40" i="44" s="1"/>
  <c r="AI41" i="44" s="1"/>
  <c r="AI42" i="44" s="1"/>
  <c r="AI43" i="44" s="1"/>
  <c r="AI44" i="44" s="1"/>
  <c r="AI45" i="44" s="1"/>
  <c r="AI46" i="44" s="1"/>
  <c r="AI47" i="44" s="1"/>
  <c r="AI48" i="44" s="1"/>
  <c r="AI49" i="44" s="1"/>
  <c r="AI50" i="44" s="1"/>
  <c r="AI51" i="44" s="1"/>
  <c r="AI52" i="44" s="1"/>
  <c r="AI53" i="44" s="1"/>
  <c r="AI54" i="44" s="1"/>
  <c r="AI55" i="44" s="1"/>
  <c r="AI56" i="44" s="1"/>
  <c r="AI57" i="44" s="1"/>
  <c r="AI58" i="44" s="1"/>
  <c r="AI59" i="44" s="1"/>
  <c r="G67" i="44"/>
  <c r="H67" i="44"/>
  <c r="I67" i="44"/>
  <c r="J67" i="44"/>
  <c r="K67" i="44"/>
  <c r="L67" i="44"/>
  <c r="M67" i="44"/>
  <c r="N67" i="44"/>
  <c r="P67" i="44"/>
  <c r="Q67" i="44"/>
  <c r="R67" i="44"/>
  <c r="S67" i="44"/>
  <c r="T67" i="44"/>
  <c r="U67" i="44"/>
  <c r="V67" i="44"/>
  <c r="W67" i="44"/>
  <c r="X67" i="44"/>
  <c r="Y67" i="44"/>
  <c r="Z67" i="44"/>
  <c r="AA67" i="44"/>
  <c r="AB67" i="44"/>
  <c r="AD67" i="44"/>
  <c r="AF67" i="44"/>
  <c r="AG67" i="44"/>
  <c r="G68" i="44"/>
  <c r="L68" i="44"/>
  <c r="M68" i="44"/>
  <c r="W68" i="44"/>
  <c r="Y68" i="44"/>
  <c r="AD68" i="44"/>
  <c r="G69" i="44"/>
  <c r="L69" i="44"/>
  <c r="W69" i="44"/>
  <c r="Y69" i="44"/>
  <c r="AD69" i="44"/>
  <c r="K68" i="44" l="1"/>
  <c r="K69" i="44"/>
  <c r="V68" i="44"/>
  <c r="S68" i="44" l="1"/>
  <c r="S69" i="44"/>
  <c r="I68" i="44"/>
  <c r="I69" i="44"/>
  <c r="H68" i="44"/>
  <c r="H69" i="44"/>
  <c r="AG68" i="44"/>
  <c r="T68" i="44" l="1"/>
  <c r="T69" i="44"/>
  <c r="AC67" i="44" l="1"/>
  <c r="O67" i="44" l="1"/>
  <c r="U68" i="44" l="1"/>
  <c r="U69" i="44"/>
  <c r="J69" i="44" l="1"/>
  <c r="J68" i="44"/>
  <c r="G71" i="44" l="1"/>
  <c r="G70" i="44"/>
  <c r="AB68" i="44" l="1"/>
  <c r="Z68" i="44" l="1"/>
  <c r="Z69" i="44" l="1"/>
  <c r="AF71" i="44" l="1"/>
  <c r="AF70" i="44"/>
  <c r="AE67" i="44" l="1"/>
  <c r="V69" i="44" l="1"/>
  <c r="I71" i="44"/>
  <c r="K71" i="44"/>
  <c r="H71" i="44"/>
  <c r="I70" i="44" l="1"/>
  <c r="H70" i="44"/>
  <c r="K70" i="44"/>
  <c r="J71" i="44" l="1"/>
  <c r="J70" i="44" l="1"/>
  <c r="AE68" i="44" l="1"/>
  <c r="AE69" i="44" l="1"/>
  <c r="AE34" i="44" l="1"/>
  <c r="AE21" i="44" l="1"/>
  <c r="AH21" i="44" s="1"/>
  <c r="T29" i="44" l="1"/>
  <c r="V33" i="44" l="1"/>
  <c r="V35" i="44"/>
  <c r="O56" i="44" l="1"/>
  <c r="O57" i="44" l="1"/>
  <c r="AH57" i="44" s="1"/>
  <c r="O58" i="44" l="1"/>
  <c r="N55" i="44"/>
  <c r="AH55" i="44" s="1"/>
  <c r="O40" i="44" l="1"/>
  <c r="O68" i="44" s="1"/>
  <c r="O37" i="44"/>
  <c r="O69" i="44" l="1"/>
  <c r="N56" i="44" l="1"/>
  <c r="AH56" i="44" s="1"/>
  <c r="N58" i="44" l="1"/>
  <c r="N40" i="44" l="1"/>
  <c r="N37" i="44"/>
  <c r="N69" i="44" l="1"/>
  <c r="N68" i="44"/>
  <c r="N10" i="44" l="1"/>
  <c r="N8" i="44"/>
  <c r="N7" i="44" l="1"/>
  <c r="N71" i="44" s="1"/>
  <c r="T30" i="44" l="1"/>
  <c r="N5" i="44"/>
  <c r="N70" i="44" s="1"/>
  <c r="AB38" i="44" l="1"/>
  <c r="AG38" i="44" l="1"/>
  <c r="AG37" i="44" l="1"/>
  <c r="AG69" i="44" s="1"/>
  <c r="AB9" i="44" l="1"/>
  <c r="AB37" i="44" l="1"/>
  <c r="AB69" i="44" s="1"/>
  <c r="B7" i="41" l="1"/>
  <c r="AH4" i="44" l="1"/>
  <c r="F34" i="44" l="1"/>
  <c r="AH34" i="44" s="1"/>
  <c r="F45" i="44" l="1"/>
  <c r="AH45" i="44" s="1"/>
  <c r="F50" i="44"/>
  <c r="AH50" i="44" s="1"/>
  <c r="F33" i="44"/>
  <c r="AH33" i="44" s="1"/>
  <c r="F47" i="44"/>
  <c r="AH47" i="44" s="1"/>
  <c r="F49" i="44"/>
  <c r="AH49" i="44" s="1"/>
  <c r="F42" i="44"/>
  <c r="AH42" i="44" s="1"/>
  <c r="F32" i="44"/>
  <c r="AH32" i="44" s="1"/>
  <c r="F48" i="44"/>
  <c r="AH48" i="44" s="1"/>
  <c r="F43" i="44"/>
  <c r="AH43" i="44" s="1"/>
  <c r="F35" i="44"/>
  <c r="F44" i="44" l="1"/>
  <c r="AH44" i="44" s="1"/>
  <c r="F46" i="44"/>
  <c r="AH46" i="44" s="1"/>
  <c r="F41" i="44"/>
  <c r="F51" i="44"/>
  <c r="AH51" i="44" s="1"/>
  <c r="F52" i="44"/>
  <c r="AH52" i="44" s="1"/>
  <c r="F38" i="44"/>
  <c r="AH38" i="44" l="1"/>
  <c r="AH41" i="44"/>
  <c r="F53" i="44" l="1"/>
  <c r="AH53" i="44" l="1"/>
  <c r="F67" i="44"/>
  <c r="AH67" i="44" l="1"/>
  <c r="AM53" i="44"/>
  <c r="F11" i="44" l="1"/>
  <c r="AH11" i="44" s="1"/>
  <c r="F13" i="44"/>
  <c r="AH13" i="44" s="1"/>
  <c r="F17" i="44"/>
  <c r="AH17" i="44" s="1"/>
  <c r="F12" i="44"/>
  <c r="AH12" i="44" s="1"/>
  <c r="F9" i="44" l="1"/>
  <c r="AH9" i="44" s="1"/>
  <c r="F54" i="44"/>
  <c r="AH54" i="44" s="1"/>
  <c r="F20" i="44" l="1"/>
  <c r="F6" i="44"/>
  <c r="AH6" i="44" s="1"/>
  <c r="F58" i="44" l="1"/>
  <c r="F59" i="44"/>
  <c r="AH59" i="44" s="1"/>
  <c r="AH58" i="44" l="1"/>
  <c r="F37" i="44"/>
  <c r="F40" i="44" l="1"/>
  <c r="AM58" i="44"/>
  <c r="AH37" i="44"/>
  <c r="F10" i="44" l="1"/>
  <c r="AH40" i="44"/>
  <c r="AH68" i="44" s="1"/>
  <c r="F69" i="44"/>
  <c r="F68" i="44"/>
  <c r="AM37" i="44"/>
  <c r="F8" i="44"/>
  <c r="AH69" i="44" l="1"/>
  <c r="AM40" i="44"/>
  <c r="B4" i="41"/>
  <c r="AH10" i="44"/>
  <c r="AM10" i="44" s="1"/>
  <c r="F7" i="44" l="1"/>
  <c r="F71" i="44" l="1"/>
  <c r="AH7" i="44"/>
  <c r="AM7" i="44" s="1"/>
  <c r="F5" i="44"/>
  <c r="F70" i="44" l="1"/>
  <c r="AH5" i="44"/>
  <c r="AH70" i="44" s="1"/>
  <c r="S19" i="44" l="1"/>
  <c r="V29" i="44" l="1"/>
  <c r="AH29" i="44" s="1"/>
  <c r="AE31" i="44" l="1"/>
  <c r="AH31" i="44" s="1"/>
  <c r="AE35" i="44" l="1"/>
  <c r="AH35" i="44" s="1"/>
  <c r="AM35" i="44" s="1"/>
  <c r="L18" i="44" l="1"/>
  <c r="AH18" i="44" s="1"/>
  <c r="M33" i="44" l="1"/>
  <c r="M35" i="44" l="1"/>
  <c r="M18" i="44" l="1"/>
  <c r="M20" i="44"/>
  <c r="L20" i="44" l="1"/>
  <c r="L10" i="44" l="1"/>
  <c r="B6" i="41" s="1"/>
  <c r="L8" i="44" l="1"/>
  <c r="L7" i="44" l="1"/>
  <c r="L71" i="44" s="1"/>
  <c r="L5" i="44" l="1"/>
  <c r="L70" i="44" s="1"/>
  <c r="AA4" i="44" l="1"/>
  <c r="AA10" i="44" l="1"/>
  <c r="AA7" i="44" l="1"/>
  <c r="AA71" i="44" l="1"/>
  <c r="AA70" i="44"/>
  <c r="U19" i="44" l="1"/>
  <c r="T19" i="44" l="1"/>
  <c r="R19" i="44" l="1"/>
  <c r="V19" i="44"/>
  <c r="X19" i="44" l="1"/>
  <c r="AA16" i="44" l="1"/>
  <c r="X16" i="44" l="1"/>
  <c r="Q16" i="44" l="1"/>
  <c r="AB16" i="44"/>
  <c r="AG19" i="44" l="1"/>
  <c r="O19" i="44" l="1"/>
  <c r="AC19" i="44" l="1"/>
  <c r="M38" i="44" l="1"/>
  <c r="E86" i="57" l="1"/>
  <c r="Y15" i="44" l="1"/>
  <c r="AH15" i="44" s="1"/>
  <c r="AE24" i="44" l="1"/>
  <c r="AH24" i="44" s="1"/>
  <c r="AE25" i="44" l="1"/>
  <c r="AH25" i="44" s="1"/>
  <c r="Q19" i="44" l="1"/>
  <c r="AH19" i="44" s="1"/>
  <c r="AE29" i="44"/>
  <c r="AE26" i="44" l="1"/>
  <c r="AH26" i="44" s="1"/>
  <c r="P59" i="44" l="1"/>
  <c r="AC16" i="44" l="1"/>
  <c r="Z16" i="44" l="1"/>
  <c r="AH16" i="44" s="1"/>
  <c r="Z20" i="44" l="1"/>
  <c r="Q20" i="44"/>
  <c r="U20" i="44"/>
  <c r="R20" i="44"/>
  <c r="S20" i="44"/>
  <c r="AA20" i="44"/>
  <c r="V20" i="44"/>
  <c r="X20" i="44" l="1"/>
  <c r="AG20" i="44"/>
  <c r="AB20" i="44"/>
  <c r="O20" i="44" l="1"/>
  <c r="AD14" i="44"/>
  <c r="AH14" i="44" s="1"/>
  <c r="AD20" i="44"/>
  <c r="AA40" i="44"/>
  <c r="Y20" i="44"/>
  <c r="Y10" i="44" l="1"/>
  <c r="R59" i="44"/>
  <c r="S10" i="44"/>
  <c r="M37" i="44"/>
  <c r="M69" i="44" s="1"/>
  <c r="S8" i="44"/>
  <c r="AG10" i="44" l="1"/>
  <c r="B10" i="41" s="1"/>
  <c r="AB10" i="44"/>
  <c r="AD10" i="44"/>
  <c r="B9" i="41" s="1"/>
  <c r="Y7" i="44"/>
  <c r="Y71" i="44" s="1"/>
  <c r="R40" i="44"/>
  <c r="R68" i="44" s="1"/>
  <c r="R37" i="44"/>
  <c r="R69" i="44" l="1"/>
  <c r="S7" i="44"/>
  <c r="S71" i="44" s="1"/>
  <c r="AG7" i="44"/>
  <c r="AG71" i="44" s="1"/>
  <c r="Y4" i="44"/>
  <c r="Y70" i="44" s="1"/>
  <c r="AD7" i="44"/>
  <c r="AD71" i="44" s="1"/>
  <c r="R10" i="44" l="1"/>
  <c r="AG4" i="44"/>
  <c r="AG70" i="44" s="1"/>
  <c r="AB7" i="44"/>
  <c r="AB71" i="44" s="1"/>
  <c r="AD5" i="44"/>
  <c r="AD70" i="44" s="1"/>
  <c r="S5" i="44"/>
  <c r="S70" i="44" s="1"/>
  <c r="R8" i="44"/>
  <c r="AB4" i="44" l="1"/>
  <c r="AB70" i="44" s="1"/>
  <c r="R7" i="44" l="1"/>
  <c r="R71" i="44" s="1"/>
  <c r="R5" i="44" l="1"/>
  <c r="R70" i="44" s="1"/>
  <c r="AC20" i="44" l="1"/>
  <c r="O10" i="44"/>
  <c r="O8" i="44"/>
  <c r="O7" i="44" l="1"/>
  <c r="O71" i="44" s="1"/>
  <c r="O5" i="44" l="1"/>
  <c r="O70" i="44" s="1"/>
  <c r="Q59" i="44" l="1"/>
  <c r="Q40" i="44" l="1"/>
  <c r="Q68" i="44" s="1"/>
  <c r="Q37" i="44"/>
  <c r="Q69" i="44" l="1"/>
  <c r="T20" i="44"/>
  <c r="AH20" i="44" s="1"/>
  <c r="AM20" i="44" s="1"/>
  <c r="M10" i="44"/>
  <c r="Q10" i="44" l="1"/>
  <c r="U10" i="44"/>
  <c r="M8" i="44"/>
  <c r="U8" i="44"/>
  <c r="Q8" i="44"/>
  <c r="M7" i="44" l="1"/>
  <c r="M71" i="44" s="1"/>
  <c r="U7" i="44" l="1"/>
  <c r="U71" i="44" s="1"/>
  <c r="P40" i="44"/>
  <c r="Q7" i="44"/>
  <c r="Q71" i="44" s="1"/>
  <c r="M5" i="44"/>
  <c r="M70" i="44" s="1"/>
  <c r="T10" i="44" l="1"/>
  <c r="P68" i="44"/>
  <c r="Q5" i="44"/>
  <c r="Q70" i="44" s="1"/>
  <c r="P37" i="44"/>
  <c r="P69" i="44" s="1"/>
  <c r="U5" i="44"/>
  <c r="U70" i="44" s="1"/>
  <c r="T8" i="44"/>
  <c r="P10" i="44" l="1"/>
  <c r="P8" i="44" l="1"/>
  <c r="T7" i="44"/>
  <c r="T71" i="44" s="1"/>
  <c r="T5" i="44" l="1"/>
  <c r="T70" i="44" s="1"/>
  <c r="P7" i="44"/>
  <c r="P71" i="44" s="1"/>
  <c r="P5" i="44" l="1"/>
  <c r="P70" i="44" s="1"/>
  <c r="X59" i="44" l="1"/>
  <c r="X40" i="44" l="1"/>
  <c r="X68" i="44" s="1"/>
  <c r="X37" i="44" l="1"/>
  <c r="X69" i="44" s="1"/>
  <c r="X10" i="44" l="1"/>
  <c r="X8" i="44" l="1"/>
  <c r="X7" i="44" l="1"/>
  <c r="X71" i="44" s="1"/>
  <c r="X5" i="44" l="1"/>
  <c r="X70" i="44" s="1"/>
  <c r="AC5" i="44" l="1"/>
  <c r="AC8" i="44"/>
  <c r="Z10" i="44" l="1"/>
  <c r="B8" i="41" s="1"/>
  <c r="B3" i="41" s="1"/>
  <c r="A15" i="41" s="1"/>
  <c r="Z4" i="44" l="1"/>
  <c r="Z7" i="44" l="1"/>
  <c r="Z71" i="44" s="1"/>
  <c r="Z70" i="44" l="1"/>
  <c r="V30" i="44" l="1"/>
  <c r="V36" i="44" l="1"/>
  <c r="AH36" i="44" s="1"/>
  <c r="AE30" i="44" l="1"/>
  <c r="AH30" i="44" s="1"/>
  <c r="AM30" i="44" s="1"/>
  <c r="AE10" i="44" l="1"/>
  <c r="AE5" i="44" l="1"/>
  <c r="AE8" i="44"/>
  <c r="AH8" i="44" s="1"/>
  <c r="AH71" i="44" s="1"/>
  <c r="AE7" i="44" l="1"/>
  <c r="AE71" i="44" s="1"/>
  <c r="AF59" i="44"/>
  <c r="AF40" i="44" l="1"/>
  <c r="AF68" i="44" s="1"/>
  <c r="AE70" i="44"/>
  <c r="AF39" i="44" l="1"/>
  <c r="AF69" i="44" s="1"/>
  <c r="D86" i="57" l="1"/>
  <c r="AC59" i="44" l="1"/>
  <c r="AC37" i="44" l="1"/>
  <c r="AC40" i="44"/>
  <c r="C86" i="57" l="1"/>
  <c r="AC69" i="44"/>
  <c r="AC68" i="44"/>
  <c r="AC10" i="44" l="1"/>
  <c r="B86" i="57" l="1"/>
  <c r="AC7" i="44"/>
  <c r="AC71" i="44" s="1"/>
  <c r="AC4" i="44" l="1"/>
  <c r="AC70" i="44" s="1"/>
  <c r="AA37" i="44" l="1"/>
  <c r="AA69" i="44" s="1"/>
  <c r="AA59" i="44"/>
  <c r="AA68" i="4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Wirth, Benjamin (LfStat)</author>
  </authors>
  <commentList>
    <comment ref="Y79" authorId="0" shapeId="0" xr:uid="{48E08F06-AA8A-4133-8A63-C4D61B0A175C}">
      <text>
        <r>
          <rPr>
            <b/>
            <sz val="9"/>
            <color indexed="81"/>
            <rFont val="Segoe UI"/>
            <family val="2"/>
          </rPr>
          <t>Wirth, Benjamin (LfStat):</t>
        </r>
        <r>
          <rPr>
            <sz val="9"/>
            <color indexed="81"/>
            <rFont val="Segoe UI"/>
            <family val="2"/>
          </rPr>
          <t xml:space="preserve">
Bedinngt durch Rundungen</t>
        </r>
      </text>
    </comment>
    <comment ref="Y82" authorId="0" shapeId="0" xr:uid="{6A8DF119-24CD-454A-925A-AF6544E50FE1}">
      <text>
        <r>
          <rPr>
            <b/>
            <sz val="9"/>
            <color indexed="81"/>
            <rFont val="Segoe UI"/>
            <family val="2"/>
          </rPr>
          <t>Wirth, Benjamin (LfStat):</t>
        </r>
        <r>
          <rPr>
            <sz val="9"/>
            <color indexed="81"/>
            <rFont val="Segoe UI"/>
            <family val="2"/>
          </rPr>
          <t xml:space="preserve">
Rundungsdifferenz
</t>
        </r>
      </text>
    </comment>
  </commentList>
</comments>
</file>

<file path=xl/sharedStrings.xml><?xml version="1.0" encoding="utf-8"?>
<sst xmlns="http://schemas.openxmlformats.org/spreadsheetml/2006/main" count="3609" uniqueCount="809">
  <si>
    <t>Insgesamt</t>
  </si>
  <si>
    <t>Erneuerbare Energieträger</t>
  </si>
  <si>
    <t>Gase</t>
  </si>
  <si>
    <t>Braunkohlen</t>
  </si>
  <si>
    <t>Steinkohlen</t>
  </si>
  <si>
    <t>%</t>
  </si>
  <si>
    <t>Verbrauch</t>
  </si>
  <si>
    <t>Energieträger</t>
  </si>
  <si>
    <t>Bayern</t>
  </si>
  <si>
    <t>PEV</t>
  </si>
  <si>
    <t>Verkehr</t>
  </si>
  <si>
    <t>davon</t>
  </si>
  <si>
    <t>= Endenergieverbrauch</t>
  </si>
  <si>
    <t>./. Eigenverbrauch der Energiewirtschaft</t>
  </si>
  <si>
    <t>./. Leitungsverluste und Bewertungsdifferenzen</t>
  </si>
  <si>
    <r>
      <t xml:space="preserve">Gesamt-Energieangebot  </t>
    </r>
    <r>
      <rPr>
        <sz val="11"/>
        <rFont val="Times New Roman"/>
        <family val="1"/>
      </rPr>
      <t>(lfd. Nr. 4 + 7)</t>
    </r>
  </si>
  <si>
    <t>Primärenergieverbrauch</t>
  </si>
  <si>
    <t>TJ</t>
  </si>
  <si>
    <t>Erdgas</t>
  </si>
  <si>
    <t>Sonstige Energieträger</t>
  </si>
  <si>
    <t>Sonstige</t>
  </si>
  <si>
    <t>Abfälle</t>
  </si>
  <si>
    <t>Wasserkraft</t>
  </si>
  <si>
    <t>Erdöl (roh)</t>
  </si>
  <si>
    <t xml:space="preserve">Inländische Gewinnung </t>
  </si>
  <si>
    <t>Biogene Abfälle</t>
  </si>
  <si>
    <t>Biomasse</t>
  </si>
  <si>
    <t>Klärgas</t>
  </si>
  <si>
    <t>Brennholz</t>
  </si>
  <si>
    <t>.</t>
  </si>
  <si>
    <t>Kernenergie</t>
  </si>
  <si>
    <t xml:space="preserve">.  </t>
  </si>
  <si>
    <t>Nichtenergetischer Verbrauch</t>
  </si>
  <si>
    <t>Endenergieverbrauch</t>
  </si>
  <si>
    <t>Strom</t>
  </si>
  <si>
    <t>Kohlen</t>
  </si>
  <si>
    <t>Fernwärme</t>
  </si>
  <si>
    <t>Binnenschifffahrt</t>
  </si>
  <si>
    <t>Luftverkehr</t>
  </si>
  <si>
    <t>Straßenverkehr</t>
  </si>
  <si>
    <t>Schienenverkehr</t>
  </si>
  <si>
    <t>Fackelverluste</t>
  </si>
  <si>
    <t>Sonstige Energieerzeuger</t>
  </si>
  <si>
    <t>Raffinerien</t>
  </si>
  <si>
    <t>Erdöl- und Erdgasgewinnung</t>
  </si>
  <si>
    <t>Umwandlungseinsatz insgesamt</t>
  </si>
  <si>
    <t>Heizwerke (nur Wärme)</t>
  </si>
  <si>
    <t>Industriewärmekraftwerke (nur Strom)</t>
  </si>
  <si>
    <t>Durch</t>
  </si>
  <si>
    <t>Haushalte</t>
  </si>
  <si>
    <t>Nutzbare Gasabgabe</t>
  </si>
  <si>
    <t>Verluste, Bewertungsdifferenzen</t>
  </si>
  <si>
    <t xml:space="preserve">x  </t>
  </si>
  <si>
    <t>Sonstige Gase</t>
  </si>
  <si>
    <t>Inländische Gewinnung</t>
  </si>
  <si>
    <t>Veränderung</t>
  </si>
  <si>
    <t>Statistische Differenzen</t>
  </si>
  <si>
    <t>darunter</t>
  </si>
  <si>
    <t>Bruttoaufkommen</t>
  </si>
  <si>
    <t>Andere Mineralölprodukte</t>
  </si>
  <si>
    <t>Petrolkoks</t>
  </si>
  <si>
    <t>Flüssiggas</t>
  </si>
  <si>
    <t>Raffineriegas</t>
  </si>
  <si>
    <t>Rohbenzin</t>
  </si>
  <si>
    <t>Raffinerieeinsatz</t>
  </si>
  <si>
    <t>Bruttoverbrauch</t>
  </si>
  <si>
    <t>Heizöl</t>
  </si>
  <si>
    <t>Nettoverbrauch</t>
  </si>
  <si>
    <t>Energetischer Verbrauch</t>
  </si>
  <si>
    <t xml:space="preserve">Gesamtaufkommen </t>
  </si>
  <si>
    <t>Bestandsveränderung</t>
  </si>
  <si>
    <t>Eigenverbrauch der Kraftwerke, Heizwerke und</t>
  </si>
  <si>
    <t>Leitungsverluste, Bewertungsdifferenzen</t>
  </si>
  <si>
    <t>B) Verbrauch</t>
  </si>
  <si>
    <t>Austauschsaldo</t>
  </si>
  <si>
    <t>Inländische Erzeugung</t>
  </si>
  <si>
    <t>A) Aufkommen</t>
  </si>
  <si>
    <t>Mio kWh</t>
  </si>
  <si>
    <t>Öffentliche Kraftwerke</t>
  </si>
  <si>
    <t>…</t>
  </si>
  <si>
    <t>g</t>
  </si>
  <si>
    <t>Mio t</t>
  </si>
  <si>
    <t>Photovoltaik</t>
  </si>
  <si>
    <t>Windkraft</t>
  </si>
  <si>
    <t>Mineralölprodukte</t>
  </si>
  <si>
    <t>Energieangebot nach Umwandlungsbilanz</t>
  </si>
  <si>
    <t>Nutzbarer Ausstoß</t>
  </si>
  <si>
    <t>Umwandlungsausstoß</t>
  </si>
  <si>
    <t>Umwandlungseinsatz</t>
  </si>
  <si>
    <t>Lieferungen</t>
  </si>
  <si>
    <t>Aufkommen</t>
  </si>
  <si>
    <t>Bestandsentnahmen</t>
  </si>
  <si>
    <t>Bezüge</t>
  </si>
  <si>
    <t>Fackel- und Leitungsverluste</t>
  </si>
  <si>
    <t>Kraftwerke, Heizwerke</t>
  </si>
  <si>
    <t>Fahrzeugbau</t>
  </si>
  <si>
    <t>Herstellung v. elektrischen Ausrüstungen</t>
  </si>
  <si>
    <t>Maschinenbau</t>
  </si>
  <si>
    <t>Herstellung v. Metallerzeugnissen</t>
  </si>
  <si>
    <t>Metallerzeugung und -bearbeitung</t>
  </si>
  <si>
    <t>Verarbeitung v. Steinen und Erden</t>
  </si>
  <si>
    <t>Herstellung von Gummi- u. Kunststoffwaren</t>
  </si>
  <si>
    <t>Chemische Industrie</t>
  </si>
  <si>
    <t xml:space="preserve">  Insgesamt</t>
  </si>
  <si>
    <t>Papier- und Druckgewerbe</t>
  </si>
  <si>
    <t>Textil- und Bekleidungsgewerbe</t>
  </si>
  <si>
    <t xml:space="preserve">  Sonstige Verbraucher</t>
  </si>
  <si>
    <t>Ernährungsgewerbe und Tabakverarbeitung</t>
  </si>
  <si>
    <t xml:space="preserve">  Haushalte</t>
  </si>
  <si>
    <t>Nutzbarer Verbrauch</t>
  </si>
  <si>
    <t>Leitungsverluste</t>
  </si>
  <si>
    <t>Austauschsaldo insgesamt</t>
  </si>
  <si>
    <t>Einspeisung in das öffentliche Netz</t>
  </si>
  <si>
    <t>Verbrauch für Pumpspeicher</t>
  </si>
  <si>
    <t>Eigenverbrauch der Kraftwerke</t>
  </si>
  <si>
    <t xml:space="preserve">     Bruttoerzeugung</t>
  </si>
  <si>
    <t>kraftwerke</t>
  </si>
  <si>
    <t>Wärme-</t>
  </si>
  <si>
    <t>Wasser-</t>
  </si>
  <si>
    <t>Sonstige Stromerzeuger</t>
  </si>
  <si>
    <t>Kraftwerke</t>
  </si>
  <si>
    <t>nachrichtlich:</t>
  </si>
  <si>
    <t>Kursive Angaben nachrichtlich</t>
  </si>
  <si>
    <t>kWh</t>
  </si>
  <si>
    <t>kg</t>
  </si>
  <si>
    <t>Rapsölmethylester (Biodiesel)</t>
  </si>
  <si>
    <t>m³</t>
  </si>
  <si>
    <t>Klärgas, Deponiegas, Biogas (Methangasanteil)</t>
  </si>
  <si>
    <t>Brenntorf</t>
  </si>
  <si>
    <t>Heizöl, schwer</t>
  </si>
  <si>
    <t>Heizöl, leicht</t>
  </si>
  <si>
    <t>Staub- und Trockenkohlen</t>
  </si>
  <si>
    <t>Braunkohlenkoks</t>
  </si>
  <si>
    <t>Andere Kohlenwertstoffe</t>
  </si>
  <si>
    <t>Pech</t>
  </si>
  <si>
    <t>Rohteer</t>
  </si>
  <si>
    <t>Rohbenzol</t>
  </si>
  <si>
    <t>SKE-Faktor</t>
  </si>
  <si>
    <t>1) Alle Angaben in Prozent.</t>
  </si>
  <si>
    <t>2) Durch die Aufsummierung von Einzelangaben können sich Rundungsdifferenzen ergeben.</t>
  </si>
  <si>
    <t>Inland</t>
  </si>
  <si>
    <t>Gewinnung im</t>
  </si>
  <si>
    <t>Bestands-</t>
  </si>
  <si>
    <t>entnahmen</t>
  </si>
  <si>
    <t>aufstockungen</t>
  </si>
  <si>
    <t>Abgabe</t>
  </si>
  <si>
    <t>Unveränderte</t>
  </si>
  <si>
    <t>Verluste bei</t>
  </si>
  <si>
    <t>Umwandlung</t>
  </si>
  <si>
    <t>Verbrauch im</t>
  </si>
  <si>
    <t>Energiesektor</t>
  </si>
  <si>
    <t>Nichtenerg.</t>
  </si>
  <si>
    <t>Haushalte und</t>
  </si>
  <si>
    <t>4) Darunter Gewerbe, Handel, Dienstleistungen.</t>
  </si>
  <si>
    <t>Stromaustauschsaldo</t>
  </si>
  <si>
    <t>3) Einschl. Bergbau und Gewinnung von Steinen und Erden.</t>
  </si>
  <si>
    <r>
      <t>Sonstige Energieträger</t>
    </r>
    <r>
      <rPr>
        <vertAlign val="superscript"/>
        <sz val="11"/>
        <rFont val="Times New Roman"/>
        <family val="1"/>
      </rPr>
      <t>2)</t>
    </r>
  </si>
  <si>
    <r>
      <t>Gewerbe</t>
    </r>
    <r>
      <rPr>
        <vertAlign val="superscript"/>
        <sz val="11"/>
        <rFont val="Times New Roman"/>
        <family val="1"/>
      </rPr>
      <t>3)</t>
    </r>
  </si>
  <si>
    <r>
      <t>übr. Verbr.</t>
    </r>
    <r>
      <rPr>
        <vertAlign val="superscript"/>
        <sz val="11"/>
        <rFont val="Times New Roman"/>
        <family val="1"/>
      </rPr>
      <t>4)</t>
    </r>
  </si>
  <si>
    <t>Verarb.</t>
  </si>
  <si>
    <t>____________________</t>
  </si>
  <si>
    <t>PJ / Mrd. € bzw. MJ / €</t>
  </si>
  <si>
    <t>Mill. € / PJ bzw. € / GJ</t>
  </si>
  <si>
    <r>
      <t>Energieproduktivität</t>
    </r>
    <r>
      <rPr>
        <i/>
        <vertAlign val="superscript"/>
        <sz val="10"/>
        <color theme="1"/>
        <rFont val="Arial"/>
        <family val="2"/>
      </rPr>
      <t>2)</t>
    </r>
  </si>
  <si>
    <r>
      <t>Energieintensität</t>
    </r>
    <r>
      <rPr>
        <i/>
        <vertAlign val="superscript"/>
        <sz val="10"/>
        <color theme="1"/>
        <rFont val="Arial"/>
        <family val="2"/>
      </rPr>
      <t>2)</t>
    </r>
  </si>
  <si>
    <t>1) Jeweils Speichersaldo.</t>
  </si>
  <si>
    <r>
      <t>Verbrauch Verarbeitendes Gewerbe</t>
    </r>
    <r>
      <rPr>
        <vertAlign val="superscript"/>
        <sz val="10"/>
        <rFont val="Arial"/>
        <family val="2"/>
      </rPr>
      <t>3)</t>
    </r>
  </si>
  <si>
    <r>
      <t xml:space="preserve">  Verkehr</t>
    </r>
    <r>
      <rPr>
        <vertAlign val="superscript"/>
        <sz val="10"/>
        <rFont val="Arial"/>
        <family val="2"/>
      </rPr>
      <t>2)</t>
    </r>
  </si>
  <si>
    <t>dav. nichtenergetischer Verbrauch</t>
  </si>
  <si>
    <r>
      <rPr>
        <sz val="11"/>
        <color theme="0"/>
        <rFont val="Times New Roman"/>
        <family val="1"/>
      </rPr>
      <t xml:space="preserve">dav. </t>
    </r>
    <r>
      <rPr>
        <sz val="11"/>
        <rFont val="Times New Roman"/>
        <family val="1"/>
      </rPr>
      <t>energetischer Verbrauch</t>
    </r>
  </si>
  <si>
    <r>
      <rPr>
        <sz val="11"/>
        <color theme="0"/>
        <rFont val="Times New Roman"/>
        <family val="1"/>
      </rPr>
      <t xml:space="preserve">dav. </t>
    </r>
    <r>
      <rPr>
        <sz val="11"/>
        <rFont val="Times New Roman"/>
        <family val="1"/>
      </rPr>
      <t>./. unverändert dem Verbrauch zugeführt</t>
    </r>
  </si>
  <si>
    <r>
      <rPr>
        <sz val="11"/>
        <color theme="0"/>
        <rFont val="Times New Roman"/>
        <family val="1"/>
      </rPr>
      <t>dav.</t>
    </r>
    <r>
      <rPr>
        <sz val="11"/>
        <rFont val="Times New Roman"/>
        <family val="1"/>
      </rPr>
      <t xml:space="preserve"> </t>
    </r>
    <r>
      <rPr>
        <b/>
        <sz val="11"/>
        <rFont val="Times New Roman"/>
        <family val="1"/>
      </rPr>
      <t>= zur Umwandlung eingesetzte Energie</t>
    </r>
  </si>
  <si>
    <r>
      <rPr>
        <sz val="11"/>
        <color theme="0"/>
        <rFont val="Times New Roman"/>
        <family val="1"/>
      </rPr>
      <t>dav.</t>
    </r>
    <r>
      <rPr>
        <sz val="11"/>
        <rFont val="Times New Roman"/>
        <family val="1"/>
      </rPr>
      <t xml:space="preserve"> ./. Verluste im Umwandlungsprozess</t>
    </r>
  </si>
  <si>
    <r>
      <rPr>
        <sz val="11"/>
        <color theme="0"/>
        <rFont val="Times New Roman"/>
        <family val="1"/>
      </rPr>
      <t xml:space="preserve">dav. </t>
    </r>
    <r>
      <rPr>
        <b/>
        <sz val="11"/>
        <rFont val="Times New Roman"/>
        <family val="1"/>
      </rPr>
      <t>= Umwandlungsausstoß</t>
    </r>
  </si>
  <si>
    <r>
      <rPr>
        <sz val="11"/>
        <color theme="0"/>
        <rFont val="Times New Roman"/>
        <family val="1"/>
      </rPr>
      <t xml:space="preserve">dav. </t>
    </r>
    <r>
      <rPr>
        <sz val="11"/>
        <rFont val="Times New Roman"/>
        <family val="1"/>
      </rPr>
      <t>Verkehr</t>
    </r>
  </si>
  <si>
    <r>
      <t>dav. Verarbeitendes Gewerbe</t>
    </r>
    <r>
      <rPr>
        <vertAlign val="superscript"/>
        <sz val="11"/>
        <rFont val="Times New Roman"/>
        <family val="1"/>
      </rPr>
      <t>1)</t>
    </r>
  </si>
  <si>
    <r>
      <rPr>
        <sz val="11"/>
        <color theme="0"/>
        <rFont val="Times New Roman"/>
        <family val="1"/>
      </rPr>
      <t xml:space="preserve">dav. </t>
    </r>
    <r>
      <rPr>
        <sz val="11"/>
        <rFont val="Times New Roman"/>
        <family val="1"/>
      </rPr>
      <t>Haushalte und übrige Verbraucher</t>
    </r>
    <r>
      <rPr>
        <vertAlign val="superscript"/>
        <sz val="11"/>
        <rFont val="Times New Roman"/>
        <family val="1"/>
      </rPr>
      <t>2)</t>
    </r>
  </si>
  <si>
    <t>1) Einschl. Bergbau und Gewinnung von Steinen und Erden.</t>
  </si>
  <si>
    <t>2) Einschl. Flüssiggas und Raffineriegas.</t>
  </si>
  <si>
    <t>dav. Steinkohlen</t>
  </si>
  <si>
    <r>
      <rPr>
        <sz val="11"/>
        <color theme="0"/>
        <rFont val="Times New Roman"/>
        <family val="1"/>
      </rPr>
      <t xml:space="preserve">dav. </t>
    </r>
    <r>
      <rPr>
        <sz val="11"/>
        <rFont val="Times New Roman"/>
        <family val="1"/>
      </rPr>
      <t>Braunkohlen</t>
    </r>
  </si>
  <si>
    <r>
      <rPr>
        <sz val="11"/>
        <color theme="0"/>
        <rFont val="Times New Roman"/>
        <family val="1"/>
      </rPr>
      <t>dav.</t>
    </r>
    <r>
      <rPr>
        <sz val="11"/>
        <rFont val="Times New Roman"/>
        <family val="1"/>
      </rPr>
      <t xml:space="preserve"> Erdöl (roh)</t>
    </r>
  </si>
  <si>
    <r>
      <rPr>
        <sz val="11"/>
        <color theme="0"/>
        <rFont val="Times New Roman"/>
        <family val="1"/>
      </rPr>
      <t xml:space="preserve">dav. </t>
    </r>
    <r>
      <rPr>
        <sz val="11"/>
        <rFont val="Times New Roman"/>
        <family val="1"/>
      </rPr>
      <t>Erdgas</t>
    </r>
  </si>
  <si>
    <r>
      <rPr>
        <sz val="11"/>
        <color theme="0"/>
        <rFont val="Times New Roman"/>
        <family val="1"/>
      </rPr>
      <t xml:space="preserve">dav. </t>
    </r>
    <r>
      <rPr>
        <sz val="11"/>
        <rFont val="Times New Roman"/>
        <family val="1"/>
      </rPr>
      <t>Erneuerbare Energieträger</t>
    </r>
  </si>
  <si>
    <r>
      <rPr>
        <sz val="11"/>
        <color theme="0"/>
        <rFont val="Times New Roman"/>
        <family val="1"/>
      </rPr>
      <t xml:space="preserve">dav. </t>
    </r>
    <r>
      <rPr>
        <sz val="11"/>
        <rFont val="Times New Roman"/>
        <family val="1"/>
      </rPr>
      <t>Sonstige Energieträger</t>
    </r>
  </si>
  <si>
    <r>
      <t>Austauschsaldo</t>
    </r>
    <r>
      <rPr>
        <b/>
        <vertAlign val="superscript"/>
        <sz val="11"/>
        <rFont val="Times New Roman"/>
        <family val="1"/>
      </rPr>
      <t>1)</t>
    </r>
  </si>
  <si>
    <r>
      <t>Mineralöle und Mineralölprodukte</t>
    </r>
    <r>
      <rPr>
        <vertAlign val="superscript"/>
        <sz val="11"/>
        <rFont val="Times New Roman"/>
        <family val="1"/>
      </rPr>
      <t>1)</t>
    </r>
  </si>
  <si>
    <r>
      <rPr>
        <sz val="11"/>
        <color theme="0"/>
        <rFont val="Times New Roman"/>
        <family val="1"/>
      </rPr>
      <t>dav.</t>
    </r>
    <r>
      <rPr>
        <sz val="11"/>
        <rFont val="Times New Roman"/>
        <family val="1"/>
      </rPr>
      <t xml:space="preserve"> Mineralöle und Mineralölprodukte</t>
    </r>
    <r>
      <rPr>
        <vertAlign val="superscript"/>
        <sz val="11"/>
        <rFont val="Times New Roman"/>
        <family val="1"/>
      </rPr>
      <t>2)</t>
    </r>
  </si>
  <si>
    <r>
      <rPr>
        <sz val="11"/>
        <color theme="0"/>
        <rFont val="Times New Roman"/>
        <family val="1"/>
      </rPr>
      <t xml:space="preserve">dav. </t>
    </r>
    <r>
      <rPr>
        <sz val="11"/>
        <rFont val="Times New Roman"/>
        <family val="1"/>
      </rPr>
      <t>Kernenergie</t>
    </r>
  </si>
  <si>
    <r>
      <rPr>
        <sz val="11"/>
        <color theme="0"/>
        <rFont val="Times New Roman"/>
        <family val="1"/>
      </rPr>
      <t xml:space="preserve">dav. </t>
    </r>
    <r>
      <rPr>
        <sz val="11"/>
        <rFont val="Times New Roman"/>
        <family val="1"/>
      </rPr>
      <t>Strom</t>
    </r>
  </si>
  <si>
    <r>
      <t>dav.</t>
    </r>
    <r>
      <rPr>
        <sz val="11"/>
        <rFont val="Times New Roman"/>
        <family val="1"/>
      </rPr>
      <t xml:space="preserve"> Fernwärme</t>
    </r>
  </si>
  <si>
    <t>Bestandsveränderungen</t>
  </si>
  <si>
    <t>1) Bezüge abzüglich Lieferungen.</t>
  </si>
  <si>
    <t>Gelbe Farbe = Sekundäre Geheimhaltung</t>
  </si>
  <si>
    <t>Rosa Farbe = Dominanzregel</t>
  </si>
  <si>
    <t>Rote Farbe = Mindestfallzahlregel</t>
  </si>
  <si>
    <t>Geheimhaltung</t>
  </si>
  <si>
    <r>
      <t>Formatierung F4 bis AG59:</t>
    </r>
    <r>
      <rPr>
        <sz val="7"/>
        <rFont val="AGaramond"/>
        <family val="1"/>
      </rPr>
      <t xml:space="preserve">
Wenn laut HB nicht besetzt --&gt; Gehe mit Handbuch Energieträger für Energieträger durch und markiere unbesetzte Spalten grau.
</t>
    </r>
    <r>
      <rPr>
        <b/>
        <sz val="7"/>
        <rFont val="AGaramond"/>
      </rPr>
      <t>Zur Vorbereitung:</t>
    </r>
    <r>
      <rPr>
        <sz val="7"/>
        <rFont val="AGaramond"/>
        <family val="1"/>
      </rPr>
      <t xml:space="preserve">
Zellen formatieren… --&gt; Zahlen --&gt; Benutzerdefiniert: #.##0."" einstellen
&amp;
Bedingte Formatierung…: Zellwert ist gleich 0, dann kursiv einstellen
</t>
    </r>
    <r>
      <rPr>
        <b/>
        <sz val="7"/>
        <rFont val="AGaramond"/>
      </rPr>
      <t>Zur Abgabe:</t>
    </r>
    <r>
      <rPr>
        <sz val="7"/>
        <rFont val="AGaramond"/>
        <family val="1"/>
      </rPr>
      <t xml:space="preserve">
Geheimhaltungs- und Saldopunkte einfügen mit Zellen formatieren --&gt; Zahlen --&gt; Benutzerdefiniert: ".  " einstellen
&amp;
Bindestriche für Felder mit dem Wert </t>
    </r>
    <r>
      <rPr>
        <i/>
        <sz val="7"/>
        <rFont val="AGaramond"/>
      </rPr>
      <t>0</t>
    </r>
    <r>
      <rPr>
        <sz val="7"/>
        <rFont val="AGaramond"/>
        <family val="1"/>
      </rPr>
      <t xml:space="preserve"> (kursive</t>
    </r>
    <r>
      <rPr>
        <i/>
        <sz val="7"/>
        <rFont val="AGaramond"/>
      </rPr>
      <t xml:space="preserve"> 0</t>
    </r>
    <r>
      <rPr>
        <sz val="7"/>
        <rFont val="AGaramond"/>
        <family val="1"/>
      </rPr>
      <t>, nicht Standard 0) einfügen mit Zellen formatieren --&gt; Zahlen --&gt; Benutzerdefiniert: "-  " einstellen</t>
    </r>
  </si>
  <si>
    <t>Kontrolle Z. 34 (= Z. 35 - Z. 36 + Z. 37)</t>
  </si>
  <si>
    <t>Kontrolle Z. 37 (= Z. 50 + Z. 55 + Z. 56)</t>
  </si>
  <si>
    <t>Kontrolle Z. 50 (= Summe Z. 38 bis Z. 49)</t>
  </si>
  <si>
    <t>Verkehr insgesamt</t>
  </si>
  <si>
    <t>Übrige</t>
  </si>
  <si>
    <t>Herstellung v. Gummi- u. Kunststoffwaren</t>
  </si>
  <si>
    <t>E.-Verbrauch im Umwandlungsbereich insgesamt</t>
  </si>
  <si>
    <t>Verbr. b. Gewinnung  u. Umwandlung</t>
  </si>
  <si>
    <t>Umwandlungsausstoß insgesamt</t>
  </si>
  <si>
    <t>Windkraft-, Photovoltaik- und andere Anlagen</t>
  </si>
  <si>
    <t>Wasserkraftwerke</t>
  </si>
  <si>
    <t>Kernkraftwerke</t>
  </si>
  <si>
    <t>Wärmekraftwerke der allgemeinen Versorgung (nur KWK)</t>
  </si>
  <si>
    <t>Wärmekraftwerke der allgemeinen Versorgung (ohne KWK)</t>
  </si>
  <si>
    <t>Umwandlungsbilanz</t>
  </si>
  <si>
    <t>Primärenergieverbrauch im Inland</t>
  </si>
  <si>
    <t>Bestandsaufstockungen</t>
  </si>
  <si>
    <t>Energieaufkommen im Inland</t>
  </si>
  <si>
    <t xml:space="preserve">Gewinnung im Inland </t>
  </si>
  <si>
    <t>Primärenergiebilanz</t>
  </si>
  <si>
    <t>Terajoule</t>
  </si>
  <si>
    <t>Kontrolle (innerhalb bilanzsk)</t>
  </si>
  <si>
    <t>Kohle (roh)</t>
  </si>
  <si>
    <t xml:space="preserve">Kernenergie, Strom, Fernwärme, Sonstige </t>
  </si>
  <si>
    <t>Spezifische Mengeneinheiten</t>
  </si>
  <si>
    <r>
      <t>Haushalte und übrige Verbraucher</t>
    </r>
    <r>
      <rPr>
        <vertAlign val="superscript"/>
        <sz val="7"/>
        <rFont val="Arial"/>
        <family val="2"/>
      </rPr>
      <t>5)</t>
    </r>
  </si>
  <si>
    <r>
      <t>Verarbeitendes Gewerbe insgesamt</t>
    </r>
    <r>
      <rPr>
        <vertAlign val="superscript"/>
        <sz val="7"/>
        <rFont val="Arial"/>
        <family val="2"/>
      </rPr>
      <t xml:space="preserve">4) </t>
    </r>
  </si>
  <si>
    <t>Endenergie-
verbrauch</t>
  </si>
  <si>
    <r>
      <t>Heizwerke</t>
    </r>
    <r>
      <rPr>
        <vertAlign val="superscript"/>
        <sz val="7"/>
        <rFont val="Arial"/>
        <family val="2"/>
      </rPr>
      <t>3)</t>
    </r>
  </si>
  <si>
    <r>
      <t>Heizwerke</t>
    </r>
    <r>
      <rPr>
        <vertAlign val="superscript"/>
        <sz val="7"/>
        <rFont val="Arial"/>
        <family val="2"/>
      </rPr>
      <t>2)</t>
    </r>
  </si>
  <si>
    <t>Sonstige erneuerbare Energieträger</t>
  </si>
  <si>
    <t>Geothermie und Umweltwärme</t>
  </si>
  <si>
    <t>Flüssige biogene Stoffe</t>
  </si>
  <si>
    <t>Klärschlamm</t>
  </si>
  <si>
    <t>Brennholz und sonstige feste Biomasse</t>
  </si>
  <si>
    <t>Biogas</t>
  </si>
  <si>
    <t>Deponiegas</t>
  </si>
  <si>
    <t>Solarthermie</t>
  </si>
  <si>
    <t>Wind- und Solarenergie</t>
  </si>
  <si>
    <t>Anteil am PEV
erneuerbare Energieträger</t>
  </si>
  <si>
    <t>Anteil am PEV
ingesamt</t>
  </si>
  <si>
    <t>dav. Brennholz</t>
  </si>
  <si>
    <r>
      <rPr>
        <sz val="11"/>
        <color theme="0"/>
        <rFont val="Times New Roman"/>
        <family val="1"/>
      </rPr>
      <t xml:space="preserve">dav. </t>
    </r>
    <r>
      <rPr>
        <sz val="11"/>
        <rFont val="Times New Roman"/>
        <family val="1"/>
      </rPr>
      <t>Holzkohle</t>
    </r>
  </si>
  <si>
    <r>
      <rPr>
        <sz val="11"/>
        <color theme="0"/>
        <rFont val="Times New Roman"/>
        <family val="1"/>
      </rPr>
      <t xml:space="preserve">dav. </t>
    </r>
    <r>
      <rPr>
        <sz val="11"/>
        <rFont val="Times New Roman"/>
        <family val="1"/>
      </rPr>
      <t>Pellets</t>
    </r>
  </si>
  <si>
    <r>
      <rPr>
        <sz val="11"/>
        <color theme="0"/>
        <rFont val="Times New Roman"/>
        <family val="1"/>
      </rPr>
      <t xml:space="preserve">dav. </t>
    </r>
    <r>
      <rPr>
        <sz val="11"/>
        <rFont val="Times New Roman"/>
        <family val="1"/>
      </rPr>
      <t>Sonstige Biomasse in Heiz- und Heizkraftwerken</t>
    </r>
  </si>
  <si>
    <t>Anteil am PEV
Biomasse</t>
  </si>
  <si>
    <t>Anteil am PEV
erneuerb. Energieträger</t>
  </si>
  <si>
    <t>Strom-
austausch-
saldo</t>
  </si>
  <si>
    <t>Klärgas und Deponiegas</t>
  </si>
  <si>
    <t>Solarenergie</t>
  </si>
  <si>
    <t>Mineralöle
und Mineralöl-
produkte</t>
  </si>
  <si>
    <r>
      <t>dav. Verarbeitendes Gewerbe</t>
    </r>
    <r>
      <rPr>
        <vertAlign val="superscript"/>
        <sz val="11"/>
        <rFont val="Times New Roman"/>
        <family val="1"/>
      </rPr>
      <t>3)</t>
    </r>
  </si>
  <si>
    <r>
      <rPr>
        <sz val="11"/>
        <color theme="0"/>
        <rFont val="Times New Roman"/>
        <family val="1"/>
      </rPr>
      <t xml:space="preserve">dav. </t>
    </r>
    <r>
      <rPr>
        <sz val="11"/>
        <rFont val="Times New Roman"/>
        <family val="1"/>
      </rPr>
      <t>Haushalte und übrige Verbraucher</t>
    </r>
    <r>
      <rPr>
        <vertAlign val="superscript"/>
        <sz val="11"/>
        <rFont val="Times New Roman"/>
        <family val="1"/>
      </rPr>
      <t>4)</t>
    </r>
  </si>
  <si>
    <t>1) Einschl. Flüssiggas und Raffineriegas.</t>
  </si>
  <si>
    <t>2) Dar. Gewerbe, Handel, Dienstleistungen.</t>
  </si>
  <si>
    <t>4) Dar. Gewerbe, Handel, Dienstleistungen.</t>
  </si>
  <si>
    <t>PJ</t>
  </si>
  <si>
    <t>EEV</t>
  </si>
  <si>
    <r>
      <t>Umwandlungsverluste</t>
    </r>
    <r>
      <rPr>
        <i/>
        <vertAlign val="superscript"/>
        <sz val="10"/>
        <rFont val="Arial"/>
        <family val="2"/>
      </rPr>
      <t>1)</t>
    </r>
  </si>
  <si>
    <t>1) Einschl. statistische Differenzen.</t>
  </si>
  <si>
    <t>2) Einschl. statistische Differenzen.</t>
  </si>
  <si>
    <r>
      <t>Gase</t>
    </r>
    <r>
      <rPr>
        <i/>
        <vertAlign val="superscript"/>
        <sz val="10"/>
        <rFont val="Arial"/>
        <family val="2"/>
      </rPr>
      <t>1)</t>
    </r>
  </si>
  <si>
    <r>
      <t>Verarbeitendes Gewerbe</t>
    </r>
    <r>
      <rPr>
        <i/>
        <vertAlign val="superscript"/>
        <sz val="10"/>
        <rFont val="Arial"/>
        <family val="2"/>
      </rPr>
      <t>2)</t>
    </r>
  </si>
  <si>
    <t>2) Ohne Gesamteinsätze für Stromerzeugung.</t>
  </si>
  <si>
    <t>1) Ohne Gesamteinsätze für Stromerzeugung.</t>
  </si>
  <si>
    <t>Schienen-
verkehr</t>
  </si>
  <si>
    <t>Straßen-
verkehr</t>
  </si>
  <si>
    <t>Binnen-
schifffahrt</t>
  </si>
  <si>
    <t>Flugturbinen-
kraftstoffe</t>
  </si>
  <si>
    <t>Sonstige Energie-
träger</t>
  </si>
  <si>
    <t>Otto- und Diesel-
kraftstoffe</t>
  </si>
  <si>
    <t>dav. Kohlen</t>
  </si>
  <si>
    <r>
      <rPr>
        <sz val="11"/>
        <color theme="0"/>
        <rFont val="Times"/>
        <family val="1"/>
      </rPr>
      <t>dav.</t>
    </r>
    <r>
      <rPr>
        <sz val="11"/>
        <rFont val="Times"/>
        <family val="1"/>
      </rPr>
      <t xml:space="preserve"> Kernenergie</t>
    </r>
  </si>
  <si>
    <r>
      <rPr>
        <sz val="11"/>
        <color theme="0"/>
        <rFont val="Times"/>
        <family val="1"/>
      </rPr>
      <t>dav.</t>
    </r>
    <r>
      <rPr>
        <sz val="11"/>
        <rFont val="Times"/>
        <family val="1"/>
      </rPr>
      <t xml:space="preserve"> Sonstige Energieträger</t>
    </r>
  </si>
  <si>
    <t>Industrie-
kraftwerke</t>
  </si>
  <si>
    <t>Kern-
energie</t>
  </si>
  <si>
    <t>Photo-
voltaik</t>
  </si>
  <si>
    <t>Bio-
masse</t>
  </si>
  <si>
    <t>Bruttostrom-
erzeugung</t>
  </si>
  <si>
    <t>Diesel-
kraftstoffe</t>
  </si>
  <si>
    <t>dav. Erdgas</t>
  </si>
  <si>
    <r>
      <rPr>
        <sz val="11"/>
        <color theme="0"/>
        <rFont val="Times New Roman"/>
        <family val="1"/>
      </rPr>
      <t xml:space="preserve">dav. </t>
    </r>
    <r>
      <rPr>
        <sz val="11"/>
        <rFont val="Times New Roman"/>
        <family val="1"/>
      </rPr>
      <t>Sonstige Gase</t>
    </r>
  </si>
  <si>
    <r>
      <rPr>
        <sz val="11"/>
        <color theme="0"/>
        <rFont val="Times New Roman"/>
        <family val="1"/>
      </rPr>
      <t xml:space="preserve">dav. </t>
    </r>
    <r>
      <rPr>
        <sz val="11"/>
        <rFont val="Times New Roman"/>
        <family val="1"/>
      </rPr>
      <t>Haushalte</t>
    </r>
  </si>
  <si>
    <t>Verarbei-
tendes Gewerbe</t>
  </si>
  <si>
    <r>
      <rPr>
        <sz val="11"/>
        <color theme="0"/>
        <rFont val="Times New Roman"/>
        <family val="1"/>
      </rPr>
      <t>dav.</t>
    </r>
    <r>
      <rPr>
        <sz val="11"/>
        <rFont val="Times New Roman"/>
        <family val="1"/>
      </rPr>
      <t xml:space="preserve"> Importiertes Rohöl</t>
    </r>
  </si>
  <si>
    <r>
      <rPr>
        <sz val="11"/>
        <color theme="0"/>
        <rFont val="Times New Roman"/>
        <family val="1"/>
      </rPr>
      <t xml:space="preserve">dav. </t>
    </r>
    <r>
      <rPr>
        <sz val="11"/>
        <rFont val="Times New Roman"/>
        <family val="1"/>
      </rPr>
      <t>Halbfabrikate</t>
    </r>
  </si>
  <si>
    <r>
      <rPr>
        <sz val="11"/>
        <color theme="0"/>
        <rFont val="Times New Roman"/>
        <family val="1"/>
      </rPr>
      <t xml:space="preserve">dav. </t>
    </r>
    <r>
      <rPr>
        <sz val="11"/>
        <rFont val="Times New Roman"/>
        <family val="1"/>
      </rPr>
      <t>Ottokraftstoffe</t>
    </r>
  </si>
  <si>
    <r>
      <rPr>
        <sz val="11"/>
        <color theme="0"/>
        <rFont val="Times New Roman"/>
        <family val="1"/>
      </rPr>
      <t>dav.</t>
    </r>
    <r>
      <rPr>
        <sz val="11"/>
        <rFont val="Times New Roman"/>
        <family val="1"/>
      </rPr>
      <t xml:space="preserve"> Dieselkraftstoffe</t>
    </r>
  </si>
  <si>
    <r>
      <rPr>
        <sz val="11"/>
        <color theme="0"/>
        <rFont val="Times New Roman"/>
        <family val="1"/>
      </rPr>
      <t>dav.</t>
    </r>
    <r>
      <rPr>
        <sz val="11"/>
        <rFont val="Times New Roman"/>
        <family val="1"/>
      </rPr>
      <t xml:space="preserve"> Heizöl schwer</t>
    </r>
  </si>
  <si>
    <r>
      <rPr>
        <sz val="11"/>
        <color theme="0"/>
        <rFont val="Times New Roman"/>
        <family val="1"/>
      </rPr>
      <t>dav.</t>
    </r>
    <r>
      <rPr>
        <sz val="11"/>
        <rFont val="Times New Roman"/>
        <family val="1"/>
      </rPr>
      <t xml:space="preserve"> Raffineriegas</t>
    </r>
  </si>
  <si>
    <r>
      <rPr>
        <sz val="11"/>
        <color theme="0"/>
        <rFont val="Times New Roman"/>
        <family val="1"/>
      </rPr>
      <t>dav.</t>
    </r>
    <r>
      <rPr>
        <sz val="11"/>
        <rFont val="Times New Roman"/>
        <family val="1"/>
      </rPr>
      <t xml:space="preserve"> Flüssiggas</t>
    </r>
  </si>
  <si>
    <r>
      <rPr>
        <sz val="11"/>
        <color theme="0"/>
        <rFont val="Times New Roman"/>
        <family val="1"/>
      </rPr>
      <t>dav.</t>
    </r>
    <r>
      <rPr>
        <sz val="11"/>
        <rFont val="Times New Roman"/>
        <family val="1"/>
      </rPr>
      <t xml:space="preserve"> Flugturbinenkraftstoff</t>
    </r>
  </si>
  <si>
    <r>
      <rPr>
        <sz val="11"/>
        <color theme="0"/>
        <rFont val="Times New Roman"/>
        <family val="1"/>
      </rPr>
      <t xml:space="preserve">dav. </t>
    </r>
    <r>
      <rPr>
        <sz val="11"/>
        <rFont val="Times New Roman"/>
        <family val="1"/>
      </rPr>
      <t>Petrolkoks</t>
    </r>
  </si>
  <si>
    <r>
      <rPr>
        <sz val="11"/>
        <color theme="0"/>
        <rFont val="Times New Roman"/>
        <family val="1"/>
      </rPr>
      <t xml:space="preserve">dav. </t>
    </r>
    <r>
      <rPr>
        <sz val="11"/>
        <rFont val="Times New Roman"/>
        <family val="1"/>
      </rPr>
      <t>Andere Mineralölprodukte</t>
    </r>
  </si>
  <si>
    <r>
      <rPr>
        <sz val="11"/>
        <color theme="0"/>
        <rFont val="Times New Roman"/>
        <family val="1"/>
      </rPr>
      <t xml:space="preserve">dav. </t>
    </r>
    <r>
      <rPr>
        <sz val="11"/>
        <rFont val="Times New Roman"/>
        <family val="1"/>
      </rPr>
      <t>Dieselkraftstoffe</t>
    </r>
  </si>
  <si>
    <r>
      <rPr>
        <sz val="11"/>
        <color theme="0"/>
        <rFont val="Times New Roman"/>
        <family val="1"/>
      </rPr>
      <t xml:space="preserve">dav. </t>
    </r>
    <r>
      <rPr>
        <sz val="11"/>
        <rFont val="Times New Roman"/>
        <family val="1"/>
      </rPr>
      <t>Heizöl schwer</t>
    </r>
  </si>
  <si>
    <r>
      <rPr>
        <sz val="11"/>
        <color theme="0"/>
        <rFont val="Times New Roman"/>
        <family val="1"/>
      </rPr>
      <t xml:space="preserve">dav. </t>
    </r>
    <r>
      <rPr>
        <sz val="11"/>
        <rFont val="Times New Roman"/>
        <family val="1"/>
      </rPr>
      <t>Raffineriegas</t>
    </r>
  </si>
  <si>
    <r>
      <rPr>
        <sz val="11"/>
        <color theme="0"/>
        <rFont val="Times New Roman"/>
        <family val="1"/>
      </rPr>
      <t xml:space="preserve">dav. </t>
    </r>
    <r>
      <rPr>
        <sz val="11"/>
        <rFont val="Times New Roman"/>
        <family val="1"/>
      </rPr>
      <t>Flüssiggas</t>
    </r>
  </si>
  <si>
    <r>
      <rPr>
        <sz val="11"/>
        <color theme="0"/>
        <rFont val="Times New Roman"/>
        <family val="1"/>
      </rPr>
      <t>dav.</t>
    </r>
    <r>
      <rPr>
        <sz val="11"/>
        <rFont val="Times New Roman"/>
        <family val="1"/>
      </rPr>
      <t xml:space="preserve"> Petrolkoks</t>
    </r>
  </si>
  <si>
    <t>Nettoaufkommen</t>
  </si>
  <si>
    <t>dar. Recycling</t>
  </si>
  <si>
    <r>
      <rPr>
        <sz val="11"/>
        <color theme="0"/>
        <rFont val="Times New Roman"/>
        <family val="1"/>
      </rPr>
      <t xml:space="preserve">dav. </t>
    </r>
    <r>
      <rPr>
        <sz val="11"/>
        <color theme="1"/>
        <rFont val="Times New Roman"/>
        <family val="1"/>
      </rPr>
      <t>dav.</t>
    </r>
    <r>
      <rPr>
        <sz val="11"/>
        <color theme="0"/>
        <rFont val="Times New Roman"/>
        <family val="1"/>
      </rPr>
      <t xml:space="preserve"> </t>
    </r>
    <r>
      <rPr>
        <sz val="11"/>
        <rFont val="Times New Roman"/>
        <family val="1"/>
      </rPr>
      <t>Heizöl leicht</t>
    </r>
  </si>
  <si>
    <r>
      <rPr>
        <sz val="11"/>
        <color theme="0"/>
        <rFont val="Times New Roman"/>
        <family val="1"/>
      </rPr>
      <t xml:space="preserve">dav. dav. </t>
    </r>
    <r>
      <rPr>
        <sz val="11"/>
        <color theme="1"/>
        <rFont val="Times New Roman"/>
        <family val="1"/>
      </rPr>
      <t xml:space="preserve">dav. </t>
    </r>
    <r>
      <rPr>
        <sz val="11"/>
        <rFont val="Times New Roman"/>
        <family val="1"/>
      </rPr>
      <t>Verarbeitendes Gewerbe</t>
    </r>
  </si>
  <si>
    <r>
      <rPr>
        <sz val="11"/>
        <color theme="0"/>
        <rFont val="Times New Roman"/>
        <family val="1"/>
      </rPr>
      <t xml:space="preserve">dav. dav. </t>
    </r>
    <r>
      <rPr>
        <sz val="11"/>
        <rFont val="Times New Roman"/>
        <family val="1"/>
      </rPr>
      <t>Heizöl schwer</t>
    </r>
  </si>
  <si>
    <r>
      <rPr>
        <sz val="11"/>
        <color theme="0"/>
        <rFont val="Times New Roman"/>
        <family val="1"/>
      </rPr>
      <t xml:space="preserve">dav. </t>
    </r>
    <r>
      <rPr>
        <sz val="11"/>
        <rFont val="Times New Roman"/>
        <family val="1"/>
      </rPr>
      <t>dav. Ottokraftstoffe</t>
    </r>
  </si>
  <si>
    <r>
      <rPr>
        <sz val="11"/>
        <color theme="0"/>
        <rFont val="Times New Roman"/>
        <family val="1"/>
      </rPr>
      <t xml:space="preserve">dav. dav. </t>
    </r>
    <r>
      <rPr>
        <sz val="11"/>
        <rFont val="Times New Roman"/>
        <family val="1"/>
      </rPr>
      <t>Dieselkraftstoffe</t>
    </r>
  </si>
  <si>
    <r>
      <rPr>
        <sz val="11"/>
        <color theme="0"/>
        <rFont val="Times New Roman"/>
        <family val="1"/>
      </rPr>
      <t xml:space="preserve">dav. dav. </t>
    </r>
    <r>
      <rPr>
        <sz val="11"/>
        <rFont val="Times New Roman"/>
        <family val="1"/>
      </rPr>
      <t>Flugturbinenkraftstoffe</t>
    </r>
  </si>
  <si>
    <r>
      <rPr>
        <sz val="11"/>
        <color theme="0"/>
        <rFont val="Times New Roman"/>
        <family val="1"/>
      </rPr>
      <t>dav.</t>
    </r>
    <r>
      <rPr>
        <sz val="11"/>
        <rFont val="Times New Roman"/>
        <family val="1"/>
      </rPr>
      <t xml:space="preserve"> Sonstige Mineralölprodukte insgesamt</t>
    </r>
  </si>
  <si>
    <r>
      <rPr>
        <sz val="11"/>
        <color theme="0"/>
        <rFont val="Times New Roman"/>
        <family val="1"/>
      </rPr>
      <t>dav.</t>
    </r>
    <r>
      <rPr>
        <sz val="11"/>
        <rFont val="Times New Roman"/>
        <family val="1"/>
      </rPr>
      <t xml:space="preserve"> dar. Flüssiggas</t>
    </r>
  </si>
  <si>
    <r>
      <rPr>
        <sz val="11"/>
        <color theme="0"/>
        <rFont val="Times New Roman"/>
        <family val="1"/>
      </rPr>
      <t xml:space="preserve">dav. dar. </t>
    </r>
    <r>
      <rPr>
        <sz val="11"/>
        <rFont val="Times New Roman"/>
        <family val="1"/>
      </rPr>
      <t>Raffineriegas</t>
    </r>
  </si>
  <si>
    <t>dar. Rohbenzin</t>
  </si>
  <si>
    <r>
      <rPr>
        <sz val="11"/>
        <color theme="0"/>
        <rFont val="Times New Roman"/>
        <family val="1"/>
      </rPr>
      <t xml:space="preserve">dar. </t>
    </r>
    <r>
      <rPr>
        <sz val="11"/>
        <rFont val="Times New Roman"/>
        <family val="1"/>
      </rPr>
      <t>Bitumen</t>
    </r>
  </si>
  <si>
    <r>
      <rPr>
        <sz val="11"/>
        <color theme="0"/>
        <rFont val="Times New Roman"/>
        <family val="1"/>
      </rPr>
      <t xml:space="preserve">dar. </t>
    </r>
    <r>
      <rPr>
        <sz val="11"/>
        <rFont val="Times New Roman"/>
        <family val="1"/>
      </rPr>
      <t>Heizöl leicht</t>
    </r>
  </si>
  <si>
    <t>Flug-
turbinen-
kraftstoffe</t>
  </si>
  <si>
    <t>Otto-
kraftstoffe</t>
  </si>
  <si>
    <t>Verbrauch in Bayern Heizöl leicht</t>
  </si>
  <si>
    <t>Inländische Gewinnung (Braunkohle)</t>
  </si>
  <si>
    <t>Hart-
braunkohle</t>
  </si>
  <si>
    <t>1) Für 1970 bis 1980 einschl. Deutsche Bahn AG.</t>
  </si>
  <si>
    <t>1) In den Jahren 1970 und 1975 einschl. Gaswerke.</t>
  </si>
  <si>
    <t>dav. Verarbeitendes Gewerbe</t>
  </si>
  <si>
    <r>
      <rPr>
        <sz val="11"/>
        <color theme="0"/>
        <rFont val="Times New Roman"/>
        <family val="1"/>
      </rPr>
      <t>dav.</t>
    </r>
    <r>
      <rPr>
        <sz val="11"/>
        <rFont val="Times New Roman"/>
        <family val="1"/>
      </rPr>
      <t xml:space="preserve"> Haushalte und übrige Verbraucher</t>
    </r>
  </si>
  <si>
    <t>dar. Windkraft</t>
  </si>
  <si>
    <r>
      <rPr>
        <sz val="11"/>
        <color theme="0"/>
        <rFont val="Times New Roman"/>
        <family val="1"/>
      </rPr>
      <t xml:space="preserve">dar. </t>
    </r>
    <r>
      <rPr>
        <sz val="11"/>
        <rFont val="Times New Roman"/>
        <family val="1"/>
      </rPr>
      <t>Biomasse</t>
    </r>
  </si>
  <si>
    <r>
      <rPr>
        <sz val="11"/>
        <color theme="0"/>
        <rFont val="Times New Roman"/>
        <family val="1"/>
      </rPr>
      <t xml:space="preserve">dar. </t>
    </r>
    <r>
      <rPr>
        <sz val="11"/>
        <rFont val="Times New Roman"/>
        <family val="1"/>
      </rPr>
      <t>Photovoltaik</t>
    </r>
  </si>
  <si>
    <t>1) Einschließlich Bergbau und Gewinnung von Steinen und Erden.</t>
  </si>
  <si>
    <t>2) Fahrstrom für Schienenverkehr.</t>
  </si>
  <si>
    <t>3) Einschl. Erdöl- und Erdgasgewinnung, Raffinerien.</t>
  </si>
  <si>
    <r>
      <t>Gase</t>
    </r>
    <r>
      <rPr>
        <i/>
        <vertAlign val="superscript"/>
        <sz val="10"/>
        <rFont val="Arial"/>
        <family val="2"/>
      </rPr>
      <t>2)</t>
    </r>
  </si>
  <si>
    <t>Erneuer-
bare Ener-
gieträger</t>
  </si>
  <si>
    <t>Energie-
träger insgesamt</t>
  </si>
  <si>
    <t>Erneuerb.
Energie-
träger</t>
  </si>
  <si>
    <t>Lauf- u. Speicherw.</t>
  </si>
  <si>
    <t>Wind-
kraft</t>
  </si>
  <si>
    <r>
      <t>Kohle (roh) und Steinkohlen-
briketts</t>
    </r>
    <r>
      <rPr>
        <i/>
        <vertAlign val="superscript"/>
        <sz val="10"/>
        <rFont val="Arial"/>
        <family val="2"/>
      </rPr>
      <t>1)</t>
    </r>
  </si>
  <si>
    <t>Erläuterungen zu den Bilanzübersichten und Tabellen</t>
  </si>
  <si>
    <t>–</t>
  </si>
  <si>
    <t>r</t>
  </si>
  <si>
    <t>x</t>
  </si>
  <si>
    <t>= berichtigtes Ergebnis</t>
  </si>
  <si>
    <t>= Tabellenfach gesperrt, da Aussage nicht sinnvoll</t>
  </si>
  <si>
    <t>= mehr als nichts, aber weniger als die Hälfte der kleinsten in der Tabelle nachgewiesenen Einheit</t>
  </si>
  <si>
    <t>= nichts vorhanden oder keine Veränderung</t>
  </si>
  <si>
    <t>= systembedingt nicht belegt</t>
  </si>
  <si>
    <t>= Zahlenwert unbekannt, geheimzuhalten oder nicht rechenbar</t>
  </si>
  <si>
    <t>= Angabe fällt später an</t>
  </si>
  <si>
    <t>Wind./Photo./Geo.</t>
  </si>
  <si>
    <t xml:space="preserve">Eigenverbrauch der </t>
  </si>
  <si>
    <t>1) Stromerzeugungsanlagen der allgemeinen Versorgung und sonstige Einspeiser in die Netze der allgemeinen Versorgung.</t>
  </si>
  <si>
    <r>
      <rPr>
        <sz val="11"/>
        <color theme="0"/>
        <rFont val="Times"/>
        <family val="1"/>
      </rPr>
      <t>dav.</t>
    </r>
    <r>
      <rPr>
        <sz val="11"/>
        <rFont val="Times"/>
        <family val="1"/>
      </rPr>
      <t xml:space="preserve"> Erdgas</t>
    </r>
  </si>
  <si>
    <r>
      <rPr>
        <sz val="11"/>
        <color theme="0"/>
        <rFont val="Times"/>
        <family val="1"/>
      </rPr>
      <t xml:space="preserve">dav. </t>
    </r>
    <r>
      <rPr>
        <sz val="11"/>
        <rFont val="Times"/>
        <family val="1"/>
      </rPr>
      <t>dav. Allgemeine Versorgung</t>
    </r>
    <r>
      <rPr>
        <vertAlign val="superscript"/>
        <sz val="11"/>
        <rFont val="Times"/>
        <family val="1"/>
      </rPr>
      <t>1)</t>
    </r>
  </si>
  <si>
    <r>
      <rPr>
        <sz val="11"/>
        <color theme="0"/>
        <rFont val="Times"/>
        <family val="1"/>
      </rPr>
      <t xml:space="preserve">dav. dav. </t>
    </r>
    <r>
      <rPr>
        <sz val="11"/>
        <rFont val="Times"/>
        <family val="1"/>
      </rPr>
      <t>Industrie</t>
    </r>
  </si>
  <si>
    <r>
      <t>dav. Verarbeitendes Gewerbe</t>
    </r>
    <r>
      <rPr>
        <vertAlign val="superscript"/>
        <sz val="11"/>
        <rFont val="Times"/>
        <family val="1"/>
      </rPr>
      <t>1)</t>
    </r>
  </si>
  <si>
    <r>
      <rPr>
        <sz val="11"/>
        <color theme="0"/>
        <rFont val="Times"/>
        <family val="1"/>
      </rPr>
      <t xml:space="preserve">dav. </t>
    </r>
    <r>
      <rPr>
        <sz val="11"/>
        <rFont val="Times"/>
        <family val="1"/>
      </rPr>
      <t>Verkehr</t>
    </r>
    <r>
      <rPr>
        <vertAlign val="superscript"/>
        <sz val="11"/>
        <rFont val="Times"/>
        <family val="1"/>
      </rPr>
      <t>2)</t>
    </r>
  </si>
  <si>
    <t>Gesamtaufkommen [=Bruttoverbrauch]</t>
  </si>
  <si>
    <t>Bezüge abzüglich Lieferungen</t>
  </si>
  <si>
    <t>Verbrauch insgesamt</t>
  </si>
  <si>
    <r>
      <t xml:space="preserve">Mio m³ </t>
    </r>
    <r>
      <rPr>
        <i/>
        <vertAlign val="superscript"/>
        <sz val="10"/>
        <rFont val="Arial"/>
        <family val="2"/>
      </rPr>
      <t>1)</t>
    </r>
  </si>
  <si>
    <r>
      <t xml:space="preserve">Mio m³ </t>
    </r>
    <r>
      <rPr>
        <i/>
        <vertAlign val="superscript"/>
        <sz val="10"/>
        <rFont val="Arial"/>
        <family val="2"/>
      </rPr>
      <t>2)</t>
    </r>
  </si>
  <si>
    <r>
      <rPr>
        <sz val="11"/>
        <color theme="0"/>
        <rFont val="Times New Roman"/>
        <family val="1"/>
      </rPr>
      <t>dav.</t>
    </r>
    <r>
      <rPr>
        <sz val="11"/>
        <rFont val="Times New Roman"/>
        <family val="1"/>
      </rPr>
      <t xml:space="preserve"> Sonstige Verbraucher</t>
    </r>
  </si>
  <si>
    <r>
      <t>Speicherentnahme</t>
    </r>
    <r>
      <rPr>
        <vertAlign val="superscript"/>
        <sz val="11"/>
        <rFont val="Times New Roman"/>
        <family val="1"/>
      </rPr>
      <t>2)</t>
    </r>
  </si>
  <si>
    <r>
      <t>Speichereinspeisung</t>
    </r>
    <r>
      <rPr>
        <vertAlign val="superscript"/>
        <sz val="11"/>
        <rFont val="Times New Roman"/>
        <family val="1"/>
      </rPr>
      <t>2)</t>
    </r>
  </si>
  <si>
    <t>2) Jeweils Speichersaldo.</t>
  </si>
  <si>
    <r>
      <t>Erdgas</t>
    </r>
    <r>
      <rPr>
        <i/>
        <vertAlign val="superscript"/>
        <sz val="10"/>
        <rFont val="Arial"/>
        <family val="2"/>
      </rPr>
      <t>1)</t>
    </r>
  </si>
  <si>
    <r>
      <t>Sonstige Gase</t>
    </r>
    <r>
      <rPr>
        <i/>
        <vertAlign val="superscript"/>
        <sz val="10"/>
        <rFont val="Arial"/>
        <family val="2"/>
      </rPr>
      <t>2)</t>
    </r>
  </si>
  <si>
    <r>
      <t xml:space="preserve">Mio m³ </t>
    </r>
    <r>
      <rPr>
        <i/>
        <vertAlign val="superscript"/>
        <sz val="10"/>
        <rFont val="Arial"/>
        <family val="2"/>
      </rPr>
      <t>5)</t>
    </r>
  </si>
  <si>
    <t>1) Einschl. Raffineriegas.</t>
  </si>
  <si>
    <t>2) Stadtgas und Klärgas zur Abgabe an öffentliche Versorgung.</t>
  </si>
  <si>
    <r>
      <t>Kraftwerke, Heizwerke</t>
    </r>
    <r>
      <rPr>
        <i/>
        <vertAlign val="superscript"/>
        <sz val="10"/>
        <rFont val="Arial"/>
        <family val="2"/>
      </rPr>
      <t>2)</t>
    </r>
  </si>
  <si>
    <r>
      <t xml:space="preserve">Mio m³ </t>
    </r>
    <r>
      <rPr>
        <i/>
        <vertAlign val="superscript"/>
        <sz val="10"/>
        <rFont val="Arial"/>
        <family val="2"/>
      </rPr>
      <t>4)</t>
    </r>
  </si>
  <si>
    <r>
      <t xml:space="preserve">Mio m³ </t>
    </r>
    <r>
      <rPr>
        <i/>
        <vertAlign val="superscript"/>
        <sz val="10"/>
        <rFont val="Arial"/>
        <family val="2"/>
      </rPr>
      <t>3)</t>
    </r>
  </si>
  <si>
    <t>3) Bis 1972 Ferngassaldo (Austausch über Landesgrenzen und Speicherentnahme).</t>
  </si>
  <si>
    <t>1) Bis 1987 einschl. Raffineriegas.</t>
  </si>
  <si>
    <t>4) Einschl. statistische Differenzen; bis 1972 einschl. Speichereinspeisung.</t>
  </si>
  <si>
    <r>
      <t>Verarb. Gewerbe</t>
    </r>
    <r>
      <rPr>
        <i/>
        <vertAlign val="superscript"/>
        <sz val="10"/>
        <rFont val="Arial"/>
        <family val="2"/>
      </rPr>
      <t>1)</t>
    </r>
  </si>
  <si>
    <t>Handel und Kleingew.</t>
  </si>
  <si>
    <t>3) Ab 1994 einschl. industrielle Kleinbetriebe mit i.Allg. unter 20 Beschäftigten.</t>
  </si>
  <si>
    <r>
      <t>Verarb.
Gewerbe</t>
    </r>
    <r>
      <rPr>
        <i/>
        <vertAlign val="superscript"/>
        <sz val="10"/>
        <rFont val="Arial"/>
        <family val="2"/>
      </rPr>
      <t>1)</t>
    </r>
  </si>
  <si>
    <t>3) Einschl. statistische Differenzen.</t>
  </si>
  <si>
    <t>Öffentl. Ein-
richtungen</t>
  </si>
  <si>
    <t>Primärenergieverbrauch von Fertigprodukten</t>
  </si>
  <si>
    <t>Raffinerieproduktion</t>
  </si>
  <si>
    <t>dav. Rohbenzin</t>
  </si>
  <si>
    <r>
      <rPr>
        <sz val="11"/>
        <color theme="0"/>
        <rFont val="Times New Roman"/>
        <family val="1"/>
      </rPr>
      <t>dav.</t>
    </r>
    <r>
      <rPr>
        <sz val="11"/>
        <rFont val="Times New Roman"/>
        <family val="1"/>
      </rPr>
      <t xml:space="preserve"> Heizöl leicht</t>
    </r>
  </si>
  <si>
    <r>
      <rPr>
        <sz val="11"/>
        <color theme="0"/>
        <rFont val="Times New Roman"/>
        <family val="1"/>
      </rPr>
      <t xml:space="preserve">dav. </t>
    </r>
    <r>
      <rPr>
        <sz val="11"/>
        <rFont val="Times New Roman"/>
        <family val="1"/>
      </rPr>
      <t>Heizöl leicht</t>
    </r>
  </si>
  <si>
    <r>
      <rPr>
        <sz val="11"/>
        <color theme="0"/>
        <rFont val="Times New Roman"/>
        <family val="1"/>
      </rPr>
      <t>dar.</t>
    </r>
    <r>
      <rPr>
        <sz val="11"/>
        <rFont val="Times New Roman"/>
        <family val="1"/>
      </rPr>
      <t xml:space="preserve"> Heizöl</t>
    </r>
  </si>
  <si>
    <r>
      <t>Nichtenergetischer Verbrauch</t>
    </r>
    <r>
      <rPr>
        <vertAlign val="superscript"/>
        <sz val="11"/>
        <rFont val="Times New Roman"/>
        <family val="1"/>
      </rPr>
      <t>1)</t>
    </r>
  </si>
  <si>
    <r>
      <rPr>
        <sz val="11"/>
        <color theme="0"/>
        <rFont val="Times New Roman"/>
        <family val="1"/>
      </rPr>
      <t xml:space="preserve">dav. dav. dav. </t>
    </r>
    <r>
      <rPr>
        <sz val="11"/>
        <rFont val="Times New Roman"/>
        <family val="1"/>
      </rPr>
      <t>Wärmekraftwerke der allg. Versorgung, Heizwerke</t>
    </r>
  </si>
  <si>
    <t>dav. Kraftstoffe insgesamt</t>
  </si>
  <si>
    <r>
      <rPr>
        <sz val="11"/>
        <color theme="0"/>
        <rFont val="Times New Roman"/>
        <family val="1"/>
      </rPr>
      <t xml:space="preserve">dav. </t>
    </r>
    <r>
      <rPr>
        <sz val="11"/>
        <rFont val="Times New Roman"/>
        <family val="1"/>
      </rPr>
      <t>Heizöl insgesamt</t>
    </r>
  </si>
  <si>
    <t>Aufkommen insgesamt</t>
  </si>
  <si>
    <r>
      <rPr>
        <sz val="10"/>
        <color theme="0"/>
        <rFont val="Arial"/>
        <family val="2"/>
      </rPr>
      <t xml:space="preserve">dav. </t>
    </r>
    <r>
      <rPr>
        <sz val="10"/>
        <rFont val="Arial"/>
        <family val="2"/>
      </rPr>
      <t>Endenergieverbrauch</t>
    </r>
  </si>
  <si>
    <r>
      <rPr>
        <sz val="10"/>
        <color theme="0"/>
        <rFont val="Arial"/>
        <family val="2"/>
      </rPr>
      <t xml:space="preserve">dav. dav. </t>
    </r>
    <r>
      <rPr>
        <sz val="10"/>
        <rFont val="Arial"/>
        <family val="2"/>
      </rPr>
      <t>Heizöl schwer</t>
    </r>
  </si>
  <si>
    <r>
      <rPr>
        <sz val="10"/>
        <color theme="0"/>
        <rFont val="Arial"/>
        <family val="2"/>
      </rPr>
      <t xml:space="preserve">dav. </t>
    </r>
    <r>
      <rPr>
        <sz val="10"/>
        <rFont val="Arial"/>
        <family val="2"/>
      </rPr>
      <t>dav. Ottokraftstoffe</t>
    </r>
  </si>
  <si>
    <r>
      <rPr>
        <sz val="10"/>
        <color theme="0"/>
        <rFont val="Arial"/>
        <family val="2"/>
      </rPr>
      <t xml:space="preserve">dav. dav. </t>
    </r>
    <r>
      <rPr>
        <sz val="10"/>
        <rFont val="Arial"/>
        <family val="2"/>
      </rPr>
      <t>Dieselkraftstoffe</t>
    </r>
  </si>
  <si>
    <r>
      <rPr>
        <sz val="10"/>
        <color theme="0"/>
        <rFont val="Arial"/>
        <family val="2"/>
      </rPr>
      <t xml:space="preserve">dav. dav. </t>
    </r>
    <r>
      <rPr>
        <sz val="10"/>
        <rFont val="Arial"/>
        <family val="2"/>
      </rPr>
      <t>Heizöl leicht</t>
    </r>
  </si>
  <si>
    <r>
      <rPr>
        <sz val="10"/>
        <color theme="0"/>
        <rFont val="Arial"/>
        <family val="2"/>
      </rPr>
      <t xml:space="preserve">dav. </t>
    </r>
    <r>
      <rPr>
        <sz val="10"/>
        <rFont val="Arial"/>
        <family val="2"/>
      </rPr>
      <t>Braunkohlen</t>
    </r>
  </si>
  <si>
    <r>
      <rPr>
        <sz val="10"/>
        <color theme="0"/>
        <rFont val="Arial"/>
        <family val="2"/>
      </rPr>
      <t xml:space="preserve">dav. </t>
    </r>
    <r>
      <rPr>
        <sz val="10"/>
        <rFont val="Arial"/>
        <family val="2"/>
      </rPr>
      <t>Mineralöle und Mineralölprodukte</t>
    </r>
  </si>
  <si>
    <r>
      <rPr>
        <sz val="10"/>
        <color theme="0"/>
        <rFont val="Arial"/>
        <family val="2"/>
      </rPr>
      <t xml:space="preserve">dav. </t>
    </r>
    <r>
      <rPr>
        <sz val="10"/>
        <rFont val="Arial"/>
        <family val="2"/>
      </rPr>
      <t>Gase</t>
    </r>
  </si>
  <si>
    <r>
      <rPr>
        <sz val="10"/>
        <color theme="0"/>
        <rFont val="Arial"/>
        <family val="2"/>
      </rPr>
      <t>dav.</t>
    </r>
    <r>
      <rPr>
        <sz val="10"/>
        <rFont val="Arial"/>
        <family val="2"/>
      </rPr>
      <t xml:space="preserve"> Kernenergie</t>
    </r>
    <r>
      <rPr>
        <vertAlign val="superscript"/>
        <sz val="10"/>
        <rFont val="Arial"/>
        <family val="2"/>
      </rPr>
      <t>1)</t>
    </r>
  </si>
  <si>
    <t>dav. Gewinnung Erdöl (roh) in Bayern</t>
  </si>
  <si>
    <r>
      <rPr>
        <sz val="10"/>
        <color theme="0"/>
        <rFont val="Arial"/>
        <family val="2"/>
      </rPr>
      <t xml:space="preserve">dav. dav. </t>
    </r>
    <r>
      <rPr>
        <sz val="10"/>
        <rFont val="Arial"/>
        <family val="2"/>
      </rPr>
      <t>Gewinnung Erdöl (roh) in Bayern</t>
    </r>
  </si>
  <si>
    <t>dav. Raffinerieeinsatz</t>
  </si>
  <si>
    <r>
      <rPr>
        <sz val="10"/>
        <color theme="0"/>
        <rFont val="Arial"/>
        <family val="2"/>
      </rPr>
      <t xml:space="preserve">dav. </t>
    </r>
    <r>
      <rPr>
        <sz val="10"/>
        <rFont val="Arial"/>
        <family val="2"/>
      </rPr>
      <t>Verluste, Bewertungsdifferenzen</t>
    </r>
  </si>
  <si>
    <r>
      <rPr>
        <sz val="10"/>
        <color theme="0"/>
        <rFont val="Arial"/>
        <family val="2"/>
      </rPr>
      <t xml:space="preserve">dav. </t>
    </r>
    <r>
      <rPr>
        <sz val="10"/>
        <rFont val="Arial"/>
        <family val="2"/>
      </rPr>
      <t>Primärenergieverbrauch von Fertigprodukten</t>
    </r>
  </si>
  <si>
    <t>1) Ohne Erdöl (roh), Recycling.</t>
  </si>
  <si>
    <r>
      <rPr>
        <sz val="10"/>
        <color theme="0"/>
        <rFont val="Arial"/>
        <family val="2"/>
      </rPr>
      <t xml:space="preserve">dav. </t>
    </r>
    <r>
      <rPr>
        <sz val="10"/>
        <rFont val="Arial"/>
        <family val="2"/>
      </rPr>
      <t>Eigenverbrauch der Raffinerien</t>
    </r>
    <r>
      <rPr>
        <vertAlign val="superscript"/>
        <sz val="10"/>
        <rFont val="Arial"/>
        <family val="2"/>
      </rPr>
      <t>2)</t>
    </r>
  </si>
  <si>
    <r>
      <t>dav. Umwandlungseinsatz</t>
    </r>
    <r>
      <rPr>
        <vertAlign val="superscript"/>
        <sz val="10"/>
        <rFont val="Arial"/>
        <family val="2"/>
      </rPr>
      <t>1)</t>
    </r>
  </si>
  <si>
    <t>2) Einschl. Recycling.</t>
  </si>
  <si>
    <r>
      <rPr>
        <sz val="10"/>
        <color theme="0"/>
        <rFont val="Arial"/>
        <family val="2"/>
      </rPr>
      <t xml:space="preserve">dav. </t>
    </r>
    <r>
      <rPr>
        <sz val="10"/>
        <rFont val="Arial"/>
        <family val="2"/>
      </rPr>
      <t>Nichtenergetischer Verbrauch</t>
    </r>
    <r>
      <rPr>
        <vertAlign val="superscript"/>
        <sz val="10"/>
        <rFont val="Arial"/>
        <family val="2"/>
      </rPr>
      <t>5)</t>
    </r>
  </si>
  <si>
    <t>5) Einschl. statistische Differenzen.</t>
  </si>
  <si>
    <t>Haushalte und übrige</t>
  </si>
  <si>
    <r>
      <t>Verbraucher</t>
    </r>
    <r>
      <rPr>
        <vertAlign val="superscript"/>
        <sz val="10"/>
        <rFont val="Arial"/>
        <family val="2"/>
      </rPr>
      <t>4)</t>
    </r>
  </si>
  <si>
    <r>
      <t>Gewerbe</t>
    </r>
    <r>
      <rPr>
        <vertAlign val="superscript"/>
        <sz val="10"/>
        <rFont val="Arial"/>
        <family val="2"/>
      </rPr>
      <t>3)</t>
    </r>
  </si>
  <si>
    <t>Verarbeitendes</t>
  </si>
  <si>
    <t>dav. Lieferungen</t>
  </si>
  <si>
    <r>
      <rPr>
        <sz val="9"/>
        <color theme="0"/>
        <rFont val="Times New Roman"/>
        <family val="1"/>
      </rPr>
      <t xml:space="preserve">3) </t>
    </r>
    <r>
      <rPr>
        <sz val="9"/>
        <rFont val="Times New Roman"/>
        <family val="1"/>
      </rPr>
      <t>Umrechnung mit Hu = 35,169 TJ/Mio m³.</t>
    </r>
  </si>
  <si>
    <r>
      <t>Verluste</t>
    </r>
    <r>
      <rPr>
        <vertAlign val="superscript"/>
        <sz val="11"/>
        <rFont val="Times New Roman"/>
        <family val="1"/>
      </rPr>
      <t>3)</t>
    </r>
  </si>
  <si>
    <r>
      <t>dav. Verarbeitendes Gewerbe</t>
    </r>
    <r>
      <rPr>
        <vertAlign val="superscript"/>
        <sz val="11"/>
        <rFont val="Times New Roman"/>
        <family val="1"/>
      </rPr>
      <t>4)</t>
    </r>
  </si>
  <si>
    <r>
      <rPr>
        <sz val="11"/>
        <color theme="0"/>
        <rFont val="Times New Roman"/>
        <family val="1"/>
      </rPr>
      <t>dav.</t>
    </r>
    <r>
      <rPr>
        <sz val="11"/>
        <rFont val="Times New Roman"/>
        <family val="1"/>
      </rPr>
      <t xml:space="preserve"> Kraftwerke, Heizwerke</t>
    </r>
    <r>
      <rPr>
        <vertAlign val="superscript"/>
        <sz val="11"/>
        <rFont val="Times New Roman"/>
        <family val="1"/>
      </rPr>
      <t>5)</t>
    </r>
  </si>
  <si>
    <r>
      <rPr>
        <sz val="10"/>
        <color theme="0"/>
        <rFont val="Arial"/>
        <family val="2"/>
      </rPr>
      <t>dav.</t>
    </r>
    <r>
      <rPr>
        <sz val="10"/>
        <rFont val="Arial"/>
        <family val="2"/>
      </rPr>
      <t xml:space="preserve"> dav. Gewinnung</t>
    </r>
  </si>
  <si>
    <r>
      <rPr>
        <sz val="10"/>
        <color theme="0"/>
        <rFont val="Arial"/>
        <family val="2"/>
      </rPr>
      <t xml:space="preserve">dav. dav. </t>
    </r>
    <r>
      <rPr>
        <sz val="10"/>
        <rFont val="Arial"/>
        <family val="2"/>
      </rPr>
      <t>Bezüge</t>
    </r>
  </si>
  <si>
    <r>
      <rPr>
        <sz val="10"/>
        <color theme="0"/>
        <rFont val="Arial"/>
        <family val="2"/>
      </rPr>
      <t>dav. dav.</t>
    </r>
    <r>
      <rPr>
        <sz val="10"/>
        <rFont val="Arial"/>
        <family val="2"/>
      </rPr>
      <t xml:space="preserve"> Speicherentnahme</t>
    </r>
    <r>
      <rPr>
        <vertAlign val="superscript"/>
        <sz val="10"/>
        <rFont val="Arial"/>
        <family val="2"/>
      </rPr>
      <t>1)</t>
    </r>
  </si>
  <si>
    <r>
      <rPr>
        <sz val="10"/>
        <color theme="0"/>
        <rFont val="Arial"/>
        <family val="2"/>
      </rPr>
      <t xml:space="preserve">dav. </t>
    </r>
    <r>
      <rPr>
        <sz val="10"/>
        <rFont val="Arial"/>
        <family val="2"/>
      </rPr>
      <t>Sonstige Gase</t>
    </r>
  </si>
  <si>
    <r>
      <rPr>
        <sz val="10"/>
        <color theme="0"/>
        <rFont val="Arial"/>
        <family val="2"/>
      </rPr>
      <t xml:space="preserve">dav. </t>
    </r>
    <r>
      <rPr>
        <sz val="10"/>
        <rFont val="Arial"/>
        <family val="2"/>
      </rPr>
      <t>Speichereinspeisung</t>
    </r>
    <r>
      <rPr>
        <vertAlign val="superscript"/>
        <sz val="10"/>
        <rFont val="Arial"/>
        <family val="2"/>
      </rPr>
      <t>1)</t>
    </r>
  </si>
  <si>
    <r>
      <rPr>
        <sz val="10"/>
        <color theme="0"/>
        <rFont val="Arial"/>
        <family val="2"/>
      </rPr>
      <t xml:space="preserve">dav. </t>
    </r>
    <r>
      <rPr>
        <sz val="10"/>
        <rFont val="Arial"/>
        <family val="2"/>
      </rPr>
      <t>Verluste</t>
    </r>
    <r>
      <rPr>
        <vertAlign val="superscript"/>
        <sz val="10"/>
        <rFont val="Arial"/>
        <family val="2"/>
      </rPr>
      <t>2)</t>
    </r>
  </si>
  <si>
    <r>
      <rPr>
        <sz val="10"/>
        <color theme="0"/>
        <rFont val="Arial"/>
        <family val="2"/>
      </rPr>
      <t xml:space="preserve">dav. </t>
    </r>
    <r>
      <rPr>
        <sz val="10"/>
        <rFont val="Arial"/>
        <family val="2"/>
      </rPr>
      <t>Verarbeitendes Gewerbe</t>
    </r>
    <r>
      <rPr>
        <vertAlign val="superscript"/>
        <sz val="10"/>
        <rFont val="Arial"/>
        <family val="2"/>
      </rPr>
      <t>3)</t>
    </r>
  </si>
  <si>
    <r>
      <rPr>
        <sz val="10"/>
        <color theme="0"/>
        <rFont val="Arial"/>
        <family val="2"/>
      </rPr>
      <t>dav.</t>
    </r>
    <r>
      <rPr>
        <sz val="10"/>
        <rFont val="Arial"/>
        <family val="2"/>
      </rPr>
      <t xml:space="preserve"> Haushalte</t>
    </r>
  </si>
  <si>
    <r>
      <rPr>
        <sz val="10"/>
        <color theme="0"/>
        <rFont val="Arial"/>
        <family val="2"/>
      </rPr>
      <t xml:space="preserve">dav. </t>
    </r>
    <r>
      <rPr>
        <sz val="10"/>
        <rFont val="Arial"/>
        <family val="2"/>
      </rPr>
      <t>Kraftwerke, Heizwerke</t>
    </r>
    <r>
      <rPr>
        <vertAlign val="superscript"/>
        <sz val="10"/>
        <rFont val="Arial"/>
        <family val="2"/>
      </rPr>
      <t>4)</t>
    </r>
  </si>
  <si>
    <r>
      <rPr>
        <sz val="10"/>
        <color theme="0"/>
        <rFont val="Arial"/>
        <family val="2"/>
      </rPr>
      <t>dav.</t>
    </r>
    <r>
      <rPr>
        <sz val="10"/>
        <rFont val="Arial"/>
        <family val="2"/>
      </rPr>
      <t xml:space="preserve"> Sonstige Verbraucher</t>
    </r>
  </si>
  <si>
    <r>
      <rPr>
        <sz val="10"/>
        <color theme="0"/>
        <rFont val="Arial"/>
        <family val="2"/>
      </rPr>
      <t>dav.</t>
    </r>
    <r>
      <rPr>
        <sz val="10"/>
        <rFont val="Arial"/>
        <family val="2"/>
      </rPr>
      <t xml:space="preserve"> Öfftentliche Einrichtungen</t>
    </r>
  </si>
  <si>
    <r>
      <rPr>
        <sz val="10"/>
        <color theme="0"/>
        <rFont val="Arial"/>
        <family val="2"/>
      </rPr>
      <t>dav.</t>
    </r>
    <r>
      <rPr>
        <sz val="10"/>
        <rFont val="Arial"/>
        <family val="2"/>
      </rPr>
      <t xml:space="preserve"> Handel und Gewerbe</t>
    </r>
  </si>
  <si>
    <r>
      <t>Übrige</t>
    </r>
    <r>
      <rPr>
        <vertAlign val="superscript"/>
        <sz val="10"/>
        <rFont val="Arial"/>
        <family val="2"/>
      </rPr>
      <t>3)</t>
    </r>
  </si>
  <si>
    <r>
      <t>Stromerzeugungsanlagen des Verarb. Gewerbes</t>
    </r>
    <r>
      <rPr>
        <vertAlign val="superscript"/>
        <sz val="10"/>
        <rFont val="Arial"/>
        <family val="2"/>
      </rPr>
      <t>1)</t>
    </r>
  </si>
  <si>
    <t>Stromerzeugungsanlagen für die allgemeine Versorgung</t>
  </si>
  <si>
    <t>Erneuerbare</t>
  </si>
  <si>
    <t>Übrige Energieträger</t>
  </si>
  <si>
    <t>PEV Bayern</t>
  </si>
  <si>
    <r>
      <rPr>
        <sz val="11"/>
        <color theme="0"/>
        <rFont val="Times New Roman"/>
        <family val="1"/>
      </rPr>
      <t xml:space="preserve">dar. </t>
    </r>
    <r>
      <rPr>
        <sz val="11"/>
        <rFont val="Times New Roman"/>
        <family val="1"/>
      </rPr>
      <t>Wasserkraft</t>
    </r>
    <r>
      <rPr>
        <vertAlign val="superscript"/>
        <sz val="11"/>
        <rFont val="Times New Roman"/>
        <family val="1"/>
      </rPr>
      <t>3)</t>
    </r>
  </si>
  <si>
    <r>
      <rPr>
        <sz val="11"/>
        <color theme="0"/>
        <rFont val="Times New Roman"/>
        <family val="1"/>
      </rPr>
      <t xml:space="preserve">dar. </t>
    </r>
    <r>
      <rPr>
        <sz val="11"/>
        <rFont val="Times New Roman"/>
        <family val="1"/>
      </rPr>
      <t>Hausmüll</t>
    </r>
    <r>
      <rPr>
        <vertAlign val="superscript"/>
        <sz val="11"/>
        <rFont val="Times New Roman"/>
        <family val="1"/>
      </rPr>
      <t>4)</t>
    </r>
  </si>
  <si>
    <t>4) Nur Erzeugung aus biogenem Anteil des Hausmülls (ca. 50%).</t>
  </si>
  <si>
    <t>Mrd kWh</t>
  </si>
  <si>
    <r>
      <t>Bruttostromerzeugung in Bayern</t>
    </r>
    <r>
      <rPr>
        <i/>
        <vertAlign val="superscript"/>
        <sz val="10"/>
        <rFont val="Arial"/>
        <family val="2"/>
      </rPr>
      <t>1)</t>
    </r>
  </si>
  <si>
    <t>1) Zu Vergleichszwecken mit der Bundesebene orientieren sich die Energieträgeraufteilung und die Einheit (Mrd kWh) an den Vorgaben der AG Energiebilanzen e.V.</t>
  </si>
  <si>
    <t>Mineralöl-
produkte</t>
  </si>
  <si>
    <t>Übrige Energie-träger</t>
  </si>
  <si>
    <t>Erneuer-bare</t>
  </si>
  <si>
    <t>Wasser-kraft</t>
  </si>
  <si>
    <r>
      <t>Steinkohlen</t>
    </r>
    <r>
      <rPr>
        <i/>
        <vertAlign val="superscript"/>
        <sz val="10"/>
        <rFont val="Arial"/>
        <family val="2"/>
      </rPr>
      <t>2)</t>
    </r>
  </si>
  <si>
    <t>nachrichtlich: Bruttostromerzeugung aus</t>
  </si>
  <si>
    <t>2) 1997 bis 2002 einschl. Petrolkoks.</t>
  </si>
  <si>
    <r>
      <rPr>
        <sz val="9"/>
        <color theme="0"/>
        <rFont val="Times New Roman"/>
        <family val="1"/>
      </rPr>
      <t xml:space="preserve">1) </t>
    </r>
    <r>
      <rPr>
        <sz val="9"/>
        <rFont val="Times New Roman"/>
        <family val="1"/>
      </rPr>
      <t>ab 2000 einschl. Kraftwerke der DB Energie AG.</t>
    </r>
  </si>
  <si>
    <r>
      <t>SO</t>
    </r>
    <r>
      <rPr>
        <i/>
        <vertAlign val="subscript"/>
        <sz val="10"/>
        <rFont val="Arial"/>
        <family val="2"/>
      </rPr>
      <t>2</t>
    </r>
    <r>
      <rPr>
        <i/>
        <sz val="10"/>
        <rFont val="Arial"/>
        <family val="2"/>
      </rPr>
      <t>-Emissionen insgesamt</t>
    </r>
  </si>
  <si>
    <r>
      <t>NO</t>
    </r>
    <r>
      <rPr>
        <i/>
        <vertAlign val="subscript"/>
        <sz val="10"/>
        <rFont val="Arial"/>
        <family val="2"/>
      </rPr>
      <t>2</t>
    </r>
    <r>
      <rPr>
        <i/>
        <sz val="10"/>
        <rFont val="Arial"/>
        <family val="2"/>
      </rPr>
      <t>-Emissionen insgesamt</t>
    </r>
  </si>
  <si>
    <r>
      <t>CO</t>
    </r>
    <r>
      <rPr>
        <i/>
        <vertAlign val="subscript"/>
        <sz val="10"/>
        <rFont val="Arial"/>
        <family val="2"/>
      </rPr>
      <t>2</t>
    </r>
    <r>
      <rPr>
        <i/>
        <sz val="10"/>
        <rFont val="Arial"/>
        <family val="2"/>
      </rPr>
      <t>-Emissionen insgesamt</t>
    </r>
  </si>
  <si>
    <r>
      <t>SO</t>
    </r>
    <r>
      <rPr>
        <i/>
        <vertAlign val="subscript"/>
        <sz val="10"/>
        <rFont val="Arial"/>
        <family val="2"/>
      </rPr>
      <t>2</t>
    </r>
    <r>
      <rPr>
        <i/>
        <sz val="10"/>
        <rFont val="Arial"/>
        <family val="2"/>
      </rPr>
      <t>-Emissionen pro erzeugter kWh</t>
    </r>
  </si>
  <si>
    <r>
      <t>NO</t>
    </r>
    <r>
      <rPr>
        <i/>
        <vertAlign val="subscript"/>
        <sz val="10"/>
        <rFont val="Arial"/>
        <family val="2"/>
      </rPr>
      <t>2</t>
    </r>
    <r>
      <rPr>
        <i/>
        <sz val="10"/>
        <rFont val="Arial"/>
        <family val="2"/>
      </rPr>
      <t>-Emissionen pro erzeugter kWh</t>
    </r>
  </si>
  <si>
    <r>
      <t>CO</t>
    </r>
    <r>
      <rPr>
        <i/>
        <vertAlign val="subscript"/>
        <sz val="10"/>
        <rFont val="Arial"/>
        <family val="2"/>
      </rPr>
      <t>2</t>
    </r>
    <r>
      <rPr>
        <i/>
        <sz val="10"/>
        <rFont val="Arial"/>
        <family val="2"/>
      </rPr>
      <t>-Emissionen pro erzeugter kWh</t>
    </r>
  </si>
  <si>
    <r>
      <t>2009</t>
    </r>
    <r>
      <rPr>
        <vertAlign val="superscript"/>
        <sz val="11"/>
        <rFont val="Times New Roman"/>
        <family val="1"/>
      </rPr>
      <t>2)</t>
    </r>
  </si>
  <si>
    <t>2) Erhebung zu den "Emissionen der Kraft- und Heizwerke in Bayern" wird seit 2008 nur noch alle drei Jahre durchgeführt.</t>
  </si>
  <si>
    <t>3) Einschl. Pumpspeicher.</t>
  </si>
  <si>
    <r>
      <t>Wasserkraft</t>
    </r>
    <r>
      <rPr>
        <i/>
        <vertAlign val="superscript"/>
        <sz val="10"/>
        <rFont val="Arial"/>
        <family val="2"/>
      </rPr>
      <t>3)</t>
    </r>
  </si>
  <si>
    <t>3) Ab 1998 einschl. Pumpspeicher. Für die Vorjahre wegen mangelnder statistischer Unterlagen fraglich.</t>
  </si>
  <si>
    <t>2) Einschl. Erdgas, Biogas, Deponiegas.</t>
  </si>
  <si>
    <r>
      <t>Mineralöle und
Mineralöl-produkte</t>
    </r>
    <r>
      <rPr>
        <i/>
        <vertAlign val="superscript"/>
        <sz val="10"/>
        <rFont val="Arial"/>
        <family val="2"/>
      </rPr>
      <t>1)</t>
    </r>
  </si>
  <si>
    <t>Mineralöle und
Mineralöl-produkte</t>
  </si>
  <si>
    <r>
      <t>Sonstige Energie-träger</t>
    </r>
    <r>
      <rPr>
        <i/>
        <vertAlign val="superscript"/>
        <sz val="10"/>
        <rFont val="Arial"/>
        <family val="2"/>
      </rPr>
      <t>2)</t>
    </r>
  </si>
  <si>
    <t>2) Dar. nicht biogene Abfälle.</t>
  </si>
  <si>
    <r>
      <rPr>
        <sz val="11"/>
        <color theme="0"/>
        <rFont val="Times New Roman"/>
        <family val="1"/>
      </rPr>
      <t>dav. dav. dav.</t>
    </r>
    <r>
      <rPr>
        <sz val="11"/>
        <rFont val="Times New Roman"/>
        <family val="1"/>
      </rPr>
      <t xml:space="preserve"> Haushalte und übrige Verbraucher</t>
    </r>
  </si>
  <si>
    <t>Haushalte und übrige Ver-braucher</t>
  </si>
  <si>
    <r>
      <t>Verarbeitendes Gewerbe</t>
    </r>
    <r>
      <rPr>
        <i/>
        <vertAlign val="superscript"/>
        <sz val="10"/>
        <rFont val="Arial"/>
        <family val="2"/>
      </rPr>
      <t>1)</t>
    </r>
  </si>
  <si>
    <t>1) Ohne Gesamteinsätze für Stromerzeugung. Ab 1995 nur noch Ausweis des Verbrauchs der Betriebe mit i.Allg. 20 und mehr Beschäftigten.</t>
  </si>
  <si>
    <t xml:space="preserve">2) Ab 1995 einschl. des Verbrauchs der industriellen Kleinbetriebe mit i.Allg. unter 20 Beschäftigten. </t>
  </si>
  <si>
    <r>
      <t>Mineralöle und  Mineralölprodukte</t>
    </r>
    <r>
      <rPr>
        <i/>
        <vertAlign val="superscript"/>
        <sz val="6"/>
        <rFont val="AGaramond"/>
      </rPr>
      <t>1)</t>
    </r>
  </si>
  <si>
    <r>
      <t>Heizwerke</t>
    </r>
    <r>
      <rPr>
        <vertAlign val="superscript"/>
        <sz val="7"/>
        <rFont val="AGaramond"/>
      </rPr>
      <t>2)</t>
    </r>
  </si>
  <si>
    <r>
      <t>Heizwerke</t>
    </r>
    <r>
      <rPr>
        <vertAlign val="superscript"/>
        <sz val="7"/>
        <rFont val="AGaramond"/>
      </rPr>
      <t>3)</t>
    </r>
  </si>
  <si>
    <r>
      <t>Verarbeitendes Gewerbe insgesamt</t>
    </r>
    <r>
      <rPr>
        <vertAlign val="superscript"/>
        <sz val="7"/>
        <rFont val="AGaramond"/>
      </rPr>
      <t xml:space="preserve">4) </t>
    </r>
  </si>
  <si>
    <r>
      <t>Haushalte und übrige Verbraucher</t>
    </r>
    <r>
      <rPr>
        <vertAlign val="superscript"/>
        <sz val="7"/>
        <rFont val="AGaramond"/>
      </rPr>
      <t>5)</t>
    </r>
  </si>
  <si>
    <t>3) Werte teilweise geschätzt.</t>
  </si>
  <si>
    <r>
      <t>Heizöl</t>
    </r>
    <r>
      <rPr>
        <i/>
        <vertAlign val="superscript"/>
        <sz val="10"/>
        <rFont val="Arial"/>
        <family val="2"/>
      </rPr>
      <t>1)</t>
    </r>
  </si>
  <si>
    <t xml:space="preserve">1) Werte teilweise geschätzt. </t>
  </si>
  <si>
    <t>1) Einschl. Einspeisung in die Netze der allgemeinen Versorgung.</t>
  </si>
  <si>
    <r>
      <t>Erneuerbare Energie-träger</t>
    </r>
    <r>
      <rPr>
        <i/>
        <vertAlign val="superscript"/>
        <sz val="10"/>
        <rFont val="Arial"/>
        <family val="2"/>
      </rPr>
      <t>3)</t>
    </r>
  </si>
  <si>
    <t>Sonst. Ver-
braucher</t>
  </si>
  <si>
    <r>
      <t>Sonst. Ver-
braucher</t>
    </r>
    <r>
      <rPr>
        <i/>
        <vertAlign val="superscript"/>
        <sz val="10"/>
        <rFont val="Arial"/>
        <family val="2"/>
      </rPr>
      <t>3)</t>
    </r>
  </si>
  <si>
    <t>Daten für Schaubilder und Energieflussbild</t>
  </si>
  <si>
    <t>Haushalte und übr. Verbraucher</t>
  </si>
  <si>
    <r>
      <t>Haushalte und übr. Verbraucher</t>
    </r>
    <r>
      <rPr>
        <i/>
        <vertAlign val="superscript"/>
        <sz val="10"/>
        <rFont val="Arial"/>
        <family val="2"/>
      </rPr>
      <t>2)</t>
    </r>
  </si>
  <si>
    <t>3) Einschl. industrielle Strom-/Wärmeerzeugungsanlagen; einschl. Energieverbrauch im Umwandlungsbereich.</t>
  </si>
  <si>
    <t>Abschnitt 2: Gase</t>
  </si>
  <si>
    <t>Kapitel A: Erläuterungen zur Energiebilanz</t>
  </si>
  <si>
    <t>Kapitel B: Energiebilanz Bayern</t>
  </si>
  <si>
    <t>Kapitel C: Struktur des Primär- und Endenergieverbrauchs</t>
  </si>
  <si>
    <t>In den nachfolgenden Tabellen sind Rundungsdifferenzen in den Summen möglich.</t>
  </si>
  <si>
    <t> Kohle (roh)</t>
  </si>
  <si>
    <t> Briketts</t>
  </si>
  <si>
    <t> Koks u.a. Stein-  kohlenprodukte</t>
  </si>
  <si>
    <t> Hartbraunkohle</t>
  </si>
  <si>
    <t> Briketts u.a.  Braunkohlen-  produkte</t>
  </si>
  <si>
    <t> Erdöl   (roh)</t>
  </si>
  <si>
    <t> Rohbenzin</t>
  </si>
  <si>
    <t> Ottokraftstoffe</t>
  </si>
  <si>
    <t> Dieselkraftstoffe</t>
  </si>
  <si>
    <t> Flugturbinen-  kraftstoffe</t>
  </si>
  <si>
    <t> Heizöl leicht</t>
  </si>
  <si>
    <t> Heizöl schwer</t>
  </si>
  <si>
    <t> Petrolkoks</t>
  </si>
  <si>
    <t> Andere  Mineralöl-  produkte</t>
  </si>
  <si>
    <t> Flüssiggas</t>
  </si>
  <si>
    <t> Raffineriegas</t>
  </si>
  <si>
    <t> Kokereigas,  Stadtgas</t>
  </si>
  <si>
    <t> Erdgas</t>
  </si>
  <si>
    <t> Wasserkraft</t>
  </si>
  <si>
    <t> Klärgas und  andere Biogase</t>
  </si>
  <si>
    <t> Feste Biomasse</t>
  </si>
  <si>
    <t> Abfälle</t>
  </si>
  <si>
    <t> Sonstige</t>
  </si>
  <si>
    <t> Kernenergie</t>
  </si>
  <si>
    <t> Strom</t>
  </si>
  <si>
    <t> Fernwärme</t>
  </si>
  <si>
    <t> Energieträger  insgesamt</t>
  </si>
  <si>
    <t>Mio m³</t>
  </si>
  <si>
    <t> Zeile</t>
  </si>
  <si>
    <t>2) Einschl. Einsatz für ungekoppelte Wärmeerzeugung in HKW.</t>
  </si>
  <si>
    <t>3) Einschl. ungekoppelte Wärmeerzeugung in HKW.</t>
  </si>
  <si>
    <t>5) Darunter Gewerbe, Handel, Dienstleistungen.</t>
  </si>
  <si>
    <r>
      <t> Zeile</t>
    </r>
    <r>
      <rPr>
        <i/>
        <vertAlign val="superscript"/>
        <sz val="7"/>
        <rFont val="Arial"/>
        <family val="2"/>
      </rPr>
      <t>1)</t>
    </r>
  </si>
  <si>
    <t> Klärgas</t>
  </si>
  <si>
    <t> Biogene Abfälle</t>
  </si>
  <si>
    <t> Biogas</t>
  </si>
  <si>
    <t> Flüssige
 biogene 
 Stoffe</t>
  </si>
  <si>
    <t>1) Nummerierung entspricht Aufbau der Energiebilanz Bayern - Tabellen A bis C.</t>
  </si>
  <si>
    <t xml:space="preserve">3) Einschl. ungekoppelte Wärmeerzeugung in HKW.
</t>
  </si>
  <si>
    <r>
      <t xml:space="preserve">1) Werte teilweise geschätzt.
</t>
    </r>
    <r>
      <rPr>
        <vertAlign val="superscript"/>
        <sz val="7"/>
        <rFont val="Times New Roman"/>
        <family val="1"/>
      </rPr>
      <t/>
    </r>
  </si>
  <si>
    <r>
      <t>Mineralöle und Mineralölprodukte</t>
    </r>
    <r>
      <rPr>
        <vertAlign val="superscript"/>
        <sz val="11"/>
        <rFont val="Times New Roman"/>
        <family val="1"/>
      </rPr>
      <t>2)</t>
    </r>
  </si>
  <si>
    <r>
      <t>Sonstige Energieträger</t>
    </r>
    <r>
      <rPr>
        <vertAlign val="superscript"/>
        <sz val="11"/>
        <rFont val="Times New Roman"/>
        <family val="1"/>
      </rPr>
      <t>3)</t>
    </r>
  </si>
  <si>
    <r>
      <t>2) Einschl. Flüssiggas und Raffineriegas.</t>
    </r>
    <r>
      <rPr>
        <vertAlign val="superscript"/>
        <sz val="9"/>
        <rFont val="Times New Roman"/>
        <family val="1"/>
      </rPr>
      <t/>
    </r>
  </si>
  <si>
    <t>3) Dar. Abfälle (nicht biogen), Fernwärme.</t>
  </si>
  <si>
    <t>3) Brennholz und Brenntorf; historische statistische Unterlagen weisen für 1970 "– = nichts vorhanden" aus.</t>
  </si>
  <si>
    <t>1) Die Unterschiede in den Jahren 1950 bis 1965 zwischen den Summen der einzelnen Verbrauchssektoren und dem Gesamtverbrauch beruhen auf unvollständigen statistischen Unterlagen.</t>
  </si>
  <si>
    <t>1 000 t</t>
  </si>
  <si>
    <t>1 000 t SKE</t>
  </si>
  <si>
    <r>
      <t>1) Bilanzerstellung erfolgte gemäß Berechnungsmethodik des Länderarbeitskreises Energiebilanzen auf Basis der vom Umweltbundesamt verwendeten CO</t>
    </r>
    <r>
      <rPr>
        <vertAlign val="subscript"/>
        <sz val="9"/>
        <rFont val="Times New Roman"/>
        <family val="1"/>
      </rPr>
      <t>2</t>
    </r>
    <r>
      <rPr>
        <sz val="9"/>
        <rFont val="Times New Roman"/>
        <family val="1"/>
      </rPr>
      <t>-Faktoren.</t>
    </r>
  </si>
  <si>
    <r>
      <t>Mineralöle</t>
    </r>
    <r>
      <rPr>
        <i/>
        <vertAlign val="superscript"/>
        <sz val="10"/>
        <rFont val="Arial"/>
        <family val="2"/>
      </rPr>
      <t>3)</t>
    </r>
  </si>
  <si>
    <r>
      <t>Endenergieverbrauch</t>
    </r>
    <r>
      <rPr>
        <vertAlign val="superscript"/>
        <sz val="10"/>
        <rFont val="Times New Roman"/>
        <family val="1"/>
      </rPr>
      <t>4)</t>
    </r>
  </si>
  <si>
    <t>Wärmekraftwerke der allg. Versorgung (ohne KWK)</t>
  </si>
  <si>
    <t>Wärmekraftwerke der allg. Versorgung (nur KWK)</t>
  </si>
  <si>
    <r>
      <rPr>
        <sz val="11"/>
        <color theme="0"/>
        <rFont val="Times"/>
        <family val="1"/>
      </rPr>
      <t xml:space="preserve">dav. </t>
    </r>
    <r>
      <rPr>
        <sz val="11"/>
        <rFont val="Times"/>
        <family val="1"/>
      </rPr>
      <t>Heizöl</t>
    </r>
    <r>
      <rPr>
        <vertAlign val="superscript"/>
        <sz val="11"/>
        <rFont val="Times"/>
        <family val="1"/>
      </rPr>
      <t>2)</t>
    </r>
  </si>
  <si>
    <t>2) Werte teilweise geschätzt.</t>
  </si>
  <si>
    <t>2) Der Nettoverbrauch ergibt sich aus dem Bruttoverbrauch abzüglich Eigenverbrauch bei der Erzeugung, Pumpstromverbrauch, Leitungsverluste und Bewertungsdifferenzen.</t>
  </si>
  <si>
    <t>1 000 t</t>
  </si>
  <si>
    <r>
      <t>1) Stickstoffoxide angegeben als NO</t>
    </r>
    <r>
      <rPr>
        <vertAlign val="subscript"/>
        <sz val="9"/>
        <rFont val="Times New Roman"/>
        <family val="1"/>
      </rPr>
      <t>2</t>
    </r>
    <r>
      <rPr>
        <sz val="9"/>
        <rFont val="Times New Roman"/>
        <family val="1"/>
      </rPr>
      <t>.</t>
    </r>
  </si>
  <si>
    <t>5) Nur Anlagen der allgemeinen Versorgung, d.h. ohne industrielle Strom-/Wärmeerzeugungsanlagen; einschl. Umwandlungseinsatz der Sonstigen Energieerzeuger.</t>
  </si>
  <si>
    <t>4) Einschl. industrielle Strom-/Wärmeerzeugungsanlagen; einschl. E.-Verbrauch im Umwandlungsbereich.</t>
  </si>
  <si>
    <t>2) Nur Anlagen der allgemeinen Versorgung, d.h. ohne industrielle Strom-/Wärmeerzeugungsanlagen; einschl. Umwandlungseinsatz der Sonstigen Energieerzeuger.</t>
  </si>
  <si>
    <t>4) Nur Anlagen der allgemeinen Versorgung, d.h. ohne industrielle Strom-/Wärmeerzeugungsanlagen; einschl. Umwandlungseinsatz der Sonstigen Energieerzeuger.</t>
  </si>
  <si>
    <t>1) Einschl. industrielle Strom-/Wärmeerzeugungsanlagen; einschl. E.-Verbrauch im Umwandlungsbereich.</t>
  </si>
  <si>
    <t>1) Einschl. industrielle Strom-/Wärmeerzeugungsanlagen; einschl. E.-Verbrauch im Umwandlungsbereich; ab 1994 ohne industrielle Kleinbetriebe mit i.Allg. unter 20 Beschäftigten.</t>
  </si>
  <si>
    <t>1) Einschl. industrielle Strom-/Wärmeerzeugungsanlagen; einschl. E.-Verbrauch im Umwandlungsbereich; ohne industrielle Kleinbetriebe mit i.Allg. unter 20 Beschäftigten.</t>
  </si>
  <si>
    <t>3) Einschl. industrielle Kleinbetriebe mit i.Allg. unter 20 Beschäftigten.</t>
  </si>
  <si>
    <t>3) Eine eindeutige Umrechnung in Volumeneinheiten ist wegen des unterschiedlichen Energiegehaltes von Erdgas aus verschiedenen Fördergebieten nur eingeschränkt möglich;</t>
  </si>
  <si>
    <t>Briketts u.a. Braunkohlen-
produkte</t>
  </si>
  <si>
    <r>
      <t>Koks u.a. Steinkohlen-
produkte</t>
    </r>
    <r>
      <rPr>
        <i/>
        <vertAlign val="superscript"/>
        <sz val="10"/>
        <rFont val="Arial"/>
        <family val="2"/>
      </rPr>
      <t>2)</t>
    </r>
  </si>
  <si>
    <r>
      <rPr>
        <sz val="10"/>
        <color theme="0"/>
        <rFont val="Arial"/>
        <family val="2"/>
      </rPr>
      <t xml:space="preserve">dav. </t>
    </r>
    <r>
      <rPr>
        <sz val="10"/>
        <rFont val="Arial"/>
        <family val="2"/>
      </rPr>
      <t>Erneuerbare Energieträger</t>
    </r>
  </si>
  <si>
    <r>
      <rPr>
        <sz val="10"/>
        <color theme="0"/>
        <rFont val="Arial"/>
        <family val="2"/>
      </rPr>
      <t>dav.</t>
    </r>
    <r>
      <rPr>
        <sz val="10"/>
        <rFont val="Arial"/>
        <family val="2"/>
      </rPr>
      <t xml:space="preserve"> Sonstige Energieträger</t>
    </r>
  </si>
  <si>
    <t>1) Einschl. Stromaustauschsaldo.</t>
  </si>
  <si>
    <t>Weiter mit Seite 2.</t>
  </si>
  <si>
    <r>
      <rPr>
        <sz val="10"/>
        <color theme="0"/>
        <rFont val="Arial"/>
        <family val="2"/>
      </rPr>
      <t xml:space="preserve">dav. dav. </t>
    </r>
    <r>
      <rPr>
        <sz val="10"/>
        <rFont val="Arial"/>
        <family val="2"/>
      </rPr>
      <t>Sonstige Mineralölprodukte</t>
    </r>
  </si>
  <si>
    <r>
      <rPr>
        <sz val="10"/>
        <color theme="0"/>
        <rFont val="Arial"/>
        <family val="2"/>
      </rPr>
      <t xml:space="preserve">dav. </t>
    </r>
    <r>
      <rPr>
        <sz val="10"/>
        <rFont val="Arial"/>
        <family val="2"/>
      </rPr>
      <t>dav. Importiertes Rohöl einschl. Halbfabrikate</t>
    </r>
  </si>
  <si>
    <t>Kontrolle Z. 4 (= Z. 1 + Z. 2 + Z. 3)</t>
  </si>
  <si>
    <t>Kontrolle Z. 7 (= Z. 4 - Z. 5 - Z. 6)</t>
  </si>
  <si>
    <t>Abschnitt 1: Elektrizität</t>
  </si>
  <si>
    <t>Abschnitt 3: Mineralöl</t>
  </si>
  <si>
    <t>Abschnitt 4: Kohle</t>
  </si>
  <si>
    <t>sonstigen Energieerzeuger</t>
  </si>
  <si>
    <t>1) Umwandlungseinsatz und Endenergieverbrauch; ohne Eigenverbrauch im Umwandlungsbereich und ohne nichtenergetischen Verbrauch.</t>
  </si>
  <si>
    <t>Kohle (roh) und Steinkohlen-
briketts</t>
  </si>
  <si>
    <r>
      <t>Koks u.a. Steinkohlen-
produkte</t>
    </r>
    <r>
      <rPr>
        <i/>
        <vertAlign val="superscript"/>
        <sz val="10"/>
        <rFont val="Arial"/>
        <family val="2"/>
      </rPr>
      <t>1)</t>
    </r>
  </si>
  <si>
    <t>4) Einschl. Bergbau und Gewinnung von Steinen und Erden.</t>
  </si>
  <si>
    <r>
      <rPr>
        <sz val="11"/>
        <color theme="0"/>
        <rFont val="Times"/>
        <family val="1"/>
      </rPr>
      <t>dav.</t>
    </r>
    <r>
      <rPr>
        <sz val="11"/>
        <rFont val="Times"/>
        <family val="1"/>
      </rPr>
      <t xml:space="preserve"> Erneuerbare Energieträger</t>
    </r>
  </si>
  <si>
    <t>2) Einschl. Gaskoks.</t>
  </si>
  <si>
    <t>1) Einschl. Gaskoks.</t>
  </si>
  <si>
    <t xml:space="preserve"> </t>
  </si>
  <si>
    <t>Verbrauch in Deutschland Heizöl schwer</t>
  </si>
  <si>
    <t>Verbrauch in Deutschland Heizöl leicht</t>
  </si>
  <si>
    <t>4) Einschl. Bergbau und Gewinnung von Steinen und Erden. Die Aufteilung in die Bereiche basiert ab Bilanzjahr 2008 auf der Klassifikation der Wirtschaftszweige 2008. Daher ist nur eine bedingte Vergleichbarkeit mit zurückliegenden Energiebilanzen gegeben.</t>
  </si>
  <si>
    <t>3) Erzeugung in Lauf- und Speicherwasserkraftwerken sowie Erzeugung aus natürlichem Zufluss in Pumpspeicherkraftwerken.</t>
  </si>
  <si>
    <t xml:space="preserve">                                  -</t>
  </si>
  <si>
    <t>Index
 (1998=100)</t>
  </si>
  <si>
    <t>Abfälle (fossil)
und Andere</t>
  </si>
  <si>
    <t>1) Ab 1995 einschl. des Verbrauchs der industriellen Kleinbetriebe mit i.Allg. unter 20 Beschäftigten.</t>
  </si>
  <si>
    <r>
      <t>PEV Deutschland</t>
    </r>
    <r>
      <rPr>
        <i/>
        <vertAlign val="superscript"/>
        <sz val="10"/>
        <rFont val="Arial"/>
        <family val="2"/>
      </rPr>
      <t>1)</t>
    </r>
  </si>
  <si>
    <r>
      <t>Deutschland</t>
    </r>
    <r>
      <rPr>
        <i/>
        <vertAlign val="superscript"/>
        <sz val="10"/>
        <rFont val="Arial"/>
        <family val="2"/>
      </rPr>
      <t>1)</t>
    </r>
  </si>
  <si>
    <r>
      <t>Bruttostromerzeugung in Deutschland</t>
    </r>
    <r>
      <rPr>
        <i/>
        <vertAlign val="superscript"/>
        <sz val="10"/>
        <rFont val="Arial"/>
        <family val="2"/>
      </rPr>
      <t>1)</t>
    </r>
  </si>
  <si>
    <t>Dieselkraftstoff</t>
  </si>
  <si>
    <t>Ottokraftstoff</t>
  </si>
  <si>
    <t>Feste Biomasse</t>
  </si>
  <si>
    <t>PEV-2. Veränderung von Primärenergieverbrauch (PEV), Energieproduktivität und Energieintensität in Bayern</t>
  </si>
  <si>
    <r>
      <rPr>
        <b/>
        <sz val="11"/>
        <color theme="0"/>
        <rFont val="Arial"/>
        <family val="2"/>
      </rPr>
      <t xml:space="preserve">PEV-6. </t>
    </r>
    <r>
      <rPr>
        <b/>
        <sz val="11"/>
        <color theme="1"/>
        <rFont val="Arial"/>
        <family val="2"/>
      </rPr>
      <t>Umwandlungsverlusten</t>
    </r>
    <r>
      <rPr>
        <b/>
        <sz val="11"/>
        <color theme="0"/>
        <rFont val="Arial"/>
        <family val="2"/>
      </rPr>
      <t xml:space="preserve"> </t>
    </r>
    <r>
      <rPr>
        <b/>
        <sz val="11"/>
        <rFont val="Arial"/>
        <family val="2"/>
      </rPr>
      <t>und nichtenergetischem Verbrauch (Wirkungsgradmethode)</t>
    </r>
  </si>
  <si>
    <r>
      <rPr>
        <sz val="11"/>
        <color theme="0"/>
        <rFont val="Times"/>
        <family val="1"/>
      </rPr>
      <t xml:space="preserve">dav. </t>
    </r>
    <r>
      <rPr>
        <sz val="11"/>
        <rFont val="Times"/>
        <family val="1"/>
      </rPr>
      <t>Haushalte und sonstige Verbraucher</t>
    </r>
  </si>
  <si>
    <r>
      <t xml:space="preserve">dav. </t>
    </r>
    <r>
      <rPr>
        <sz val="11"/>
        <rFont val="Times"/>
        <family val="1"/>
      </rPr>
      <t>dav. ≤ 10 MWh</t>
    </r>
  </si>
  <si>
    <r>
      <rPr>
        <sz val="11"/>
        <color theme="0"/>
        <rFont val="Times"/>
        <family val="1"/>
      </rPr>
      <t>dav. dav.</t>
    </r>
    <r>
      <rPr>
        <sz val="11"/>
        <rFont val="Times"/>
        <family val="1"/>
      </rPr>
      <t xml:space="preserve"> &gt; 10 MWh</t>
    </r>
  </si>
  <si>
    <t>Jahr</t>
  </si>
  <si>
    <t>national</t>
  </si>
  <si>
    <t>international</t>
  </si>
  <si>
    <t xml:space="preserve">Verkehr </t>
  </si>
  <si>
    <t>Strom-erzeugung</t>
  </si>
  <si>
    <t>Fernwärme-erzeugung</t>
  </si>
  <si>
    <t>Schienen-verkehr</t>
  </si>
  <si>
    <t>Straßen-verkehr</t>
  </si>
  <si>
    <t>Küsten- und Binnen-schifffahrt</t>
  </si>
  <si>
    <t>3) Darunter Gewerbe, Handel, Dienstleistungen</t>
  </si>
  <si>
    <t>1) Sonstige Energieerzeuger, Energieverbrauch im Umwandlungsbereich</t>
  </si>
  <si>
    <t>2) Gewinnung von Steinen und Erden, sonstiger Bergbau, Verarbeitendes Gewerbe</t>
  </si>
  <si>
    <r>
      <t>Sonstige</t>
    </r>
    <r>
      <rPr>
        <i/>
        <vertAlign val="superscript"/>
        <sz val="10"/>
        <color theme="1"/>
        <rFont val="Arial"/>
        <family val="2"/>
      </rPr>
      <t>1)</t>
    </r>
    <r>
      <rPr>
        <i/>
        <sz val="10"/>
        <color theme="1"/>
        <rFont val="Arial"/>
        <family val="2"/>
      </rPr>
      <t>,
Fackel-verluste</t>
    </r>
  </si>
  <si>
    <r>
      <t>Verar-beitendes Gewerbe</t>
    </r>
    <r>
      <rPr>
        <i/>
        <vertAlign val="superscript"/>
        <sz val="10"/>
        <color theme="1"/>
        <rFont val="Arial"/>
        <family val="2"/>
      </rPr>
      <t>2)</t>
    </r>
  </si>
  <si>
    <r>
      <t>in 1000 t CO</t>
    </r>
    <r>
      <rPr>
        <i/>
        <vertAlign val="subscript"/>
        <sz val="10"/>
        <rFont val="Arial"/>
        <family val="2"/>
      </rPr>
      <t>2</t>
    </r>
  </si>
  <si>
    <t>in 1000</t>
  </si>
  <si>
    <r>
      <t>Haushalte u. übrige Ver-braucher</t>
    </r>
    <r>
      <rPr>
        <i/>
        <vertAlign val="superscript"/>
        <sz val="10"/>
        <color theme="1"/>
        <rFont val="Arial"/>
        <family val="2"/>
      </rPr>
      <t>3)</t>
    </r>
  </si>
  <si>
    <r>
      <t>in t CO</t>
    </r>
    <r>
      <rPr>
        <i/>
        <vertAlign val="subscript"/>
        <sz val="10"/>
        <rFont val="Arial"/>
        <family val="2"/>
      </rPr>
      <t>2</t>
    </r>
    <r>
      <rPr>
        <i/>
        <sz val="10"/>
        <rFont val="Arial"/>
        <family val="2"/>
      </rPr>
      <t>/EW</t>
    </r>
  </si>
  <si>
    <t>1000 EW</t>
  </si>
  <si>
    <t>1 000 t/PJ</t>
  </si>
  <si>
    <t>t/EW</t>
  </si>
  <si>
    <t>1) Quelle: Bayerisches Landesamt für Statistik, Länderarbeitskreis Energiebilanzen.</t>
  </si>
  <si>
    <t>2) Quelle: Umweltbundesamt, AG Energiebilanzen e.V., Umweltökonomische Gesamtrechnungen der Länder, eigene Berechnungen.</t>
  </si>
  <si>
    <r>
      <t>CO</t>
    </r>
    <r>
      <rPr>
        <i/>
        <vertAlign val="subscript"/>
        <sz val="10"/>
        <rFont val="Arial"/>
        <family val="2"/>
      </rPr>
      <t>2</t>
    </r>
    <r>
      <rPr>
        <i/>
        <sz val="10"/>
        <rFont val="Arial"/>
        <family val="2"/>
      </rPr>
      <t>-Intensität</t>
    </r>
  </si>
  <si>
    <r>
      <t>CO</t>
    </r>
    <r>
      <rPr>
        <i/>
        <vertAlign val="subscript"/>
        <sz val="10"/>
        <rFont val="Arial"/>
        <family val="2"/>
      </rPr>
      <t>2</t>
    </r>
    <r>
      <rPr>
        <i/>
        <sz val="10"/>
        <rFont val="Arial"/>
        <family val="2"/>
      </rPr>
      <t>-Emission
absolut</t>
    </r>
  </si>
  <si>
    <r>
      <t>CO</t>
    </r>
    <r>
      <rPr>
        <i/>
        <vertAlign val="subscript"/>
        <sz val="10"/>
        <rFont val="Arial"/>
        <family val="2"/>
      </rPr>
      <t>2</t>
    </r>
    <r>
      <rPr>
        <i/>
        <sz val="10"/>
        <rFont val="Arial"/>
        <family val="2"/>
      </rPr>
      <t>-Emission
je Einwohner</t>
    </r>
  </si>
  <si>
    <t xml:space="preserve">2) Einschl. Erdgas, Biogas, Deponiegas. Seit 2003 Erdgas, Biogas, Deponiegas, Klärgas und sonstige hergestellte Gase (ohne Flüssiggas und Raffineriegas). </t>
  </si>
  <si>
    <t>2) Vorläufige Angaben.</t>
  </si>
  <si>
    <r>
      <rPr>
        <sz val="11"/>
        <color theme="0"/>
        <rFont val="Times New Roman"/>
        <family val="1"/>
      </rPr>
      <t xml:space="preserve">dar. </t>
    </r>
    <r>
      <rPr>
        <sz val="11"/>
        <rFont val="Times New Roman"/>
        <family val="1"/>
      </rPr>
      <t>Biomasse</t>
    </r>
    <r>
      <rPr>
        <vertAlign val="superscript"/>
        <sz val="11"/>
        <rFont val="Times New Roman"/>
        <family val="1"/>
      </rPr>
      <t>4)</t>
    </r>
  </si>
  <si>
    <t>4) Brennholz und sonstige feste Biomasse, flüssige biogene Stoffe, Biogas, Klärschlamm.</t>
  </si>
  <si>
    <t>5) Aufteilung gemäß Länderarbeitskreis Energiebilanzen: biogener Anteil von Hausmüll, Siedlungsabfälle 50%, nicht biogener Anteil 50% - Industrie Abfall 100% nicht biogen.</t>
  </si>
  <si>
    <r>
      <rPr>
        <sz val="11"/>
        <color theme="0"/>
        <rFont val="Times New Roman"/>
        <family val="1"/>
      </rPr>
      <t xml:space="preserve">dar. </t>
    </r>
    <r>
      <rPr>
        <sz val="11"/>
        <rFont val="Times New Roman"/>
        <family val="1"/>
      </rPr>
      <t>Abfall (biogen)</t>
    </r>
    <r>
      <rPr>
        <vertAlign val="superscript"/>
        <sz val="11"/>
        <rFont val="Times New Roman"/>
        <family val="1"/>
      </rPr>
      <t>5)</t>
    </r>
  </si>
  <si>
    <r>
      <t>Kapitel D: Struktur und Entwicklung der energiebedingten CO</t>
    </r>
    <r>
      <rPr>
        <b/>
        <vertAlign val="subscript"/>
        <sz val="11"/>
        <rFont val="Times New Roman"/>
        <family val="1"/>
      </rPr>
      <t>2</t>
    </r>
    <r>
      <rPr>
        <b/>
        <sz val="11"/>
        <rFont val="Times New Roman"/>
        <family val="1"/>
      </rPr>
      <t>-Emissionen</t>
    </r>
  </si>
  <si>
    <t>Kapitel E: Situation und Entwicklung bei den einzelnen Energieträgern</t>
  </si>
  <si>
    <r>
      <t>Gase</t>
    </r>
    <r>
      <rPr>
        <i/>
        <vertAlign val="superscript"/>
        <sz val="10"/>
        <rFont val="Arial"/>
        <family val="2"/>
      </rPr>
      <t>3)</t>
    </r>
  </si>
  <si>
    <r>
      <t>Mineralöle
und Mineralöl-
produkte</t>
    </r>
    <r>
      <rPr>
        <i/>
        <vertAlign val="superscript"/>
        <sz val="10"/>
        <rFont val="Arial"/>
        <family val="2"/>
      </rPr>
      <t>2)</t>
    </r>
  </si>
  <si>
    <r>
      <t>Erneuerbare Energie-träger</t>
    </r>
    <r>
      <rPr>
        <i/>
        <vertAlign val="superscript"/>
        <sz val="10"/>
        <rFont val="Arial"/>
        <family val="2"/>
      </rPr>
      <t>4)</t>
    </r>
  </si>
  <si>
    <t>2) Ab 1990 einschl. Flüssiggas und Raffineriegas.</t>
  </si>
  <si>
    <t>3) Bis 1989 einschl. Flüssiggas und Raffineriegas.</t>
  </si>
  <si>
    <t>4) Brennholz und Brenntorf; historische statistische Unterlagen weisen für 1983 bis 1991 "– = nichts vorhanden" aus.</t>
  </si>
  <si>
    <t>2) einschl. Flüssiggas und Raffineriegas.</t>
  </si>
  <si>
    <t>2) Nummerierung entspricht Aufbau der Energiebilanz Bayern.</t>
  </si>
  <si>
    <r>
      <t>CO</t>
    </r>
    <r>
      <rPr>
        <b/>
        <vertAlign val="subscript"/>
        <sz val="11"/>
        <rFont val="Arial"/>
        <family val="2"/>
      </rPr>
      <t>2</t>
    </r>
    <r>
      <rPr>
        <b/>
        <sz val="11"/>
        <rFont val="Arial"/>
        <family val="2"/>
      </rPr>
      <t>-2. Energiebedingte CO</t>
    </r>
    <r>
      <rPr>
        <b/>
        <vertAlign val="subscript"/>
        <sz val="11"/>
        <rFont val="Arial"/>
        <family val="2"/>
      </rPr>
      <t>2</t>
    </r>
    <r>
      <rPr>
        <b/>
        <sz val="11"/>
        <rFont val="Arial"/>
        <family val="2"/>
      </rPr>
      <t>-Emissionen in Bayern und in Deutschland seit 1990 (Quellenbilanz)</t>
    </r>
  </si>
  <si>
    <r>
      <t>Bayern</t>
    </r>
    <r>
      <rPr>
        <i/>
        <vertAlign val="superscript"/>
        <sz val="10"/>
        <rFont val="Arial"/>
        <family val="2"/>
      </rPr>
      <t>1)</t>
    </r>
  </si>
  <si>
    <r>
      <t>Deutschland</t>
    </r>
    <r>
      <rPr>
        <i/>
        <vertAlign val="superscript"/>
        <sz val="10"/>
        <rFont val="Arial"/>
        <family val="2"/>
      </rPr>
      <t>2)</t>
    </r>
  </si>
  <si>
    <r>
      <t>Einwohner</t>
    </r>
    <r>
      <rPr>
        <i/>
        <vertAlign val="superscript"/>
        <sz val="10"/>
        <rFont val="Arial"/>
        <family val="2"/>
      </rPr>
      <t>3)</t>
    </r>
  </si>
  <si>
    <r>
      <t>CO</t>
    </r>
    <r>
      <rPr>
        <b/>
        <vertAlign val="subscript"/>
        <sz val="11"/>
        <color theme="1"/>
        <rFont val="Arial"/>
        <family val="2"/>
      </rPr>
      <t>2</t>
    </r>
    <r>
      <rPr>
        <b/>
        <sz val="11"/>
        <color theme="1"/>
        <rFont val="Arial"/>
        <family val="2"/>
      </rPr>
      <t>-3: Energiebedingte CO</t>
    </r>
    <r>
      <rPr>
        <b/>
        <vertAlign val="subscript"/>
        <sz val="11"/>
        <color theme="1"/>
        <rFont val="Arial"/>
        <family val="2"/>
      </rPr>
      <t>2</t>
    </r>
    <r>
      <rPr>
        <b/>
        <sz val="11"/>
        <color theme="1"/>
        <rFont val="Arial"/>
        <family val="2"/>
      </rPr>
      <t>-Emissionen in Bayern nach Emittentensektoren seit 1990 (Quellenbilanz)</t>
    </r>
  </si>
  <si>
    <r>
      <t>Einwohner</t>
    </r>
    <r>
      <rPr>
        <i/>
        <vertAlign val="superscript"/>
        <sz val="10"/>
        <rFont val="Arial"/>
        <family val="2"/>
      </rPr>
      <t>1)</t>
    </r>
  </si>
  <si>
    <r>
      <t>CO</t>
    </r>
    <r>
      <rPr>
        <b/>
        <vertAlign val="subscript"/>
        <sz val="11"/>
        <color theme="1"/>
        <rFont val="Arial"/>
        <family val="2"/>
      </rPr>
      <t>2</t>
    </r>
    <r>
      <rPr>
        <b/>
        <sz val="11"/>
        <color theme="1"/>
        <rFont val="Arial"/>
        <family val="2"/>
      </rPr>
      <t>-4: Energiebedingte CO</t>
    </r>
    <r>
      <rPr>
        <b/>
        <vertAlign val="subscript"/>
        <sz val="11"/>
        <color theme="1"/>
        <rFont val="Arial"/>
        <family val="2"/>
      </rPr>
      <t>2</t>
    </r>
    <r>
      <rPr>
        <b/>
        <sz val="11"/>
        <color theme="1"/>
        <rFont val="Arial"/>
        <family val="2"/>
      </rPr>
      <t>-Emissionen je Einwohner in Bayern nach Emittentensektoren seit 1990 (Quellenbilanz)</t>
    </r>
  </si>
  <si>
    <r>
      <t>CO</t>
    </r>
    <r>
      <rPr>
        <b/>
        <vertAlign val="subscript"/>
        <sz val="11"/>
        <color theme="1"/>
        <rFont val="Arial"/>
        <family val="2"/>
      </rPr>
      <t>2</t>
    </r>
    <r>
      <rPr>
        <b/>
        <sz val="11"/>
        <color theme="1"/>
        <rFont val="Arial"/>
        <family val="2"/>
      </rPr>
      <t>-4: Energiebedingte CO</t>
    </r>
    <r>
      <rPr>
        <b/>
        <vertAlign val="subscript"/>
        <sz val="11"/>
        <color theme="1"/>
        <rFont val="Arial"/>
        <family val="2"/>
      </rPr>
      <t>2</t>
    </r>
    <r>
      <rPr>
        <b/>
        <sz val="11"/>
        <color theme="1"/>
        <rFont val="Arial"/>
        <family val="2"/>
      </rPr>
      <t>-Emissionen je Einwohner in Bayern nach Emittentensektoren seit 1990  (Quellenbilanz)</t>
    </r>
  </si>
  <si>
    <t>2) Sonstige Energieerzeuger, Energieverbrauch im Umwandlungsbereich</t>
  </si>
  <si>
    <t>3) Gewinnung von Steinen und Erden, sonstiger Bergbau, Verarbeitendes Gewerbe</t>
  </si>
  <si>
    <t>4) Darunter Gewerbe, Handel, Dienstleistungen</t>
  </si>
  <si>
    <r>
      <t>Sonstige</t>
    </r>
    <r>
      <rPr>
        <i/>
        <vertAlign val="superscript"/>
        <sz val="10"/>
        <color theme="1"/>
        <rFont val="Arial"/>
        <family val="2"/>
      </rPr>
      <t>2)</t>
    </r>
    <r>
      <rPr>
        <i/>
        <sz val="10"/>
        <color theme="1"/>
        <rFont val="Arial"/>
        <family val="2"/>
      </rPr>
      <t>,
Fackel-verluste</t>
    </r>
  </si>
  <si>
    <r>
      <t>Verar-beitendes Gewerbe</t>
    </r>
    <r>
      <rPr>
        <i/>
        <vertAlign val="superscript"/>
        <sz val="10"/>
        <color theme="1"/>
        <rFont val="Arial"/>
        <family val="2"/>
      </rPr>
      <t>3)</t>
    </r>
  </si>
  <si>
    <r>
      <t>Haushalte u. übrige Verbraucher</t>
    </r>
    <r>
      <rPr>
        <i/>
        <vertAlign val="superscript"/>
        <sz val="10"/>
        <color theme="1"/>
        <rFont val="Arial"/>
        <family val="2"/>
      </rPr>
      <t>4)</t>
    </r>
  </si>
  <si>
    <t>1) Im Gegensatz zu Tabellen der Energiebilanz Bayern umfasst das Verarb. Gewerbe in der Strombilanz auch den Eigenverbrauch der Raffinerien bzw. der Erdöl- und Erdgasgewinnung.</t>
  </si>
  <si>
    <t>1) Stromerzeugungsanlagen der allgemeinen Versorgung mit Sitz in Bayern und einer Engpassleistung von i.Allg. 1 MW oder mehr.</t>
  </si>
  <si>
    <t>Kontrolle (Modell Nord)</t>
  </si>
  <si>
    <t>Steinkohlefaktor 100 T per TJ</t>
  </si>
  <si>
    <t>Wirbelschichtkohle</t>
  </si>
  <si>
    <t>Xylit</t>
  </si>
  <si>
    <r>
      <t>Pumpstromverbrauch</t>
    </r>
    <r>
      <rPr>
        <vertAlign val="superscript"/>
        <sz val="12"/>
        <rFont val="Times"/>
        <family val="1"/>
      </rPr>
      <t>3)</t>
    </r>
  </si>
  <si>
    <t>. . .</t>
  </si>
  <si>
    <t xml:space="preserve">3) Erzeugung in Lauf- und Speicherwasserkraftwerken sowie Erzeugung aus natürlichem Zufluss in Pumpspeicherkraftwerken. </t>
  </si>
  <si>
    <t xml:space="preserve">    Vor 2018 gesamte Erzeugung der Pumpspeicherkraftwerke mit natürlichen Zufluss.</t>
  </si>
  <si>
    <t>3) Vorläufige Werte.</t>
  </si>
  <si>
    <t>und andere Speicher</t>
  </si>
  <si>
    <t>und Abgabe an sonstige</t>
  </si>
  <si>
    <t>2) Fahrstrom für Schienenverkehr und Elektromobilität.</t>
  </si>
  <si>
    <t> Deponie-gas</t>
  </si>
  <si>
    <t> Wasser-kraft</t>
  </si>
  <si>
    <t> Photo-voltaik</t>
  </si>
  <si>
    <t> Solar-thermie</t>
  </si>
  <si>
    <t> Wind-kraft</t>
  </si>
  <si>
    <t> Klär-schlamm</t>
  </si>
  <si>
    <t> Geo-thermie u. 
 Umwelt-wärme</t>
  </si>
  <si>
    <t xml:space="preserve"> Sonstige 
</t>
  </si>
  <si>
    <t>Energie-träger 
insgesamt</t>
  </si>
  <si>
    <t>2) Der Nettoverbrauch ergibt sich aus dem Bruttoverbrauch abzüglich Eigenverbrauch bei der Erzeugung, Pumpstromverbrauch, Leitungsverluste und 
Bewertungsdifferenzen.</t>
  </si>
  <si>
    <r>
      <t>Allgemeine
Versorgung</t>
    </r>
    <r>
      <rPr>
        <i/>
        <vertAlign val="superscript"/>
        <sz val="10"/>
        <rFont val="Arial"/>
        <family val="2"/>
      </rPr>
      <t>1)</t>
    </r>
  </si>
  <si>
    <t>Verarbeitendes
Gewerbe</t>
  </si>
  <si>
    <t>2) Der Nettoverbrauch ergibt sich aus dem Bruttoverbrauch abzüglich Eigenverbrauch bei der Erzeugung, Pumpstromverbrauch, Leitungsverluste 
und Bewertungsdifferenzen.
3) Vorläufige Angaben.</t>
  </si>
  <si>
    <t>1) Der Nettoverbrauch ergibt sich aus dem Bruttoverbrauch abzüglich Eigenverbrauch bei der Erzeugung, Pumpstromverbrauch, Leitungsverluste und Bewertungsdifferenzen.</t>
  </si>
  <si>
    <r>
      <t>PEV</t>
    </r>
    <r>
      <rPr>
        <i/>
        <vertAlign val="superscript"/>
        <sz val="10"/>
        <rFont val="Arial"/>
        <family val="2"/>
      </rPr>
      <t>1)</t>
    </r>
  </si>
  <si>
    <r>
      <t>Umwandlungsverluste</t>
    </r>
    <r>
      <rPr>
        <i/>
        <vertAlign val="superscript"/>
        <sz val="10"/>
        <rFont val="Arial"/>
        <family val="2"/>
      </rPr>
      <t>2)</t>
    </r>
  </si>
  <si>
    <r>
      <rPr>
        <sz val="9"/>
        <color theme="0"/>
        <rFont val="Times New Roman"/>
        <family val="1"/>
      </rPr>
      <t xml:space="preserve">3) </t>
    </r>
    <r>
      <rPr>
        <sz val="9"/>
        <rFont val="Times New Roman"/>
        <family val="1"/>
      </rPr>
      <t>Umrechnung mit Hi = 35,169 TJ/Mio m³.</t>
    </r>
  </si>
  <si>
    <t>4) Hi = 31,736 TJ/Mio m³.</t>
  </si>
  <si>
    <t>2) Hi = 31,736 TJ/Mio m³; ab 2008 Hi = 35,169 TJ/Mio m³; ab 2013 Hi = 35,182 TJ/Mio m³.</t>
  </si>
  <si>
    <t>5) Hi = 31,736 TJ/Mio m³.</t>
  </si>
  <si>
    <t>4) Hi = 31,736 TJ/Mio m³; ab 2008 Hi = 35,169 TJ/Mio m³; ab 2013 Hi = 35,182 TJ/Mio m³.</t>
  </si>
  <si>
    <t>2) Erst ab 2004 werden neben erneuerbaren Energieträgern und Fernwärme auch sonstige Energieträger (dar. nicht biogene Abfälle) gesondert im EEV der Energiebilanz Bayern 
    ausgewiesen.</t>
  </si>
  <si>
    <t>1) Hi = 35,182 TJ/Mio m³.</t>
  </si>
  <si>
    <t>3) Hi = 31,736 TJ/Mio m³.</t>
  </si>
  <si>
    <t>Energiebilanz Bayern 2019 
in Steinkohleeinheiten</t>
  </si>
  <si>
    <t>Mineralöle und  Mineralölprodukte1)</t>
  </si>
  <si>
    <r>
      <t>national</t>
    </r>
    <r>
      <rPr>
        <i/>
        <vertAlign val="superscript"/>
        <sz val="10"/>
        <color theme="1"/>
        <rFont val="Arial"/>
        <family val="2"/>
      </rPr>
      <t>4)</t>
    </r>
  </si>
  <si>
    <r>
      <t>international</t>
    </r>
    <r>
      <rPr>
        <i/>
        <vertAlign val="superscript"/>
        <sz val="10"/>
        <color theme="1"/>
        <rFont val="Arial"/>
        <family val="2"/>
      </rPr>
      <t>4)</t>
    </r>
  </si>
  <si>
    <t>4) Ohne anteilige Zurechnung der jeweils vorgelagerten Emissionen im Umwandlungsbereich.</t>
  </si>
  <si>
    <t>2. Entwicklung des Primärenergieverbrauchs in Bayern nach Energieträgern 2019 (in Mio t SKE)</t>
  </si>
  <si>
    <t>1) Abweichungen für die Jahre 1950 bis 1989 zwischen PEV und der Summe aus EEV, Umwandlungsverlusten und nichtenergetischem Verbrauch sind auf gerundete Werte in PJ im Quellmaterial zurückzuführen.
2) Einschl. statistische Differenzen.</t>
  </si>
  <si>
    <t>1) Stromerzeugungsanlagen der allgemeinen Versorgung mit Sitz in Bayern und einer Engpassleistung (ab 2018: Nettonennleistung) von i.Allg. 1 MW oder mehr;</t>
  </si>
  <si>
    <r>
      <t>Steinkohlen</t>
    </r>
    <r>
      <rPr>
        <vertAlign val="superscript"/>
        <sz val="10"/>
        <rFont val="Arial"/>
        <family val="2"/>
      </rPr>
      <t>1)</t>
    </r>
  </si>
  <si>
    <r>
      <t>Braunkohlen</t>
    </r>
    <r>
      <rPr>
        <vertAlign val="superscript"/>
        <sz val="10"/>
        <rFont val="Arial"/>
        <family val="2"/>
      </rPr>
      <t>1)</t>
    </r>
  </si>
  <si>
    <t>Flugkaftstoff, Petroleum</t>
  </si>
  <si>
    <r>
      <t>Kokereigas, Stadtgas</t>
    </r>
    <r>
      <rPr>
        <vertAlign val="superscript"/>
        <sz val="10"/>
        <rFont val="Arial"/>
        <family val="2"/>
      </rPr>
      <t>2)</t>
    </r>
  </si>
  <si>
    <r>
      <t>Gichtgas, Konvertergas</t>
    </r>
    <r>
      <rPr>
        <vertAlign val="superscript"/>
        <sz val="10"/>
        <rFont val="Arial"/>
        <family val="2"/>
      </rPr>
      <t>2)</t>
    </r>
  </si>
  <si>
    <r>
      <t>Erdgas</t>
    </r>
    <r>
      <rPr>
        <vertAlign val="superscript"/>
        <sz val="10"/>
        <rFont val="Arial"/>
        <family val="2"/>
      </rPr>
      <t>3)</t>
    </r>
  </si>
  <si>
    <r>
      <t>Erdölgas</t>
    </r>
    <r>
      <rPr>
        <i/>
        <vertAlign val="superscript"/>
        <sz val="10"/>
        <rFont val="Arial"/>
        <family val="2"/>
      </rPr>
      <t>3)</t>
    </r>
  </si>
  <si>
    <r>
      <t>Grubengas</t>
    </r>
    <r>
      <rPr>
        <vertAlign val="superscript"/>
        <sz val="10"/>
        <rFont val="Arial"/>
        <family val="2"/>
      </rPr>
      <t>1)</t>
    </r>
  </si>
  <si>
    <t>Elektrischer Strom</t>
  </si>
  <si>
    <r>
      <t xml:space="preserve">1) </t>
    </r>
    <r>
      <rPr>
        <sz val="8"/>
        <rFont val="Arial"/>
        <family val="2"/>
      </rPr>
      <t>Durchschnittswert für den Primärenergieverbrauch; im übrigen gelten unterschiedliche Heizwerte.</t>
    </r>
  </si>
  <si>
    <r>
      <rPr>
        <vertAlign val="superscript"/>
        <sz val="8"/>
        <rFont val="Arial"/>
        <family val="2"/>
      </rPr>
      <t>2)</t>
    </r>
    <r>
      <rPr>
        <sz val="8"/>
        <rFont val="Arial"/>
        <family val="2"/>
      </rPr>
      <t xml:space="preserve"> Durchschnittswert für die Produktion und Einfuhr; im übrigen gelten unterschiedliche Heizwerte.</t>
    </r>
  </si>
  <si>
    <r>
      <rPr>
        <vertAlign val="superscript"/>
        <sz val="8"/>
        <rFont val="Arial"/>
        <family val="2"/>
      </rPr>
      <t>3)</t>
    </r>
    <r>
      <rPr>
        <sz val="8"/>
        <rFont val="Arial"/>
        <family val="2"/>
      </rPr>
      <t xml:space="preserve"> wenn statistische Daten auf H</t>
    </r>
    <r>
      <rPr>
        <vertAlign val="subscript"/>
        <sz val="8"/>
        <rFont val="Arial"/>
        <family val="2"/>
      </rPr>
      <t>o</t>
    </r>
    <r>
      <rPr>
        <sz val="8"/>
        <rFont val="Arial"/>
        <family val="2"/>
      </rPr>
      <t xml:space="preserve"> beruhen, mit Faktor 0,9024 in H</t>
    </r>
    <r>
      <rPr>
        <vertAlign val="subscript"/>
        <sz val="8"/>
        <rFont val="Arial"/>
        <family val="2"/>
      </rPr>
      <t>u</t>
    </r>
    <r>
      <rPr>
        <sz val="8"/>
        <rFont val="Arial"/>
        <family val="2"/>
      </rPr>
      <t xml:space="preserve"> umrechnen</t>
    </r>
  </si>
  <si>
    <t>Wasserstoff</t>
  </si>
  <si>
    <t>2) Einschl. Fackel- und Leitungsverluste</t>
  </si>
  <si>
    <r>
      <t>Eigenverbrauch der Raffinerien</t>
    </r>
    <r>
      <rPr>
        <vertAlign val="superscript"/>
        <sz val="11"/>
        <rFont val="Times New Roman"/>
        <family val="1"/>
      </rPr>
      <t>2)</t>
    </r>
  </si>
  <si>
    <r>
      <t>Eigenverbrauch der Raffinerien</t>
    </r>
    <r>
      <rPr>
        <vertAlign val="superscript"/>
        <sz val="11"/>
        <rFont val="Times New Roman"/>
        <family val="1"/>
      </rPr>
      <t>1)</t>
    </r>
  </si>
  <si>
    <t>Mengeneinheit</t>
  </si>
  <si>
    <t>Heizwert
 (kJoule)</t>
  </si>
  <si>
    <t>Heizwert (kJoule)</t>
  </si>
  <si>
    <t>TWh</t>
  </si>
  <si>
    <t>Netzverluste - Strom</t>
  </si>
  <si>
    <t>Generalfaktor - Strom</t>
  </si>
  <si>
    <r>
      <t>kg CO</t>
    </r>
    <r>
      <rPr>
        <vertAlign val="subscript"/>
        <sz val="10"/>
        <rFont val="Arial"/>
        <family val="2"/>
      </rPr>
      <t>2</t>
    </r>
    <r>
      <rPr>
        <sz val="10"/>
        <rFont val="Arial"/>
        <family val="2"/>
      </rPr>
      <t>/GJ</t>
    </r>
  </si>
  <si>
    <t>1) Dieser Durchschnitt gilt für die Gesamtförderung, Einfuhr bzw. Produktion.</t>
  </si>
  <si>
    <r>
      <t>Steinkohlenkoks</t>
    </r>
    <r>
      <rPr>
        <vertAlign val="superscript"/>
        <sz val="10"/>
        <rFont val="Arial"/>
        <family val="2"/>
      </rPr>
      <t>1)</t>
    </r>
  </si>
  <si>
    <r>
      <t>Andere Braunkohlenprodukte</t>
    </r>
    <r>
      <rPr>
        <vertAlign val="superscript"/>
        <sz val="10"/>
        <rFont val="Arial"/>
        <family val="2"/>
      </rPr>
      <t>1)</t>
    </r>
  </si>
  <si>
    <r>
      <t>Braunkohlenbriketts</t>
    </r>
    <r>
      <rPr>
        <vertAlign val="superscript"/>
        <sz val="10"/>
        <rFont val="Arial"/>
        <family val="2"/>
      </rPr>
      <t>1)</t>
    </r>
  </si>
  <si>
    <r>
      <t>Steinkohlenbriketts</t>
    </r>
    <r>
      <rPr>
        <vertAlign val="superscript"/>
        <sz val="10"/>
        <rFont val="Arial"/>
        <family val="2"/>
      </rPr>
      <t>1)</t>
    </r>
  </si>
  <si>
    <r>
      <t>Andere Steinkohlenprodukte</t>
    </r>
    <r>
      <rPr>
        <vertAlign val="superscript"/>
        <sz val="11"/>
        <rFont val="Times New Roman"/>
        <family val="1"/>
      </rPr>
      <t>1)</t>
    </r>
  </si>
  <si>
    <t>3) Ab 2018 inkl. eingespeichertem Strom anderer Speicher und Elektrokessel.</t>
  </si>
  <si>
    <t>1) Einschl. Fackel- und Leitungsverluste</t>
  </si>
  <si>
    <t> Biokraft-stoffe</t>
  </si>
  <si>
    <r>
      <t>Zeile</t>
    </r>
    <r>
      <rPr>
        <i/>
        <vertAlign val="superscript"/>
        <sz val="10"/>
        <rFont val="Arial"/>
        <family val="2"/>
      </rPr>
      <t>2)</t>
    </r>
  </si>
  <si>
    <t>Energiebilanz Bayern 2022 
in Terajoule</t>
  </si>
  <si>
    <t>EE-1. Bilanztabelle Erneuerbare Energien 2022</t>
  </si>
  <si>
    <r>
      <t>CO</t>
    </r>
    <r>
      <rPr>
        <b/>
        <vertAlign val="subscript"/>
        <sz val="11"/>
        <rFont val="Arial"/>
        <family val="2"/>
      </rPr>
      <t>2</t>
    </r>
    <r>
      <rPr>
        <b/>
        <sz val="11"/>
        <rFont val="Arial"/>
        <family val="2"/>
      </rPr>
      <t>-1. Energiebedingte CO</t>
    </r>
    <r>
      <rPr>
        <b/>
        <vertAlign val="subscript"/>
        <sz val="11"/>
        <rFont val="Arial"/>
        <family val="2"/>
      </rPr>
      <t>2</t>
    </r>
    <r>
      <rPr>
        <b/>
        <sz val="11"/>
        <rFont val="Arial"/>
        <family val="2"/>
      </rPr>
      <t>-Emissionen in Bayern 2022</t>
    </r>
    <r>
      <rPr>
        <b/>
        <vertAlign val="superscript"/>
        <sz val="11"/>
        <rFont val="Arial"/>
        <family val="2"/>
      </rPr>
      <t>1)</t>
    </r>
    <r>
      <rPr>
        <b/>
        <sz val="11"/>
        <rFont val="Arial"/>
        <family val="2"/>
      </rPr>
      <t xml:space="preserve"> (Quellenbilanz)</t>
    </r>
  </si>
  <si>
    <t>PEV-1. Struktur des Primärenergieverbrauchs (PEV) in Bayern und Deutschland 2022</t>
  </si>
  <si>
    <t>und Deutschland 1998 bis 2022</t>
  </si>
  <si>
    <t>PEV-3. Primärenergieverbrauch, Umwandlungsverbrauch und Endenergieverbrauch in Bayern 2022</t>
  </si>
  <si>
    <t>PEV-4. Struktur des Primärenergieverbrauchs in Bayern 2021 und 2022</t>
  </si>
  <si>
    <t>PEV-5. Entwicklung des Primärenergieverbrauchs (PEV) in Bayern 1950 bis 2022 nach Energieträgern (Wirkungsgradmethode)</t>
  </si>
  <si>
    <t xml:space="preserve">PEV-6. Entwicklung des Primärenergieverbrauchs (PEV) in Bayern 1950 bis 2022 nach Endenergieverbrauch (EEV), </t>
  </si>
  <si>
    <t>Energiebilanz Bayern 2022 
in spezifischen Mengeneinheiten</t>
  </si>
  <si>
    <t>EE-2a. Struktur des Primärenergieverbrauchs (PEV) bei den erneuerbaren Energieträgern in Bayern 2022</t>
  </si>
  <si>
    <t>EE-2b. Struktur des Primärenergieverbrauchs (PEV) bei den erneuerbaren Energieträgern in Bayern 1990 bis 2022</t>
  </si>
  <si>
    <t>EE-3. Struktur des Primärenergieverbrauchs (PEV) bei der Biomasse in Bayern 2022</t>
  </si>
  <si>
    <t>EEV-1. Struktur des Endenergieverbrauchs (EEV) in Bayern 2021 und 2022</t>
  </si>
  <si>
    <t>EEV-2. Entwicklung des Endenergieverbrauchs (EEV) in Bayern 1950 bis 2022 nach Energieträgern</t>
  </si>
  <si>
    <t>EEV-3. Entwicklung des Endenergieverbrauchs (EEV) in Bayern 1950 bis 2022 nach Verbrauchssektoren</t>
  </si>
  <si>
    <r>
      <t>EEV-4. Entwicklung des Endenergieverbrauchs (EEV) des Verarbeitenden Gewerbes</t>
    </r>
    <r>
      <rPr>
        <b/>
        <vertAlign val="superscript"/>
        <sz val="11"/>
        <rFont val="Arial"/>
        <family val="2"/>
      </rPr>
      <t xml:space="preserve">1) </t>
    </r>
    <r>
      <rPr>
        <b/>
        <sz val="11"/>
        <rFont val="Arial"/>
        <family val="2"/>
      </rPr>
      <t>in Bayern 1950 bis 2022</t>
    </r>
  </si>
  <si>
    <r>
      <t>EEV-5. Entwicklung des Endenergieverbrauchs (EEV) der Haushalte und sonstigen Kleinverbraucher</t>
    </r>
    <r>
      <rPr>
        <b/>
        <vertAlign val="superscript"/>
        <sz val="11"/>
        <rFont val="Arial"/>
        <family val="2"/>
      </rPr>
      <t xml:space="preserve">1) </t>
    </r>
    <r>
      <rPr>
        <b/>
        <sz val="11"/>
        <rFont val="Arial"/>
        <family val="2"/>
      </rPr>
      <t>in Bayern 1950 bis 2022</t>
    </r>
  </si>
  <si>
    <r>
      <t>EEV-5. Entwicklung des Endenergieverbrauchs (EEV) der Haushalte und sonstigen Kleinverbraucher</t>
    </r>
    <r>
      <rPr>
        <b/>
        <vertAlign val="superscript"/>
        <sz val="11"/>
        <rFont val="Arial"/>
        <family val="2"/>
      </rPr>
      <t>1)</t>
    </r>
    <r>
      <rPr>
        <b/>
        <sz val="11"/>
        <rFont val="Arial"/>
        <family val="2"/>
      </rPr>
      <t xml:space="preserve"> in Bayern 1950 bis 2022</t>
    </r>
  </si>
  <si>
    <t>EEV-5. Entwicklung des Endenergieverbrauchs (EEV) der Haushalte und sonstigen Kleinverbraucher in Bayern 1950 bis 2022</t>
  </si>
  <si>
    <t>EEV-6. Entwicklung des Endenergieverbrauchs (EEV) des Verkehrs in Bayern 1950 bis 2022</t>
  </si>
  <si>
    <t>E-1. Aufkommen und Verbrauch von Strom in Bayern 2020 bis 2022</t>
  </si>
  <si>
    <t>Veränderung 2022 ggü. 2021</t>
  </si>
  <si>
    <r>
      <t>2023</t>
    </r>
    <r>
      <rPr>
        <vertAlign val="superscript"/>
        <sz val="11"/>
        <rFont val="Times New Roman"/>
        <family val="1"/>
      </rPr>
      <t>2)</t>
    </r>
  </si>
  <si>
    <t>E-2. Entwicklung des Stromaufkommens und -verbrauchs in Bayern 1950 bis 2023</t>
  </si>
  <si>
    <r>
      <t>E-4. Emissionen der Kraft- und Heizwerke in Bayern 1976 bis 2022 (Schwefeldioxid, Stickstoffoxid</t>
    </r>
    <r>
      <rPr>
        <b/>
        <vertAlign val="superscript"/>
        <sz val="11"/>
        <rFont val="Arial"/>
        <family val="2"/>
      </rPr>
      <t>1)</t>
    </r>
    <r>
      <rPr>
        <b/>
        <sz val="11"/>
        <rFont val="Arial"/>
        <family val="2"/>
      </rPr>
      <t>, Kohlendioxid)</t>
    </r>
  </si>
  <si>
    <t>E-3. Entwicklung des Stromaufkommens und -verbrauchs in Deutschland 1960 bis 2023</t>
  </si>
  <si>
    <r>
      <t>E-3. Entwicklung des Stromaufkommens und -verbrauchs</t>
    </r>
    <r>
      <rPr>
        <b/>
        <vertAlign val="superscript"/>
        <sz val="11"/>
        <rFont val="Arial"/>
        <family val="2"/>
      </rPr>
      <t>1)</t>
    </r>
    <r>
      <rPr>
        <b/>
        <sz val="11"/>
        <rFont val="Arial"/>
        <family val="2"/>
      </rPr>
      <t xml:space="preserve"> in Deutschland 1960 bis 2023</t>
    </r>
  </si>
  <si>
    <r>
      <t>E-5. Entwicklung der Bruttostromerzeugung der Stromerzeugungsanlagen der allgemeinen Versorgung in Bayern 1955 bis 2023</t>
    </r>
    <r>
      <rPr>
        <b/>
        <vertAlign val="superscript"/>
        <sz val="11"/>
        <rFont val="Arial"/>
        <family val="2"/>
      </rPr>
      <t xml:space="preserve">1) </t>
    </r>
  </si>
  <si>
    <t>E-6. Bruttostromerzeugung nach Energieträgern 2020 bis 2023 in Bayern und Deutschland</t>
  </si>
  <si>
    <r>
      <t>2023</t>
    </r>
    <r>
      <rPr>
        <i/>
        <vertAlign val="superscript"/>
        <sz val="10"/>
        <rFont val="Arial"/>
        <family val="2"/>
      </rPr>
      <t>2)</t>
    </r>
  </si>
  <si>
    <t>G-1. Öffentliche Gasversorgung in Bayern 2021 und 2022</t>
  </si>
  <si>
    <t>G-2. Entwicklung der öffentlichen Gasversorgung in Bayern 1950 bis 2022</t>
  </si>
  <si>
    <r>
      <t>G-3. Entwicklung der öffentlichen Gasversorgung in Deutschland 1970 bis 2022</t>
    </r>
    <r>
      <rPr>
        <b/>
        <vertAlign val="superscript"/>
        <sz val="11"/>
        <rFont val="Arial"/>
        <family val="2"/>
      </rPr>
      <t>1)</t>
    </r>
  </si>
  <si>
    <t>M-1. Aufkommen von Mineralölprodukten in Bayern 2021 und 2022</t>
  </si>
  <si>
    <t>M-2. Verbrauch von Mineralölprodukten in Bayern 2021 und 2022</t>
  </si>
  <si>
    <r>
      <t>M-3. Entwicklung des Kraftstoffverbrauchs</t>
    </r>
    <r>
      <rPr>
        <b/>
        <vertAlign val="superscript"/>
        <sz val="11"/>
        <rFont val="Arial"/>
        <family val="2"/>
      </rPr>
      <t>1)</t>
    </r>
    <r>
      <rPr>
        <b/>
        <sz val="11"/>
        <rFont val="Arial"/>
        <family val="2"/>
      </rPr>
      <t xml:space="preserve"> in Bayern und Deutschland 1970 bis 2022</t>
    </r>
  </si>
  <si>
    <r>
      <t>M-4. Entwicklung des Heizölverbrauchs</t>
    </r>
    <r>
      <rPr>
        <b/>
        <vertAlign val="superscript"/>
        <sz val="11"/>
        <rFont val="Arial"/>
        <family val="2"/>
      </rPr>
      <t>1)</t>
    </r>
    <r>
      <rPr>
        <b/>
        <sz val="11"/>
        <rFont val="Arial"/>
        <family val="2"/>
      </rPr>
      <t xml:space="preserve"> in Bayern und Deutschland 1970 bis 2022</t>
    </r>
  </si>
  <si>
    <t>K-1. Kohleaufkommen in Bayern 2021 und 2022</t>
  </si>
  <si>
    <t>K-2. Entwicklung des Kohleverbrauchs in Bayern 1970 bis 2022 nach Kohlearten</t>
  </si>
  <si>
    <r>
      <t>1. Aufbau der Energiebilanz 2022</t>
    </r>
    <r>
      <rPr>
        <vertAlign val="superscript"/>
        <sz val="11"/>
        <rFont val="Arial"/>
        <family val="2"/>
      </rPr>
      <t>1) 2)</t>
    </r>
  </si>
  <si>
    <t>2. Elektrizitätsversorgung in Bayern 2022 (in Mio kWh)</t>
  </si>
  <si>
    <t>3. Gasversorgung in Bayern 2022 (in Mio m³)</t>
  </si>
  <si>
    <t>4. Mineralölversorgung in Bayern 2022 (in Mio t)</t>
  </si>
  <si>
    <t>K-3. Entwicklung des Kohleverbrauchs in Bayern 1970 bis 2022 nach Verbrauchergruppen und Kohlearten</t>
  </si>
  <si>
    <t>End-verbrauchs-bereich insgesamt</t>
  </si>
  <si>
    <t>Umwandlungs-bereich insgesamt</t>
  </si>
  <si>
    <t>Erneuerb.
Energie-träger</t>
  </si>
  <si>
    <t>Sonstige Energie-träger</t>
  </si>
  <si>
    <t>Haushalte
und übrige Verbraucher</t>
  </si>
  <si>
    <r>
      <t>2023</t>
    </r>
    <r>
      <rPr>
        <vertAlign val="superscript"/>
        <sz val="11"/>
        <rFont val="Times New Roman"/>
        <family val="1"/>
      </rPr>
      <t>3)</t>
    </r>
  </si>
  <si>
    <t>1) Stromerzeugungsanlagen der allgemeinen Versorgung mit Sitz in Bayern und einer Engpassleistung von i.Allg. 1 MW oder mehr,</t>
  </si>
  <si>
    <t>1) Stromerzeugungsanlagen der allgemeinen Versorgung mit Sitz in Bayern und einer Engpassleistung (ab 2018: Nettonennleistung) von i.Allg. 1 MW oder mehr,</t>
  </si>
  <si>
    <t>1) Quelle: AG Energiebilanzen e.V. (Abrufdatum: Mai 2024).</t>
  </si>
  <si>
    <t>2) BIP preisbereinigt verkettet, Basis = 2015; Quelle: VGR für Bayern (Berechnungsstand: März 2024).</t>
  </si>
  <si>
    <t>Biokraftstoffe</t>
  </si>
  <si>
    <t>3) Einwohner im Jahresmittel; Quelle: VGRdL (Berechnungsstand: August 2023/Februar 2024).</t>
  </si>
  <si>
    <t>4) Aufteilung nach nationalen und internationalen Luftverkehr für Berichtsjahr 2022 vorläufig</t>
  </si>
  <si>
    <r>
      <t>Energie-bedingte
CO</t>
    </r>
    <r>
      <rPr>
        <i/>
        <vertAlign val="subscript"/>
        <sz val="10"/>
        <rFont val="Arial"/>
        <family val="2"/>
      </rPr>
      <t>2</t>
    </r>
    <r>
      <rPr>
        <i/>
        <sz val="10"/>
        <rFont val="Arial"/>
        <family val="2"/>
      </rPr>
      <t>-Emissionen insgesamt</t>
    </r>
  </si>
  <si>
    <t>1) Einwohner im Jahresmittel; Quelle: VGRdL (Berechnungsstand: August 2023/Februar 2024).</t>
  </si>
  <si>
    <t>1) Einwohner im Jahresmittel; Quelle: (Berechnungsstand: August 2023/Februar 2024).</t>
  </si>
  <si>
    <r>
      <t>Energie-bedingte
 CO</t>
    </r>
    <r>
      <rPr>
        <i/>
        <vertAlign val="subscript"/>
        <sz val="10"/>
        <rFont val="Arial"/>
        <family val="2"/>
      </rPr>
      <t>2</t>
    </r>
    <r>
      <rPr>
        <i/>
        <sz val="10"/>
        <rFont val="Arial"/>
        <family val="2"/>
      </rPr>
      <t>-Emissionen insgesamt</t>
    </r>
  </si>
  <si>
    <t>1) Einwohner im Jahresmittel; Quelle: VGRdL VGRdL (Berechnungsstand: August 2023/Februar 2024).</t>
  </si>
  <si>
    <t xml:space="preserve">2) Der Nettoverbrauch ergibt sich aus dem Bruttoverbrauch abzüglich Eigenverbrauch bei der Erzeugung, Pumpstromverbrauch, Leitungsverluste 
und Bewertungsdifferenzen.
</t>
  </si>
  <si>
    <t>1) Quelle seit 1990: AG Energiebilanzen e.V. (Abrufdatum: Januar 2025).</t>
  </si>
  <si>
    <r>
      <t xml:space="preserve">1) </t>
    </r>
    <r>
      <rPr>
        <sz val="9"/>
        <color indexed="8"/>
        <rFont val="Times New Roman"/>
        <family val="1"/>
      </rPr>
      <t>Quelle: AG Energiebilanzen e.V. (Abrufdatum: Januar 2025).</t>
    </r>
  </si>
  <si>
    <t>1) Bis 1985 nur alte Bundesländer, ab 1990 mit neuen Bundesländern; Quelle seit 1990: AG Energiebilanzen e.V. (Abrufdatum: Mai 2024).</t>
  </si>
  <si>
    <r>
      <t xml:space="preserve">2) </t>
    </r>
    <r>
      <rPr>
        <sz val="9"/>
        <color indexed="8"/>
        <rFont val="Times New Roman"/>
        <family val="1"/>
      </rPr>
      <t>Quelle seit 1995: AG Energiebilanzen e.V. (Abrufdatum: Mai 2024).</t>
    </r>
  </si>
  <si>
    <r>
      <t xml:space="preserve">2) </t>
    </r>
    <r>
      <rPr>
        <sz val="9"/>
        <color indexed="8"/>
        <rFont val="Times New Roman"/>
        <family val="1"/>
      </rPr>
      <t>Quelle: AG Energiebilanzen e.V. (Abrufdatum: Mai 2024).</t>
    </r>
  </si>
  <si>
    <t>Berechnungsstand: 18.01.2025
Bayerisches Landesamt für Statistik, 2025.</t>
  </si>
  <si>
    <t>Heizwerte der Energieträger und Faktoren für die Umrechnung (2022)</t>
  </si>
  <si>
    <t>Stand: April 2024</t>
  </si>
  <si>
    <r>
      <t>Steinkohlen</t>
    </r>
    <r>
      <rPr>
        <i/>
        <vertAlign val="superscript"/>
        <sz val="10"/>
        <rFont val="Arial"/>
        <family val="2"/>
      </rPr>
      <t>1)</t>
    </r>
  </si>
  <si>
    <t>Verbrauch in Bayern 
Heizöl schwer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</si>
</sst>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6">
    <numFmt numFmtId="44" formatCode="_-* #,##0.00\ &quot;€&quot;_-;\-* #,##0.00\ &quot;€&quot;_-;_-* &quot;-&quot;??\ &quot;€&quot;_-;_-@_-"/>
    <numFmt numFmtId="164" formatCode="_-* #,##0\ _€_-;\-* #,##0\ _€_-;_-* &quot;-&quot;\ _€_-;_-@_-"/>
    <numFmt numFmtId="165" formatCode="_-* #,##0.00\ _€_-;\-* #,##0.00\ _€_-;_-* &quot;-&quot;??\ _€_-;_-@_-"/>
    <numFmt numFmtId="166" formatCode="###,\ \ "/>
    <numFmt numFmtId="167" formatCode="#0.0,\ \ "/>
    <numFmt numFmtId="168" formatCode="#\ ##0,\ \ \ "/>
    <numFmt numFmtId="169" formatCode="#,##0,&quot; &quot;"/>
    <numFmt numFmtId="170" formatCode="#0.0\ \ "/>
    <numFmt numFmtId="171" formatCode="##.0\ \ "/>
    <numFmt numFmtId="172" formatCode="0.0"/>
    <numFmt numFmtId="173" formatCode="&quot;.  &quot;"/>
    <numFmt numFmtId="174" formatCode="&quot;–    &quot;"/>
    <numFmt numFmtId="175" formatCode="#\ ###\ ##0,\ \ "/>
    <numFmt numFmtId="176" formatCode="#\ ###\ ##0,\ \ \ \ \ "/>
    <numFmt numFmtId="177" formatCode="###\ ###\ \ "/>
    <numFmt numFmtId="178" formatCode="#\ ###\ ##0,\ \ \ \ "/>
    <numFmt numFmtId="179" formatCode="\ 0.0\ \ \ "/>
    <numFmt numFmtId="180" formatCode="#\ ###\ ###\ \ "/>
    <numFmt numFmtId="181" formatCode="0.0\ \ \ \ \ \ \ \ \ \ "/>
    <numFmt numFmtId="182" formatCode="\ 0.0\ \ "/>
    <numFmt numFmtId="183" formatCode="#\ ##0,\ \ "/>
    <numFmt numFmtId="184" formatCode="\ #0.0\ \ "/>
    <numFmt numFmtId="185" formatCode="0.0\ \ "/>
    <numFmt numFmtId="186" formatCode="\.\ \ "/>
    <numFmt numFmtId="187" formatCode="\ #\ ##0.0\ \ "/>
    <numFmt numFmtId="188" formatCode="#\ ###\ ##0\ \ "/>
    <numFmt numFmtId="189" formatCode="#\ ##0,"/>
    <numFmt numFmtId="190" formatCode="\ \ 0.0\ \ "/>
    <numFmt numFmtId="191" formatCode="#\ ###\ ##0.0#\r\ ;\-\ #\ ###\ ##0.0#\r\ ;\–\ \ ;@"/>
    <numFmt numFmtId="192" formatCode="0.0%"/>
    <numFmt numFmtId="193" formatCode="\ #\ ##0,\ \ "/>
    <numFmt numFmtId="194" formatCode="\ #\ ##0,\ \ \ \ "/>
    <numFmt numFmtId="195" formatCode="&quot; - &quot;"/>
    <numFmt numFmtId="196" formatCode="0\ \ \ "/>
    <numFmt numFmtId="197" formatCode="0.000\ \ "/>
    <numFmt numFmtId="198" formatCode="#\ ##0\ \ \ "/>
    <numFmt numFmtId="199" formatCode="0_ ;\-0\ "/>
    <numFmt numFmtId="200" formatCode="#\ ###\ ##0.0\ \ "/>
    <numFmt numFmtId="201" formatCode="\ #,##0,&quot;&quot;"/>
    <numFmt numFmtId="202" formatCode="\ #\ ###\ ###\ ##0\ \ ;\ \–###\ ###\ ##0\ \ ;\ * \–\ \ ;\ * @\ \ "/>
    <numFmt numFmtId="203" formatCode="#\ ###\ ###;\–\ #\ ###\ ###"/>
    <numFmt numFmtId="204" formatCode="\•\ \ ;\•\ \ ;\•\ \ ;\•\ \ "/>
    <numFmt numFmtId="205" formatCode="#\ ###\ ##0,\ \ ;\-\ #\ ###\ ##0,\ \ ;\–\ \ "/>
    <numFmt numFmtId="206" formatCode="\ ####0.0\ \ ;\ * \–####0.0\ \ ;\ * \X\ \ ;\ * @\ \ "/>
    <numFmt numFmtId="207" formatCode=";;;@\ *."/>
    <numFmt numFmtId="208" formatCode="_-* #,##0.00\ &quot;DM&quot;_-;\-* #,##0.00\ &quot;DM&quot;_-;_-* &quot;-&quot;??\ &quot;DM&quot;_-;_-@_-"/>
    <numFmt numFmtId="209" formatCode="\ ##\ ###\ ##0.0\ \ ;\ \–#\ ###\ ##0.0\ \ ;\ * \–\ \ ;\ * @\ \ "/>
    <numFmt numFmtId="210" formatCode="#\ ###\ ##0.00\ \ "/>
    <numFmt numFmtId="211" formatCode="#\ ###\ ##0\ \ ;\-\ #\ ###\ ##0\ \ ;\–\ \ "/>
    <numFmt numFmtId="212" formatCode="#\ ###\ ##0.0\ \ ;\-\ #\ ###\ ##0.0\ \ ;\–\ \ "/>
    <numFmt numFmtId="213" formatCode="#\ ###\ ##0.00\ \ ;\-\ #\ ###\ ##0.00\ \ ;\–\ \ "/>
    <numFmt numFmtId="214" formatCode="#\ ###\ ##0\r\ ;\-\ #\ ###\ ##0\r\ ;\–\ \ ;@"/>
    <numFmt numFmtId="215" formatCode="#\ ###\ ##0.0#&quot;s&quot;;\-\ #\ ###\ ##0.0#&quot;s&quot;;\–\ \ ;@"/>
    <numFmt numFmtId="216" formatCode="#\ ###\ ##0&quot;s&quot;;\-\ #\ ###\ ##0&quot;s&quot;;\–\ \ ;@"/>
    <numFmt numFmtId="217" formatCode="#\ ###\ ##0,,\ \ ;\-\ #\ ###\ ##0,,\ \ ;\–\ \ "/>
    <numFmt numFmtId="218" formatCode="&quot;Fehler-positive Zahl&quot;;&quot;Fehler-negative Zahl&quot;;&quot;Fehler-Nullwert&quot;;&quot;Fehler-Text&quot;"/>
    <numFmt numFmtId="219" formatCode="\(#\ ###\ ##0.0#\)\ ;\(\-\ #\ ###\ ##0.0#\)\ ;&quot;/  &quot;;@"/>
    <numFmt numFmtId="220" formatCode="\(#\ ###\ ##0\)\ ;\(\-\ #\ ###\ ##0\)\ ;&quot;/  &quot;;@"/>
    <numFmt numFmtId="221" formatCode="\x\ \ ;\x\ \ ;\x\ \ ;@"/>
    <numFmt numFmtId="222" formatCode="#\ ###\ ##0.0#\p;\-\ #\ ###\ ##0.0#\p;\–\ \ ;@"/>
    <numFmt numFmtId="223" formatCode="#\ ###\ ##0\p;\-\ #\ ###\ ##0\p;\–\ \ ;@"/>
    <numFmt numFmtId="224" formatCode="#,##0&quot; &quot;"/>
    <numFmt numFmtId="225" formatCode="&quot;-   &quot;"/>
    <numFmt numFmtId="226" formatCode="###\ ###\ ###\ ###\ ###\ \ "/>
    <numFmt numFmtId="227" formatCode="#\ ###\ ##0"/>
    <numFmt numFmtId="228" formatCode="@\ *."/>
    <numFmt numFmtId="229" formatCode="\ \ \ \ \ \ \ \ \ \ @\ *."/>
    <numFmt numFmtId="230" formatCode="\ \ \ \ \ \ \ \ \ \ \ \ @\ *."/>
    <numFmt numFmtId="231" formatCode="\ \ \ \ \ \ \ \ \ \ \ \ @"/>
    <numFmt numFmtId="232" formatCode="\ \ \ \ \ \ \ \ \ \ \ \ \ @\ *."/>
    <numFmt numFmtId="233" formatCode="\ @\ *."/>
    <numFmt numFmtId="234" formatCode="\ @"/>
    <numFmt numFmtId="235" formatCode="\ \ @\ *."/>
    <numFmt numFmtId="236" formatCode="\ \ @"/>
    <numFmt numFmtId="237" formatCode="\ \ \ @\ *."/>
    <numFmt numFmtId="238" formatCode="\ \ \ @"/>
    <numFmt numFmtId="239" formatCode="\ \ \ \ @\ *."/>
    <numFmt numFmtId="240" formatCode="\ \ \ \ @"/>
    <numFmt numFmtId="241" formatCode="\ \ \ \ \ \ @\ *."/>
    <numFmt numFmtId="242" formatCode="\ \ \ \ \ \ @"/>
    <numFmt numFmtId="243" formatCode="\ \ \ \ \ \ \ @\ *."/>
    <numFmt numFmtId="244" formatCode="\ \ \ \ \ \ \ \ \ @\ *."/>
    <numFmt numFmtId="245" formatCode="\ \ \ \ \ \ \ \ \ @"/>
    <numFmt numFmtId="246" formatCode="#,##0.00\ &quot;Gg&quot;"/>
    <numFmt numFmtId="247" formatCode="#,##0.00\ &quot;kg&quot;"/>
    <numFmt numFmtId="248" formatCode="#,##0.00\ &quot;kt&quot;"/>
    <numFmt numFmtId="249" formatCode="#,##0.00\ &quot;Stck&quot;"/>
    <numFmt numFmtId="250" formatCode="#,##0.00\ &quot;Stk&quot;"/>
    <numFmt numFmtId="251" formatCode="#,##0.00\ &quot;T.Stk&quot;"/>
    <numFmt numFmtId="252" formatCode="#,##0.00\ &quot;TJ&quot;"/>
    <numFmt numFmtId="253" formatCode="#,##0.00\ &quot;TStk&quot;"/>
    <numFmt numFmtId="254" formatCode="yyyy"/>
    <numFmt numFmtId="255" formatCode="_-* #,##0.00\ [$€]_-;\-* #,##0.00\ [$€]_-;_-* &quot;-&quot;??\ [$€]_-;_-@_-"/>
    <numFmt numFmtId="256" formatCode="#,##0.0000"/>
    <numFmt numFmtId="257" formatCode="* ??\ ???\ ??0\ \ \ ;* \–\ ##\ ???\ ??0\ \ \ ;&quot;–   &quot;"/>
    <numFmt numFmtId="258" formatCode="#,##0.0"/>
    <numFmt numFmtId="259" formatCode="#.0\ ###\ ##0\ \ "/>
    <numFmt numFmtId="260" formatCode="0.0000"/>
    <numFmt numFmtId="261" formatCode="#\ ###\ ##0;\-\ #\ ###\ ##0;\–\ \ "/>
    <numFmt numFmtId="262" formatCode="#,##0.0000000"/>
    <numFmt numFmtId="263" formatCode="#,##0.00000"/>
    <numFmt numFmtId="264" formatCode="#,##0.00_ ;\-#,##0.00\ "/>
    <numFmt numFmtId="265" formatCode="####\ ###\ ##0.0\ \ "/>
    <numFmt numFmtId="266" formatCode="_-* #,##0.0000000000000\ _€_-;\-* #,##0.0000000000000\ _€_-;_-* &quot;-&quot;??\ _€_-;_-@_-"/>
    <numFmt numFmtId="267" formatCode="0.0000000"/>
    <numFmt numFmtId="268" formatCode="_-* #,##0.000000\ _€_-;\-* #,##0.000000\ _€_-;_-* &quot;-&quot;??\ _€_-;_-@_-"/>
    <numFmt numFmtId="269" formatCode="0.00000"/>
    <numFmt numFmtId="270" formatCode="###\ ###\ ##0.0\ \ "/>
    <numFmt numFmtId="271" formatCode="0.00000000"/>
    <numFmt numFmtId="272" formatCode="###\ ###\ ##0;\-###\ ###\ ##0;**"/>
    <numFmt numFmtId="273" formatCode="#.00\ ###\ ##0\ \ "/>
    <numFmt numFmtId="274" formatCode="0.000"/>
    <numFmt numFmtId="275" formatCode="0.000\ \ \ "/>
    <numFmt numFmtId="276" formatCode="_(&quot;$&quot;* #,##0_);_(&quot;$&quot;* \(#,##0\);_(&quot;$&quot;* &quot;-&quot;_);_(@_)"/>
    <numFmt numFmtId="277" formatCode="_-* #,##0.00\ [$€-1]_-;\-* #,##0.00\ [$€-1]_-;_-* &quot;-&quot;??\ [$€-1]_-"/>
    <numFmt numFmtId="278" formatCode="_-* #,##0.00\ _D_M_-;\-* #,##0.00\ _D_M_-;_-* &quot;-&quot;??\ _D_M_-;_-@_-"/>
    <numFmt numFmtId="279" formatCode="0.000000"/>
    <numFmt numFmtId="280" formatCode="#.\ ###\ ##0\ \ "/>
    <numFmt numFmtId="281" formatCode="_-* #,##0\ _€_-;\-* #,##0\ _€_-;_-* &quot;-&quot;??\ _€_-;_-@_-"/>
    <numFmt numFmtId="282" formatCode="#.00\ ###\ ##0;\-\ #.00\ ###\ ##0;\–\ \ "/>
    <numFmt numFmtId="283" formatCode="0.000000000"/>
    <numFmt numFmtId="284" formatCode="0.000000000000000"/>
    <numFmt numFmtId="285" formatCode="0.0000000000000000"/>
    <numFmt numFmtId="286" formatCode="#.0000000000000\ ###\ ##0;\-\ #.0000000000000\ ###\ ##0;\–\ \ "/>
    <numFmt numFmtId="287" formatCode="#.00000000000000\ ###\ ##0;\-\ #.00000000000000\ ###\ ##0;\–\ \ "/>
    <numFmt numFmtId="288" formatCode="0.000000000000000000"/>
  </numFmts>
  <fonts count="189">
    <font>
      <sz val="11"/>
      <color theme="1"/>
      <name val="Calibri"/>
      <family val="2"/>
      <scheme val="minor"/>
    </font>
    <font>
      <sz val="12"/>
      <name val="Times New Roman"/>
      <family val="1"/>
    </font>
    <font>
      <sz val="9"/>
      <name val="Times New Roman"/>
      <family val="1"/>
    </font>
    <font>
      <vertAlign val="superscript"/>
      <sz val="9"/>
      <name val="Times New Roman"/>
      <family val="1"/>
    </font>
    <font>
      <sz val="12"/>
      <name val="Times"/>
      <family val="1"/>
    </font>
    <font>
      <b/>
      <sz val="11"/>
      <name val="Times New Roman"/>
      <family val="1"/>
    </font>
    <font>
      <sz val="11"/>
      <name val="Times New Roman"/>
      <family val="1"/>
    </font>
    <font>
      <vertAlign val="superscript"/>
      <sz val="11"/>
      <name val="Times New Roman"/>
      <family val="1"/>
    </font>
    <font>
      <i/>
      <sz val="10"/>
      <name val="Arial"/>
      <family val="2"/>
    </font>
    <font>
      <i/>
      <vertAlign val="superscript"/>
      <sz val="10"/>
      <name val="Arial"/>
      <family val="2"/>
    </font>
    <font>
      <b/>
      <sz val="14"/>
      <name val="Times"/>
      <family val="1"/>
    </font>
    <font>
      <b/>
      <sz val="11"/>
      <name val="Arial"/>
      <family val="2"/>
    </font>
    <font>
      <sz val="7"/>
      <name val="AGaramond"/>
      <family val="1"/>
    </font>
    <font>
      <sz val="10"/>
      <name val="Arial"/>
      <family val="2"/>
    </font>
    <font>
      <sz val="9"/>
      <name val="Arial"/>
      <family val="2"/>
    </font>
    <font>
      <sz val="11"/>
      <name val="Arial"/>
      <family val="2"/>
    </font>
    <font>
      <sz val="11"/>
      <name val="Times"/>
      <family val="1"/>
    </font>
    <font>
      <sz val="12"/>
      <name val="Times New Roman"/>
      <family val="1"/>
    </font>
    <font>
      <i/>
      <sz val="6"/>
      <name val="AGaramond"/>
      <family val="1"/>
    </font>
    <font>
      <u/>
      <sz val="10"/>
      <color indexed="12"/>
      <name val="Arial"/>
      <family val="2"/>
    </font>
    <font>
      <b/>
      <sz val="7"/>
      <name val="AGaramond"/>
      <family val="1"/>
    </font>
    <font>
      <sz val="7"/>
      <name val="Times New Roman"/>
      <family val="1"/>
    </font>
    <font>
      <i/>
      <sz val="10"/>
      <name val="FuturaMedium"/>
      <family val="2"/>
    </font>
    <font>
      <i/>
      <sz val="6.5"/>
      <name val="Futura CondensedLight"/>
      <family val="2"/>
    </font>
    <font>
      <sz val="6.5"/>
      <name val="Futura Condensed"/>
      <family val="2"/>
    </font>
    <font>
      <i/>
      <sz val="7"/>
      <name val="AGaramond"/>
      <family val="1"/>
    </font>
    <font>
      <sz val="10"/>
      <name val="MS Sans Serif"/>
      <family val="2"/>
    </font>
    <font>
      <i/>
      <sz val="12"/>
      <name val="Times New Roman"/>
      <family val="1"/>
    </font>
    <font>
      <sz val="10"/>
      <name val="Arial"/>
      <family val="2"/>
    </font>
    <font>
      <sz val="10"/>
      <name val="MS Sans Serif"/>
      <family val="2"/>
    </font>
    <font>
      <sz val="10"/>
      <name val="Times New Roman"/>
      <family val="1"/>
    </font>
    <font>
      <b/>
      <sz val="11"/>
      <name val="Times"/>
      <family val="1"/>
    </font>
    <font>
      <vertAlign val="superscript"/>
      <sz val="10"/>
      <name val="Arial"/>
      <family val="2"/>
    </font>
    <font>
      <b/>
      <sz val="12"/>
      <name val="Arial"/>
      <family val="2"/>
    </font>
    <font>
      <b/>
      <vertAlign val="superscript"/>
      <sz val="11"/>
      <name val="Arial"/>
      <family val="2"/>
    </font>
    <font>
      <b/>
      <sz val="10"/>
      <name val="Times New Roman"/>
      <family val="1"/>
    </font>
    <font>
      <vertAlign val="superscript"/>
      <sz val="10"/>
      <name val="Times New Roman"/>
      <family val="1"/>
    </font>
    <font>
      <b/>
      <sz val="12"/>
      <name val="Times New Roman"/>
      <family val="1"/>
    </font>
    <font>
      <b/>
      <vertAlign val="subscript"/>
      <sz val="11"/>
      <name val="Arial"/>
      <family val="2"/>
    </font>
    <font>
      <sz val="11"/>
      <name val="MS Sans Serif"/>
      <family val="2"/>
    </font>
    <font>
      <b/>
      <vertAlign val="superscript"/>
      <sz val="11"/>
      <name val="Times New Roman"/>
      <family val="1"/>
    </font>
    <font>
      <sz val="7"/>
      <name val="AGaramond"/>
    </font>
    <font>
      <b/>
      <sz val="12"/>
      <name val="Times"/>
      <family val="1"/>
    </font>
    <font>
      <i/>
      <sz val="12"/>
      <name val="Times"/>
      <family val="1"/>
    </font>
    <font>
      <i/>
      <sz val="10"/>
      <name val="Times"/>
      <family val="1"/>
    </font>
    <font>
      <sz val="6.5"/>
      <name val="MS Sans Serif"/>
      <family val="2"/>
    </font>
    <font>
      <sz val="11"/>
      <color indexed="8"/>
      <name val="Calibri"/>
      <family val="2"/>
    </font>
    <font>
      <sz val="11"/>
      <color indexed="9"/>
      <name val="Calibri"/>
      <family val="2"/>
    </font>
    <font>
      <sz val="6"/>
      <name val="Jahrbuch"/>
      <family val="2"/>
    </font>
    <font>
      <vertAlign val="superscript"/>
      <sz val="11"/>
      <name val="Arial"/>
      <family val="2"/>
    </font>
    <font>
      <sz val="9"/>
      <color indexed="8"/>
      <name val="Times New Roman"/>
      <family val="1"/>
    </font>
    <font>
      <b/>
      <sz val="10"/>
      <name val="Arial"/>
      <family val="2"/>
    </font>
    <font>
      <sz val="8"/>
      <name val="Arial"/>
      <family val="2"/>
    </font>
    <font>
      <sz val="11"/>
      <color theme="1"/>
      <name val="Calibri"/>
      <family val="2"/>
      <scheme val="minor"/>
    </font>
    <font>
      <sz val="11"/>
      <color theme="1"/>
      <name val="Times New Roman"/>
      <family val="1"/>
    </font>
    <font>
      <i/>
      <sz val="10"/>
      <color theme="1"/>
      <name val="Arial"/>
      <family val="2"/>
    </font>
    <font>
      <i/>
      <vertAlign val="superscript"/>
      <sz val="10"/>
      <color theme="1"/>
      <name val="Arial"/>
      <family val="2"/>
    </font>
    <font>
      <sz val="9"/>
      <color theme="1"/>
      <name val="Times New Roman"/>
      <family val="1"/>
    </font>
    <font>
      <sz val="11"/>
      <color theme="0"/>
      <name val="Times New Roman"/>
      <family val="1"/>
    </font>
    <font>
      <b/>
      <u/>
      <sz val="7"/>
      <name val="AGaramond"/>
    </font>
    <font>
      <b/>
      <sz val="7"/>
      <name val="AGaramond"/>
    </font>
    <font>
      <i/>
      <sz val="7"/>
      <name val="AGaramond"/>
    </font>
    <font>
      <sz val="7"/>
      <color indexed="9"/>
      <name val="AGaramond"/>
      <family val="1"/>
    </font>
    <font>
      <b/>
      <sz val="7"/>
      <name val="Times New Roman"/>
      <family val="1"/>
    </font>
    <font>
      <vertAlign val="superscript"/>
      <sz val="7"/>
      <name val="Times New Roman"/>
      <family val="1"/>
    </font>
    <font>
      <vertAlign val="superscript"/>
      <sz val="7"/>
      <name val="AGaramond"/>
    </font>
    <font>
      <sz val="7"/>
      <color indexed="9"/>
      <name val="AGaramond"/>
    </font>
    <font>
      <b/>
      <sz val="7"/>
      <color indexed="10"/>
      <name val="AGaramond"/>
    </font>
    <font>
      <i/>
      <vertAlign val="superscript"/>
      <sz val="6"/>
      <name val="AGaramond"/>
    </font>
    <font>
      <sz val="7"/>
      <name val="Arial"/>
      <family val="2"/>
    </font>
    <font>
      <b/>
      <sz val="7"/>
      <name val="Arial"/>
      <family val="2"/>
    </font>
    <font>
      <vertAlign val="superscript"/>
      <sz val="7"/>
      <name val="Arial"/>
      <family val="2"/>
    </font>
    <font>
      <i/>
      <sz val="7"/>
      <name val="Arial"/>
      <family val="2"/>
    </font>
    <font>
      <i/>
      <sz val="6.5"/>
      <name val="Arial"/>
      <family val="2"/>
    </font>
    <font>
      <sz val="6.5"/>
      <name val="Arial"/>
      <family val="2"/>
    </font>
    <font>
      <i/>
      <sz val="6"/>
      <name val="Arial"/>
      <family val="2"/>
    </font>
    <font>
      <i/>
      <vertAlign val="superscript"/>
      <sz val="7"/>
      <name val="Arial"/>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u/>
      <sz val="8"/>
      <color indexed="12"/>
      <name val="Arial"/>
      <family val="2"/>
    </font>
    <font>
      <sz val="11"/>
      <color indexed="6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8"/>
      <name val="Jahrbuch"/>
      <family val="2"/>
    </font>
    <font>
      <sz val="11"/>
      <color indexed="52"/>
      <name val="Calibri"/>
      <family val="2"/>
    </font>
    <font>
      <sz val="11"/>
      <color indexed="10"/>
      <name val="Calibri"/>
      <family val="2"/>
    </font>
    <font>
      <b/>
      <sz val="11"/>
      <color indexed="9"/>
      <name val="Calibri"/>
      <family val="2"/>
    </font>
    <font>
      <sz val="8"/>
      <name val="Helv"/>
    </font>
    <font>
      <sz val="10"/>
      <name val="Helv"/>
    </font>
    <font>
      <sz val="10"/>
      <name val="Arial"/>
      <family val="2"/>
    </font>
    <font>
      <sz val="11"/>
      <name val="Times"/>
      <family val="1"/>
    </font>
    <font>
      <sz val="11"/>
      <color theme="0"/>
      <name val="Times"/>
      <family val="1"/>
    </font>
    <font>
      <sz val="12"/>
      <name val="Times"/>
      <family val="1"/>
    </font>
    <font>
      <vertAlign val="superscript"/>
      <sz val="11"/>
      <name val="Times"/>
      <family val="1"/>
    </font>
    <font>
      <i/>
      <vertAlign val="subscript"/>
      <sz val="10"/>
      <name val="Arial"/>
      <family val="2"/>
    </font>
    <font>
      <sz val="9"/>
      <color theme="0"/>
      <name val="Times New Roman"/>
      <family val="1"/>
    </font>
    <font>
      <i/>
      <sz val="6"/>
      <name val="Jahrbuch"/>
      <family val="2"/>
    </font>
    <font>
      <b/>
      <sz val="10"/>
      <name val="Jahrbuch"/>
      <family val="2"/>
    </font>
    <font>
      <b/>
      <sz val="9"/>
      <name val="Jahrbuch"/>
      <family val="2"/>
    </font>
    <font>
      <b/>
      <sz val="12"/>
      <name val="Times"/>
      <family val="1"/>
    </font>
    <font>
      <sz val="11"/>
      <color rgb="FFFF0000"/>
      <name val="Calibri"/>
      <family val="2"/>
      <scheme val="minor"/>
    </font>
    <font>
      <b/>
      <sz val="11"/>
      <color theme="0"/>
      <name val="Arial"/>
      <family val="2"/>
    </font>
    <font>
      <i/>
      <sz val="11"/>
      <name val="Times New Roman"/>
      <family val="1"/>
    </font>
    <font>
      <sz val="10"/>
      <color theme="0"/>
      <name val="Arial"/>
      <family val="2"/>
    </font>
    <font>
      <sz val="10"/>
      <name val="Arial"/>
      <family val="2"/>
    </font>
    <font>
      <sz val="10"/>
      <name val="MS Sans"/>
    </font>
    <font>
      <u/>
      <sz val="7"/>
      <color indexed="12"/>
      <name val="AGaramond"/>
      <family val="1"/>
    </font>
    <font>
      <sz val="7"/>
      <name val="Cambria"/>
      <family val="1"/>
    </font>
    <font>
      <vertAlign val="subscript"/>
      <sz val="9"/>
      <name val="Times New Roman"/>
      <family val="1"/>
    </font>
    <font>
      <b/>
      <sz val="10"/>
      <name val="MS Sans Serif"/>
      <family val="2"/>
    </font>
    <font>
      <sz val="12"/>
      <color theme="1"/>
      <name val="AGaramond"/>
    </font>
    <font>
      <sz val="10"/>
      <name val="Arial"/>
      <family val="2"/>
    </font>
    <font>
      <sz val="7"/>
      <name val="Letter Gothic CE"/>
      <family val="3"/>
      <charset val="238"/>
    </font>
    <font>
      <b/>
      <sz val="9"/>
      <name val="Times New Roman"/>
      <family val="1"/>
    </font>
    <font>
      <sz val="8"/>
      <name val="Helvetica"/>
      <family val="2"/>
    </font>
    <font>
      <sz val="10"/>
      <name val="Arial"/>
      <family val="2"/>
    </font>
    <font>
      <sz val="11"/>
      <name val="Helv"/>
    </font>
    <font>
      <sz val="10"/>
      <name val="Arial"/>
      <family val="2"/>
    </font>
    <font>
      <b/>
      <sz val="11"/>
      <color theme="1"/>
      <name val="Arial"/>
      <family val="2"/>
    </font>
    <font>
      <i/>
      <sz val="7"/>
      <color theme="1"/>
      <name val="Arial"/>
      <family val="2"/>
    </font>
    <font>
      <sz val="10"/>
      <name val="Arial"/>
      <family val="2"/>
    </font>
    <font>
      <b/>
      <vertAlign val="subscrip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8"/>
      <color theme="1"/>
      <name val="Arial"/>
      <family val="2"/>
    </font>
    <font>
      <sz val="10"/>
      <color indexed="8"/>
      <name val="Arial"/>
      <family val="2"/>
    </font>
    <font>
      <sz val="11"/>
      <color indexed="8"/>
      <name val="Times New Roman"/>
      <family val="1"/>
    </font>
    <font>
      <u/>
      <sz val="10"/>
      <color theme="10"/>
      <name val="Arial"/>
      <family val="2"/>
    </font>
    <font>
      <sz val="10"/>
      <name val="Calibri"/>
      <family val="2"/>
      <scheme val="minor"/>
    </font>
    <font>
      <b/>
      <i/>
      <sz val="10"/>
      <name val="Arial"/>
      <family val="2"/>
    </font>
    <font>
      <sz val="7"/>
      <color theme="1"/>
      <name val="AGaramond"/>
    </font>
    <font>
      <i/>
      <sz val="14"/>
      <name val="FuturaMedium"/>
      <family val="2"/>
    </font>
    <font>
      <i/>
      <sz val="14"/>
      <name val="Arial"/>
      <family val="2"/>
    </font>
    <font>
      <b/>
      <vertAlign val="subscript"/>
      <sz val="11"/>
      <name val="Times New Roman"/>
      <family val="1"/>
    </font>
    <font>
      <b/>
      <sz val="9"/>
      <name val="AGaramond"/>
    </font>
    <font>
      <sz val="9"/>
      <color indexed="81"/>
      <name val="Segoe UI"/>
      <family val="2"/>
    </font>
    <font>
      <b/>
      <sz val="9"/>
      <color indexed="81"/>
      <name val="Segoe UI"/>
      <family val="2"/>
    </font>
    <font>
      <vertAlign val="superscript"/>
      <sz val="12"/>
      <name val="Times"/>
      <family val="1"/>
    </font>
    <font>
      <b/>
      <sz val="10"/>
      <color rgb="FFFF0000"/>
      <name val="Arial"/>
      <family val="2"/>
    </font>
    <font>
      <b/>
      <sz val="12"/>
      <color rgb="FFFF0000"/>
      <name val="Times New Roman"/>
      <family val="1"/>
    </font>
    <font>
      <sz val="8"/>
      <name val="Times New Roman"/>
      <family val="1"/>
    </font>
    <font>
      <u/>
      <sz val="11"/>
      <color theme="10"/>
      <name val="Calibri"/>
      <family val="2"/>
      <scheme val="minor"/>
    </font>
    <font>
      <sz val="10"/>
      <name val="Arial"/>
      <family val="2"/>
    </font>
    <font>
      <b/>
      <sz val="10"/>
      <color indexed="10"/>
      <name val="Arial"/>
      <family val="2"/>
    </font>
    <font>
      <sz val="14"/>
      <name val="Arial"/>
      <family val="2"/>
    </font>
    <font>
      <u/>
      <sz val="10"/>
      <name val="Arial"/>
      <family val="2"/>
    </font>
    <font>
      <sz val="10"/>
      <color rgb="FFFF0000"/>
      <name val="Arial"/>
      <family val="2"/>
    </font>
    <font>
      <sz val="11"/>
      <color theme="1"/>
      <name val="Arial"/>
      <family val="2"/>
    </font>
    <font>
      <b/>
      <sz val="12"/>
      <color indexed="10"/>
      <name val="Arial"/>
      <family val="2"/>
    </font>
    <font>
      <vertAlign val="superscript"/>
      <sz val="8"/>
      <name val="Arial"/>
      <family val="2"/>
    </font>
    <font>
      <vertAlign val="subscript"/>
      <sz val="8"/>
      <name val="Arial"/>
      <family val="2"/>
    </font>
    <font>
      <strike/>
      <sz val="10"/>
      <name val="Arial"/>
      <family val="2"/>
    </font>
    <font>
      <sz val="18"/>
      <color theme="3"/>
      <name val="Cambria"/>
      <family val="2"/>
      <scheme val="major"/>
    </font>
    <font>
      <sz val="11"/>
      <color rgb="FF9C5700"/>
      <name val="Calibri"/>
      <family val="2"/>
      <scheme val="minor"/>
    </font>
    <font>
      <sz val="12"/>
      <name val="Helv"/>
    </font>
    <font>
      <u/>
      <sz val="10"/>
      <color indexed="12"/>
      <name val="Helv"/>
    </font>
    <font>
      <sz val="12"/>
      <color theme="1"/>
      <name val="Munich Airport Pro Regular"/>
      <family val="2"/>
    </font>
    <font>
      <sz val="10"/>
      <name val="Helvetica"/>
      <family val="2"/>
    </font>
    <font>
      <u/>
      <sz val="8"/>
      <color theme="10"/>
      <name val="Arial"/>
      <family val="2"/>
    </font>
    <font>
      <sz val="8"/>
      <name val="Helvetica"/>
      <family val="2"/>
    </font>
    <font>
      <vertAlign val="subscript"/>
      <sz val="10"/>
      <name val="Arial"/>
      <family val="2"/>
    </font>
    <font>
      <b/>
      <sz val="10"/>
      <name val="MS Sans Serif"/>
    </font>
    <font>
      <b/>
      <sz val="7"/>
      <color theme="1"/>
      <name val="Arial"/>
      <family val="2"/>
    </font>
  </fonts>
  <fills count="83">
    <fill>
      <patternFill patternType="none"/>
    </fill>
    <fill>
      <patternFill patternType="gray125"/>
    </fill>
    <fill>
      <patternFill patternType="solid">
        <fgColor indexed="22"/>
        <bgColor indexed="64"/>
      </patternFill>
    </fill>
    <fill>
      <patternFill patternType="solid">
        <fgColor rgb="FFFF0000"/>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rgb="FF92D050"/>
        <bgColor indexed="64"/>
      </patternFill>
    </fill>
    <fill>
      <patternFill patternType="solid">
        <fgColor indexed="17"/>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bgColor indexed="64"/>
      </patternFill>
    </fill>
    <fill>
      <patternFill patternType="darkTrellis"/>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rgb="FFF2F2F2"/>
        <bgColor indexed="64"/>
      </patternFill>
    </fill>
    <fill>
      <patternFill patternType="solid">
        <fgColor theme="0" tint="-0.249977111117893"/>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rgb="FF00FFFF"/>
        <bgColor indexed="64"/>
      </patternFill>
    </fill>
    <fill>
      <patternFill patternType="solid">
        <fgColor rgb="FFFF99FF"/>
        <bgColor indexed="64"/>
      </patternFill>
    </fill>
  </fills>
  <borders count="63">
    <border>
      <left/>
      <right/>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rgb="FF333333"/>
      </left>
      <right style="thin">
        <color rgb="FF333333"/>
      </right>
      <top style="thin">
        <color rgb="FF333333"/>
      </top>
      <bottom style="thin">
        <color rgb="FF333333"/>
      </bottom>
      <diagonal/>
    </border>
    <border>
      <left style="double">
        <color indexed="64"/>
      </left>
      <right/>
      <top style="double">
        <color indexed="64"/>
      </top>
      <bottom style="double">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s>
  <cellStyleXfs count="54945">
    <xf numFmtId="0" fontId="0" fillId="0" borderId="0"/>
    <xf numFmtId="0" fontId="1" fillId="0" borderId="0"/>
    <xf numFmtId="169" fontId="12" fillId="0" borderId="0">
      <alignment horizontal="right" vertical="center"/>
    </xf>
    <xf numFmtId="0" fontId="13" fillId="0" borderId="0"/>
    <xf numFmtId="165" fontId="13" fillId="0" borderId="0" applyFont="0" applyFill="0" applyBorder="0" applyAlignment="0" applyProtection="0"/>
    <xf numFmtId="1" fontId="18" fillId="0" borderId="8">
      <alignment horizontal="center"/>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73" fontId="20" fillId="0" borderId="0">
      <alignment horizontal="right" vertical="center"/>
    </xf>
    <xf numFmtId="173" fontId="20" fillId="0" borderId="2">
      <alignment horizontal="right" vertical="center"/>
    </xf>
    <xf numFmtId="173" fontId="20" fillId="0" borderId="2">
      <alignment horizontal="right" vertical="center"/>
    </xf>
    <xf numFmtId="173" fontId="20" fillId="0" borderId="6">
      <alignment horizontal="right" vertical="center"/>
    </xf>
    <xf numFmtId="173" fontId="20" fillId="0" borderId="2">
      <alignment horizontal="right" vertical="center"/>
    </xf>
    <xf numFmtId="173" fontId="20" fillId="0" borderId="6">
      <alignment horizontal="right" vertical="center"/>
    </xf>
    <xf numFmtId="1" fontId="12" fillId="2" borderId="0">
      <alignment horizontal="right" vertical="center"/>
    </xf>
    <xf numFmtId="1" fontId="12" fillId="2" borderId="11">
      <alignment horizontal="right" vertical="center"/>
    </xf>
    <xf numFmtId="1" fontId="21" fillId="2" borderId="1">
      <alignment horizontal="right" vertical="center"/>
    </xf>
    <xf numFmtId="1" fontId="12" fillId="2" borderId="2">
      <alignment horizontal="right" vertical="center"/>
    </xf>
    <xf numFmtId="1" fontId="12" fillId="2" borderId="4">
      <alignment horizontal="right" vertical="center"/>
    </xf>
    <xf numFmtId="1" fontId="12" fillId="2" borderId="6">
      <alignment horizontal="right" vertical="center"/>
    </xf>
    <xf numFmtId="1" fontId="21" fillId="2" borderId="9">
      <alignment horizontal="right" vertical="center"/>
    </xf>
    <xf numFmtId="174" fontId="12" fillId="0" borderId="6">
      <alignment horizontal="right" vertical="center"/>
    </xf>
    <xf numFmtId="174" fontId="12" fillId="0" borderId="4">
      <alignment horizontal="right" vertical="center"/>
    </xf>
    <xf numFmtId="174" fontId="12" fillId="0" borderId="2">
      <alignment horizontal="right" vertical="center"/>
    </xf>
    <xf numFmtId="174" fontId="12" fillId="0" borderId="4">
      <alignment horizontal="right" vertical="center"/>
    </xf>
    <xf numFmtId="174" fontId="12" fillId="0" borderId="0">
      <alignment horizontal="right" vertical="center"/>
    </xf>
    <xf numFmtId="174" fontId="12" fillId="0" borderId="6">
      <alignment horizontal="right" vertical="center"/>
    </xf>
    <xf numFmtId="174" fontId="12" fillId="0" borderId="4">
      <alignment horizontal="right" vertical="center"/>
    </xf>
    <xf numFmtId="174" fontId="12" fillId="0" borderId="2">
      <alignment horizontal="right" vertical="center"/>
    </xf>
    <xf numFmtId="174" fontId="12" fillId="0" borderId="4">
      <alignment horizontal="right" vertical="center"/>
    </xf>
    <xf numFmtId="174" fontId="12" fillId="0" borderId="5">
      <alignment horizontal="right" vertical="center"/>
    </xf>
    <xf numFmtId="174" fontId="12" fillId="0" borderId="2">
      <alignment horizontal="right" vertical="center"/>
    </xf>
    <xf numFmtId="174" fontId="12" fillId="0" borderId="0">
      <alignment horizontal="right" vertical="center"/>
    </xf>
    <xf numFmtId="174" fontId="12" fillId="0" borderId="9">
      <alignment horizontal="right" vertical="center"/>
    </xf>
    <xf numFmtId="174" fontId="12" fillId="0" borderId="7">
      <alignment horizontal="right" vertical="center"/>
    </xf>
    <xf numFmtId="174" fontId="12" fillId="0" borderId="0">
      <alignment horizontal="right" vertical="center"/>
    </xf>
    <xf numFmtId="1" fontId="22" fillId="0" borderId="1" applyNumberFormat="0" applyBorder="0">
      <alignment horizontal="left" vertical="top" wrapText="1"/>
    </xf>
    <xf numFmtId="0" fontId="12" fillId="0" borderId="2">
      <alignment horizontal="left" vertical="center" wrapText="1"/>
    </xf>
    <xf numFmtId="0" fontId="12" fillId="0" borderId="0">
      <alignment horizontal="left" vertical="center" wrapText="1"/>
    </xf>
    <xf numFmtId="1" fontId="23" fillId="0" borderId="13" applyNumberFormat="0" applyBorder="0">
      <alignment horizontal="center" vertical="center" textRotation="90" wrapText="1"/>
    </xf>
    <xf numFmtId="1" fontId="24" fillId="0" borderId="14" applyBorder="0">
      <alignment horizontal="center" vertical="center" textRotation="90"/>
    </xf>
    <xf numFmtId="0" fontId="18" fillId="0" borderId="15">
      <alignment horizontal="center" vertical="center"/>
    </xf>
    <xf numFmtId="0" fontId="25" fillId="0" borderId="0">
      <alignment horizontal="center" textRotation="90" wrapText="1"/>
    </xf>
    <xf numFmtId="0" fontId="18" fillId="0" borderId="9">
      <alignment horizontal="left" vertical="center"/>
    </xf>
    <xf numFmtId="0" fontId="25" fillId="0" borderId="16">
      <alignment horizontal="center" vertical="center"/>
    </xf>
    <xf numFmtId="0" fontId="25" fillId="0" borderId="15">
      <alignment horizontal="center" vertical="center"/>
    </xf>
    <xf numFmtId="0" fontId="26"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30" fillId="0" borderId="0"/>
    <xf numFmtId="0" fontId="17" fillId="0" borderId="0"/>
    <xf numFmtId="190" fontId="45" fillId="0" borderId="5">
      <alignment horizontal="left"/>
    </xf>
    <xf numFmtId="190" fontId="45" fillId="0" borderId="5">
      <alignment horizontal="left"/>
    </xf>
    <xf numFmtId="0" fontId="28" fillId="0" borderId="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14" borderId="0" applyNumberFormat="0" applyBorder="0" applyAlignment="0" applyProtection="0"/>
    <xf numFmtId="0" fontId="47" fillId="15"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191" fontId="48" fillId="0" borderId="0">
      <alignment vertical="center"/>
    </xf>
    <xf numFmtId="195" fontId="13" fillId="0" borderId="18"/>
    <xf numFmtId="0" fontId="12" fillId="0" borderId="0">
      <alignment horizontal="left" vertical="center" wrapText="1"/>
    </xf>
    <xf numFmtId="173" fontId="20" fillId="0" borderId="9">
      <alignment horizontal="right" vertical="center"/>
    </xf>
    <xf numFmtId="174" fontId="12" fillId="0" borderId="6">
      <alignment horizontal="right" vertical="center"/>
    </xf>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30" fillId="0" borderId="0"/>
    <xf numFmtId="0" fontId="26" fillId="0" borderId="0"/>
    <xf numFmtId="0" fontId="13" fillId="0" borderId="0"/>
    <xf numFmtId="40" fontId="26" fillId="0" borderId="0" applyFont="0" applyFill="0" applyBorder="0" applyAlignment="0" applyProtection="0"/>
    <xf numFmtId="0" fontId="18" fillId="0" borderId="9">
      <alignment horizontal="right" vertical="center"/>
    </xf>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24" borderId="0" applyNumberFormat="0" applyBorder="0" applyAlignment="0" applyProtection="0"/>
    <xf numFmtId="0" fontId="77" fillId="25" borderId="24" applyNumberFormat="0" applyAlignment="0" applyProtection="0"/>
    <xf numFmtId="202" fontId="69" fillId="0" borderId="0">
      <alignment horizontal="right"/>
    </xf>
    <xf numFmtId="0" fontId="78" fillId="25" borderId="25" applyNumberFormat="0" applyAlignment="0" applyProtection="0"/>
    <xf numFmtId="203" fontId="69" fillId="0" borderId="26" applyBorder="0"/>
    <xf numFmtId="0" fontId="79" fillId="10" borderId="25" applyNumberFormat="0" applyAlignment="0" applyProtection="0"/>
    <xf numFmtId="0" fontId="80" fillId="0" borderId="27" applyNumberFormat="0" applyFill="0" applyAlignment="0" applyProtection="0"/>
    <xf numFmtId="0" fontId="81" fillId="0" borderId="0" applyNumberFormat="0" applyFill="0" applyBorder="0" applyAlignment="0" applyProtection="0"/>
    <xf numFmtId="204" fontId="52" fillId="0" borderId="0"/>
    <xf numFmtId="204" fontId="48" fillId="0" borderId="0">
      <alignment horizontal="right" vertical="center"/>
    </xf>
    <xf numFmtId="204" fontId="48" fillId="0" borderId="0">
      <alignment horizontal="right" vertical="center"/>
    </xf>
    <xf numFmtId="0" fontId="82" fillId="7" borderId="0" applyNumberFormat="0" applyBorder="0" applyAlignment="0" applyProtection="0"/>
    <xf numFmtId="0" fontId="83" fillId="0" borderId="0"/>
    <xf numFmtId="205" fontId="48" fillId="0" borderId="0">
      <alignment vertical="center"/>
    </xf>
    <xf numFmtId="206" fontId="69" fillId="0" borderId="0">
      <alignment horizontal="right"/>
    </xf>
    <xf numFmtId="0" fontId="84" fillId="26" borderId="0" applyNumberFormat="0" applyBorder="0" applyAlignment="0" applyProtection="0"/>
    <xf numFmtId="0" fontId="52" fillId="27" borderId="28" applyNumberFormat="0" applyFont="0" applyAlignment="0" applyProtection="0"/>
    <xf numFmtId="0" fontId="13" fillId="27" borderId="28" applyNumberFormat="0" applyFont="0" applyAlignment="0" applyProtection="0"/>
    <xf numFmtId="0" fontId="85" fillId="6" borderId="0" applyNumberFormat="0" applyBorder="0" applyAlignment="0" applyProtection="0"/>
    <xf numFmtId="0" fontId="13" fillId="0" borderId="0"/>
    <xf numFmtId="0" fontId="12" fillId="0" borderId="0">
      <alignment horizontal="left" vertical="center" wrapText="1"/>
    </xf>
    <xf numFmtId="174" fontId="12" fillId="0" borderId="6">
      <alignment horizontal="right" vertical="center"/>
    </xf>
    <xf numFmtId="0" fontId="52" fillId="0" borderId="6">
      <alignment horizontal="right" vertical="center" wrapText="1"/>
    </xf>
    <xf numFmtId="0" fontId="30" fillId="0" borderId="0"/>
    <xf numFmtId="207" fontId="48" fillId="0" borderId="0">
      <alignment vertical="center"/>
    </xf>
    <xf numFmtId="0" fontId="86" fillId="0" borderId="29" applyNumberFormat="0" applyFill="0" applyAlignment="0" applyProtection="0"/>
    <xf numFmtId="0" fontId="87" fillId="0" borderId="30" applyNumberFormat="0" applyFill="0" applyAlignment="0" applyProtection="0"/>
    <xf numFmtId="0" fontId="88" fillId="0" borderId="31" applyNumberFormat="0" applyFill="0" applyAlignment="0" applyProtection="0"/>
    <xf numFmtId="0" fontId="88" fillId="0" borderId="0" applyNumberFormat="0" applyFill="0" applyBorder="0" applyAlignment="0" applyProtection="0"/>
    <xf numFmtId="0" fontId="89" fillId="0" borderId="0" applyNumberFormat="0" applyFill="0" applyBorder="0" applyAlignment="0" applyProtection="0"/>
    <xf numFmtId="1" fontId="90" fillId="0" borderId="0">
      <alignment vertical="center"/>
    </xf>
    <xf numFmtId="0" fontId="91" fillId="0" borderId="32" applyNumberFormat="0" applyFill="0" applyAlignment="0" applyProtection="0"/>
    <xf numFmtId="208" fontId="13" fillId="0" borderId="0" applyFont="0" applyFill="0" applyBorder="0" applyAlignment="0" applyProtection="0"/>
    <xf numFmtId="0" fontId="92" fillId="0" borderId="0" applyNumberFormat="0" applyFill="0" applyBorder="0" applyAlignment="0" applyProtection="0"/>
    <xf numFmtId="0" fontId="93" fillId="28" borderId="33" applyNumberFormat="0" applyAlignment="0" applyProtection="0"/>
    <xf numFmtId="209" fontId="69" fillId="0" borderId="0">
      <alignment horizontal="right"/>
    </xf>
    <xf numFmtId="209" fontId="69" fillId="0" borderId="0">
      <alignment horizontal="right"/>
    </xf>
    <xf numFmtId="202" fontId="69" fillId="0" borderId="0">
      <alignment horizontal="right"/>
    </xf>
    <xf numFmtId="203" fontId="69" fillId="0" borderId="26" applyBorder="0"/>
    <xf numFmtId="44" fontId="13" fillId="0" borderId="0" applyFont="0" applyFill="0" applyBorder="0" applyAlignment="0" applyProtection="0"/>
    <xf numFmtId="44" fontId="13" fillId="0" borderId="0" applyFont="0" applyFill="0" applyBorder="0" applyAlignment="0" applyProtection="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 fontId="69" fillId="0" borderId="6">
      <alignment horizontal="center"/>
    </xf>
    <xf numFmtId="1" fontId="69" fillId="0" borderId="6">
      <alignment horizontal="center"/>
    </xf>
    <xf numFmtId="206" fontId="69" fillId="0" borderId="0">
      <alignment horizontal="right"/>
    </xf>
    <xf numFmtId="9" fontId="95" fillId="0" borderId="0" applyFont="0" applyFill="0" applyBorder="0" applyAlignment="0" applyProtection="0"/>
    <xf numFmtId="0" fontId="13" fillId="0" borderId="0"/>
    <xf numFmtId="0" fontId="13" fillId="0" borderId="0"/>
    <xf numFmtId="0" fontId="13" fillId="0" borderId="0"/>
    <xf numFmtId="0" fontId="94" fillId="0" borderId="0"/>
    <xf numFmtId="0" fontId="96" fillId="0" borderId="0"/>
    <xf numFmtId="211" fontId="48" fillId="0" borderId="0">
      <alignment vertical="center"/>
    </xf>
    <xf numFmtId="212" fontId="48" fillId="0" borderId="0">
      <alignment vertical="center"/>
    </xf>
    <xf numFmtId="212" fontId="48" fillId="0" borderId="0">
      <alignment vertical="center"/>
    </xf>
    <xf numFmtId="213" fontId="48" fillId="0" borderId="0">
      <alignment vertical="center"/>
    </xf>
    <xf numFmtId="211" fontId="103" fillId="0" borderId="0">
      <alignment vertical="center"/>
    </xf>
    <xf numFmtId="212" fontId="103" fillId="0" borderId="0">
      <alignment vertical="center"/>
    </xf>
    <xf numFmtId="212" fontId="103" fillId="0" borderId="0">
      <alignment vertical="center"/>
    </xf>
    <xf numFmtId="213" fontId="103" fillId="0" borderId="0">
      <alignment vertical="center"/>
    </xf>
    <xf numFmtId="214" fontId="48" fillId="0" borderId="0">
      <alignment vertical="center"/>
    </xf>
    <xf numFmtId="204" fontId="48" fillId="0" borderId="0">
      <alignment horizontal="right" vertical="center"/>
    </xf>
    <xf numFmtId="204" fontId="48" fillId="0" borderId="0">
      <alignment horizontal="right" vertical="center"/>
    </xf>
    <xf numFmtId="215" fontId="48" fillId="0" borderId="0">
      <alignment vertical="center"/>
    </xf>
    <xf numFmtId="216" fontId="48" fillId="0" borderId="0">
      <alignment vertical="center"/>
    </xf>
    <xf numFmtId="217" fontId="48" fillId="0" borderId="0">
      <alignment vertical="center"/>
    </xf>
    <xf numFmtId="218" fontId="48" fillId="0" borderId="0">
      <alignment vertical="center"/>
    </xf>
    <xf numFmtId="219" fontId="48" fillId="0" borderId="0">
      <alignment vertical="center"/>
    </xf>
    <xf numFmtId="220" fontId="48" fillId="0" borderId="0">
      <alignment vertical="center"/>
    </xf>
    <xf numFmtId="174" fontId="12" fillId="0" borderId="6">
      <alignment horizontal="right" vertical="center"/>
    </xf>
    <xf numFmtId="221" fontId="48" fillId="0" borderId="0">
      <alignment vertical="center"/>
    </xf>
    <xf numFmtId="1" fontId="104" fillId="0" borderId="0">
      <alignment vertical="center"/>
    </xf>
    <xf numFmtId="1" fontId="105" fillId="0" borderId="0">
      <alignment vertical="center"/>
    </xf>
    <xf numFmtId="222" fontId="48" fillId="0" borderId="0">
      <alignment vertical="center"/>
    </xf>
    <xf numFmtId="223" fontId="48" fillId="0" borderId="0">
      <alignment vertical="center"/>
    </xf>
    <xf numFmtId="0" fontId="111" fillId="0" borderId="0"/>
    <xf numFmtId="0" fontId="113" fillId="0" borderId="0" applyNumberFormat="0" applyFill="0" applyBorder="0" applyAlignment="0" applyProtection="0">
      <alignment vertical="top"/>
      <protection locked="0"/>
    </xf>
    <xf numFmtId="9" fontId="112" fillId="0" borderId="0" applyFont="0" applyFill="0" applyBorder="0" applyAlignment="0" applyProtection="0"/>
    <xf numFmtId="195" fontId="111" fillId="0" borderId="18"/>
    <xf numFmtId="174" fontId="12" fillId="0" borderId="0">
      <alignment horizontal="right" vertical="center"/>
    </xf>
    <xf numFmtId="224" fontId="12" fillId="0" borderId="0">
      <alignment horizontal="right" vertical="center"/>
    </xf>
    <xf numFmtId="0" fontId="13" fillId="0" borderId="0"/>
    <xf numFmtId="0" fontId="1" fillId="0" borderId="0"/>
    <xf numFmtId="0" fontId="13" fillId="0" borderId="0"/>
    <xf numFmtId="0" fontId="118" fillId="0" borderId="0"/>
    <xf numFmtId="0" fontId="13" fillId="0" borderId="0"/>
    <xf numFmtId="0" fontId="13" fillId="0" borderId="0"/>
    <xf numFmtId="195" fontId="13" fillId="0" borderId="18"/>
    <xf numFmtId="0" fontId="13" fillId="0" borderId="0"/>
    <xf numFmtId="0" fontId="13" fillId="0" borderId="0"/>
    <xf numFmtId="0" fontId="53" fillId="0" borderId="0"/>
    <xf numFmtId="0" fontId="13" fillId="0" borderId="0"/>
    <xf numFmtId="228" fontId="52" fillId="0" borderId="0"/>
    <xf numFmtId="49" fontId="52" fillId="0" borderId="0"/>
    <xf numFmtId="229" fontId="52" fillId="0" borderId="0">
      <alignment horizontal="center"/>
    </xf>
    <xf numFmtId="230" fontId="52" fillId="0" borderId="0"/>
    <xf numFmtId="231" fontId="52" fillId="0" borderId="0"/>
    <xf numFmtId="232" fontId="52" fillId="0" borderId="0"/>
    <xf numFmtId="233" fontId="52" fillId="0" borderId="0"/>
    <xf numFmtId="234" fontId="119" fillId="0" borderId="0"/>
    <xf numFmtId="235" fontId="69" fillId="0" borderId="0"/>
    <xf numFmtId="236" fontId="119" fillId="0" borderId="0"/>
    <xf numFmtId="49" fontId="2" fillId="0" borderId="3" applyNumberFormat="0" applyFont="0" applyFill="0" applyBorder="0" applyProtection="0">
      <alignment horizontal="left" vertical="center" indent="2"/>
    </xf>
    <xf numFmtId="237" fontId="52" fillId="0" borderId="0"/>
    <xf numFmtId="238" fontId="52" fillId="0" borderId="0"/>
    <xf numFmtId="239" fontId="52" fillId="0" borderId="0"/>
    <xf numFmtId="240" fontId="119" fillId="0" borderId="0"/>
    <xf numFmtId="49" fontId="2" fillId="0" borderId="34" applyNumberFormat="0" applyFont="0" applyFill="0" applyBorder="0" applyProtection="0">
      <alignment horizontal="left" vertical="center" indent="5"/>
    </xf>
    <xf numFmtId="241" fontId="52" fillId="0" borderId="0">
      <alignment horizontal="center"/>
    </xf>
    <xf numFmtId="242" fontId="52" fillId="0" borderId="0">
      <alignment horizontal="center"/>
    </xf>
    <xf numFmtId="243" fontId="52" fillId="0" borderId="0">
      <alignment horizontal="center"/>
    </xf>
    <xf numFmtId="244" fontId="52" fillId="0" borderId="0">
      <alignment horizontal="center"/>
    </xf>
    <xf numFmtId="245" fontId="52" fillId="0" borderId="0">
      <alignment horizontal="center"/>
    </xf>
    <xf numFmtId="0" fontId="13" fillId="0" borderId="0" applyFont="0" applyFill="0" applyBorder="0" applyAlignment="0" applyProtection="0"/>
    <xf numFmtId="246" fontId="13" fillId="0" borderId="35" applyFont="0" applyFill="0" applyBorder="0" applyAlignment="0" applyProtection="0">
      <alignment horizontal="left"/>
    </xf>
    <xf numFmtId="247" fontId="13" fillId="0" borderId="35" applyFont="0" applyFill="0" applyBorder="0" applyAlignment="0" applyProtection="0">
      <alignment horizontal="left"/>
    </xf>
    <xf numFmtId="248" fontId="13" fillId="0" borderId="35" applyFont="0" applyFill="0" applyBorder="0" applyAlignment="0" applyProtection="0">
      <alignment horizontal="left"/>
    </xf>
    <xf numFmtId="0" fontId="13" fillId="0" borderId="0" applyFont="0" applyFill="0" applyBorder="0" applyAlignment="0" applyProtection="0"/>
    <xf numFmtId="0" fontId="13" fillId="0" borderId="0" applyFont="0" applyFill="0" applyBorder="0" applyAlignment="0" applyProtection="0">
      <alignment horizontal="left"/>
    </xf>
    <xf numFmtId="249" fontId="13" fillId="0" borderId="35" applyFont="0" applyFill="0" applyBorder="0" applyAlignment="0" applyProtection="0">
      <alignment horizontal="left"/>
    </xf>
    <xf numFmtId="250" fontId="13" fillId="0" borderId="35" applyFont="0" applyFill="0" applyBorder="0" applyAlignment="0" applyProtection="0">
      <alignment horizontal="left"/>
    </xf>
    <xf numFmtId="251" fontId="13" fillId="0" borderId="35" applyFont="0" applyFill="0" applyBorder="0" applyAlignment="0" applyProtection="0">
      <alignment horizontal="left"/>
    </xf>
    <xf numFmtId="252" fontId="13" fillId="0" borderId="35" applyFont="0" applyFill="0" applyBorder="0" applyAlignment="0" applyProtection="0">
      <alignment horizontal="left"/>
    </xf>
    <xf numFmtId="253" fontId="13" fillId="0" borderId="35" applyFont="0" applyFill="0" applyBorder="0" applyAlignment="0" applyProtection="0">
      <alignment horizontal="left"/>
    </xf>
    <xf numFmtId="254" fontId="13" fillId="0" borderId="35" applyFont="0" applyFill="0" applyBorder="0" applyAlignment="0" applyProtection="0">
      <alignment horizontal="left"/>
    </xf>
    <xf numFmtId="4" fontId="120" fillId="0" borderId="8" applyFill="0" applyBorder="0" applyProtection="0">
      <alignment horizontal="right" vertical="center"/>
    </xf>
    <xf numFmtId="255" fontId="13" fillId="0" borderId="0" applyFont="0" applyFill="0" applyBorder="0" applyAlignment="0" applyProtection="0"/>
    <xf numFmtId="0" fontId="37" fillId="0" borderId="0" applyNumberFormat="0" applyFill="0" applyBorder="0" applyAlignment="0" applyProtection="0"/>
    <xf numFmtId="228" fontId="119" fillId="0" borderId="0"/>
    <xf numFmtId="4" fontId="2" fillId="0" borderId="3" applyFill="0" applyBorder="0" applyProtection="0">
      <alignment horizontal="right" vertical="center"/>
    </xf>
    <xf numFmtId="49" fontId="120" fillId="0" borderId="3" applyNumberFormat="0" applyFill="0" applyBorder="0" applyProtection="0">
      <alignment horizontal="left" vertical="center"/>
    </xf>
    <xf numFmtId="0" fontId="2" fillId="0" borderId="3" applyNumberFormat="0" applyFill="0" applyAlignment="0" applyProtection="0"/>
    <xf numFmtId="0" fontId="121" fillId="2" borderId="0" applyNumberFormat="0" applyFont="0" applyBorder="0" applyAlignment="0" applyProtection="0"/>
    <xf numFmtId="49" fontId="119" fillId="0" borderId="0"/>
    <xf numFmtId="256" fontId="2" fillId="30" borderId="3" applyNumberFormat="0" applyFont="0" applyBorder="0" applyAlignment="0" applyProtection="0">
      <alignment horizontal="right" vertical="center"/>
    </xf>
    <xf numFmtId="0" fontId="2" fillId="0" borderId="0"/>
    <xf numFmtId="174" fontId="12" fillId="0" borderId="5">
      <alignment horizontal="right" vertical="center"/>
    </xf>
    <xf numFmtId="190" fontId="45" fillId="0" borderId="5">
      <alignment horizontal="left"/>
    </xf>
    <xf numFmtId="0" fontId="53" fillId="0" borderId="0"/>
    <xf numFmtId="190" fontId="45" fillId="0" borderId="5">
      <alignment horizontal="left"/>
    </xf>
    <xf numFmtId="0" fontId="122" fillId="0" borderId="0"/>
    <xf numFmtId="0" fontId="124" fillId="0" borderId="0"/>
    <xf numFmtId="0" fontId="13" fillId="0" borderId="0"/>
    <xf numFmtId="0" fontId="13" fillId="0" borderId="0"/>
    <xf numFmtId="0" fontId="127" fillId="0" borderId="0"/>
    <xf numFmtId="0" fontId="13" fillId="0" borderId="0"/>
    <xf numFmtId="0" fontId="129" fillId="0" borderId="0" applyNumberFormat="0" applyFill="0" applyBorder="0" applyAlignment="0" applyProtection="0"/>
    <xf numFmtId="0" fontId="130" fillId="0" borderId="36" applyNumberFormat="0" applyFill="0" applyAlignment="0" applyProtection="0"/>
    <xf numFmtId="0" fontId="131" fillId="0" borderId="37" applyNumberFormat="0" applyFill="0" applyAlignment="0" applyProtection="0"/>
    <xf numFmtId="0" fontId="132" fillId="0" borderId="38" applyNumberFormat="0" applyFill="0" applyAlignment="0" applyProtection="0"/>
    <xf numFmtId="0" fontId="132" fillId="0" borderId="0" applyNumberFormat="0" applyFill="0" applyBorder="0" applyAlignment="0" applyProtection="0"/>
    <xf numFmtId="0" fontId="133" fillId="31" borderId="0" applyNumberFormat="0" applyBorder="0" applyAlignment="0" applyProtection="0"/>
    <xf numFmtId="0" fontId="134" fillId="32" borderId="0" applyNumberFormat="0" applyBorder="0" applyAlignment="0" applyProtection="0"/>
    <xf numFmtId="0" fontId="135" fillId="33" borderId="0" applyNumberFormat="0" applyBorder="0" applyAlignment="0" applyProtection="0"/>
    <xf numFmtId="0" fontId="136" fillId="34" borderId="39" applyNumberFormat="0" applyAlignment="0" applyProtection="0"/>
    <xf numFmtId="0" fontId="137" fillId="35" borderId="40" applyNumberFormat="0" applyAlignment="0" applyProtection="0"/>
    <xf numFmtId="0" fontId="138" fillId="35" borderId="39" applyNumberFormat="0" applyAlignment="0" applyProtection="0"/>
    <xf numFmtId="0" fontId="139" fillId="0" borderId="41" applyNumberFormat="0" applyFill="0" applyAlignment="0" applyProtection="0"/>
    <xf numFmtId="0" fontId="140" fillId="36" borderId="42" applyNumberFormat="0" applyAlignment="0" applyProtection="0"/>
    <xf numFmtId="0" fontId="107" fillId="0" borderId="0" applyNumberFormat="0" applyFill="0" applyBorder="0" applyAlignment="0" applyProtection="0"/>
    <xf numFmtId="0" fontId="141" fillId="0" borderId="0" applyNumberFormat="0" applyFill="0" applyBorder="0" applyAlignment="0" applyProtection="0"/>
    <xf numFmtId="0" fontId="142" fillId="0" borderId="44" applyNumberFormat="0" applyFill="0" applyAlignment="0" applyProtection="0"/>
    <xf numFmtId="0" fontId="14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143" fillId="57" borderId="0" applyNumberFormat="0" applyBorder="0" applyAlignment="0" applyProtection="0"/>
    <xf numFmtId="0" fontId="143" fillId="58"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143" fillId="61" borderId="0" applyNumberFormat="0" applyBorder="0" applyAlignment="0" applyProtection="0"/>
    <xf numFmtId="0" fontId="46" fillId="5" borderId="0" applyNumberFormat="0" applyBorder="0" applyAlignment="0" applyProtection="0"/>
    <xf numFmtId="0" fontId="46" fillId="11" borderId="0" applyNumberFormat="0" applyBorder="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27" borderId="0" applyNumberFormat="0" applyBorder="0" applyAlignment="0" applyProtection="0"/>
    <xf numFmtId="0" fontId="46" fillId="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27" borderId="0" applyNumberFormat="0" applyBorder="0" applyAlignment="0" applyProtection="0"/>
    <xf numFmtId="0" fontId="46" fillId="11" borderId="0" applyNumberFormat="0" applyBorder="0" applyAlignment="0" applyProtection="0"/>
    <xf numFmtId="0" fontId="46" fillId="9" borderId="0" applyNumberFormat="0" applyBorder="0" applyAlignment="0" applyProtection="0"/>
    <xf numFmtId="0" fontId="46" fillId="13" borderId="0" applyNumberFormat="0" applyBorder="0" applyAlignment="0" applyProtection="0"/>
    <xf numFmtId="0" fontId="46" fillId="26" borderId="0" applyNumberFormat="0" applyBorder="0" applyAlignment="0" applyProtection="0"/>
    <xf numFmtId="0" fontId="46" fillId="8" borderId="0" applyNumberFormat="0" applyBorder="0" applyAlignment="0" applyProtection="0"/>
    <xf numFmtId="0" fontId="46" fillId="6" borderId="0" applyNumberFormat="0" applyBorder="0" applyAlignment="0" applyProtection="0"/>
    <xf numFmtId="0" fontId="46" fillId="11" borderId="0" applyNumberFormat="0" applyBorder="0" applyAlignment="0" applyProtection="0"/>
    <xf numFmtId="0" fontId="46" fillId="9" borderId="0" applyNumberFormat="0" applyBorder="0" applyAlignment="0" applyProtection="0"/>
    <xf numFmtId="0" fontId="46" fillId="14" borderId="0" applyNumberFormat="0" applyBorder="0" applyAlignment="0" applyProtection="0"/>
    <xf numFmtId="0" fontId="46" fillId="27" borderId="0" applyNumberFormat="0" applyBorder="0" applyAlignment="0" applyProtection="0"/>
    <xf numFmtId="0" fontId="47" fillId="15" borderId="0" applyNumberFormat="0" applyBorder="0" applyAlignment="0" applyProtection="0"/>
    <xf numFmtId="0" fontId="47" fillId="9" borderId="0" applyNumberFormat="0" applyBorder="0" applyAlignment="0" applyProtection="0"/>
    <xf numFmtId="0" fontId="47" fillId="12" borderId="0" applyNumberFormat="0" applyBorder="0" applyAlignment="0" applyProtection="0"/>
    <xf numFmtId="0" fontId="47" fillId="24"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6" borderId="0" applyNumberFormat="0" applyBorder="0" applyAlignment="0" applyProtection="0"/>
    <xf numFmtId="0" fontId="47" fillId="6" borderId="0" applyNumberFormat="0" applyBorder="0" applyAlignment="0" applyProtection="0"/>
    <xf numFmtId="0" fontId="47" fillId="17" borderId="0" applyNumberFormat="0" applyBorder="0" applyAlignment="0" applyProtection="0"/>
    <xf numFmtId="0" fontId="47" fillId="9" borderId="0" applyNumberFormat="0" applyBorder="0" applyAlignment="0" applyProtection="0"/>
    <xf numFmtId="0" fontId="47" fillId="18" borderId="0" applyNumberFormat="0" applyBorder="0" applyAlignment="0" applyProtection="0"/>
    <xf numFmtId="0" fontId="47" fillId="12" borderId="0" applyNumberFormat="0" applyBorder="0" applyAlignment="0" applyProtection="0"/>
    <xf numFmtId="0" fontId="47" fillId="62" borderId="0" applyNumberFormat="0" applyBorder="0" applyAlignment="0" applyProtection="0"/>
    <xf numFmtId="0" fontId="47" fillId="24" borderId="0" applyNumberFormat="0" applyBorder="0" applyAlignment="0" applyProtection="0"/>
    <xf numFmtId="0" fontId="47" fillId="14" borderId="0" applyNumberFormat="0" applyBorder="0" applyAlignment="0" applyProtection="0"/>
    <xf numFmtId="0" fontId="47" fillId="63" borderId="0" applyNumberFormat="0" applyBorder="0" applyAlignment="0" applyProtection="0"/>
    <xf numFmtId="0" fontId="47" fillId="22" borderId="0" applyNumberFormat="0" applyBorder="0" applyAlignment="0" applyProtection="0"/>
    <xf numFmtId="0" fontId="77" fillId="64" borderId="24" applyNumberFormat="0" applyAlignment="0" applyProtection="0"/>
    <xf numFmtId="209" fontId="69" fillId="0" borderId="0">
      <alignment horizontal="right"/>
    </xf>
    <xf numFmtId="0" fontId="144" fillId="64" borderId="25" applyNumberFormat="0" applyAlignment="0" applyProtection="0"/>
    <xf numFmtId="203" fontId="69" fillId="0" borderId="26" applyBorder="0"/>
    <xf numFmtId="0" fontId="79" fillId="26" borderId="25" applyNumberFormat="0" applyAlignment="0" applyProtection="0"/>
    <xf numFmtId="0" fontId="80" fillId="0" borderId="45" applyNumberFormat="0" applyFill="0" applyAlignment="0" applyProtection="0"/>
    <xf numFmtId="44" fontId="13" fillId="0" borderId="0" applyFont="0" applyFill="0" applyBorder="0" applyAlignment="0" applyProtection="0"/>
    <xf numFmtId="44" fontId="13" fillId="0" borderId="0" applyFont="0" applyFill="0" applyBorder="0" applyAlignment="0" applyProtection="0"/>
    <xf numFmtId="255" fontId="13" fillId="0" borderId="0" applyFont="0" applyFill="0" applyBorder="0" applyAlignment="0" applyProtection="0"/>
    <xf numFmtId="0" fontId="82" fillId="9" borderId="0" applyNumberFormat="0" applyBorder="0" applyAlignment="0" applyProtection="0"/>
    <xf numFmtId="0" fontId="83" fillId="0" borderId="0"/>
    <xf numFmtId="0" fontId="83" fillId="0" borderId="0"/>
    <xf numFmtId="0" fontId="113"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52" fillId="0" borderId="0">
      <alignment horizontal="left"/>
    </xf>
    <xf numFmtId="1" fontId="69" fillId="0" borderId="6">
      <alignment horizontal="center"/>
    </xf>
    <xf numFmtId="165" fontId="13" fillId="0" borderId="0" applyFont="0" applyFill="0" applyBorder="0" applyAlignment="0" applyProtection="0"/>
    <xf numFmtId="206" fontId="69" fillId="0" borderId="0">
      <alignment horizontal="right"/>
    </xf>
    <xf numFmtId="0" fontId="69" fillId="0" borderId="0">
      <alignment horizontal="right"/>
    </xf>
    <xf numFmtId="0" fontId="145" fillId="26" borderId="0" applyNumberFormat="0" applyBorder="0" applyAlignment="0" applyProtection="0"/>
    <xf numFmtId="0" fontId="13" fillId="27" borderId="28" applyNumberFormat="0" applyFont="0" applyAlignment="0" applyProtection="0"/>
    <xf numFmtId="0" fontId="52" fillId="27" borderId="28" applyNumberFormat="0" applyFont="0" applyAlignment="0" applyProtection="0"/>
    <xf numFmtId="0" fontId="94" fillId="27" borderId="28" applyNumberFormat="0" applyFont="0" applyAlignment="0" applyProtection="0"/>
    <xf numFmtId="9" fontId="26" fillId="0" borderId="0" applyFont="0" applyFill="0" applyBorder="0" applyAlignment="0" applyProtection="0"/>
    <xf numFmtId="9" fontId="95" fillId="0" borderId="0" applyFont="0" applyFill="0" applyBorder="0" applyAlignment="0" applyProtection="0"/>
    <xf numFmtId="0" fontId="85" fillId="8" borderId="0" applyNumberFormat="0" applyBorder="0" applyAlignment="0" applyProtection="0"/>
    <xf numFmtId="0" fontId="53" fillId="0" borderId="0"/>
    <xf numFmtId="0" fontId="13" fillId="0" borderId="0"/>
    <xf numFmtId="0" fontId="94" fillId="0" borderId="0"/>
    <xf numFmtId="0" fontId="26" fillId="0" borderId="0"/>
    <xf numFmtId="0" fontId="1" fillId="0" borderId="0"/>
    <xf numFmtId="0" fontId="26" fillId="0" borderId="0"/>
    <xf numFmtId="0" fontId="13" fillId="0" borderId="0"/>
    <xf numFmtId="0" fontId="13" fillId="0" borderId="0"/>
    <xf numFmtId="0" fontId="30" fillId="0" borderId="0"/>
    <xf numFmtId="0" fontId="53" fillId="0" borderId="0"/>
    <xf numFmtId="0" fontId="13" fillId="0" borderId="0"/>
    <xf numFmtId="174" fontId="12" fillId="0" borderId="6">
      <alignment horizontal="right" vertical="center"/>
    </xf>
    <xf numFmtId="169" fontId="12" fillId="0" borderId="0">
      <alignment horizontal="right" vertical="center"/>
    </xf>
    <xf numFmtId="0" fontId="147" fillId="0" borderId="46" applyNumberFormat="0" applyFill="0" applyAlignment="0" applyProtection="0"/>
    <xf numFmtId="0" fontId="148" fillId="0" borderId="47" applyNumberFormat="0" applyFill="0" applyAlignment="0" applyProtection="0"/>
    <xf numFmtId="0" fontId="149" fillId="0" borderId="48" applyNumberFormat="0" applyFill="0" applyAlignment="0" applyProtection="0"/>
    <xf numFmtId="0" fontId="149" fillId="0" borderId="0" applyNumberFormat="0" applyFill="0" applyBorder="0" applyAlignment="0" applyProtection="0"/>
    <xf numFmtId="0" fontId="146" fillId="0" borderId="0" applyNumberFormat="0" applyFill="0" applyBorder="0" applyAlignment="0" applyProtection="0"/>
    <xf numFmtId="0" fontId="92" fillId="0" borderId="49" applyNumberFormat="0" applyFill="0" applyAlignment="0" applyProtection="0"/>
    <xf numFmtId="0" fontId="45" fillId="0" borderId="5">
      <alignment horizontal="left"/>
    </xf>
    <xf numFmtId="190" fontId="45" fillId="0" borderId="5">
      <alignment horizontal="left"/>
    </xf>
    <xf numFmtId="0" fontId="53" fillId="0" borderId="0"/>
    <xf numFmtId="0" fontId="13" fillId="0" borderId="0"/>
    <xf numFmtId="165" fontId="13" fillId="0" borderId="0" applyFont="0" applyFill="0" applyBorder="0" applyAlignment="0" applyProtection="0"/>
    <xf numFmtId="0" fontId="13" fillId="0" borderId="0"/>
    <xf numFmtId="195" fontId="13" fillId="0" borderId="18"/>
    <xf numFmtId="0" fontId="13" fillId="0" borderId="0"/>
    <xf numFmtId="0" fontId="13" fillId="27" borderId="28" applyNumberFormat="0" applyFont="0" applyAlignment="0" applyProtection="0"/>
    <xf numFmtId="0" fontId="13" fillId="0" borderId="0"/>
    <xf numFmtId="208"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95" fontId="13" fillId="0" borderId="18"/>
    <xf numFmtId="0" fontId="13" fillId="0" borderId="0"/>
    <xf numFmtId="0" fontId="13" fillId="0" borderId="0"/>
    <xf numFmtId="0" fontId="13" fillId="0" borderId="0"/>
    <xf numFmtId="0" fontId="13" fillId="0" borderId="0"/>
    <xf numFmtId="0" fontId="13" fillId="0" borderId="0"/>
    <xf numFmtId="195" fontId="13" fillId="0" borderId="18"/>
    <xf numFmtId="0" fontId="13" fillId="0" borderId="0"/>
    <xf numFmtId="0" fontId="13" fillId="0" borderId="0"/>
    <xf numFmtId="0" fontId="53" fillId="0" borderId="0"/>
    <xf numFmtId="0" fontId="13" fillId="0" borderId="0"/>
    <xf numFmtId="0" fontId="13" fillId="0" borderId="0" applyFont="0" applyFill="0" applyBorder="0" applyAlignment="0" applyProtection="0"/>
    <xf numFmtId="246" fontId="13" fillId="0" borderId="35" applyFont="0" applyFill="0" applyBorder="0" applyAlignment="0" applyProtection="0">
      <alignment horizontal="left"/>
    </xf>
    <xf numFmtId="247" fontId="13" fillId="0" borderId="35" applyFont="0" applyFill="0" applyBorder="0" applyAlignment="0" applyProtection="0">
      <alignment horizontal="left"/>
    </xf>
    <xf numFmtId="248" fontId="13" fillId="0" borderId="35" applyFont="0" applyFill="0" applyBorder="0" applyAlignment="0" applyProtection="0">
      <alignment horizontal="left"/>
    </xf>
    <xf numFmtId="0" fontId="13" fillId="0" borderId="0" applyFont="0" applyFill="0" applyBorder="0" applyAlignment="0" applyProtection="0"/>
    <xf numFmtId="0" fontId="13" fillId="0" borderId="0" applyFont="0" applyFill="0" applyBorder="0" applyAlignment="0" applyProtection="0">
      <alignment horizontal="left"/>
    </xf>
    <xf numFmtId="249" fontId="13" fillId="0" borderId="35" applyFont="0" applyFill="0" applyBorder="0" applyAlignment="0" applyProtection="0">
      <alignment horizontal="left"/>
    </xf>
    <xf numFmtId="250" fontId="13" fillId="0" borderId="35" applyFont="0" applyFill="0" applyBorder="0" applyAlignment="0" applyProtection="0">
      <alignment horizontal="left"/>
    </xf>
    <xf numFmtId="251" fontId="13" fillId="0" borderId="35" applyFont="0" applyFill="0" applyBorder="0" applyAlignment="0" applyProtection="0">
      <alignment horizontal="left"/>
    </xf>
    <xf numFmtId="252" fontId="13" fillId="0" borderId="35" applyFont="0" applyFill="0" applyBorder="0" applyAlignment="0" applyProtection="0">
      <alignment horizontal="left"/>
    </xf>
    <xf numFmtId="253" fontId="13" fillId="0" borderId="35" applyFont="0" applyFill="0" applyBorder="0" applyAlignment="0" applyProtection="0">
      <alignment horizontal="left"/>
    </xf>
    <xf numFmtId="254" fontId="13" fillId="0" borderId="35" applyFont="0" applyFill="0" applyBorder="0" applyAlignment="0" applyProtection="0">
      <alignment horizontal="left"/>
    </xf>
    <xf numFmtId="255" fontId="13" fillId="0" borderId="0" applyFont="0" applyFill="0" applyBorder="0" applyAlignment="0" applyProtection="0"/>
    <xf numFmtId="0" fontId="121" fillId="2" borderId="0" applyNumberFormat="0" applyFont="0" applyBorder="0" applyAlignment="0" applyProtection="0"/>
    <xf numFmtId="257" fontId="52" fillId="0" borderId="0"/>
    <xf numFmtId="0" fontId="53" fillId="0" borderId="0"/>
    <xf numFmtId="0" fontId="53" fillId="0" borderId="0"/>
    <xf numFmtId="0" fontId="53" fillId="0" borderId="0"/>
    <xf numFmtId="0" fontId="13" fillId="0" borderId="0"/>
    <xf numFmtId="0" fontId="13" fillId="0" borderId="0"/>
    <xf numFmtId="165" fontId="13" fillId="0" borderId="0" applyFont="0" applyFill="0" applyBorder="0" applyAlignment="0" applyProtection="0"/>
    <xf numFmtId="0" fontId="53" fillId="0" borderId="0"/>
    <xf numFmtId="0" fontId="26" fillId="0" borderId="0"/>
    <xf numFmtId="0" fontId="13" fillId="27" borderId="28" applyNumberFormat="0" applyFont="0" applyAlignment="0" applyProtection="0"/>
    <xf numFmtId="44" fontId="13" fillId="0" borderId="0" applyFont="0" applyFill="0" applyBorder="0" applyAlignment="0" applyProtection="0"/>
    <xf numFmtId="44" fontId="13" fillId="0" borderId="0" applyFont="0" applyFill="0" applyBorder="0" applyAlignment="0" applyProtection="0"/>
    <xf numFmtId="255" fontId="13" fillId="0" borderId="0" applyFont="0" applyFill="0" applyBorder="0" applyAlignment="0" applyProtection="0"/>
    <xf numFmtId="0" fontId="53" fillId="0" borderId="0"/>
    <xf numFmtId="0" fontId="13" fillId="0" borderId="0"/>
    <xf numFmtId="0" fontId="13" fillId="0" borderId="0"/>
    <xf numFmtId="0" fontId="13" fillId="0" borderId="0"/>
    <xf numFmtId="0" fontId="53" fillId="0" borderId="0"/>
    <xf numFmtId="0" fontId="53" fillId="0" borderId="0"/>
    <xf numFmtId="0" fontId="13" fillId="0" borderId="0"/>
    <xf numFmtId="0" fontId="53" fillId="0" borderId="0"/>
    <xf numFmtId="0" fontId="53" fillId="0" borderId="0"/>
    <xf numFmtId="0" fontId="121" fillId="2" borderId="0" applyNumberFormat="0" applyFont="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2" fillId="0" borderId="0">
      <alignment horizontal="left" vertical="center" wrapText="1"/>
    </xf>
    <xf numFmtId="0" fontId="53" fillId="0" borderId="0"/>
    <xf numFmtId="0" fontId="53" fillId="0" borderId="0"/>
    <xf numFmtId="0" fontId="53" fillId="37" borderId="43" applyNumberFormat="0" applyFont="0" applyAlignment="0" applyProtection="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alignment horizontal="left"/>
    </xf>
    <xf numFmtId="255" fontId="13" fillId="0" borderId="0" applyFont="0" applyFill="0" applyBorder="0" applyAlignment="0" applyProtection="0"/>
    <xf numFmtId="255"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94" fillId="0" borderId="0"/>
    <xf numFmtId="0" fontId="47" fillId="62" borderId="0" applyNumberFormat="0" applyBorder="0" applyAlignment="0" applyProtection="0"/>
    <xf numFmtId="0" fontId="47" fillId="24" borderId="0" applyNumberFormat="0" applyBorder="0" applyAlignment="0" applyProtection="0"/>
    <xf numFmtId="0" fontId="47" fillId="14" borderId="0" applyNumberFormat="0" applyBorder="0" applyAlignment="0" applyProtection="0"/>
    <xf numFmtId="0" fontId="47" fillId="63" borderId="0" applyNumberFormat="0" applyBorder="0" applyAlignment="0" applyProtection="0"/>
    <xf numFmtId="0" fontId="47" fillId="22" borderId="0" applyNumberFormat="0" applyBorder="0" applyAlignment="0" applyProtection="0"/>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82" fillId="9" borderId="0" applyNumberFormat="0" applyBorder="0" applyAlignment="0" applyProtection="0"/>
    <xf numFmtId="0" fontId="145" fillId="26" borderId="0" applyNumberFormat="0" applyBorder="0" applyAlignment="0" applyProtection="0"/>
    <xf numFmtId="0" fontId="94" fillId="27" borderId="28" applyNumberFormat="0" applyFont="0" applyAlignment="0" applyProtection="0"/>
    <xf numFmtId="0" fontId="85" fillId="8" borderId="0" applyNumberFormat="0" applyBorder="0" applyAlignment="0" applyProtection="0"/>
    <xf numFmtId="0" fontId="53" fillId="0" borderId="0"/>
    <xf numFmtId="0" fontId="53" fillId="0" borderId="0"/>
    <xf numFmtId="0" fontId="53" fillId="0" borderId="0"/>
    <xf numFmtId="0" fontId="13" fillId="0" borderId="0"/>
    <xf numFmtId="0" fontId="53" fillId="0" borderId="0"/>
    <xf numFmtId="0" fontId="53" fillId="0" borderId="0"/>
    <xf numFmtId="0" fontId="53" fillId="0" borderId="0"/>
    <xf numFmtId="0" fontId="53" fillId="0" borderId="0"/>
    <xf numFmtId="0" fontId="146" fillId="0" borderId="0" applyNumberFormat="0" applyFill="0" applyBorder="0" applyAlignment="0" applyProtection="0"/>
    <xf numFmtId="0" fontId="147" fillId="0" borderId="46" applyNumberFormat="0" applyFill="0" applyAlignment="0" applyProtection="0"/>
    <xf numFmtId="0" fontId="148" fillId="0" borderId="47" applyNumberFormat="0" applyFill="0" applyAlignment="0" applyProtection="0"/>
    <xf numFmtId="0" fontId="149" fillId="0" borderId="48" applyNumberFormat="0" applyFill="0" applyAlignment="0" applyProtection="0"/>
    <xf numFmtId="0" fontId="149" fillId="0" borderId="0" applyNumberFormat="0" applyFill="0" applyBorder="0" applyAlignment="0" applyProtection="0"/>
    <xf numFmtId="0" fontId="92" fillId="0" borderId="49" applyNumberFormat="0" applyFill="0" applyAlignment="0" applyProtection="0"/>
    <xf numFmtId="0" fontId="13" fillId="0" borderId="0"/>
    <xf numFmtId="9" fontId="26" fillId="0" borderId="0" applyFont="0" applyFill="0" applyBorder="0" applyAlignment="0" applyProtection="0"/>
    <xf numFmtId="0" fontId="26" fillId="0" borderId="0"/>
    <xf numFmtId="0" fontId="30" fillId="0" borderId="0"/>
    <xf numFmtId="0" fontId="1" fillId="0" borderId="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14" borderId="0" applyNumberFormat="0" applyBorder="0" applyAlignment="0" applyProtection="0"/>
    <xf numFmtId="0" fontId="47" fillId="15"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12" fillId="0" borderId="0">
      <alignment horizontal="left" vertical="center" wrapText="1"/>
    </xf>
    <xf numFmtId="9" fontId="26" fillId="0" borderId="0" applyFont="0" applyFill="0" applyBorder="0" applyAlignment="0" applyProtection="0"/>
    <xf numFmtId="0" fontId="26" fillId="0" borderId="0"/>
    <xf numFmtId="0" fontId="26" fillId="0" borderId="0"/>
    <xf numFmtId="0" fontId="30" fillId="0" borderId="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16" borderId="0" applyNumberFormat="0" applyBorder="0" applyAlignment="0" applyProtection="0"/>
    <xf numFmtId="0" fontId="47" fillId="24" borderId="0" applyNumberFormat="0" applyBorder="0" applyAlignment="0" applyProtection="0"/>
    <xf numFmtId="0" fontId="77" fillId="25" borderId="24" applyNumberFormat="0" applyAlignment="0" applyProtection="0"/>
    <xf numFmtId="0" fontId="78" fillId="25" borderId="25" applyNumberFormat="0" applyAlignment="0" applyProtection="0"/>
    <xf numFmtId="0" fontId="79" fillId="10" borderId="25" applyNumberFormat="0" applyAlignment="0" applyProtection="0"/>
    <xf numFmtId="0" fontId="80" fillId="0" borderId="27" applyNumberFormat="0" applyFill="0" applyAlignment="0" applyProtection="0"/>
    <xf numFmtId="0" fontId="82" fillId="7" borderId="0" applyNumberFormat="0" applyBorder="0" applyAlignment="0" applyProtection="0"/>
    <xf numFmtId="0" fontId="84" fillId="26" borderId="0" applyNumberFormat="0" applyBorder="0" applyAlignment="0" applyProtection="0"/>
    <xf numFmtId="0" fontId="52" fillId="27" borderId="28" applyNumberFormat="0" applyFont="0" applyAlignment="0" applyProtection="0"/>
    <xf numFmtId="0" fontId="85" fillId="6" borderId="0" applyNumberFormat="0" applyBorder="0" applyAlignment="0" applyProtection="0"/>
    <xf numFmtId="0" fontId="86" fillId="0" borderId="29" applyNumberFormat="0" applyFill="0" applyAlignment="0" applyProtection="0"/>
    <xf numFmtId="0" fontId="87" fillId="0" borderId="30" applyNumberFormat="0" applyFill="0" applyAlignment="0" applyProtection="0"/>
    <xf numFmtId="0" fontId="88" fillId="0" borderId="31" applyNumberFormat="0" applyFill="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1" fillId="0" borderId="32" applyNumberFormat="0" applyFill="0" applyAlignment="0" applyProtection="0"/>
    <xf numFmtId="44" fontId="13" fillId="0" borderId="0" applyFont="0" applyFill="0" applyBorder="0" applyAlignment="0" applyProtection="0"/>
    <xf numFmtId="44" fontId="13" fillId="0" borderId="0" applyFont="0" applyFill="0" applyBorder="0" applyAlignment="0" applyProtection="0"/>
    <xf numFmtId="0" fontId="1" fillId="0" borderId="0"/>
    <xf numFmtId="0" fontId="13" fillId="0" borderId="0"/>
    <xf numFmtId="0" fontId="121" fillId="2" borderId="0" applyNumberFormat="0" applyFont="0" applyBorder="0" applyAlignment="0" applyProtection="0"/>
    <xf numFmtId="4" fontId="112" fillId="0" borderId="0" applyFont="0" applyFill="0" applyBorder="0" applyAlignment="0" applyProtection="0"/>
    <xf numFmtId="0" fontId="13" fillId="0" borderId="0"/>
    <xf numFmtId="0" fontId="13" fillId="0" borderId="0"/>
    <xf numFmtId="0" fontId="13" fillId="0" borderId="0"/>
    <xf numFmtId="0" fontId="26" fillId="0" borderId="0"/>
    <xf numFmtId="0" fontId="13" fillId="0" borderId="0"/>
    <xf numFmtId="0" fontId="53" fillId="39" borderId="0" applyNumberFormat="0" applyBorder="0" applyAlignment="0" applyProtection="0"/>
    <xf numFmtId="165" fontId="53" fillId="0" borderId="0" applyFont="0" applyFill="0" applyBorder="0" applyAlignment="0" applyProtection="0"/>
    <xf numFmtId="0" fontId="143" fillId="41" borderId="0" applyNumberFormat="0" applyBorder="0" applyAlignment="0" applyProtection="0"/>
    <xf numFmtId="0" fontId="137" fillId="35" borderId="40" applyNumberFormat="0" applyAlignment="0" applyProtection="0"/>
    <xf numFmtId="0" fontId="143" fillId="53" borderId="0" applyNumberFormat="0" applyBorder="0" applyAlignment="0" applyProtection="0"/>
    <xf numFmtId="0" fontId="53" fillId="0" borderId="0"/>
    <xf numFmtId="0" fontId="143" fillId="57" borderId="0" applyNumberFormat="0" applyBorder="0" applyAlignment="0" applyProtection="0"/>
    <xf numFmtId="0" fontId="143" fillId="49" borderId="0" applyNumberFormat="0" applyBorder="0" applyAlignment="0" applyProtection="0"/>
    <xf numFmtId="0" fontId="138" fillId="35" borderId="39" applyNumberFormat="0" applyAlignment="0" applyProtection="0"/>
    <xf numFmtId="0" fontId="142" fillId="0" borderId="44" applyNumberFormat="0" applyFill="0" applyAlignment="0" applyProtection="0"/>
    <xf numFmtId="0" fontId="53" fillId="55" borderId="0" applyNumberFormat="0" applyBorder="0" applyAlignment="0" applyProtection="0"/>
    <xf numFmtId="0" fontId="143" fillId="45"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53" fillId="59" borderId="0" applyNumberFormat="0" applyBorder="0" applyAlignment="0" applyProtection="0"/>
    <xf numFmtId="0" fontId="136" fillId="34" borderId="39" applyNumberFormat="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143" fillId="58" borderId="0" applyNumberFormat="0" applyBorder="0" applyAlignment="0" applyProtection="0"/>
    <xf numFmtId="0" fontId="150" fillId="0" borderId="0"/>
    <xf numFmtId="0" fontId="143" fillId="54" borderId="0" applyNumberFormat="0" applyBorder="0" applyAlignment="0" applyProtection="0"/>
    <xf numFmtId="0" fontId="53" fillId="47" borderId="0" applyNumberFormat="0" applyBorder="0" applyAlignment="0" applyProtection="0"/>
    <xf numFmtId="0" fontId="143" fillId="50" borderId="0" applyNumberFormat="0" applyBorder="0" applyAlignment="0" applyProtection="0"/>
    <xf numFmtId="0" fontId="143" fillId="61" borderId="0" applyNumberFormat="0" applyBorder="0" applyAlignment="0" applyProtection="0"/>
    <xf numFmtId="0" fontId="53" fillId="51" borderId="0" applyNumberFormat="0" applyBorder="0" applyAlignment="0" applyProtection="0"/>
    <xf numFmtId="0" fontId="143" fillId="38" borderId="0" applyNumberFormat="0" applyBorder="0" applyAlignment="0" applyProtection="0"/>
    <xf numFmtId="0" fontId="141" fillId="0" borderId="0" applyNumberFormat="0" applyFill="0" applyBorder="0" applyAlignment="0" applyProtection="0"/>
    <xf numFmtId="0" fontId="133" fillId="31" borderId="0" applyNumberFormat="0" applyBorder="0" applyAlignment="0" applyProtection="0"/>
    <xf numFmtId="0" fontId="135" fillId="33" borderId="0" applyNumberFormat="0" applyBorder="0" applyAlignment="0" applyProtection="0"/>
    <xf numFmtId="0" fontId="53" fillId="37" borderId="43" applyNumberFormat="0" applyFont="0" applyAlignment="0" applyProtection="0"/>
    <xf numFmtId="1" fontId="12" fillId="2" borderId="2">
      <alignment horizontal="right" vertical="center"/>
    </xf>
    <xf numFmtId="1" fontId="12" fillId="2" borderId="4">
      <alignment horizontal="right" vertical="center"/>
    </xf>
    <xf numFmtId="0" fontId="134" fillId="32" borderId="0" applyNumberFormat="0" applyBorder="0" applyAlignment="0" applyProtection="0"/>
    <xf numFmtId="174" fontId="12" fillId="0" borderId="4">
      <alignment horizontal="right" vertical="center"/>
    </xf>
    <xf numFmtId="174" fontId="12" fillId="0" borderId="2">
      <alignment horizontal="right" vertical="center"/>
    </xf>
    <xf numFmtId="174" fontId="12" fillId="0" borderId="4">
      <alignment horizontal="right" vertical="center"/>
    </xf>
    <xf numFmtId="174" fontId="12" fillId="0" borderId="4">
      <alignment horizontal="right" vertical="center"/>
    </xf>
    <xf numFmtId="174" fontId="12" fillId="0" borderId="2">
      <alignment horizontal="right" vertical="center"/>
    </xf>
    <xf numFmtId="174" fontId="12" fillId="0" borderId="4">
      <alignment horizontal="right" vertical="center"/>
    </xf>
    <xf numFmtId="174" fontId="12" fillId="0" borderId="2">
      <alignment horizontal="right" vertical="center"/>
    </xf>
    <xf numFmtId="0" fontId="12" fillId="0" borderId="2">
      <alignment horizontal="left" vertical="center" wrapText="1"/>
    </xf>
    <xf numFmtId="1" fontId="23" fillId="0" borderId="13" applyNumberFormat="0" applyBorder="0">
      <alignment horizontal="center" vertical="center" textRotation="90" wrapText="1"/>
    </xf>
    <xf numFmtId="0" fontId="130" fillId="0" borderId="36" applyNumberFormat="0" applyFill="0" applyAlignment="0" applyProtection="0"/>
    <xf numFmtId="0" fontId="131" fillId="0" borderId="37" applyNumberFormat="0" applyFill="0" applyAlignment="0" applyProtection="0"/>
    <xf numFmtId="0" fontId="132" fillId="0" borderId="38" applyNumberFormat="0" applyFill="0" applyAlignment="0" applyProtection="0"/>
    <xf numFmtId="0" fontId="132" fillId="0" borderId="0" applyNumberFormat="0" applyFill="0" applyBorder="0" applyAlignment="0" applyProtection="0"/>
    <xf numFmtId="0" fontId="139" fillId="0" borderId="41" applyNumberFormat="0" applyFill="0" applyAlignment="0" applyProtection="0"/>
    <xf numFmtId="0" fontId="107" fillId="0" borderId="0" applyNumberFormat="0" applyFill="0" applyBorder="0" applyAlignment="0" applyProtection="0"/>
    <xf numFmtId="0" fontId="140" fillId="36" borderId="42" applyNumberFormat="0" applyAlignment="0" applyProtection="0"/>
    <xf numFmtId="4" fontId="151" fillId="65" borderId="50" applyNumberFormat="0" applyProtection="0">
      <alignment horizontal="right" vertical="center"/>
    </xf>
    <xf numFmtId="0" fontId="13" fillId="0" borderId="0"/>
    <xf numFmtId="173" fontId="20" fillId="0" borderId="2">
      <alignment horizontal="right" vertical="center"/>
    </xf>
    <xf numFmtId="173" fontId="20" fillId="0" borderId="2">
      <alignment horizontal="right" vertical="center"/>
    </xf>
    <xf numFmtId="173" fontId="20" fillId="0" borderId="2">
      <alignment horizontal="right" vertical="center"/>
    </xf>
    <xf numFmtId="173" fontId="20" fillId="0" borderId="2">
      <alignment horizontal="right" vertical="center"/>
    </xf>
    <xf numFmtId="1" fontId="12" fillId="2" borderId="11">
      <alignment horizontal="right" vertical="center"/>
    </xf>
    <xf numFmtId="1" fontId="21" fillId="2" borderId="1">
      <alignment horizontal="right" vertical="center"/>
    </xf>
    <xf numFmtId="1" fontId="12" fillId="2" borderId="2">
      <alignment horizontal="right" vertical="center"/>
    </xf>
    <xf numFmtId="1" fontId="12" fillId="2" borderId="4">
      <alignment horizontal="right" vertical="center"/>
    </xf>
    <xf numFmtId="174" fontId="12" fillId="0" borderId="4">
      <alignment horizontal="right" vertical="center"/>
    </xf>
    <xf numFmtId="174" fontId="12" fillId="0" borderId="2">
      <alignment horizontal="right" vertical="center"/>
    </xf>
    <xf numFmtId="174" fontId="12" fillId="0" borderId="4">
      <alignment horizontal="right" vertical="center"/>
    </xf>
    <xf numFmtId="1" fontId="22" fillId="0" borderId="1" applyNumberFormat="0" applyBorder="0">
      <alignment horizontal="left" vertical="top" wrapText="1"/>
    </xf>
    <xf numFmtId="0" fontId="12" fillId="0" borderId="2">
      <alignment horizontal="left" vertical="center" wrapText="1"/>
    </xf>
    <xf numFmtId="1" fontId="23" fillId="0" borderId="13" applyNumberFormat="0" applyBorder="0">
      <alignment horizontal="center" vertical="center" textRotation="90" wrapText="1"/>
    </xf>
    <xf numFmtId="1" fontId="24" fillId="0" borderId="14" applyBorder="0">
      <alignment horizontal="center" vertical="center" textRotation="90"/>
    </xf>
    <xf numFmtId="0" fontId="1" fillId="0" borderId="0"/>
    <xf numFmtId="0" fontId="121" fillId="2" borderId="0" applyNumberFormat="0" applyFont="0" applyBorder="0" applyAlignment="0" applyProtection="0"/>
    <xf numFmtId="0" fontId="13" fillId="0" borderId="0"/>
    <xf numFmtId="0" fontId="26" fillId="0" borderId="0"/>
    <xf numFmtId="0" fontId="1" fillId="0" borderId="0"/>
    <xf numFmtId="0" fontId="13" fillId="0" borderId="0"/>
    <xf numFmtId="255"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4" fillId="0" borderId="0"/>
    <xf numFmtId="0" fontId="46" fillId="11" borderId="0" applyNumberFormat="0" applyBorder="0" applyAlignment="0" applyProtection="0"/>
    <xf numFmtId="0" fontId="46" fillId="12" borderId="0" applyNumberFormat="0" applyBorder="0" applyAlignment="0" applyProtection="0"/>
    <xf numFmtId="0" fontId="46" fillId="27" borderId="0" applyNumberFormat="0" applyBorder="0" applyAlignment="0" applyProtection="0"/>
    <xf numFmtId="0" fontId="46" fillId="10" borderId="0" applyNumberFormat="0" applyBorder="0" applyAlignment="0" applyProtection="0"/>
    <xf numFmtId="0" fontId="46" fillId="27" borderId="0" applyNumberFormat="0" applyBorder="0" applyAlignment="0" applyProtection="0"/>
    <xf numFmtId="0" fontId="46" fillId="9" borderId="0" applyNumberFormat="0" applyBorder="0" applyAlignment="0" applyProtection="0"/>
    <xf numFmtId="0" fontId="46" fillId="26" borderId="0" applyNumberFormat="0" applyBorder="0" applyAlignment="0" applyProtection="0"/>
    <xf numFmtId="0" fontId="46" fillId="6" borderId="0" applyNumberFormat="0" applyBorder="0" applyAlignment="0" applyProtection="0"/>
    <xf numFmtId="0" fontId="46" fillId="9" borderId="0" applyNumberFormat="0" applyBorder="0" applyAlignment="0" applyProtection="0"/>
    <xf numFmtId="0" fontId="46" fillId="27" borderId="0" applyNumberFormat="0" applyBorder="0" applyAlignment="0" applyProtection="0"/>
    <xf numFmtId="0" fontId="47" fillId="9" borderId="0" applyNumberFormat="0" applyBorder="0" applyAlignment="0" applyProtection="0"/>
    <xf numFmtId="0" fontId="47" fillId="24" borderId="0" applyNumberFormat="0" applyBorder="0" applyAlignment="0" applyProtection="0"/>
    <xf numFmtId="0" fontId="47" fillId="14" borderId="0" applyNumberFormat="0" applyBorder="0" applyAlignment="0" applyProtection="0"/>
    <xf numFmtId="0" fontId="47" fillId="6" borderId="0" applyNumberFormat="0" applyBorder="0" applyAlignment="0" applyProtection="0"/>
    <xf numFmtId="0" fontId="47" fillId="9" borderId="0" applyNumberFormat="0" applyBorder="0" applyAlignment="0" applyProtection="0"/>
    <xf numFmtId="0" fontId="47" fillId="12" borderId="0" applyNumberFormat="0" applyBorder="0" applyAlignment="0" applyProtection="0"/>
    <xf numFmtId="0" fontId="47" fillId="62" borderId="0" applyNumberFormat="0" applyBorder="0" applyAlignment="0" applyProtection="0"/>
    <xf numFmtId="0" fontId="47" fillId="24" borderId="0" applyNumberFormat="0" applyBorder="0" applyAlignment="0" applyProtection="0"/>
    <xf numFmtId="0" fontId="47" fillId="14" borderId="0" applyNumberFormat="0" applyBorder="0" applyAlignment="0" applyProtection="0"/>
    <xf numFmtId="0" fontId="47" fillId="63" borderId="0" applyNumberFormat="0" applyBorder="0" applyAlignment="0" applyProtection="0"/>
    <xf numFmtId="0" fontId="47" fillId="22" borderId="0" applyNumberFormat="0" applyBorder="0" applyAlignment="0" applyProtection="0"/>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82" fillId="9" borderId="0" applyNumberFormat="0" applyBorder="0" applyAlignment="0" applyProtection="0"/>
    <xf numFmtId="0" fontId="145" fillId="26" borderId="0" applyNumberFormat="0" applyBorder="0" applyAlignment="0" applyProtection="0"/>
    <xf numFmtId="0" fontId="94" fillId="27" borderId="28" applyNumberFormat="0" applyFont="0" applyAlignment="0" applyProtection="0"/>
    <xf numFmtId="0" fontId="85" fillId="8" borderId="0" applyNumberFormat="0" applyBorder="0" applyAlignment="0" applyProtection="0"/>
    <xf numFmtId="0" fontId="53" fillId="0" borderId="0"/>
    <xf numFmtId="0" fontId="53" fillId="0" borderId="0"/>
    <xf numFmtId="0" fontId="13" fillId="0" borderId="0"/>
    <xf numFmtId="0" fontId="53" fillId="0" borderId="0"/>
    <xf numFmtId="0" fontId="53" fillId="0" borderId="0"/>
    <xf numFmtId="0" fontId="146" fillId="0" borderId="0" applyNumberFormat="0" applyFill="0" applyBorder="0" applyAlignment="0" applyProtection="0"/>
    <xf numFmtId="0" fontId="147" fillId="0" borderId="46" applyNumberFormat="0" applyFill="0" applyAlignment="0" applyProtection="0"/>
    <xf numFmtId="0" fontId="148" fillId="0" borderId="47" applyNumberFormat="0" applyFill="0" applyAlignment="0" applyProtection="0"/>
    <xf numFmtId="0" fontId="149" fillId="0" borderId="48" applyNumberFormat="0" applyFill="0" applyAlignment="0" applyProtection="0"/>
    <xf numFmtId="0" fontId="149" fillId="0" borderId="0" applyNumberFormat="0" applyFill="0" applyBorder="0" applyAlignment="0" applyProtection="0"/>
    <xf numFmtId="0" fontId="92" fillId="0" borderId="49" applyNumberFormat="0" applyFill="0" applyAlignment="0" applyProtection="0"/>
    <xf numFmtId="0" fontId="30" fillId="0" borderId="0"/>
    <xf numFmtId="0" fontId="30" fillId="0" borderId="0"/>
    <xf numFmtId="0" fontId="30" fillId="0" borderId="0"/>
    <xf numFmtId="0" fontId="121" fillId="2" borderId="0" applyNumberFormat="0" applyFont="0" applyBorder="0" applyAlignment="0" applyProtection="0"/>
    <xf numFmtId="0" fontId="121" fillId="2" borderId="0" applyNumberFormat="0" applyFont="0" applyBorder="0" applyAlignment="0" applyProtection="0"/>
    <xf numFmtId="9" fontId="5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21" fillId="2" borderId="0" applyNumberFormat="0" applyFont="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0" fontId="13" fillId="0" borderId="0"/>
    <xf numFmtId="0" fontId="13" fillId="0" borderId="0"/>
    <xf numFmtId="0" fontId="13" fillId="0" borderId="0"/>
    <xf numFmtId="228" fontId="52" fillId="0" borderId="0"/>
    <xf numFmtId="49" fontId="52" fillId="0" borderId="0"/>
    <xf numFmtId="229" fontId="52" fillId="0" borderId="0">
      <alignment horizontal="center"/>
    </xf>
    <xf numFmtId="230" fontId="52" fillId="0" borderId="0"/>
    <xf numFmtId="231" fontId="52" fillId="0" borderId="0"/>
    <xf numFmtId="232" fontId="52" fillId="0" borderId="0"/>
    <xf numFmtId="233" fontId="52" fillId="0" borderId="0"/>
    <xf numFmtId="0" fontId="46" fillId="11" borderId="0" applyNumberFormat="0" applyBorder="0" applyAlignment="0" applyProtection="0"/>
    <xf numFmtId="0" fontId="46" fillId="12" borderId="0" applyNumberFormat="0" applyBorder="0" applyAlignment="0" applyProtection="0"/>
    <xf numFmtId="0" fontId="46" fillId="27" borderId="0" applyNumberFormat="0" applyBorder="0" applyAlignment="0" applyProtection="0"/>
    <xf numFmtId="0" fontId="46" fillId="10" borderId="0" applyNumberFormat="0" applyBorder="0" applyAlignment="0" applyProtection="0"/>
    <xf numFmtId="0" fontId="46" fillId="9" borderId="0" applyNumberFormat="0" applyBorder="0" applyAlignment="0" applyProtection="0"/>
    <xf numFmtId="0" fontId="46" fillId="27" borderId="0" applyNumberFormat="0" applyBorder="0" applyAlignment="0" applyProtection="0"/>
    <xf numFmtId="237" fontId="52" fillId="0" borderId="0"/>
    <xf numFmtId="238" fontId="52" fillId="0" borderId="0"/>
    <xf numFmtId="0" fontId="46" fillId="9" borderId="0" applyNumberFormat="0" applyBorder="0" applyAlignment="0" applyProtection="0"/>
    <xf numFmtId="0" fontId="46" fillId="12" borderId="0" applyNumberFormat="0" applyBorder="0" applyAlignment="0" applyProtection="0"/>
    <xf numFmtId="0" fontId="46" fillId="27" borderId="0" applyNumberFormat="0" applyBorder="0" applyAlignment="0" applyProtection="0"/>
    <xf numFmtId="0" fontId="46" fillId="25" borderId="0" applyNumberFormat="0" applyBorder="0" applyAlignment="0" applyProtection="0"/>
    <xf numFmtId="0" fontId="46" fillId="9" borderId="0" applyNumberFormat="0" applyBorder="0" applyAlignment="0" applyProtection="0"/>
    <xf numFmtId="0" fontId="46" fillId="27" borderId="0" applyNumberFormat="0" applyBorder="0" applyAlignment="0" applyProtection="0"/>
    <xf numFmtId="239" fontId="52" fillId="0" borderId="0"/>
    <xf numFmtId="241" fontId="52" fillId="0" borderId="0">
      <alignment horizontal="center"/>
    </xf>
    <xf numFmtId="242" fontId="52" fillId="0" borderId="0">
      <alignment horizontal="center"/>
    </xf>
    <xf numFmtId="243" fontId="52" fillId="0" borderId="0">
      <alignment horizontal="center"/>
    </xf>
    <xf numFmtId="244" fontId="52" fillId="0" borderId="0">
      <alignment horizontal="center"/>
    </xf>
    <xf numFmtId="245" fontId="52" fillId="0" borderId="0">
      <alignment horizontal="center"/>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46" fontId="13" fillId="0" borderId="35" applyFont="0" applyFill="0" applyBorder="0" applyAlignment="0" applyProtection="0">
      <alignment horizontal="left"/>
    </xf>
    <xf numFmtId="246" fontId="13" fillId="0" borderId="35" applyFont="0" applyFill="0" applyBorder="0" applyAlignment="0" applyProtection="0">
      <alignment horizontal="left"/>
    </xf>
    <xf numFmtId="246" fontId="13" fillId="0" borderId="35" applyFont="0" applyFill="0" applyBorder="0" applyAlignment="0" applyProtection="0">
      <alignment horizontal="left"/>
    </xf>
    <xf numFmtId="246" fontId="13" fillId="0" borderId="35" applyFont="0" applyFill="0" applyBorder="0" applyAlignment="0" applyProtection="0">
      <alignment horizontal="left"/>
    </xf>
    <xf numFmtId="247" fontId="13" fillId="0" borderId="35" applyFont="0" applyFill="0" applyBorder="0" applyAlignment="0" applyProtection="0">
      <alignment horizontal="left"/>
    </xf>
    <xf numFmtId="247" fontId="13" fillId="0" borderId="35" applyFont="0" applyFill="0" applyBorder="0" applyAlignment="0" applyProtection="0">
      <alignment horizontal="left"/>
    </xf>
    <xf numFmtId="247" fontId="13" fillId="0" borderId="35" applyFont="0" applyFill="0" applyBorder="0" applyAlignment="0" applyProtection="0">
      <alignment horizontal="left"/>
    </xf>
    <xf numFmtId="247" fontId="13" fillId="0" borderId="35" applyFont="0" applyFill="0" applyBorder="0" applyAlignment="0" applyProtection="0">
      <alignment horizontal="left"/>
    </xf>
    <xf numFmtId="248" fontId="13" fillId="0" borderId="35" applyFont="0" applyFill="0" applyBorder="0" applyAlignment="0" applyProtection="0">
      <alignment horizontal="left"/>
    </xf>
    <xf numFmtId="248" fontId="13" fillId="0" borderId="35" applyFont="0" applyFill="0" applyBorder="0" applyAlignment="0" applyProtection="0">
      <alignment horizontal="left"/>
    </xf>
    <xf numFmtId="248" fontId="13" fillId="0" borderId="35" applyFont="0" applyFill="0" applyBorder="0" applyAlignment="0" applyProtection="0">
      <alignment horizontal="left"/>
    </xf>
    <xf numFmtId="248" fontId="13" fillId="0" borderId="35" applyFont="0" applyFill="0" applyBorder="0" applyAlignment="0" applyProtection="0">
      <alignment horizontal="left"/>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249" fontId="13" fillId="0" borderId="35" applyFont="0" applyFill="0" applyBorder="0" applyAlignment="0" applyProtection="0">
      <alignment horizontal="left"/>
    </xf>
    <xf numFmtId="249" fontId="13" fillId="0" borderId="35" applyFont="0" applyFill="0" applyBorder="0" applyAlignment="0" applyProtection="0">
      <alignment horizontal="left"/>
    </xf>
    <xf numFmtId="249" fontId="13" fillId="0" borderId="35" applyFont="0" applyFill="0" applyBorder="0" applyAlignment="0" applyProtection="0">
      <alignment horizontal="left"/>
    </xf>
    <xf numFmtId="249" fontId="13" fillId="0" borderId="35" applyFont="0" applyFill="0" applyBorder="0" applyAlignment="0" applyProtection="0">
      <alignment horizontal="left"/>
    </xf>
    <xf numFmtId="250" fontId="13" fillId="0" borderId="35" applyFont="0" applyFill="0" applyBorder="0" applyAlignment="0" applyProtection="0">
      <alignment horizontal="left"/>
    </xf>
    <xf numFmtId="250" fontId="13" fillId="0" borderId="35" applyFont="0" applyFill="0" applyBorder="0" applyAlignment="0" applyProtection="0">
      <alignment horizontal="left"/>
    </xf>
    <xf numFmtId="250" fontId="13" fillId="0" borderId="35" applyFont="0" applyFill="0" applyBorder="0" applyAlignment="0" applyProtection="0">
      <alignment horizontal="left"/>
    </xf>
    <xf numFmtId="250" fontId="13" fillId="0" borderId="35" applyFont="0" applyFill="0" applyBorder="0" applyAlignment="0" applyProtection="0">
      <alignment horizontal="left"/>
    </xf>
    <xf numFmtId="251" fontId="13" fillId="0" borderId="35" applyFont="0" applyFill="0" applyBorder="0" applyAlignment="0" applyProtection="0">
      <alignment horizontal="left"/>
    </xf>
    <xf numFmtId="251" fontId="13" fillId="0" borderId="35" applyFont="0" applyFill="0" applyBorder="0" applyAlignment="0" applyProtection="0">
      <alignment horizontal="left"/>
    </xf>
    <xf numFmtId="251" fontId="13" fillId="0" borderId="35" applyFont="0" applyFill="0" applyBorder="0" applyAlignment="0" applyProtection="0">
      <alignment horizontal="left"/>
    </xf>
    <xf numFmtId="251" fontId="13" fillId="0" borderId="35" applyFont="0" applyFill="0" applyBorder="0" applyAlignment="0" applyProtection="0">
      <alignment horizontal="left"/>
    </xf>
    <xf numFmtId="252" fontId="13" fillId="0" borderId="35" applyFont="0" applyFill="0" applyBorder="0" applyAlignment="0" applyProtection="0">
      <alignment horizontal="left"/>
    </xf>
    <xf numFmtId="252" fontId="13" fillId="0" borderId="35" applyFont="0" applyFill="0" applyBorder="0" applyAlignment="0" applyProtection="0">
      <alignment horizontal="left"/>
    </xf>
    <xf numFmtId="252" fontId="13" fillId="0" borderId="35" applyFont="0" applyFill="0" applyBorder="0" applyAlignment="0" applyProtection="0">
      <alignment horizontal="left"/>
    </xf>
    <xf numFmtId="252" fontId="13" fillId="0" borderId="35" applyFont="0" applyFill="0" applyBorder="0" applyAlignment="0" applyProtection="0">
      <alignment horizontal="left"/>
    </xf>
    <xf numFmtId="253" fontId="13" fillId="0" borderId="35" applyFont="0" applyFill="0" applyBorder="0" applyAlignment="0" applyProtection="0">
      <alignment horizontal="left"/>
    </xf>
    <xf numFmtId="253" fontId="13" fillId="0" borderId="35" applyFont="0" applyFill="0" applyBorder="0" applyAlignment="0" applyProtection="0">
      <alignment horizontal="left"/>
    </xf>
    <xf numFmtId="253" fontId="13" fillId="0" borderId="35" applyFont="0" applyFill="0" applyBorder="0" applyAlignment="0" applyProtection="0">
      <alignment horizontal="left"/>
    </xf>
    <xf numFmtId="253" fontId="13" fillId="0" borderId="35" applyFont="0" applyFill="0" applyBorder="0" applyAlignment="0" applyProtection="0">
      <alignment horizontal="left"/>
    </xf>
    <xf numFmtId="254" fontId="13" fillId="0" borderId="35" applyFont="0" applyFill="0" applyBorder="0" applyAlignment="0" applyProtection="0">
      <alignment horizontal="left"/>
    </xf>
    <xf numFmtId="254" fontId="13" fillId="0" borderId="35" applyFont="0" applyFill="0" applyBorder="0" applyAlignment="0" applyProtection="0">
      <alignment horizontal="left"/>
    </xf>
    <xf numFmtId="254" fontId="13" fillId="0" borderId="35" applyFont="0" applyFill="0" applyBorder="0" applyAlignment="0" applyProtection="0">
      <alignment horizontal="left"/>
    </xf>
    <xf numFmtId="254" fontId="13" fillId="0" borderId="35" applyFont="0" applyFill="0" applyBorder="0" applyAlignment="0" applyProtection="0">
      <alignment horizontal="left"/>
    </xf>
    <xf numFmtId="0" fontId="153"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52" fillId="0" borderId="0">
      <alignment horizontal="left"/>
    </xf>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54" fillId="0" borderId="0" applyNumberFormat="0" applyFill="0" applyBorder="0" applyAlignment="0" applyProtection="0">
      <alignment vertical="top"/>
      <protection locked="0"/>
    </xf>
    <xf numFmtId="0" fontId="45" fillId="0" borderId="0"/>
    <xf numFmtId="0" fontId="45" fillId="0" borderId="0"/>
    <xf numFmtId="0" fontId="45" fillId="0" borderId="0"/>
    <xf numFmtId="0" fontId="45"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70" fillId="0" borderId="0">
      <alignment horizontal="center" vertical="center"/>
    </xf>
    <xf numFmtId="0" fontId="53" fillId="0" borderId="0"/>
    <xf numFmtId="0" fontId="94" fillId="0" borderId="0"/>
    <xf numFmtId="9" fontId="112" fillId="0" borderId="0" applyFont="0" applyFill="0" applyBorder="0" applyAlignment="0" applyProtection="0"/>
    <xf numFmtId="9" fontId="5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0" fontId="83" fillId="0" borderId="0">
      <alignment horizontal="left"/>
      <protection locked="0"/>
    </xf>
    <xf numFmtId="0" fontId="19" fillId="0" borderId="0" applyNumberFormat="0" applyFill="0" applyBorder="0" applyAlignment="0" applyProtection="0">
      <alignment vertical="top"/>
      <protection locked="0"/>
    </xf>
    <xf numFmtId="0" fontId="13" fillId="0" borderId="0"/>
    <xf numFmtId="0" fontId="13" fillId="0" borderId="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168" fillId="0" borderId="0"/>
    <xf numFmtId="44" fontId="13" fillId="0" borderId="0" applyFont="0" applyFill="0" applyBorder="0" applyAlignment="0" applyProtection="0"/>
    <xf numFmtId="0" fontId="153" fillId="0" borderId="0" applyNumberForma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94" fillId="0" borderId="0"/>
    <xf numFmtId="0" fontId="53" fillId="0" borderId="0"/>
    <xf numFmtId="0" fontId="53" fillId="0" borderId="0"/>
    <xf numFmtId="0" fontId="53" fillId="0" borderId="0"/>
    <xf numFmtId="165" fontId="53" fillId="0" borderId="0" applyFont="0" applyFill="0" applyBorder="0" applyAlignment="0" applyProtection="0"/>
    <xf numFmtId="0" fontId="173" fillId="0" borderId="0"/>
    <xf numFmtId="0" fontId="52" fillId="0" borderId="0"/>
    <xf numFmtId="164" fontId="13" fillId="0" borderId="0" applyFont="0" applyFill="0" applyBorder="0" applyAlignment="0" applyProtection="0"/>
    <xf numFmtId="276" fontId="13" fillId="0" borderId="0" applyFont="0" applyFill="0" applyBorder="0" applyAlignment="0" applyProtection="0"/>
    <xf numFmtId="277" fontId="13" fillId="0" borderId="0" applyFont="0" applyFill="0" applyBorder="0" applyAlignment="0" applyProtection="0"/>
    <xf numFmtId="0" fontId="26" fillId="0" borderId="0"/>
    <xf numFmtId="49" fontId="170" fillId="0" borderId="3">
      <alignment horizontal="right" vertical="center"/>
    </xf>
    <xf numFmtId="0" fontId="95" fillId="0" borderId="0"/>
    <xf numFmtId="49" fontId="170" fillId="0" borderId="3">
      <alignment horizontal="right" vertical="center"/>
    </xf>
    <xf numFmtId="0" fontId="174" fillId="0" borderId="51">
      <alignment horizontal="center"/>
      <protection hidden="1"/>
    </xf>
    <xf numFmtId="165" fontId="1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0" fontId="121"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129" fillId="0" borderId="0" applyNumberFormat="0" applyFill="0" applyBorder="0" applyAlignment="0" applyProtection="0"/>
    <xf numFmtId="0" fontId="135" fillId="33" borderId="0" applyNumberFormat="0" applyBorder="0" applyAlignment="0" applyProtection="0"/>
    <xf numFmtId="0" fontId="143" fillId="41"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57" borderId="0" applyNumberFormat="0" applyBorder="0" applyAlignment="0" applyProtection="0"/>
    <xf numFmtId="0" fontId="143" fillId="61"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121"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47" fillId="62" borderId="0" applyNumberFormat="0" applyBorder="0" applyAlignment="0" applyProtection="0"/>
    <xf numFmtId="0" fontId="47" fillId="24" borderId="0" applyNumberFormat="0" applyBorder="0" applyAlignment="0" applyProtection="0"/>
    <xf numFmtId="0" fontId="47" fillId="14" borderId="0" applyNumberFormat="0" applyBorder="0" applyAlignment="0" applyProtection="0"/>
    <xf numFmtId="0" fontId="47" fillId="63" borderId="0" applyNumberFormat="0" applyBorder="0" applyAlignment="0" applyProtection="0"/>
    <xf numFmtId="0" fontId="47" fillId="17" borderId="0" applyNumberFormat="0" applyBorder="0" applyAlignment="0" applyProtection="0"/>
    <xf numFmtId="0" fontId="47" fillId="22" borderId="0" applyNumberFormat="0" applyBorder="0" applyAlignment="0" applyProtection="0"/>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81" fillId="0" borderId="0" applyNumberFormat="0" applyFill="0" applyBorder="0" applyAlignment="0" applyProtection="0"/>
    <xf numFmtId="0" fontId="82" fillId="9" borderId="0" applyNumberFormat="0" applyBorder="0" applyAlignment="0" applyProtection="0"/>
    <xf numFmtId="0" fontId="145" fillId="26" borderId="0" applyNumberFormat="0" applyBorder="0" applyAlignment="0" applyProtection="0"/>
    <xf numFmtId="0" fontId="94" fillId="27" borderId="28" applyNumberFormat="0" applyFont="0" applyAlignment="0" applyProtection="0"/>
    <xf numFmtId="9" fontId="95" fillId="0" borderId="0" applyFont="0" applyFill="0" applyBorder="0" applyAlignment="0" applyProtection="0"/>
    <xf numFmtId="0" fontId="85" fillId="8" borderId="0" applyNumberFormat="0" applyBorder="0" applyAlignment="0" applyProtection="0"/>
    <xf numFmtId="0" fontId="146" fillId="0" borderId="0" applyNumberFormat="0" applyFill="0" applyBorder="0" applyAlignment="0" applyProtection="0"/>
    <xf numFmtId="0" fontId="147" fillId="0" borderId="46" applyNumberFormat="0" applyFill="0" applyAlignment="0" applyProtection="0"/>
    <xf numFmtId="0" fontId="148" fillId="0" borderId="47" applyNumberFormat="0" applyFill="0" applyAlignment="0" applyProtection="0"/>
    <xf numFmtId="0" fontId="149" fillId="0" borderId="48" applyNumberFormat="0" applyFill="0" applyAlignment="0" applyProtection="0"/>
    <xf numFmtId="0" fontId="149" fillId="0" borderId="0" applyNumberFormat="0" applyFill="0" applyBorder="0" applyAlignment="0" applyProtection="0"/>
    <xf numFmtId="0" fontId="92" fillId="0" borderId="49" applyNumberFormat="0" applyFill="0" applyAlignment="0" applyProtection="0"/>
    <xf numFmtId="0" fontId="92" fillId="0" borderId="0" applyNumberFormat="0" applyFill="0" applyBorder="0" applyAlignment="0" applyProtection="0"/>
    <xf numFmtId="0" fontId="93" fillId="28" borderId="33" applyNumberFormat="0" applyAlignment="0" applyProtection="0"/>
    <xf numFmtId="0" fontId="94" fillId="0" borderId="0"/>
    <xf numFmtId="9" fontId="95" fillId="0" borderId="0" applyFont="0" applyFill="0" applyBorder="0" applyAlignment="0" applyProtection="0"/>
    <xf numFmtId="0" fontId="53" fillId="0" borderId="0"/>
    <xf numFmtId="0" fontId="12" fillId="0" borderId="0">
      <alignment horizontal="left" vertical="center" wrapText="1"/>
    </xf>
    <xf numFmtId="0" fontId="53" fillId="0" borderId="0"/>
    <xf numFmtId="0" fontId="13" fillId="0" borderId="0"/>
    <xf numFmtId="0" fontId="13" fillId="0" borderId="0"/>
    <xf numFmtId="0" fontId="13" fillId="0" borderId="0"/>
    <xf numFmtId="0" fontId="129" fillId="0" borderId="0" applyNumberFormat="0" applyFill="0" applyBorder="0" applyAlignment="0" applyProtection="0"/>
    <xf numFmtId="0" fontId="130" fillId="0" borderId="36" applyNumberFormat="0" applyFill="0" applyAlignment="0" applyProtection="0"/>
    <xf numFmtId="0" fontId="131" fillId="0" borderId="37" applyNumberFormat="0" applyFill="0" applyAlignment="0" applyProtection="0"/>
    <xf numFmtId="0" fontId="132" fillId="0" borderId="38" applyNumberFormat="0" applyFill="0" applyAlignment="0" applyProtection="0"/>
    <xf numFmtId="0" fontId="132" fillId="0" borderId="0" applyNumberFormat="0" applyFill="0" applyBorder="0" applyAlignment="0" applyProtection="0"/>
    <xf numFmtId="0" fontId="133" fillId="31" borderId="0" applyNumberFormat="0" applyBorder="0" applyAlignment="0" applyProtection="0"/>
    <xf numFmtId="0" fontId="134" fillId="32" borderId="0" applyNumberFormat="0" applyBorder="0" applyAlignment="0" applyProtection="0"/>
    <xf numFmtId="0" fontId="135" fillId="33" borderId="0" applyNumberFormat="0" applyBorder="0" applyAlignment="0" applyProtection="0"/>
    <xf numFmtId="0" fontId="136" fillId="34" borderId="39" applyNumberFormat="0" applyAlignment="0" applyProtection="0"/>
    <xf numFmtId="0" fontId="137" fillId="35" borderId="40" applyNumberFormat="0" applyAlignment="0" applyProtection="0"/>
    <xf numFmtId="0" fontId="138" fillId="35" borderId="39" applyNumberFormat="0" applyAlignment="0" applyProtection="0"/>
    <xf numFmtId="0" fontId="139" fillId="0" borderId="41" applyNumberFormat="0" applyFill="0" applyAlignment="0" applyProtection="0"/>
    <xf numFmtId="0" fontId="140" fillId="36" borderId="42" applyNumberFormat="0" applyAlignment="0" applyProtection="0"/>
    <xf numFmtId="0" fontId="107" fillId="0" borderId="0" applyNumberFormat="0" applyFill="0" applyBorder="0" applyAlignment="0" applyProtection="0"/>
    <xf numFmtId="0" fontId="141" fillId="0" borderId="0" applyNumberFormat="0" applyFill="0" applyBorder="0" applyAlignment="0" applyProtection="0"/>
    <xf numFmtId="0" fontId="142" fillId="0" borderId="44" applyNumberFormat="0" applyFill="0" applyAlignment="0" applyProtection="0"/>
    <xf numFmtId="0" fontId="143" fillId="38"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58" borderId="0" applyNumberFormat="0" applyBorder="0" applyAlignment="0" applyProtection="0"/>
    <xf numFmtId="0" fontId="13" fillId="0" borderId="0"/>
    <xf numFmtId="9" fontId="9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 fontId="112" fillId="0" borderId="0" applyFont="0" applyFill="0" applyBorder="0" applyAlignment="0" applyProtection="0"/>
    <xf numFmtId="165" fontId="53" fillId="0" borderId="0" applyFont="0" applyFill="0" applyBorder="0" applyAlignment="0" applyProtection="0"/>
    <xf numFmtId="9" fontId="53" fillId="0" borderId="0" applyFont="0" applyFill="0" applyBorder="0" applyAlignment="0" applyProtection="0"/>
    <xf numFmtId="0" fontId="95" fillId="0" borderId="0"/>
    <xf numFmtId="37" fontId="180" fillId="0" borderId="0"/>
    <xf numFmtId="0" fontId="95" fillId="0" borderId="0"/>
    <xf numFmtId="0" fontId="53" fillId="0" borderId="0"/>
    <xf numFmtId="0" fontId="53" fillId="0" borderId="0"/>
    <xf numFmtId="0" fontId="53" fillId="0" borderId="0"/>
    <xf numFmtId="0" fontId="13" fillId="0" borderId="0"/>
    <xf numFmtId="0" fontId="181" fillId="0" borderId="0" applyNumberFormat="0" applyFill="0" applyBorder="0" applyAlignment="0" applyProtection="0">
      <alignment vertical="top"/>
      <protection locked="0"/>
    </xf>
    <xf numFmtId="0" fontId="53" fillId="0" borderId="0"/>
    <xf numFmtId="0" fontId="121" fillId="2" borderId="0" applyNumberFormat="0" applyFont="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182" fillId="0" borderId="0"/>
    <xf numFmtId="165" fontId="182" fillId="0" borderId="0" applyFont="0" applyFill="0" applyBorder="0" applyAlignment="0" applyProtection="0"/>
    <xf numFmtId="9"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13" fillId="0" borderId="0"/>
    <xf numFmtId="0" fontId="121"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13" fillId="0" borderId="0"/>
    <xf numFmtId="0" fontId="46" fillId="67" borderId="0" applyNumberFormat="0" applyBorder="0" applyAlignment="0" applyProtection="0"/>
    <xf numFmtId="0" fontId="46" fillId="68" borderId="0" applyNumberFormat="0" applyBorder="0" applyAlignment="0" applyProtection="0"/>
    <xf numFmtId="0" fontId="46" fillId="69" borderId="0" applyNumberFormat="0" applyBorder="0" applyAlignment="0" applyProtection="0"/>
    <xf numFmtId="0" fontId="46" fillId="70" borderId="0" applyNumberFormat="0" applyBorder="0" applyAlignment="0" applyProtection="0"/>
    <xf numFmtId="0" fontId="46" fillId="71" borderId="0" applyNumberFormat="0" applyBorder="0" applyAlignment="0" applyProtection="0"/>
    <xf numFmtId="0" fontId="46" fillId="72" borderId="0" applyNumberFormat="0" applyBorder="0" applyAlignment="0" applyProtection="0"/>
    <xf numFmtId="0" fontId="46" fillId="73" borderId="0" applyNumberFormat="0" applyBorder="0" applyAlignment="0" applyProtection="0"/>
    <xf numFmtId="0" fontId="46" fillId="74" borderId="0" applyNumberFormat="0" applyBorder="0" applyAlignment="0" applyProtection="0"/>
    <xf numFmtId="0" fontId="46" fillId="75" borderId="0" applyNumberFormat="0" applyBorder="0" applyAlignment="0" applyProtection="0"/>
    <xf numFmtId="0" fontId="46" fillId="70" borderId="0" applyNumberFormat="0" applyBorder="0" applyAlignment="0" applyProtection="0"/>
    <xf numFmtId="0" fontId="46" fillId="73" borderId="0" applyNumberFormat="0" applyBorder="0" applyAlignment="0" applyProtection="0"/>
    <xf numFmtId="0" fontId="46" fillId="76" borderId="0" applyNumberFormat="0" applyBorder="0" applyAlignment="0" applyProtection="0"/>
    <xf numFmtId="0" fontId="47" fillId="77" borderId="0" applyNumberFormat="0" applyBorder="0" applyAlignment="0" applyProtection="0"/>
    <xf numFmtId="0" fontId="47" fillId="74" borderId="0" applyNumberFormat="0" applyBorder="0" applyAlignment="0" applyProtection="0"/>
    <xf numFmtId="0" fontId="47" fillId="75" borderId="0" applyNumberFormat="0" applyBorder="0" applyAlignment="0" applyProtection="0"/>
    <xf numFmtId="0" fontId="47" fillId="78" borderId="0" applyNumberFormat="0" applyBorder="0" applyAlignment="0" applyProtection="0"/>
    <xf numFmtId="0" fontId="47" fillId="79" borderId="0" applyNumberFormat="0" applyBorder="0" applyAlignment="0" applyProtection="0"/>
    <xf numFmtId="0" fontId="47" fillId="80" borderId="0" applyNumberFormat="0" applyBorder="0" applyAlignment="0" applyProtection="0"/>
    <xf numFmtId="164" fontId="13" fillId="0" borderId="0" applyFont="0" applyFill="0" applyBorder="0" applyAlignment="0" applyProtection="0"/>
    <xf numFmtId="0" fontId="80" fillId="0" borderId="27" applyNumberFormat="0" applyFill="0" applyAlignment="0" applyProtection="0"/>
    <xf numFmtId="278" fontId="183" fillId="0" borderId="0" applyFont="0" applyFill="0" applyBorder="0" applyAlignment="0" applyProtection="0"/>
    <xf numFmtId="0" fontId="53" fillId="0" borderId="0"/>
    <xf numFmtId="0" fontId="53" fillId="0" borderId="0"/>
    <xf numFmtId="0" fontId="53" fillId="0" borderId="0"/>
    <xf numFmtId="0" fontId="86" fillId="0" borderId="29" applyNumberFormat="0" applyFill="0" applyAlignment="0" applyProtection="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121"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121" fillId="2" borderId="0" applyNumberFormat="0" applyFon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0" fontId="53" fillId="0" borderId="0"/>
    <xf numFmtId="0" fontId="53" fillId="0" borderId="0"/>
    <xf numFmtId="0" fontId="53" fillId="0" borderId="0"/>
    <xf numFmtId="0" fontId="53" fillId="0" borderId="0"/>
    <xf numFmtId="0" fontId="121" fillId="2" borderId="0" applyNumberFormat="0" applyFont="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9" fontId="53" fillId="0" borderId="0" applyFont="0" applyFill="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37" fontId="180" fillId="0" borderId="0"/>
    <xf numFmtId="0" fontId="53" fillId="0" borderId="0"/>
    <xf numFmtId="0" fontId="53" fillId="0" borderId="0"/>
    <xf numFmtId="0" fontId="53" fillId="0" borderId="0"/>
    <xf numFmtId="0" fontId="53" fillId="0" borderId="0"/>
    <xf numFmtId="0" fontId="121" fillId="2" borderId="0" applyNumberFormat="0" applyFont="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121"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179" fillId="33" borderId="0" applyNumberFormat="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78" fillId="0" borderId="0" applyNumberFormat="0" applyFill="0" applyBorder="0" applyAlignment="0" applyProtection="0"/>
    <xf numFmtId="0" fontId="13" fillId="0" borderId="0"/>
    <xf numFmtId="0" fontId="167" fillId="0" borderId="0" applyNumberForma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13" fillId="0" borderId="0"/>
    <xf numFmtId="9"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184" fillId="0" borderId="0" applyNumberFormat="0" applyFill="0" applyBorder="0" applyAlignment="0" applyProtection="0"/>
    <xf numFmtId="0" fontId="52" fillId="0" borderId="0"/>
    <xf numFmtId="0" fontId="173" fillId="0" borderId="0"/>
    <xf numFmtId="0" fontId="173" fillId="0" borderId="0"/>
    <xf numFmtId="4" fontId="2" fillId="0" borderId="53" applyFill="0" applyBorder="0" applyProtection="0">
      <alignment horizontal="right" vertical="center"/>
    </xf>
    <xf numFmtId="49" fontId="170" fillId="0" borderId="53">
      <alignment horizontal="right" vertical="center"/>
    </xf>
    <xf numFmtId="49" fontId="170" fillId="0" borderId="53">
      <alignment horizontal="right" vertical="center"/>
    </xf>
    <xf numFmtId="0" fontId="53" fillId="0" borderId="0"/>
    <xf numFmtId="0" fontId="53" fillId="0" borderId="0"/>
    <xf numFmtId="0" fontId="53" fillId="0" borderId="0"/>
    <xf numFmtId="0" fontId="53" fillId="0" borderId="0"/>
    <xf numFmtId="0" fontId="80" fillId="0" borderId="27" applyNumberFormat="0" applyFill="0" applyAlignment="0" applyProtection="0"/>
    <xf numFmtId="0" fontId="53" fillId="0" borderId="0"/>
    <xf numFmtId="0" fontId="53" fillId="0" borderId="0"/>
    <xf numFmtId="0" fontId="53" fillId="0" borderId="0"/>
    <xf numFmtId="190" fontId="45" fillId="0" borderId="54">
      <alignment horizontal="left"/>
    </xf>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94" fillId="27" borderId="28" applyNumberFormat="0" applyFont="0" applyAlignment="0" applyProtection="0"/>
    <xf numFmtId="0" fontId="53" fillId="0" borderId="0"/>
    <xf numFmtId="0" fontId="53" fillId="0" borderId="0"/>
    <xf numFmtId="174" fontId="12" fillId="0" borderId="54">
      <alignment horizontal="right" vertical="center"/>
    </xf>
    <xf numFmtId="0" fontId="53" fillId="0" borderId="0"/>
    <xf numFmtId="0" fontId="53" fillId="0" borderId="0"/>
    <xf numFmtId="190" fontId="45" fillId="0" borderId="54">
      <alignment horizontal="left"/>
    </xf>
    <xf numFmtId="174" fontId="12" fillId="0" borderId="54">
      <alignment horizontal="right" vertical="center"/>
    </xf>
    <xf numFmtId="190" fontId="45" fillId="0" borderId="54">
      <alignment horizontal="left"/>
    </xf>
    <xf numFmtId="0" fontId="53" fillId="0" borderId="0"/>
    <xf numFmtId="190" fontId="45" fillId="0" borderId="54">
      <alignment horizontal="left"/>
    </xf>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77" fillId="25" borderId="24" applyNumberFormat="0" applyAlignment="0" applyProtection="0"/>
    <xf numFmtId="0" fontId="78" fillId="25" borderId="25" applyNumberFormat="0" applyAlignment="0" applyProtection="0"/>
    <xf numFmtId="0" fontId="79" fillId="10" borderId="25" applyNumberFormat="0" applyAlignment="0" applyProtection="0"/>
    <xf numFmtId="0" fontId="80" fillId="0" borderId="27" applyNumberFormat="0" applyFill="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80" fillId="0" borderId="27" applyNumberFormat="0" applyFill="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94" fillId="27" borderId="28" applyNumberFormat="0" applyFont="0" applyAlignment="0" applyProtection="0"/>
    <xf numFmtId="0" fontId="53" fillId="0" borderId="0"/>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94" fillId="27" borderId="28" applyNumberFormat="0" applyFont="0" applyAlignment="0" applyProtection="0"/>
    <xf numFmtId="0" fontId="53" fillId="0" borderId="0"/>
    <xf numFmtId="1" fontId="12" fillId="2" borderId="55">
      <alignment horizontal="right" vertical="center"/>
    </xf>
    <xf numFmtId="1" fontId="21" fillId="2" borderId="52">
      <alignment horizontal="right" vertical="center"/>
    </xf>
    <xf numFmtId="1" fontId="12" fillId="2" borderId="56">
      <alignment horizontal="right" vertical="center"/>
    </xf>
    <xf numFmtId="174" fontId="12" fillId="0" borderId="56">
      <alignment horizontal="right" vertical="center"/>
    </xf>
    <xf numFmtId="174" fontId="12" fillId="0" borderId="56">
      <alignment horizontal="right" vertical="center"/>
    </xf>
    <xf numFmtId="1" fontId="22" fillId="0" borderId="52" applyNumberFormat="0" applyBorder="0">
      <alignment horizontal="left" vertical="top" wrapText="1"/>
    </xf>
    <xf numFmtId="1" fontId="24" fillId="0" borderId="57" applyBorder="0">
      <alignment horizontal="center" vertical="center" textRotation="90"/>
    </xf>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74" fontId="12" fillId="0" borderId="56">
      <alignment horizontal="right" vertical="center"/>
    </xf>
    <xf numFmtId="174" fontId="12" fillId="0" borderId="56">
      <alignment horizontal="right" vertical="center"/>
    </xf>
    <xf numFmtId="0" fontId="77" fillId="25" borderId="24" applyNumberFormat="0" applyAlignment="0" applyProtection="0"/>
    <xf numFmtId="0" fontId="78" fillId="25" borderId="25" applyNumberFormat="0" applyAlignment="0" applyProtection="0"/>
    <xf numFmtId="0" fontId="79" fillId="10" borderId="25" applyNumberFormat="0" applyAlignment="0" applyProtection="0"/>
    <xf numFmtId="0" fontId="80" fillId="0" borderId="27" applyNumberFormat="0" applyFill="0" applyAlignment="0" applyProtection="0"/>
    <xf numFmtId="0" fontId="52" fillId="27" borderId="28" applyNumberFormat="0" applyFont="0" applyAlignment="0" applyProtection="0"/>
    <xf numFmtId="0" fontId="13" fillId="27" borderId="28" applyNumberFormat="0" applyFont="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1" fontId="12" fillId="2" borderId="56">
      <alignment horizontal="right" vertical="center"/>
    </xf>
    <xf numFmtId="174" fontId="12" fillId="0" borderId="56">
      <alignment horizontal="right" vertical="center"/>
    </xf>
    <xf numFmtId="174" fontId="12" fillId="0" borderId="56">
      <alignment horizontal="right" vertical="center"/>
    </xf>
    <xf numFmtId="174" fontId="12" fillId="0" borderId="56">
      <alignment horizontal="right" vertical="center"/>
    </xf>
    <xf numFmtId="174" fontId="12" fillId="0" borderId="56">
      <alignment horizontal="right" vertical="center"/>
    </xf>
    <xf numFmtId="1" fontId="12" fillId="2" borderId="55">
      <alignment horizontal="right" vertical="center"/>
    </xf>
    <xf numFmtId="1" fontId="21" fillId="2" borderId="52">
      <alignment horizontal="right" vertical="center"/>
    </xf>
    <xf numFmtId="1" fontId="12" fillId="2" borderId="56">
      <alignment horizontal="right" vertical="center"/>
    </xf>
    <xf numFmtId="174" fontId="12" fillId="0" borderId="56">
      <alignment horizontal="right" vertical="center"/>
    </xf>
    <xf numFmtId="174" fontId="12" fillId="0" borderId="56">
      <alignment horizontal="right" vertical="center"/>
    </xf>
    <xf numFmtId="1" fontId="22" fillId="0" borderId="52" applyNumberFormat="0" applyBorder="0">
      <alignment horizontal="left" vertical="top" wrapText="1"/>
    </xf>
    <xf numFmtId="1" fontId="24" fillId="0" borderId="57" applyBorder="0">
      <alignment horizontal="center" vertical="center" textRotation="90"/>
    </xf>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94" fillId="27" borderId="28"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80" fillId="0" borderId="27" applyNumberFormat="0" applyFill="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9" fontId="2" fillId="0" borderId="53" applyNumberFormat="0" applyFont="0" applyFill="0" applyBorder="0" applyProtection="0">
      <alignment horizontal="left" vertical="center" indent="2"/>
    </xf>
    <xf numFmtId="49" fontId="120" fillId="0" borderId="53" applyNumberFormat="0" applyFill="0" applyBorder="0" applyProtection="0">
      <alignment horizontal="left" vertical="center"/>
    </xf>
    <xf numFmtId="0" fontId="185" fillId="2" borderId="0" applyNumberFormat="0" applyFont="0" applyBorder="0" applyAlignment="0" applyProtection="0"/>
    <xf numFmtId="0" fontId="2" fillId="0" borderId="53" applyNumberFormat="0" applyFill="0" applyAlignment="0" applyProtection="0"/>
    <xf numFmtId="256" fontId="2" fillId="30" borderId="53" applyNumberFormat="0" applyFont="0" applyBorder="0" applyAlignment="0" applyProtection="0">
      <alignment horizontal="right" vertical="center"/>
    </xf>
    <xf numFmtId="255" fontId="13" fillId="0" borderId="0" applyFont="0" applyFill="0" applyBorder="0" applyAlignment="0" applyProtection="0"/>
    <xf numFmtId="9" fontId="13" fillId="0" borderId="0" applyFont="0" applyFill="0" applyBorder="0" applyAlignment="0" applyProtection="0"/>
    <xf numFmtId="165" fontId="53" fillId="0" borderId="0" applyFont="0" applyFill="0" applyBorder="0" applyAlignment="0" applyProtection="0"/>
    <xf numFmtId="44" fontId="53" fillId="0" borderId="0" applyFont="0" applyFill="0" applyBorder="0" applyAlignment="0" applyProtection="0"/>
  </cellStyleXfs>
  <cellXfs count="1573">
    <xf numFmtId="0" fontId="0" fillId="0" borderId="0" xfId="0"/>
    <xf numFmtId="0" fontId="8" fillId="0" borderId="9" xfId="1" applyFont="1" applyFill="1" applyBorder="1" applyAlignment="1">
      <alignment horizontal="center" vertical="center" wrapText="1"/>
    </xf>
    <xf numFmtId="0" fontId="8" fillId="0" borderId="7" xfId="1" applyFont="1" applyFill="1" applyBorder="1" applyAlignment="1">
      <alignment horizontal="centerContinuous" vertical="center"/>
    </xf>
    <xf numFmtId="0" fontId="8" fillId="0" borderId="9" xfId="1" applyFont="1" applyFill="1" applyBorder="1" applyAlignment="1">
      <alignment horizontal="centerContinuous" vertical="center"/>
    </xf>
    <xf numFmtId="0" fontId="8" fillId="0" borderId="7" xfId="46" applyFont="1" applyFill="1" applyBorder="1" applyAlignment="1">
      <alignment horizontal="center" vertical="center"/>
    </xf>
    <xf numFmtId="0" fontId="8" fillId="0" borderId="0" xfId="46" applyFont="1" applyFill="1" applyBorder="1" applyAlignment="1">
      <alignment horizontal="center" vertical="center"/>
    </xf>
    <xf numFmtId="0" fontId="8" fillId="0" borderId="12" xfId="46" applyFont="1" applyFill="1" applyBorder="1" applyAlignment="1">
      <alignment horizontal="center" vertical="center"/>
    </xf>
    <xf numFmtId="0" fontId="8" fillId="0" borderId="2" xfId="1" applyFont="1" applyFill="1" applyBorder="1" applyAlignment="1">
      <alignment horizontal="center" vertical="center"/>
    </xf>
    <xf numFmtId="0" fontId="8" fillId="0" borderId="10" xfId="1" applyFont="1" applyFill="1" applyBorder="1" applyAlignment="1">
      <alignment horizontal="center" vertical="center"/>
    </xf>
    <xf numFmtId="0" fontId="5" fillId="0" borderId="0" xfId="1" applyFont="1" applyFill="1" applyAlignment="1"/>
    <xf numFmtId="0" fontId="8" fillId="0" borderId="0" xfId="3" applyFont="1" applyFill="1" applyBorder="1" applyAlignment="1">
      <alignment horizontal="center" vertical="center" wrapText="1"/>
    </xf>
    <xf numFmtId="0" fontId="8" fillId="0" borderId="3" xfId="3" applyFont="1" applyFill="1" applyBorder="1" applyAlignment="1">
      <alignment horizontal="center" vertical="center"/>
    </xf>
    <xf numFmtId="0" fontId="8" fillId="0" borderId="3" xfId="3" applyFont="1" applyFill="1" applyBorder="1" applyAlignment="1">
      <alignment horizontal="center" vertical="center" wrapText="1"/>
    </xf>
    <xf numFmtId="0" fontId="26" fillId="0" borderId="0" xfId="46" applyFill="1" applyAlignment="1"/>
    <xf numFmtId="0" fontId="8" fillId="0" borderId="2" xfId="46" applyFont="1" applyFill="1" applyBorder="1" applyAlignment="1">
      <alignment horizontal="centerContinuous" vertical="center"/>
    </xf>
    <xf numFmtId="0" fontId="8" fillId="0" borderId="2" xfId="3" applyFont="1" applyFill="1" applyBorder="1" applyAlignment="1">
      <alignment horizontal="centerContinuous" vertical="center"/>
    </xf>
    <xf numFmtId="0" fontId="8" fillId="0" borderId="10" xfId="3" applyFont="1" applyFill="1" applyBorder="1" applyAlignment="1">
      <alignment horizontal="centerContinuous" vertical="center"/>
    </xf>
    <xf numFmtId="0" fontId="15" fillId="0" borderId="0" xfId="3" applyFont="1" applyFill="1" applyBorder="1" applyAlignment="1">
      <alignment vertical="center"/>
    </xf>
    <xf numFmtId="0" fontId="8" fillId="0" borderId="2" xfId="1" applyFont="1" applyFill="1" applyBorder="1" applyAlignment="1">
      <alignment horizontal="centerContinuous" vertical="center"/>
    </xf>
    <xf numFmtId="0" fontId="8" fillId="0" borderId="10" xfId="1" applyFont="1" applyFill="1" applyBorder="1" applyAlignment="1">
      <alignment horizontal="centerContinuous" vertical="center"/>
    </xf>
    <xf numFmtId="0" fontId="6" fillId="0" borderId="0" xfId="1" applyFont="1" applyFill="1" applyBorder="1" applyAlignment="1"/>
    <xf numFmtId="166" fontId="4" fillId="0" borderId="0" xfId="1" applyNumberFormat="1" applyFont="1" applyFill="1" applyAlignment="1"/>
    <xf numFmtId="0" fontId="4" fillId="0" borderId="0" xfId="1" applyFont="1" applyFill="1" applyAlignment="1"/>
    <xf numFmtId="0" fontId="1" fillId="0" borderId="0" xfId="1" applyFill="1" applyAlignment="1"/>
    <xf numFmtId="0" fontId="4" fillId="0" borderId="9" xfId="1" applyFont="1" applyFill="1" applyBorder="1" applyAlignment="1"/>
    <xf numFmtId="166" fontId="4" fillId="0" borderId="9" xfId="1" applyNumberFormat="1" applyFont="1" applyFill="1" applyBorder="1" applyAlignment="1"/>
    <xf numFmtId="0" fontId="2" fillId="0" borderId="0" xfId="1" applyFont="1" applyFill="1" applyAlignment="1"/>
    <xf numFmtId="0" fontId="2" fillId="0" borderId="0" xfId="1" applyFont="1" applyFill="1" applyBorder="1" applyAlignment="1"/>
    <xf numFmtId="0" fontId="0" fillId="0" borderId="0" xfId="0" applyAlignment="1"/>
    <xf numFmtId="0" fontId="30" fillId="0" borderId="0" xfId="46" applyFont="1" applyFill="1" applyAlignment="1"/>
    <xf numFmtId="0" fontId="30" fillId="0" borderId="0" xfId="46" applyFont="1" applyFill="1" applyAlignment="1">
      <alignment horizontal="center"/>
    </xf>
    <xf numFmtId="0" fontId="30" fillId="0" borderId="0" xfId="46" applyFont="1" applyFill="1" applyBorder="1" applyAlignment="1"/>
    <xf numFmtId="0" fontId="26" fillId="0" borderId="0" xfId="46" applyFill="1" applyBorder="1" applyAlignment="1"/>
    <xf numFmtId="0" fontId="30" fillId="0" borderId="0" xfId="46" applyFont="1" applyFill="1" applyBorder="1" applyAlignment="1">
      <alignment horizontal="center"/>
    </xf>
    <xf numFmtId="0" fontId="2" fillId="0" borderId="0" xfId="46" applyFont="1" applyFill="1" applyBorder="1" applyAlignment="1"/>
    <xf numFmtId="0" fontId="2" fillId="0" borderId="0" xfId="46" applyFont="1" applyFill="1" applyBorder="1" applyAlignment="1">
      <alignment wrapText="1"/>
    </xf>
    <xf numFmtId="0" fontId="3" fillId="0" borderId="0" xfId="1" applyFont="1" applyFill="1" applyBorder="1" applyAlignment="1">
      <alignment wrapText="1"/>
    </xf>
    <xf numFmtId="0" fontId="6" fillId="0" borderId="14" xfId="46" applyFont="1" applyFill="1" applyBorder="1" applyAlignment="1">
      <alignment horizontal="centerContinuous"/>
    </xf>
    <xf numFmtId="0" fontId="6" fillId="0" borderId="1" xfId="46" applyFont="1" applyFill="1" applyBorder="1" applyAlignment="1">
      <alignment horizontal="centerContinuous"/>
    </xf>
    <xf numFmtId="0" fontId="39" fillId="0" borderId="1" xfId="46" applyFont="1" applyFill="1" applyBorder="1" applyAlignment="1">
      <alignment horizontal="centerContinuous"/>
    </xf>
    <xf numFmtId="0" fontId="6" fillId="0" borderId="14" xfId="46" applyFont="1" applyFill="1" applyBorder="1" applyAlignment="1">
      <alignment horizontal="centerContinuous" wrapText="1"/>
    </xf>
    <xf numFmtId="0" fontId="6" fillId="0" borderId="11" xfId="46" applyFont="1" applyFill="1" applyBorder="1" applyAlignment="1">
      <alignment horizontal="centerContinuous" wrapText="1"/>
    </xf>
    <xf numFmtId="0" fontId="6" fillId="0" borderId="1" xfId="46" applyFont="1" applyFill="1" applyBorder="1" applyAlignment="1">
      <alignment horizontal="centerContinuous" wrapText="1"/>
    </xf>
    <xf numFmtId="0" fontId="39" fillId="0" borderId="11" xfId="46" applyFont="1" applyFill="1" applyBorder="1" applyAlignment="1">
      <alignment horizontal="centerContinuous" wrapText="1"/>
    </xf>
    <xf numFmtId="0" fontId="6" fillId="0" borderId="5" xfId="46" applyFont="1" applyFill="1" applyBorder="1" applyAlignment="1">
      <alignment horizontal="centerContinuous"/>
    </xf>
    <xf numFmtId="0" fontId="6" fillId="0" borderId="0" xfId="46" applyFont="1" applyFill="1" applyBorder="1" applyAlignment="1">
      <alignment horizontal="centerContinuous"/>
    </xf>
    <xf numFmtId="0" fontId="39" fillId="0" borderId="0" xfId="46" applyFont="1" applyFill="1" applyBorder="1" applyAlignment="1">
      <alignment horizontal="centerContinuous"/>
    </xf>
    <xf numFmtId="0" fontId="6" fillId="0" borderId="6" xfId="46" applyFont="1" applyFill="1" applyBorder="1" applyAlignment="1">
      <alignment horizontal="centerContinuous"/>
    </xf>
    <xf numFmtId="0" fontId="39" fillId="0" borderId="9" xfId="46" applyFont="1" applyFill="1" applyBorder="1" applyAlignment="1">
      <alignment horizontal="centerContinuous" wrapText="1"/>
    </xf>
    <xf numFmtId="0" fontId="39" fillId="0" borderId="7" xfId="46" applyFont="1" applyFill="1" applyBorder="1" applyAlignment="1">
      <alignment horizontal="centerContinuous" wrapText="1"/>
    </xf>
    <xf numFmtId="172" fontId="39" fillId="0" borderId="7" xfId="46" applyNumberFormat="1" applyFont="1" applyFill="1" applyBorder="1" applyAlignment="1">
      <alignment horizontal="centerContinuous"/>
    </xf>
    <xf numFmtId="0" fontId="39" fillId="0" borderId="7" xfId="46" applyFont="1" applyFill="1" applyBorder="1" applyAlignment="1">
      <alignment horizontal="centerContinuous"/>
    </xf>
    <xf numFmtId="0" fontId="6" fillId="0" borderId="11" xfId="46" applyFont="1" applyFill="1" applyBorder="1" applyAlignment="1">
      <alignment horizontal="centerContinuous"/>
    </xf>
    <xf numFmtId="0" fontId="6" fillId="0" borderId="9" xfId="46" applyFont="1" applyFill="1" applyBorder="1" applyAlignment="1">
      <alignment horizontal="centerContinuous"/>
    </xf>
    <xf numFmtId="0" fontId="6" fillId="0" borderId="7" xfId="46" applyFont="1" applyFill="1" applyBorder="1" applyAlignment="1">
      <alignment horizontal="centerContinuous"/>
    </xf>
    <xf numFmtId="0" fontId="6" fillId="0" borderId="5" xfId="46" applyFont="1" applyFill="1" applyBorder="1" applyAlignment="1">
      <alignment wrapText="1"/>
    </xf>
    <xf numFmtId="0" fontId="6" fillId="0" borderId="6" xfId="46" applyFont="1" applyFill="1" applyBorder="1" applyAlignment="1"/>
    <xf numFmtId="0" fontId="6" fillId="0" borderId="0" xfId="46" applyFont="1" applyFill="1" applyAlignment="1"/>
    <xf numFmtId="0" fontId="39" fillId="0" borderId="0" xfId="46" applyFont="1" applyFill="1" applyAlignment="1"/>
    <xf numFmtId="0" fontId="6" fillId="0" borderId="5" xfId="46" applyFont="1" applyFill="1" applyBorder="1" applyAlignment="1">
      <alignment horizontal="centerContinuous" wrapText="1"/>
    </xf>
    <xf numFmtId="0" fontId="6" fillId="0" borderId="6" xfId="46" applyFont="1" applyFill="1" applyBorder="1" applyAlignment="1">
      <alignment horizontal="centerContinuous" wrapText="1"/>
    </xf>
    <xf numFmtId="0" fontId="6" fillId="0" borderId="0" xfId="46" applyFont="1" applyFill="1" applyBorder="1" applyAlignment="1"/>
    <xf numFmtId="0" fontId="39" fillId="0" borderId="0" xfId="46" applyFont="1" applyFill="1" applyBorder="1" applyAlignment="1"/>
    <xf numFmtId="0" fontId="6" fillId="0" borderId="0" xfId="46" applyFont="1" applyFill="1" applyBorder="1" applyAlignment="1">
      <alignment wrapText="1"/>
    </xf>
    <xf numFmtId="0" fontId="6" fillId="0" borderId="6" xfId="46" applyFont="1" applyFill="1" applyBorder="1" applyAlignment="1">
      <alignment wrapText="1"/>
    </xf>
    <xf numFmtId="0" fontId="26" fillId="0" borderId="0" xfId="46" applyFont="1" applyFill="1" applyAlignment="1"/>
    <xf numFmtId="0" fontId="26" fillId="0" borderId="0" xfId="46" applyFont="1" applyFill="1" applyBorder="1" applyAlignment="1"/>
    <xf numFmtId="0" fontId="4" fillId="0" borderId="0" xfId="1" applyFont="1" applyFill="1" applyBorder="1" applyAlignment="1"/>
    <xf numFmtId="166" fontId="4" fillId="0" borderId="0" xfId="1" applyNumberFormat="1" applyFont="1" applyFill="1" applyBorder="1" applyAlignment="1"/>
    <xf numFmtId="0" fontId="30" fillId="0" borderId="19" xfId="46" applyFont="1" applyFill="1" applyBorder="1" applyAlignment="1">
      <alignment horizontal="center"/>
    </xf>
    <xf numFmtId="0" fontId="30" fillId="0" borderId="20" xfId="46" applyFont="1" applyFill="1" applyBorder="1" applyAlignment="1">
      <alignment horizontal="center"/>
    </xf>
    <xf numFmtId="0" fontId="6" fillId="0" borderId="20" xfId="46" applyFont="1" applyFill="1" applyBorder="1" applyAlignment="1"/>
    <xf numFmtId="0" fontId="6" fillId="0" borderId="19" xfId="46" applyFont="1" applyFill="1" applyBorder="1" applyAlignment="1"/>
    <xf numFmtId="0" fontId="6" fillId="0" borderId="21" xfId="46" applyFont="1" applyFill="1" applyBorder="1" applyAlignment="1">
      <alignment horizontal="left"/>
    </xf>
    <xf numFmtId="0" fontId="6" fillId="0" borderId="20" xfId="46" applyFont="1" applyFill="1" applyBorder="1" applyAlignment="1">
      <alignment horizontal="left"/>
    </xf>
    <xf numFmtId="0" fontId="39" fillId="0" borderId="20" xfId="46" applyFont="1" applyFill="1" applyBorder="1" applyAlignment="1"/>
    <xf numFmtId="0" fontId="30" fillId="0" borderId="20" xfId="46" applyFont="1" applyFill="1" applyBorder="1" applyAlignment="1"/>
    <xf numFmtId="0" fontId="39" fillId="0" borderId="19" xfId="46" applyFont="1" applyFill="1" applyBorder="1" applyAlignment="1"/>
    <xf numFmtId="0" fontId="39" fillId="0" borderId="21" xfId="46" applyFont="1" applyFill="1" applyBorder="1" applyAlignment="1"/>
    <xf numFmtId="0" fontId="10" fillId="0" borderId="0" xfId="3" applyFont="1" applyFill="1" applyAlignment="1"/>
    <xf numFmtId="167" fontId="4" fillId="0" borderId="0" xfId="3" applyNumberFormat="1" applyFont="1" applyFill="1" applyAlignment="1"/>
    <xf numFmtId="166" fontId="4" fillId="0" borderId="0" xfId="3" applyNumberFormat="1" applyFont="1" applyFill="1" applyAlignment="1"/>
    <xf numFmtId="0" fontId="4" fillId="0" borderId="0" xfId="3" applyFont="1" applyFill="1" applyAlignment="1"/>
    <xf numFmtId="0" fontId="13" fillId="0" borderId="0" xfId="3" applyFill="1" applyAlignment="1"/>
    <xf numFmtId="0" fontId="6" fillId="0" borderId="0" xfId="3" applyFont="1" applyFill="1" applyAlignment="1"/>
    <xf numFmtId="199" fontId="6" fillId="0" borderId="0" xfId="85" applyNumberFormat="1" applyFont="1" applyFill="1" applyBorder="1" applyAlignment="1">
      <alignment horizontal="center"/>
    </xf>
    <xf numFmtId="0" fontId="13" fillId="0" borderId="0" xfId="3" applyFill="1" applyBorder="1" applyAlignment="1"/>
    <xf numFmtId="0" fontId="2" fillId="0" borderId="0" xfId="3" applyFont="1" applyFill="1" applyAlignment="1"/>
    <xf numFmtId="188" fontId="6" fillId="0" borderId="0" xfId="1" applyNumberFormat="1" applyFont="1" applyFill="1" applyBorder="1" applyAlignment="1"/>
    <xf numFmtId="0" fontId="1" fillId="0" borderId="0" xfId="1" applyFill="1" applyBorder="1" applyAlignment="1"/>
    <xf numFmtId="200" fontId="6" fillId="0" borderId="0" xfId="1" applyNumberFormat="1" applyFont="1" applyFill="1" applyBorder="1" applyAlignment="1"/>
    <xf numFmtId="0" fontId="5" fillId="0" borderId="0" xfId="1" applyFont="1" applyFill="1" applyBorder="1" applyAlignment="1"/>
    <xf numFmtId="0" fontId="5" fillId="0" borderId="6" xfId="1" applyFont="1" applyFill="1" applyBorder="1" applyAlignment="1">
      <alignment horizontal="center"/>
    </xf>
    <xf numFmtId="0" fontId="6" fillId="0" borderId="6" xfId="1" applyFont="1" applyFill="1" applyBorder="1" applyAlignment="1">
      <alignment horizontal="center"/>
    </xf>
    <xf numFmtId="0" fontId="6" fillId="0" borderId="0" xfId="1" applyFont="1" applyFill="1" applyAlignment="1"/>
    <xf numFmtId="0" fontId="6" fillId="0" borderId="0" xfId="1" quotePrefix="1" applyFont="1" applyFill="1" applyBorder="1" applyAlignment="1"/>
    <xf numFmtId="0" fontId="37" fillId="0" borderId="0" xfId="1" applyFont="1" applyFill="1" applyBorder="1" applyAlignment="1"/>
    <xf numFmtId="0" fontId="37" fillId="0" borderId="0" xfId="1" applyFont="1" applyFill="1" applyAlignment="1"/>
    <xf numFmtId="0" fontId="5" fillId="0" borderId="0" xfId="1" quotePrefix="1" applyFont="1" applyFill="1" applyAlignment="1"/>
    <xf numFmtId="0" fontId="13" fillId="0" borderId="0" xfId="84" applyFont="1" applyBorder="1" applyAlignment="1">
      <alignment horizontal="left"/>
    </xf>
    <xf numFmtId="0" fontId="2" fillId="0" borderId="0" xfId="0" applyFont="1" applyAlignment="1"/>
    <xf numFmtId="176" fontId="1" fillId="0" borderId="0" xfId="1" applyNumberFormat="1" applyFill="1" applyAlignment="1"/>
    <xf numFmtId="175" fontId="1" fillId="0" borderId="0" xfId="1" applyNumberFormat="1" applyFill="1" applyAlignment="1"/>
    <xf numFmtId="0" fontId="5" fillId="0" borderId="0" xfId="46" applyFont="1" applyFill="1" applyAlignment="1"/>
    <xf numFmtId="0" fontId="4" fillId="0" borderId="0" xfId="46" applyFont="1" applyFill="1" applyBorder="1" applyAlignment="1"/>
    <xf numFmtId="178" fontId="2" fillId="0" borderId="0" xfId="46" applyNumberFormat="1" applyFont="1" applyFill="1" applyBorder="1" applyAlignment="1"/>
    <xf numFmtId="0" fontId="17" fillId="0" borderId="0" xfId="46" applyFont="1" applyFill="1" applyBorder="1" applyAlignment="1"/>
    <xf numFmtId="0" fontId="2" fillId="0" borderId="0" xfId="46" applyFont="1" applyFill="1" applyAlignment="1"/>
    <xf numFmtId="0" fontId="5" fillId="0" borderId="0" xfId="46" applyFont="1" applyFill="1" applyBorder="1" applyAlignment="1"/>
    <xf numFmtId="178" fontId="5" fillId="0" borderId="0" xfId="46" applyNumberFormat="1" applyFont="1" applyFill="1" applyBorder="1" applyAlignment="1"/>
    <xf numFmtId="180" fontId="5" fillId="0" borderId="0" xfId="81" applyNumberFormat="1" applyFont="1" applyFill="1" applyBorder="1" applyAlignment="1"/>
    <xf numFmtId="180" fontId="5" fillId="0" borderId="0" xfId="46" applyNumberFormat="1" applyFont="1" applyFill="1" applyBorder="1" applyAlignment="1"/>
    <xf numFmtId="179" fontId="5" fillId="0" borderId="0" xfId="46" applyNumberFormat="1" applyFont="1" applyFill="1" applyBorder="1" applyAlignment="1"/>
    <xf numFmtId="0" fontId="12" fillId="0" borderId="0" xfId="75" applyFont="1">
      <alignment horizontal="left" vertical="center" wrapText="1"/>
    </xf>
    <xf numFmtId="0" fontId="12" fillId="0" borderId="0" xfId="75" applyFont="1" applyBorder="1">
      <alignment horizontal="left" vertical="center" wrapText="1"/>
    </xf>
    <xf numFmtId="0" fontId="12" fillId="0" borderId="0" xfId="75">
      <alignment horizontal="left" vertical="center" wrapText="1"/>
    </xf>
    <xf numFmtId="0" fontId="12" fillId="0" borderId="0" xfId="75" applyFont="1" applyAlignment="1">
      <alignment horizontal="left" vertical="center"/>
    </xf>
    <xf numFmtId="0" fontId="59" fillId="0" borderId="0" xfId="75" applyFont="1" applyAlignment="1">
      <alignment horizontal="left" vertical="center"/>
    </xf>
    <xf numFmtId="201" fontId="12" fillId="0" borderId="0" xfId="75" applyNumberFormat="1" applyFont="1">
      <alignment horizontal="left" vertical="center" wrapText="1"/>
    </xf>
    <xf numFmtId="0" fontId="12" fillId="0" borderId="0" xfId="75" applyFont="1" applyFill="1" applyBorder="1">
      <alignment horizontal="left" vertical="center" wrapText="1"/>
    </xf>
    <xf numFmtId="0" fontId="12" fillId="0" borderId="0" xfId="75" applyFont="1" applyFill="1">
      <alignment horizontal="left" vertical="center" wrapText="1"/>
    </xf>
    <xf numFmtId="0" fontId="12" fillId="0" borderId="0" xfId="75" applyBorder="1">
      <alignment horizontal="left" vertical="center" wrapText="1"/>
    </xf>
    <xf numFmtId="169" fontId="62" fillId="20" borderId="7" xfId="2" applyFont="1" applyFill="1" applyBorder="1">
      <alignment horizontal="right" vertical="center"/>
    </xf>
    <xf numFmtId="169" fontId="62" fillId="20" borderId="9" xfId="2" applyFont="1" applyFill="1" applyBorder="1">
      <alignment horizontal="right" vertical="center"/>
    </xf>
    <xf numFmtId="0" fontId="12" fillId="0" borderId="9" xfId="75" applyFont="1" applyBorder="1">
      <alignment horizontal="left" vertical="center" wrapText="1"/>
    </xf>
    <xf numFmtId="169" fontId="62" fillId="20" borderId="6" xfId="2" applyFont="1" applyFill="1" applyBorder="1">
      <alignment horizontal="right" vertical="center"/>
    </xf>
    <xf numFmtId="169" fontId="62" fillId="20" borderId="0" xfId="2" applyFont="1" applyFill="1" applyBorder="1">
      <alignment horizontal="right" vertical="center"/>
    </xf>
    <xf numFmtId="169" fontId="62" fillId="20" borderId="1" xfId="2" applyFont="1" applyFill="1" applyBorder="1">
      <alignment horizontal="right" vertical="center"/>
    </xf>
    <xf numFmtId="0" fontId="12" fillId="0" borderId="1" xfId="75" applyFont="1" applyBorder="1">
      <alignment horizontal="left" vertical="center" wrapText="1"/>
    </xf>
    <xf numFmtId="0" fontId="12" fillId="0" borderId="0" xfId="75" applyFont="1" applyAlignment="1">
      <alignment horizontal="left" vertical="center" wrapText="1"/>
    </xf>
    <xf numFmtId="0" fontId="12" fillId="0" borderId="0" xfId="75" applyFont="1" applyBorder="1" applyAlignment="1">
      <alignment horizontal="left" vertical="center" wrapText="1"/>
    </xf>
    <xf numFmtId="0" fontId="12" fillId="0" borderId="0" xfId="75" applyAlignment="1">
      <alignment horizontal="left" vertical="center" wrapText="1"/>
    </xf>
    <xf numFmtId="0" fontId="12" fillId="0" borderId="0" xfId="75" applyFont="1" applyFill="1" applyBorder="1" applyAlignment="1">
      <alignment horizontal="left" vertical="center" wrapText="1"/>
    </xf>
    <xf numFmtId="1" fontId="63" fillId="0" borderId="0" xfId="75" applyNumberFormat="1" applyFont="1" applyBorder="1" applyAlignment="1">
      <alignment horizontal="left" vertical="center" wrapText="1"/>
    </xf>
    <xf numFmtId="0" fontId="12" fillId="0" borderId="0" xfId="75" applyBorder="1" applyAlignment="1">
      <alignment horizontal="left" vertical="center" wrapText="1"/>
    </xf>
    <xf numFmtId="0" fontId="12" fillId="0" borderId="0" xfId="75" applyFont="1" applyFill="1" applyAlignment="1">
      <alignment horizontal="left" vertical="center" wrapText="1"/>
    </xf>
    <xf numFmtId="169" fontId="41" fillId="0" borderId="0" xfId="2" applyFont="1" applyFill="1" applyBorder="1" applyAlignment="1">
      <alignment horizontal="right" vertical="center"/>
    </xf>
    <xf numFmtId="0" fontId="25" fillId="0" borderId="0" xfId="45" applyFont="1" applyFill="1" applyBorder="1" applyAlignment="1">
      <alignment horizontal="center" vertical="center"/>
    </xf>
    <xf numFmtId="169" fontId="41" fillId="0" borderId="0" xfId="2" applyNumberFormat="1" applyFont="1" applyFill="1" applyBorder="1" applyAlignment="1">
      <alignment horizontal="right" vertical="center"/>
    </xf>
    <xf numFmtId="174" fontId="41" fillId="0" borderId="0" xfId="2" applyNumberFormat="1" applyFont="1" applyFill="1" applyBorder="1" applyAlignment="1">
      <alignment horizontal="right" vertical="center"/>
    </xf>
    <xf numFmtId="169" fontId="12" fillId="0" borderId="0" xfId="14" applyNumberFormat="1" applyFont="1" applyFill="1" applyBorder="1" applyAlignment="1">
      <alignment horizontal="right" vertical="center"/>
    </xf>
    <xf numFmtId="0" fontId="12" fillId="0" borderId="0" xfId="38" applyFont="1" applyFill="1" applyBorder="1" applyAlignment="1">
      <alignment horizontal="left" vertical="center" wrapText="1"/>
    </xf>
    <xf numFmtId="1" fontId="23" fillId="0" borderId="0" xfId="39" applyNumberFormat="1" applyFont="1" applyFill="1" applyBorder="1" applyAlignment="1">
      <alignment horizontal="center" vertical="center" textRotation="90" wrapText="1"/>
    </xf>
    <xf numFmtId="169" fontId="41" fillId="0" borderId="7" xfId="2" applyFont="1" applyBorder="1">
      <alignment horizontal="right" vertical="center"/>
    </xf>
    <xf numFmtId="169" fontId="41" fillId="0" borderId="12" xfId="2" applyFont="1" applyBorder="1">
      <alignment horizontal="right" vertical="center"/>
    </xf>
    <xf numFmtId="0" fontId="25" fillId="0" borderId="10" xfId="45" applyFont="1" applyBorder="1">
      <alignment horizontal="center" vertical="center"/>
    </xf>
    <xf numFmtId="0" fontId="25" fillId="0" borderId="4" xfId="45" applyFont="1" applyBorder="1">
      <alignment horizontal="center" vertical="center"/>
    </xf>
    <xf numFmtId="1" fontId="23" fillId="0" borderId="9" xfId="39" applyNumberFormat="1" applyFont="1" applyBorder="1">
      <alignment horizontal="center" vertical="center" textRotation="90" wrapText="1"/>
    </xf>
    <xf numFmtId="169" fontId="41" fillId="0" borderId="6" xfId="2" applyFont="1" applyBorder="1">
      <alignment horizontal="right" vertical="center"/>
    </xf>
    <xf numFmtId="169" fontId="66" fillId="20" borderId="5" xfId="2" applyFont="1" applyFill="1" applyBorder="1">
      <alignment horizontal="right" vertical="center"/>
    </xf>
    <xf numFmtId="1" fontId="23" fillId="0" borderId="0" xfId="39" applyNumberFormat="1" applyFont="1" applyBorder="1">
      <alignment horizontal="center" vertical="center" textRotation="90" wrapText="1"/>
    </xf>
    <xf numFmtId="169" fontId="41" fillId="0" borderId="5" xfId="2" applyFont="1" applyBorder="1">
      <alignment horizontal="right" vertical="center"/>
    </xf>
    <xf numFmtId="0" fontId="25" fillId="0" borderId="12" xfId="45" applyFont="1" applyBorder="1">
      <alignment horizontal="center" vertical="center"/>
    </xf>
    <xf numFmtId="0" fontId="25" fillId="0" borderId="6" xfId="45" applyFont="1" applyBorder="1">
      <alignment horizontal="center" vertical="center"/>
    </xf>
    <xf numFmtId="0" fontId="25" fillId="0" borderId="5" xfId="45" applyFont="1" applyBorder="1">
      <alignment horizontal="center" vertical="center"/>
    </xf>
    <xf numFmtId="0" fontId="25" fillId="0" borderId="0" xfId="45" applyFont="1" applyBorder="1">
      <alignment horizontal="center" vertical="center"/>
    </xf>
    <xf numFmtId="169" fontId="60" fillId="0" borderId="6" xfId="2" applyFont="1" applyBorder="1">
      <alignment horizontal="right" vertical="center"/>
    </xf>
    <xf numFmtId="1" fontId="23" fillId="0" borderId="1" xfId="39" applyNumberFormat="1" applyFont="1" applyBorder="1">
      <alignment horizontal="center" vertical="center" textRotation="90" wrapText="1"/>
    </xf>
    <xf numFmtId="1" fontId="24" fillId="0" borderId="9" xfId="40" applyFont="1" applyBorder="1">
      <alignment horizontal="center" vertical="center" textRotation="90"/>
    </xf>
    <xf numFmtId="1" fontId="24" fillId="0" borderId="0" xfId="40" applyFont="1" applyBorder="1">
      <alignment horizontal="center" vertical="center" textRotation="90"/>
    </xf>
    <xf numFmtId="0" fontId="25" fillId="0" borderId="11" xfId="45" applyFont="1" applyBorder="1">
      <alignment horizontal="center" vertical="center"/>
    </xf>
    <xf numFmtId="169" fontId="12" fillId="0" borderId="0" xfId="75" applyNumberFormat="1" applyFont="1" applyFill="1" applyBorder="1">
      <alignment horizontal="left" vertical="center" wrapText="1"/>
    </xf>
    <xf numFmtId="169" fontId="66" fillId="20" borderId="6" xfId="2" applyFont="1" applyFill="1" applyBorder="1">
      <alignment horizontal="right" vertical="center"/>
    </xf>
    <xf numFmtId="1" fontId="12" fillId="0" borderId="6" xfId="75" applyNumberFormat="1" applyFont="1" applyBorder="1">
      <alignment horizontal="left" vertical="center" wrapText="1"/>
    </xf>
    <xf numFmtId="1" fontId="12" fillId="0" borderId="5" xfId="75" applyNumberFormat="1" applyFont="1" applyBorder="1">
      <alignment horizontal="left" vertical="center" wrapText="1"/>
    </xf>
    <xf numFmtId="1" fontId="21" fillId="0" borderId="12" xfId="75" applyNumberFormat="1" applyFont="1" applyBorder="1" applyAlignment="1">
      <alignment horizontal="left"/>
    </xf>
    <xf numFmtId="1" fontId="18" fillId="0" borderId="9" xfId="5" applyFont="1" applyBorder="1">
      <alignment horizontal="center"/>
    </xf>
    <xf numFmtId="1" fontId="18" fillId="0" borderId="7" xfId="5" applyFont="1" applyBorder="1">
      <alignment horizontal="center"/>
    </xf>
    <xf numFmtId="1" fontId="18" fillId="0" borderId="12" xfId="5" applyFont="1" applyBorder="1">
      <alignment horizontal="center"/>
    </xf>
    <xf numFmtId="1" fontId="18" fillId="0" borderId="9" xfId="5" applyFont="1" applyBorder="1" applyAlignment="1">
      <alignment horizontal="center"/>
    </xf>
    <xf numFmtId="0" fontId="18" fillId="0" borderId="7" xfId="41" applyFont="1" applyBorder="1">
      <alignment horizontal="center" vertical="center"/>
    </xf>
    <xf numFmtId="0" fontId="25" fillId="0" borderId="6" xfId="42" applyFont="1" applyFill="1" applyBorder="1">
      <alignment horizontal="center" textRotation="90" wrapText="1"/>
    </xf>
    <xf numFmtId="0" fontId="25" fillId="0" borderId="5" xfId="42" applyFont="1" applyFill="1" applyBorder="1">
      <alignment horizontal="center" textRotation="90" wrapText="1"/>
    </xf>
    <xf numFmtId="0" fontId="25" fillId="0" borderId="5" xfId="42" applyFont="1" applyBorder="1">
      <alignment horizontal="center" textRotation="90" wrapText="1"/>
    </xf>
    <xf numFmtId="0" fontId="25" fillId="0" borderId="6" xfId="42" applyFont="1" applyBorder="1">
      <alignment horizontal="center" textRotation="90" wrapText="1"/>
    </xf>
    <xf numFmtId="0" fontId="25" fillId="0" borderId="0" xfId="42" applyFont="1" applyBorder="1">
      <alignment horizontal="center" textRotation="90" wrapText="1"/>
    </xf>
    <xf numFmtId="0" fontId="25" fillId="0" borderId="0" xfId="42" applyFont="1" applyFill="1" applyBorder="1">
      <alignment horizontal="center" textRotation="90" wrapText="1"/>
    </xf>
    <xf numFmtId="0" fontId="25" fillId="0" borderId="0" xfId="42" applyFont="1">
      <alignment horizontal="center" textRotation="90" wrapText="1"/>
    </xf>
    <xf numFmtId="1" fontId="12" fillId="0" borderId="11" xfId="75" applyNumberFormat="1" applyFont="1" applyBorder="1">
      <alignment horizontal="left" vertical="center" wrapText="1"/>
    </xf>
    <xf numFmtId="1" fontId="12" fillId="0" borderId="14" xfId="75" applyNumberFormat="1" applyFont="1" applyBorder="1">
      <alignment horizontal="left" vertical="center" wrapText="1"/>
    </xf>
    <xf numFmtId="0" fontId="25" fillId="0" borderId="14" xfId="42" applyFont="1" applyBorder="1">
      <alignment horizontal="center" textRotation="90" wrapText="1"/>
    </xf>
    <xf numFmtId="0" fontId="18" fillId="0" borderId="14" xfId="41" applyFont="1" applyBorder="1">
      <alignment horizontal="center" vertical="center"/>
    </xf>
    <xf numFmtId="0" fontId="18" fillId="0" borderId="11" xfId="41" applyFont="1" applyBorder="1">
      <alignment horizontal="center" vertical="center"/>
    </xf>
    <xf numFmtId="0" fontId="22" fillId="0" borderId="1" xfId="36" applyNumberFormat="1" applyFont="1" applyBorder="1" applyAlignment="1">
      <alignment horizontal="left" vertical="top" wrapText="1"/>
    </xf>
    <xf numFmtId="1" fontId="22" fillId="0" borderId="1" xfId="36" applyNumberFormat="1" applyFont="1" applyBorder="1" applyAlignment="1">
      <alignment horizontal="left" vertical="top" wrapText="1"/>
    </xf>
    <xf numFmtId="1" fontId="63" fillId="0" borderId="0" xfId="75" applyNumberFormat="1" applyFont="1" applyBorder="1">
      <alignment horizontal="left" vertical="center" wrapText="1"/>
    </xf>
    <xf numFmtId="169" fontId="41" fillId="0" borderId="0" xfId="2" applyNumberFormat="1" applyFont="1" applyFill="1" applyBorder="1">
      <alignment horizontal="right" vertical="center"/>
    </xf>
    <xf numFmtId="0" fontId="25" fillId="0" borderId="0" xfId="45" applyFont="1" applyFill="1" applyBorder="1">
      <alignment horizontal="center" vertical="center"/>
    </xf>
    <xf numFmtId="169" fontId="41" fillId="0" borderId="0" xfId="2" applyFont="1" applyFill="1" applyBorder="1">
      <alignment horizontal="right" vertical="center"/>
    </xf>
    <xf numFmtId="174" fontId="41" fillId="0" borderId="0" xfId="2" applyNumberFormat="1" applyFont="1" applyFill="1" applyBorder="1">
      <alignment horizontal="right" vertical="center"/>
    </xf>
    <xf numFmtId="169" fontId="12" fillId="0" borderId="0" xfId="14" applyNumberFormat="1" applyFont="1" applyFill="1" applyBorder="1">
      <alignment horizontal="right" vertical="center"/>
    </xf>
    <xf numFmtId="0" fontId="12" fillId="0" borderId="0" xfId="38" applyFont="1" applyFill="1" applyBorder="1">
      <alignment horizontal="left" vertical="center" wrapText="1"/>
    </xf>
    <xf numFmtId="1" fontId="23" fillId="0" borderId="0" xfId="39" applyNumberFormat="1" applyFont="1" applyFill="1" applyBorder="1">
      <alignment horizontal="center" vertical="center" textRotation="90" wrapText="1"/>
    </xf>
    <xf numFmtId="174" fontId="12" fillId="0" borderId="0" xfId="75" applyNumberFormat="1" applyFont="1">
      <alignment horizontal="left" vertical="center" wrapText="1"/>
    </xf>
    <xf numFmtId="169" fontId="12" fillId="0" borderId="0" xfId="2" applyFont="1" applyBorder="1">
      <alignment horizontal="right" vertical="center"/>
    </xf>
    <xf numFmtId="1" fontId="12" fillId="0" borderId="0" xfId="75" applyNumberFormat="1" applyFont="1" applyFill="1" applyBorder="1">
      <alignment horizontal="left" vertical="center" wrapText="1"/>
    </xf>
    <xf numFmtId="1" fontId="12" fillId="0" borderId="0" xfId="75" applyNumberFormat="1" applyFont="1" applyBorder="1">
      <alignment horizontal="left" vertical="center" wrapText="1"/>
    </xf>
    <xf numFmtId="1" fontId="21" fillId="0" borderId="0" xfId="75" applyNumberFormat="1" applyFont="1" applyBorder="1">
      <alignment horizontal="left" vertical="center" wrapText="1"/>
    </xf>
    <xf numFmtId="1" fontId="63" fillId="0" borderId="1" xfId="75" applyNumberFormat="1" applyFont="1" applyBorder="1">
      <alignment horizontal="left" vertical="center" wrapText="1"/>
    </xf>
    <xf numFmtId="0" fontId="18" fillId="0" borderId="0" xfId="41" applyFont="1" applyBorder="1">
      <alignment horizontal="center" vertical="center"/>
    </xf>
    <xf numFmtId="1" fontId="63" fillId="0" borderId="0" xfId="75" applyNumberFormat="1" applyFont="1" applyBorder="1" applyAlignment="1">
      <alignment horizontal="center" textRotation="90"/>
    </xf>
    <xf numFmtId="0" fontId="29" fillId="0" borderId="0" xfId="46" applyFont="1" applyFill="1" applyAlignment="1"/>
    <xf numFmtId="0" fontId="13" fillId="0" borderId="0" xfId="0" applyFont="1" applyAlignment="1">
      <alignment horizontal="left" vertical="center"/>
    </xf>
    <xf numFmtId="0" fontId="69" fillId="0" borderId="0" xfId="0" applyFont="1" applyAlignment="1">
      <alignment horizontal="left" vertical="center" wrapText="1"/>
    </xf>
    <xf numFmtId="1" fontId="70" fillId="0" borderId="0" xfId="0" applyNumberFormat="1" applyFont="1" applyBorder="1" applyAlignment="1">
      <alignment horizontal="left" vertical="center" wrapText="1"/>
    </xf>
    <xf numFmtId="0" fontId="69" fillId="0" borderId="0" xfId="0" applyFont="1" applyBorder="1" applyAlignment="1">
      <alignment horizontal="left" vertical="center" wrapText="1"/>
    </xf>
    <xf numFmtId="0" fontId="13" fillId="0" borderId="0" xfId="0" applyFont="1" applyFill="1" applyAlignment="1">
      <alignment horizontal="left" vertical="center"/>
    </xf>
    <xf numFmtId="0" fontId="72" fillId="0" borderId="1" xfId="45" applyFont="1" applyFill="1" applyBorder="1" applyAlignment="1">
      <alignment horizontal="center" vertical="center"/>
    </xf>
    <xf numFmtId="169" fontId="69" fillId="0" borderId="0" xfId="2" applyFont="1" applyFill="1" applyBorder="1" applyAlignment="1">
      <alignment horizontal="right" vertical="center"/>
    </xf>
    <xf numFmtId="169" fontId="69" fillId="0" borderId="0" xfId="2" applyNumberFormat="1" applyFont="1" applyFill="1" applyBorder="1" applyAlignment="1">
      <alignment horizontal="right" vertical="center"/>
    </xf>
    <xf numFmtId="169" fontId="69" fillId="0" borderId="0" xfId="14" applyNumberFormat="1" applyFont="1" applyFill="1" applyBorder="1" applyAlignment="1">
      <alignment horizontal="right" vertical="center"/>
    </xf>
    <xf numFmtId="174" fontId="69" fillId="0" borderId="0" xfId="2" applyNumberFormat="1" applyFont="1" applyFill="1" applyBorder="1" applyAlignment="1">
      <alignment horizontal="right" vertical="center"/>
    </xf>
    <xf numFmtId="0" fontId="72" fillId="0" borderId="0" xfId="45" applyFont="1" applyFill="1" applyBorder="1" applyAlignment="1">
      <alignment horizontal="center" vertical="center"/>
    </xf>
    <xf numFmtId="0" fontId="69" fillId="0" borderId="0" xfId="38" applyFont="1" applyFill="1" applyBorder="1" applyAlignment="1">
      <alignment horizontal="left" vertical="center" wrapText="1"/>
    </xf>
    <xf numFmtId="1" fontId="73" fillId="0" borderId="0" xfId="39" applyNumberFormat="1" applyFont="1" applyFill="1" applyBorder="1" applyAlignment="1">
      <alignment horizontal="center" vertical="center" textRotation="90" wrapText="1"/>
    </xf>
    <xf numFmtId="0" fontId="72" fillId="0" borderId="14" xfId="45" applyFont="1" applyBorder="1">
      <alignment horizontal="center" vertical="center"/>
    </xf>
    <xf numFmtId="0" fontId="72" fillId="0" borderId="4" xfId="45" applyFont="1" applyBorder="1">
      <alignment horizontal="center" vertical="center"/>
    </xf>
    <xf numFmtId="1" fontId="73" fillId="0" borderId="9" xfId="39" applyNumberFormat="1" applyFont="1" applyBorder="1">
      <alignment horizontal="center" vertical="center" textRotation="90" wrapText="1"/>
    </xf>
    <xf numFmtId="1" fontId="73" fillId="0" borderId="0" xfId="39" applyNumberFormat="1" applyFont="1" applyBorder="1">
      <alignment horizontal="center" vertical="center" textRotation="90" wrapText="1"/>
    </xf>
    <xf numFmtId="0" fontId="72" fillId="0" borderId="0" xfId="45" applyFont="1" applyBorder="1">
      <alignment horizontal="center" vertical="center"/>
    </xf>
    <xf numFmtId="0" fontId="72" fillId="0" borderId="6" xfId="45" applyFont="1" applyBorder="1">
      <alignment horizontal="center" vertical="center"/>
    </xf>
    <xf numFmtId="1" fontId="73" fillId="0" borderId="1" xfId="39" applyNumberFormat="1" applyFont="1" applyBorder="1">
      <alignment horizontal="center" vertical="center" textRotation="90" wrapText="1"/>
    </xf>
    <xf numFmtId="1" fontId="74" fillId="0" borderId="0" xfId="40" applyFont="1" applyBorder="1">
      <alignment horizontal="center" vertical="center" textRotation="90"/>
    </xf>
    <xf numFmtId="0" fontId="72" fillId="0" borderId="11" xfId="45" applyFont="1" applyBorder="1">
      <alignment horizontal="center" vertical="center"/>
    </xf>
    <xf numFmtId="1" fontId="69" fillId="0" borderId="5" xfId="0" applyNumberFormat="1" applyFont="1" applyBorder="1" applyAlignment="1">
      <alignment horizontal="left"/>
    </xf>
    <xf numFmtId="1" fontId="75" fillId="0" borderId="17" xfId="5" applyFont="1" applyBorder="1">
      <alignment horizontal="center"/>
    </xf>
    <xf numFmtId="1" fontId="75" fillId="0" borderId="9" xfId="5" applyFont="1" applyBorder="1" applyAlignment="1"/>
    <xf numFmtId="1" fontId="75" fillId="0" borderId="0" xfId="5" applyFont="1" applyBorder="1" applyAlignment="1"/>
    <xf numFmtId="1" fontId="75" fillId="0" borderId="12" xfId="5" applyFont="1" applyBorder="1" applyAlignment="1"/>
    <xf numFmtId="1" fontId="75" fillId="0" borderId="7" xfId="5" applyFont="1" applyBorder="1" applyAlignment="1"/>
    <xf numFmtId="0" fontId="75" fillId="0" borderId="7" xfId="41" applyFont="1" applyBorder="1">
      <alignment horizontal="center" vertical="center"/>
    </xf>
    <xf numFmtId="0" fontId="72" fillId="0" borderId="5" xfId="42" applyFont="1" applyFill="1" applyBorder="1">
      <alignment horizontal="center" textRotation="90" wrapText="1"/>
    </xf>
    <xf numFmtId="0" fontId="72" fillId="0" borderId="17" xfId="42" applyFont="1" applyBorder="1">
      <alignment horizontal="center" textRotation="90" wrapText="1"/>
    </xf>
    <xf numFmtId="0" fontId="72" fillId="0" borderId="0" xfId="42" applyFont="1" applyBorder="1">
      <alignment horizontal="center" textRotation="90" wrapText="1"/>
    </xf>
    <xf numFmtId="0" fontId="72" fillId="0" borderId="5" xfId="42" applyFont="1" applyBorder="1">
      <alignment horizontal="center" textRotation="90" wrapText="1"/>
    </xf>
    <xf numFmtId="0" fontId="72" fillId="0" borderId="6" xfId="42" applyFont="1" applyBorder="1">
      <alignment horizontal="center" textRotation="90" wrapText="1"/>
    </xf>
    <xf numFmtId="0" fontId="72" fillId="0" borderId="14" xfId="42" applyFont="1" applyBorder="1">
      <alignment horizontal="center" textRotation="90" wrapText="1"/>
    </xf>
    <xf numFmtId="0" fontId="75" fillId="0" borderId="14" xfId="41" applyFont="1" applyBorder="1">
      <alignment horizontal="center" vertical="center"/>
    </xf>
    <xf numFmtId="0" fontId="75" fillId="0" borderId="1" xfId="41" applyFont="1" applyBorder="1" applyAlignment="1">
      <alignment vertical="center"/>
    </xf>
    <xf numFmtId="0" fontId="75" fillId="0" borderId="14" xfId="41" applyFont="1" applyBorder="1" applyAlignment="1">
      <alignment vertical="center"/>
    </xf>
    <xf numFmtId="0" fontId="75" fillId="0" borderId="11" xfId="41" applyFont="1" applyBorder="1">
      <alignment horizontal="center" vertical="center"/>
    </xf>
    <xf numFmtId="0" fontId="8" fillId="0" borderId="1" xfId="36" applyNumberFormat="1" applyFont="1" applyBorder="1" applyAlignment="1">
      <alignment horizontal="left" vertical="top" wrapText="1"/>
    </xf>
    <xf numFmtId="1" fontId="8" fillId="0" borderId="1" xfId="36" applyNumberFormat="1" applyFont="1" applyBorder="1" applyAlignment="1">
      <alignment horizontal="left" vertical="top" wrapText="1"/>
    </xf>
    <xf numFmtId="3" fontId="29" fillId="0" borderId="0" xfId="46" applyNumberFormat="1" applyFont="1" applyFill="1" applyAlignment="1"/>
    <xf numFmtId="2" fontId="2" fillId="0" borderId="0" xfId="46" applyNumberFormat="1" applyFont="1" applyFill="1" applyBorder="1" applyAlignment="1"/>
    <xf numFmtId="0" fontId="75" fillId="0" borderId="14" xfId="41" applyFont="1" applyBorder="1" applyAlignment="1">
      <alignment horizontal="centerContinuous" vertical="center"/>
    </xf>
    <xf numFmtId="0" fontId="75" fillId="0" borderId="1" xfId="41" applyFont="1" applyBorder="1" applyAlignment="1">
      <alignment horizontal="centerContinuous" vertical="center"/>
    </xf>
    <xf numFmtId="0" fontId="75" fillId="0" borderId="11" xfId="41" applyFont="1" applyBorder="1" applyAlignment="1">
      <alignment horizontal="centerContinuous" vertical="center"/>
    </xf>
    <xf numFmtId="1" fontId="75" fillId="0" borderId="5" xfId="5" applyFont="1" applyBorder="1" applyAlignment="1"/>
    <xf numFmtId="1" fontId="75" fillId="0" borderId="6" xfId="5" applyFont="1" applyBorder="1" applyAlignment="1"/>
    <xf numFmtId="0" fontId="75" fillId="0" borderId="13" xfId="41" applyFont="1" applyBorder="1" applyAlignment="1">
      <alignment vertical="center"/>
    </xf>
    <xf numFmtId="1" fontId="75" fillId="0" borderId="8" xfId="5" applyFont="1" applyBorder="1" applyAlignment="1"/>
    <xf numFmtId="0" fontId="69" fillId="0" borderId="1" xfId="0" applyFont="1" applyBorder="1" applyAlignment="1">
      <alignment horizontal="centerContinuous" vertical="center"/>
    </xf>
    <xf numFmtId="0" fontId="75" fillId="0" borderId="11" xfId="0" applyFont="1" applyBorder="1" applyAlignment="1">
      <alignment horizontal="centerContinuous" vertical="center"/>
    </xf>
    <xf numFmtId="188" fontId="29" fillId="0" borderId="0" xfId="46" applyNumberFormat="1" applyFont="1" applyFill="1" applyAlignment="1"/>
    <xf numFmtId="168" fontId="6" fillId="0" borderId="0" xfId="46" applyNumberFormat="1" applyFont="1" applyFill="1" applyBorder="1" applyAlignment="1"/>
    <xf numFmtId="181" fontId="6" fillId="0" borderId="0" xfId="46" applyNumberFormat="1" applyFont="1" applyFill="1" applyBorder="1" applyAlignment="1">
      <alignment horizontal="right"/>
    </xf>
    <xf numFmtId="0" fontId="29" fillId="0" borderId="0" xfId="46" applyFont="1" applyFill="1" applyBorder="1" applyAlignment="1"/>
    <xf numFmtId="168" fontId="5" fillId="0" borderId="0" xfId="46" applyNumberFormat="1" applyFont="1" applyFill="1" applyBorder="1" applyAlignment="1"/>
    <xf numFmtId="1" fontId="5" fillId="0" borderId="0" xfId="46" applyNumberFormat="1" applyFont="1" applyFill="1" applyBorder="1" applyAlignment="1">
      <alignment horizontal="center"/>
    </xf>
    <xf numFmtId="172" fontId="5" fillId="0" borderId="0" xfId="46" applyNumberFormat="1" applyFont="1" applyFill="1" applyBorder="1" applyAlignment="1">
      <alignment horizontal="center"/>
    </xf>
    <xf numFmtId="0" fontId="8" fillId="0" borderId="7" xfId="141" applyFont="1" applyBorder="1" applyAlignment="1"/>
    <xf numFmtId="0" fontId="8" fillId="0" borderId="6" xfId="141" applyFont="1" applyBorder="1" applyAlignment="1"/>
    <xf numFmtId="0" fontId="8" fillId="0" borderId="11" xfId="141" applyFont="1" applyBorder="1" applyAlignment="1"/>
    <xf numFmtId="1" fontId="8" fillId="0" borderId="8" xfId="141" applyNumberFormat="1" applyFont="1" applyBorder="1" applyAlignment="1">
      <alignment vertical="center" wrapText="1"/>
    </xf>
    <xf numFmtId="1" fontId="8" fillId="0" borderId="13" xfId="141" applyNumberFormat="1" applyFont="1" applyBorder="1" applyAlignment="1">
      <alignment vertical="center" wrapText="1"/>
    </xf>
    <xf numFmtId="0" fontId="6" fillId="0" borderId="0" xfId="46" applyFont="1" applyFill="1" applyAlignment="1">
      <alignment horizontal="center"/>
    </xf>
    <xf numFmtId="0" fontId="30" fillId="0" borderId="0" xfId="50" applyBorder="1" applyAlignment="1"/>
    <xf numFmtId="188" fontId="30" fillId="0" borderId="0" xfId="50" applyNumberFormat="1" applyAlignment="1"/>
    <xf numFmtId="1" fontId="8" fillId="0" borderId="2" xfId="141" applyNumberFormat="1" applyFont="1" applyBorder="1" applyAlignment="1">
      <alignment horizontal="centerContinuous" vertical="center"/>
    </xf>
    <xf numFmtId="1" fontId="8" fillId="0" borderId="10" xfId="141" applyNumberFormat="1" applyFont="1" applyBorder="1" applyAlignment="1">
      <alignment horizontal="centerContinuous" vertical="center"/>
    </xf>
    <xf numFmtId="0" fontId="8" fillId="0" borderId="1" xfId="46" applyFont="1" applyFill="1" applyBorder="1" applyAlignment="1">
      <alignment horizontal="center" vertical="center" wrapText="1"/>
    </xf>
    <xf numFmtId="0" fontId="8" fillId="0" borderId="13" xfId="46" applyFont="1" applyFill="1" applyBorder="1" applyAlignment="1">
      <alignment horizontal="center" vertical="center" wrapText="1"/>
    </xf>
    <xf numFmtId="0" fontId="8" fillId="0" borderId="3" xfId="46" applyFont="1" applyFill="1" applyBorder="1" applyAlignment="1">
      <alignment horizontal="centerContinuous" vertical="center"/>
    </xf>
    <xf numFmtId="1" fontId="8" fillId="0" borderId="2" xfId="141" applyNumberFormat="1" applyFont="1" applyBorder="1" applyAlignment="1">
      <alignment horizontal="centerContinuous" vertical="center" wrapText="1"/>
    </xf>
    <xf numFmtId="0" fontId="8" fillId="0" borderId="4" xfId="46" applyFont="1" applyFill="1" applyBorder="1" applyAlignment="1">
      <alignment horizontal="center" vertical="center"/>
    </xf>
    <xf numFmtId="0" fontId="8" fillId="0" borderId="3" xfId="46" applyFont="1" applyFill="1" applyBorder="1" applyAlignment="1">
      <alignment horizontal="center" vertical="center"/>
    </xf>
    <xf numFmtId="0" fontId="8" fillId="0" borderId="10" xfId="46" applyFont="1" applyFill="1" applyBorder="1" applyAlignment="1">
      <alignment horizontal="centerContinuous" vertical="center"/>
    </xf>
    <xf numFmtId="0" fontId="8" fillId="0" borderId="10" xfId="3" applyFont="1" applyFill="1" applyBorder="1" applyAlignment="1">
      <alignment horizontal="center" vertical="center" wrapText="1"/>
    </xf>
    <xf numFmtId="0" fontId="55" fillId="0" borderId="3" xfId="0" applyFont="1" applyBorder="1" applyAlignment="1">
      <alignment horizontal="center" vertical="center" wrapText="1"/>
    </xf>
    <xf numFmtId="0" fontId="8" fillId="0" borderId="4" xfId="3" applyFont="1" applyFill="1" applyBorder="1" applyAlignment="1">
      <alignment horizontal="centerContinuous" vertical="center"/>
    </xf>
    <xf numFmtId="0" fontId="55" fillId="0" borderId="2" xfId="0" applyFont="1" applyBorder="1" applyAlignment="1">
      <alignment horizontal="centerContinuous" vertical="center" wrapText="1"/>
    </xf>
    <xf numFmtId="0" fontId="55" fillId="0" borderId="10" xfId="0" applyFont="1" applyBorder="1" applyAlignment="1">
      <alignment horizontal="centerContinuous" vertical="center" wrapText="1"/>
    </xf>
    <xf numFmtId="0" fontId="8" fillId="0" borderId="6" xfId="1" applyFont="1" applyFill="1" applyBorder="1" applyAlignment="1">
      <alignment horizontal="center" vertical="center"/>
    </xf>
    <xf numFmtId="166" fontId="8" fillId="0" borderId="8" xfId="1" applyNumberFormat="1" applyFont="1" applyFill="1" applyBorder="1" applyAlignment="1">
      <alignment horizontal="center" vertical="center"/>
    </xf>
    <xf numFmtId="166" fontId="8" fillId="0" borderId="10" xfId="1" applyNumberFormat="1" applyFont="1" applyFill="1" applyBorder="1" applyAlignment="1">
      <alignment horizontal="centerContinuous" vertical="center"/>
    </xf>
    <xf numFmtId="0" fontId="30" fillId="0" borderId="0" xfId="50" applyAlignment="1"/>
    <xf numFmtId="0" fontId="6" fillId="0" borderId="0" xfId="50" applyFont="1" applyFill="1" applyAlignment="1"/>
    <xf numFmtId="0" fontId="12" fillId="0" borderId="0" xfId="112" applyFont="1">
      <alignment horizontal="left" vertical="center" wrapText="1"/>
    </xf>
    <xf numFmtId="0" fontId="12" fillId="0" borderId="0" xfId="112">
      <alignment horizontal="left" vertical="center" wrapText="1"/>
    </xf>
    <xf numFmtId="0" fontId="12" fillId="0" borderId="0" xfId="112" applyFont="1" applyFill="1" applyBorder="1">
      <alignment horizontal="left" vertical="center" wrapText="1"/>
    </xf>
    <xf numFmtId="0" fontId="12" fillId="0" borderId="0" xfId="112" applyFont="1" applyFill="1">
      <alignment horizontal="left" vertical="center" wrapText="1"/>
    </xf>
    <xf numFmtId="169" fontId="12" fillId="0" borderId="0" xfId="112" applyNumberFormat="1" applyFont="1" applyFill="1" applyBorder="1">
      <alignment horizontal="left" vertical="center" wrapText="1"/>
    </xf>
    <xf numFmtId="1" fontId="21" fillId="0" borderId="12" xfId="112" applyNumberFormat="1" applyFont="1" applyBorder="1" applyAlignment="1">
      <alignment horizontal="left"/>
    </xf>
    <xf numFmtId="0" fontId="17" fillId="0" borderId="0" xfId="46" applyFont="1" applyFill="1" applyAlignment="1"/>
    <xf numFmtId="183" fontId="6" fillId="0" borderId="0" xfId="46" applyNumberFormat="1" applyFont="1" applyFill="1" applyBorder="1" applyAlignment="1"/>
    <xf numFmtId="170" fontId="6" fillId="0" borderId="0" xfId="46" applyNumberFormat="1" applyFont="1" applyFill="1" applyBorder="1" applyAlignment="1"/>
    <xf numFmtId="184" fontId="6" fillId="0" borderId="0" xfId="46" applyNumberFormat="1" applyFont="1" applyFill="1" applyBorder="1" applyAlignment="1"/>
    <xf numFmtId="0" fontId="8" fillId="0" borderId="8" xfId="46" applyFont="1" applyFill="1" applyBorder="1" applyAlignment="1">
      <alignment horizontal="center" vertical="center"/>
    </xf>
    <xf numFmtId="0" fontId="8" fillId="0" borderId="3" xfId="46" applyFont="1" applyFill="1" applyBorder="1" applyAlignment="1">
      <alignment horizontal="center" vertical="center" wrapText="1"/>
    </xf>
    <xf numFmtId="0" fontId="8" fillId="0" borderId="2" xfId="46" applyFont="1" applyFill="1" applyBorder="1" applyAlignment="1">
      <alignment horizontal="center" vertical="center" wrapText="1"/>
    </xf>
    <xf numFmtId="0" fontId="8" fillId="0" borderId="4" xfId="46" applyFont="1" applyFill="1" applyBorder="1" applyAlignment="1">
      <alignment horizontal="centerContinuous" vertical="center"/>
    </xf>
    <xf numFmtId="188" fontId="26" fillId="0" borderId="0" xfId="46" applyNumberFormat="1" applyFill="1" applyAlignment="1"/>
    <xf numFmtId="0" fontId="6" fillId="0" borderId="0" xfId="3" applyFont="1" applyFill="1" applyBorder="1" applyAlignment="1">
      <alignment horizontal="center"/>
    </xf>
    <xf numFmtId="188" fontId="6" fillId="0" borderId="1" xfId="1" applyNumberFormat="1" applyFont="1" applyFill="1" applyBorder="1" applyAlignment="1"/>
    <xf numFmtId="188" fontId="5" fillId="0" borderId="1" xfId="1" applyNumberFormat="1" applyFont="1" applyFill="1" applyBorder="1" applyAlignment="1">
      <alignment horizontal="right"/>
    </xf>
    <xf numFmtId="188" fontId="6" fillId="0" borderId="1" xfId="1" applyNumberFormat="1" applyFont="1" applyFill="1" applyBorder="1" applyAlignment="1">
      <alignment horizontal="right"/>
    </xf>
    <xf numFmtId="188" fontId="5" fillId="0" borderId="0" xfId="1" applyNumberFormat="1" applyFont="1" applyFill="1" applyBorder="1" applyAlignment="1">
      <alignment horizontal="right"/>
    </xf>
    <xf numFmtId="188"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188" fontId="6" fillId="0" borderId="14" xfId="1" applyNumberFormat="1" applyFont="1" applyFill="1" applyBorder="1" applyAlignment="1"/>
    <xf numFmtId="188" fontId="6" fillId="0" borderId="5" xfId="1" applyNumberFormat="1" applyFont="1" applyFill="1" applyBorder="1" applyAlignment="1"/>
    <xf numFmtId="1" fontId="8" fillId="0" borderId="8" xfId="141" applyNumberFormat="1" applyFont="1" applyBorder="1" applyAlignment="1">
      <alignment horizontal="centerContinuous" vertical="center" wrapText="1"/>
    </xf>
    <xf numFmtId="188" fontId="6" fillId="0" borderId="1" xfId="1" applyNumberFormat="1" applyFont="1" applyFill="1" applyBorder="1" applyAlignment="1">
      <alignment horizontal="centerContinuous"/>
    </xf>
    <xf numFmtId="188" fontId="6" fillId="0" borderId="0" xfId="1" applyNumberFormat="1" applyFont="1" applyFill="1" applyBorder="1" applyAlignment="1">
      <alignment horizontal="centerContinuous"/>
    </xf>
    <xf numFmtId="1" fontId="8" fillId="0" borderId="0" xfId="141" applyNumberFormat="1" applyFont="1" applyBorder="1" applyAlignment="1">
      <alignment horizontal="centerContinuous" wrapText="1"/>
    </xf>
    <xf numFmtId="0" fontId="4" fillId="0" borderId="0" xfId="46" applyFont="1" applyAlignment="1">
      <alignment horizontal="center"/>
    </xf>
    <xf numFmtId="185" fontId="4" fillId="0" borderId="0" xfId="46" applyNumberFormat="1" applyFont="1" applyAlignment="1">
      <alignment horizontal="center"/>
    </xf>
    <xf numFmtId="183" fontId="6" fillId="0" borderId="0" xfId="1" applyNumberFormat="1" applyFont="1" applyFill="1" applyBorder="1" applyAlignment="1"/>
    <xf numFmtId="1" fontId="8" fillId="0" borderId="0" xfId="141" applyNumberFormat="1" applyFont="1" applyBorder="1" applyAlignment="1">
      <alignment horizontal="centerContinuous" vertical="center" wrapText="1"/>
    </xf>
    <xf numFmtId="1" fontId="8" fillId="0" borderId="10" xfId="141" applyNumberFormat="1" applyFont="1" applyBorder="1" applyAlignment="1">
      <alignment horizontal="centerContinuous" vertical="center" wrapText="1"/>
    </xf>
    <xf numFmtId="1" fontId="8" fillId="0" borderId="4" xfId="141" applyNumberFormat="1" applyFont="1" applyBorder="1" applyAlignment="1">
      <alignment horizontal="centerContinuous" vertical="center" wrapText="1"/>
    </xf>
    <xf numFmtId="200" fontId="5" fillId="0" borderId="0" xfId="1" applyNumberFormat="1" applyFont="1" applyFill="1" applyBorder="1" applyAlignment="1"/>
    <xf numFmtId="1" fontId="8" fillId="0" borderId="4" xfId="141" applyNumberFormat="1" applyFont="1" applyBorder="1" applyAlignment="1">
      <alignment horizontal="centerContinuous" vertical="center"/>
    </xf>
    <xf numFmtId="0" fontId="15" fillId="0" borderId="2" xfId="3" applyFont="1" applyFill="1" applyBorder="1" applyAlignment="1">
      <alignment horizontal="centerContinuous" vertical="center"/>
    </xf>
    <xf numFmtId="0" fontId="15" fillId="0" borderId="1" xfId="3" applyFont="1" applyFill="1" applyBorder="1" applyAlignment="1">
      <alignment vertical="center"/>
    </xf>
    <xf numFmtId="188" fontId="5" fillId="0" borderId="0" xfId="1" quotePrefix="1" applyNumberFormat="1" applyFont="1" applyFill="1" applyBorder="1" applyAlignment="1">
      <alignment horizontal="right"/>
    </xf>
    <xf numFmtId="188" fontId="5" fillId="0" borderId="0" xfId="1" applyNumberFormat="1" applyFont="1" applyFill="1" applyBorder="1" applyAlignment="1"/>
    <xf numFmtId="210" fontId="6" fillId="0" borderId="0" xfId="1" applyNumberFormat="1" applyFont="1" applyFill="1" applyBorder="1" applyAlignment="1"/>
    <xf numFmtId="0" fontId="15" fillId="0" borderId="0" xfId="1" applyFont="1" applyFill="1" applyAlignment="1"/>
    <xf numFmtId="1" fontId="8" fillId="0" borderId="12" xfId="141" applyNumberFormat="1" applyFont="1" applyBorder="1" applyAlignment="1">
      <alignment horizontal="centerContinuous" vertical="center" wrapText="1"/>
    </xf>
    <xf numFmtId="1" fontId="8" fillId="0" borderId="9" xfId="141" applyNumberFormat="1" applyFont="1" applyBorder="1" applyAlignment="1">
      <alignment horizontal="center" vertical="center" wrapText="1"/>
    </xf>
    <xf numFmtId="183" fontId="6" fillId="0" borderId="0" xfId="46" applyNumberFormat="1" applyFont="1" applyFill="1" applyBorder="1" applyAlignment="1">
      <alignment horizontal="right"/>
    </xf>
    <xf numFmtId="0" fontId="15" fillId="0" borderId="2" xfId="46" applyFont="1" applyFill="1" applyBorder="1" applyAlignment="1">
      <alignment horizontal="centerContinuous" vertical="center"/>
    </xf>
    <xf numFmtId="0" fontId="8" fillId="0" borderId="11" xfId="1" applyFont="1" applyFill="1" applyBorder="1" applyAlignment="1">
      <alignment horizontal="centerContinuous" vertical="center"/>
    </xf>
    <xf numFmtId="0" fontId="15" fillId="0" borderId="2" xfId="1" applyFont="1" applyFill="1" applyBorder="1" applyAlignment="1">
      <alignment horizontal="centerContinuous" vertical="center"/>
    </xf>
    <xf numFmtId="0" fontId="8" fillId="0" borderId="6" xfId="1" applyFont="1" applyFill="1" applyBorder="1" applyAlignment="1">
      <alignment horizontal="centerContinuous" vertical="center"/>
    </xf>
    <xf numFmtId="1" fontId="8" fillId="0" borderId="5" xfId="141" applyNumberFormat="1" applyFont="1" applyBorder="1" applyAlignment="1">
      <alignment horizontal="center" vertical="center" wrapText="1"/>
    </xf>
    <xf numFmtId="177" fontId="2" fillId="0" borderId="0" xfId="1" applyNumberFormat="1" applyFont="1" applyFill="1" applyBorder="1" applyAlignment="1">
      <alignment horizontal="left"/>
    </xf>
    <xf numFmtId="1" fontId="8" fillId="0" borderId="10" xfId="141" applyNumberFormat="1" applyFont="1" applyBorder="1" applyAlignment="1">
      <alignment horizontal="center" vertical="center" wrapText="1"/>
    </xf>
    <xf numFmtId="0" fontId="13" fillId="29" borderId="0" xfId="81" applyFont="1" applyFill="1" applyBorder="1" applyAlignment="1">
      <alignment horizontal="left" vertical="center"/>
    </xf>
    <xf numFmtId="0" fontId="13" fillId="29" borderId="0" xfId="81" applyFont="1" applyFill="1" applyAlignment="1">
      <alignment horizontal="left" vertical="center"/>
    </xf>
    <xf numFmtId="0" fontId="54" fillId="0" borderId="11" xfId="0" applyFont="1" applyBorder="1" applyAlignment="1">
      <alignment vertical="center"/>
    </xf>
    <xf numFmtId="0" fontId="55" fillId="0" borderId="6" xfId="0" applyFont="1" applyBorder="1" applyAlignment="1">
      <alignment horizontal="center" vertical="center"/>
    </xf>
    <xf numFmtId="0" fontId="54" fillId="0" borderId="7" xfId="0" applyFont="1" applyBorder="1" applyAlignment="1">
      <alignment horizontal="center" vertical="center"/>
    </xf>
    <xf numFmtId="0" fontId="8" fillId="0" borderId="11" xfId="141" applyFont="1" applyBorder="1" applyAlignment="1">
      <alignment vertical="center"/>
    </xf>
    <xf numFmtId="0" fontId="8" fillId="0" borderId="6" xfId="141" applyFont="1" applyBorder="1" applyAlignment="1">
      <alignment vertical="center"/>
    </xf>
    <xf numFmtId="0" fontId="8" fillId="0" borderId="7" xfId="141" applyFont="1" applyBorder="1" applyAlignment="1">
      <alignment vertical="center"/>
    </xf>
    <xf numFmtId="1" fontId="8" fillId="0" borderId="14" xfId="141" applyNumberFormat="1" applyFont="1" applyBorder="1" applyAlignment="1">
      <alignment horizontal="centerContinuous" vertical="center" wrapText="1"/>
    </xf>
    <xf numFmtId="1" fontId="8" fillId="0" borderId="1" xfId="141" applyNumberFormat="1" applyFont="1" applyBorder="1" applyAlignment="1">
      <alignment horizontal="centerContinuous" vertical="center" wrapText="1"/>
    </xf>
    <xf numFmtId="0" fontId="30" fillId="0" borderId="0" xfId="50" applyAlignment="1">
      <alignment horizontal="centerContinuous" vertical="center"/>
    </xf>
    <xf numFmtId="1" fontId="8" fillId="0" borderId="14" xfId="141" applyNumberFormat="1" applyFont="1" applyBorder="1" applyAlignment="1">
      <alignment vertical="center" wrapText="1"/>
    </xf>
    <xf numFmtId="0" fontId="30" fillId="0" borderId="17" xfId="3" applyFont="1" applyFill="1" applyBorder="1" applyAlignment="1">
      <alignment horizontal="center"/>
    </xf>
    <xf numFmtId="0" fontId="35" fillId="0" borderId="0" xfId="3" applyFont="1" applyFill="1" applyBorder="1" applyAlignment="1">
      <alignment horizontal="left"/>
    </xf>
    <xf numFmtId="168" fontId="35" fillId="0" borderId="0" xfId="3" applyNumberFormat="1" applyFont="1" applyFill="1" applyBorder="1" applyAlignment="1">
      <alignment horizontal="right"/>
    </xf>
    <xf numFmtId="0" fontId="14" fillId="0" borderId="0" xfId="3" applyFont="1" applyFill="1" applyBorder="1" applyAlignment="1"/>
    <xf numFmtId="0" fontId="14" fillId="0" borderId="0" xfId="3" applyFont="1" applyFill="1" applyAlignment="1"/>
    <xf numFmtId="0" fontId="17" fillId="0" borderId="0" xfId="3" applyFont="1" applyFill="1" applyBorder="1" applyAlignment="1">
      <alignment horizontal="left"/>
    </xf>
    <xf numFmtId="0" fontId="37" fillId="0" borderId="0" xfId="3" applyFont="1" applyFill="1" applyAlignment="1"/>
    <xf numFmtId="192" fontId="3" fillId="0" borderId="0" xfId="3" applyNumberFormat="1" applyFont="1" applyFill="1" applyBorder="1" applyAlignment="1">
      <alignment wrapText="1"/>
    </xf>
    <xf numFmtId="0" fontId="37" fillId="0" borderId="0" xfId="3" applyFont="1" applyFill="1" applyBorder="1" applyAlignment="1"/>
    <xf numFmtId="0" fontId="3" fillId="0" borderId="0" xfId="3" applyFont="1" applyFill="1" applyBorder="1" applyAlignment="1">
      <alignment horizontal="right" wrapText="1"/>
    </xf>
    <xf numFmtId="0" fontId="8" fillId="0" borderId="14" xfId="46" applyFont="1" applyFill="1" applyBorder="1" applyAlignment="1">
      <alignment horizontal="centerContinuous" vertical="center"/>
    </xf>
    <xf numFmtId="0" fontId="8" fillId="0" borderId="6" xfId="46" applyFont="1" applyFill="1" applyBorder="1" applyAlignment="1">
      <alignment horizontal="centerContinuous" vertical="center"/>
    </xf>
    <xf numFmtId="0" fontId="8" fillId="0" borderId="0" xfId="46" applyFont="1" applyFill="1" applyAlignment="1">
      <alignment horizontal="centerContinuous" vertical="center"/>
    </xf>
    <xf numFmtId="0" fontId="8" fillId="0" borderId="0" xfId="46" applyFont="1" applyFill="1" applyAlignment="1">
      <alignment horizontal="center" vertical="center"/>
    </xf>
    <xf numFmtId="0" fontId="15" fillId="0" borderId="9" xfId="46" applyFont="1" applyFill="1" applyBorder="1" applyAlignment="1">
      <alignment horizontal="centerContinuous" vertical="center"/>
    </xf>
    <xf numFmtId="0" fontId="8" fillId="0" borderId="3" xfId="1" applyFont="1" applyFill="1" applyBorder="1" applyAlignment="1">
      <alignment horizontal="centerContinuous" vertical="center"/>
    </xf>
    <xf numFmtId="0" fontId="13" fillId="0" borderId="0" xfId="3" applyFont="1" applyFill="1" applyAlignment="1"/>
    <xf numFmtId="0" fontId="28" fillId="0" borderId="0" xfId="3" applyFont="1" applyFill="1" applyBorder="1" applyAlignment="1">
      <alignment horizontal="center"/>
    </xf>
    <xf numFmtId="195" fontId="28" fillId="0" borderId="0" xfId="74" applyFont="1" applyFill="1" applyBorder="1" applyAlignment="1">
      <alignment horizontal="center"/>
    </xf>
    <xf numFmtId="0" fontId="28" fillId="0" borderId="0" xfId="3" applyFont="1" applyFill="1" applyAlignment="1">
      <alignment horizontal="left"/>
    </xf>
    <xf numFmtId="0" fontId="32" fillId="0" borderId="0" xfId="3" quotePrefix="1" applyFont="1" applyFill="1" applyAlignment="1">
      <alignment horizontal="center"/>
    </xf>
    <xf numFmtId="183" fontId="28" fillId="0" borderId="0" xfId="3" quotePrefix="1" applyNumberFormat="1" applyFont="1" applyFill="1" applyBorder="1" applyAlignment="1">
      <alignment horizontal="center"/>
    </xf>
    <xf numFmtId="193" fontId="28" fillId="0" borderId="0" xfId="3" applyNumberFormat="1" applyFont="1" applyFill="1" applyBorder="1" applyAlignment="1">
      <alignment horizontal="center"/>
    </xf>
    <xf numFmtId="0" fontId="28" fillId="0" borderId="0" xfId="3" quotePrefix="1" applyFont="1" applyFill="1" applyBorder="1" applyAlignment="1">
      <alignment horizontal="center"/>
    </xf>
    <xf numFmtId="183" fontId="28" fillId="0" borderId="0" xfId="3" applyNumberFormat="1" applyFont="1" applyFill="1" applyBorder="1" applyAlignment="1">
      <alignment horizontal="center"/>
    </xf>
    <xf numFmtId="0" fontId="28" fillId="0" borderId="0" xfId="3" applyFont="1" applyFill="1" applyBorder="1" applyAlignment="1">
      <alignment wrapText="1"/>
    </xf>
    <xf numFmtId="194" fontId="28" fillId="0" borderId="0" xfId="3" applyNumberFormat="1" applyFont="1" applyFill="1" applyAlignment="1">
      <alignment horizontal="center"/>
    </xf>
    <xf numFmtId="0" fontId="13" fillId="0" borderId="0" xfId="3" applyFont="1" applyFill="1" applyAlignment="1">
      <alignment horizontal="center"/>
    </xf>
    <xf numFmtId="194" fontId="28" fillId="0" borderId="0" xfId="3" applyNumberFormat="1" applyFont="1" applyFill="1" applyBorder="1" applyAlignment="1">
      <alignment horizontal="center"/>
    </xf>
    <xf numFmtId="0" fontId="13" fillId="0" borderId="0" xfId="3" applyFont="1" applyFill="1" applyAlignment="1">
      <alignment horizontal="left"/>
    </xf>
    <xf numFmtId="0" fontId="28" fillId="0" borderId="0" xfId="3" applyFont="1" applyFill="1" applyAlignment="1"/>
    <xf numFmtId="0" fontId="28" fillId="0" borderId="0" xfId="3" applyFont="1" applyFill="1" applyBorder="1" applyAlignment="1"/>
    <xf numFmtId="177" fontId="3" fillId="0" borderId="0" xfId="3" applyNumberFormat="1" applyFont="1" applyFill="1" applyBorder="1" applyAlignment="1">
      <alignment wrapText="1"/>
    </xf>
    <xf numFmtId="188" fontId="6" fillId="0" borderId="1" xfId="1" quotePrefix="1" applyNumberFormat="1" applyFont="1" applyFill="1" applyBorder="1" applyAlignment="1">
      <alignment horizontal="right"/>
    </xf>
    <xf numFmtId="188" fontId="6" fillId="0" borderId="0" xfId="1" quotePrefix="1" applyNumberFormat="1" applyFont="1" applyFill="1" applyBorder="1" applyAlignment="1">
      <alignment horizontal="right"/>
    </xf>
    <xf numFmtId="0" fontId="2" fillId="0" borderId="0" xfId="3" applyFont="1" applyFill="1" applyBorder="1" applyAlignment="1">
      <alignment wrapText="1"/>
    </xf>
    <xf numFmtId="0" fontId="31" fillId="0" borderId="6" xfId="46" applyFont="1" applyBorder="1" applyAlignment="1"/>
    <xf numFmtId="168" fontId="5" fillId="0" borderId="0" xfId="3" applyNumberFormat="1" applyFont="1" applyFill="1" applyBorder="1" applyAlignment="1"/>
    <xf numFmtId="1" fontId="5" fillId="0" borderId="0" xfId="3" applyNumberFormat="1" applyFont="1" applyFill="1" applyBorder="1" applyAlignment="1">
      <alignment horizontal="right"/>
    </xf>
    <xf numFmtId="0" fontId="51" fillId="0" borderId="9" xfId="3" applyFont="1" applyFill="1" applyBorder="1" applyAlignment="1">
      <alignment vertical="center"/>
    </xf>
    <xf numFmtId="192" fontId="57" fillId="0" borderId="0" xfId="3" applyNumberFormat="1" applyFont="1" applyFill="1" applyBorder="1" applyAlignment="1">
      <alignment wrapText="1"/>
    </xf>
    <xf numFmtId="0" fontId="57" fillId="0" borderId="0" xfId="3" applyFont="1" applyFill="1" applyBorder="1" applyAlignment="1">
      <alignment wrapText="1"/>
    </xf>
    <xf numFmtId="0" fontId="28" fillId="0" borderId="0" xfId="3" applyFont="1" applyFill="1" applyAlignment="1">
      <alignment horizontal="centerContinuous" wrapText="1"/>
    </xf>
    <xf numFmtId="0" fontId="28" fillId="0" borderId="0" xfId="3" applyFont="1" applyFill="1" applyAlignment="1">
      <alignment horizontal="centerContinuous"/>
    </xf>
    <xf numFmtId="0" fontId="13" fillId="0" borderId="0" xfId="3" applyFont="1" applyFill="1" applyAlignment="1">
      <alignment horizontal="centerContinuous"/>
    </xf>
    <xf numFmtId="0" fontId="13" fillId="0" borderId="0" xfId="3" applyFont="1" applyFill="1" applyBorder="1" applyAlignment="1">
      <alignment horizontal="centerContinuous"/>
    </xf>
    <xf numFmtId="0" fontId="28" fillId="0" borderId="0" xfId="3" applyFont="1" applyFill="1" applyBorder="1" applyAlignment="1">
      <alignment horizontal="centerContinuous"/>
    </xf>
    <xf numFmtId="1" fontId="8" fillId="0" borderId="1" xfId="141" applyNumberFormat="1" applyFont="1" applyBorder="1" applyAlignment="1">
      <alignment horizontal="centerContinuous" vertical="center"/>
    </xf>
    <xf numFmtId="1" fontId="8" fillId="0" borderId="3" xfId="141" applyNumberFormat="1" applyFont="1" applyBorder="1" applyAlignment="1">
      <alignment horizontal="centerContinuous" vertical="center" wrapText="1"/>
    </xf>
    <xf numFmtId="0" fontId="8" fillId="0" borderId="0" xfId="141" applyFont="1" applyBorder="1" applyAlignment="1"/>
    <xf numFmtId="199" fontId="6" fillId="0" borderId="11" xfId="85" applyNumberFormat="1" applyFont="1" applyFill="1" applyBorder="1" applyAlignment="1">
      <alignment horizontal="center"/>
    </xf>
    <xf numFmtId="0" fontId="69" fillId="29" borderId="0" xfId="81" applyFont="1" applyFill="1"/>
    <xf numFmtId="0" fontId="13" fillId="29" borderId="14" xfId="81" applyFont="1" applyFill="1" applyBorder="1" applyAlignment="1">
      <alignment horizontal="left" vertical="center"/>
    </xf>
    <xf numFmtId="0" fontId="13" fillId="29" borderId="1" xfId="81" applyFont="1" applyFill="1" applyBorder="1" applyAlignment="1">
      <alignment horizontal="left" vertical="center"/>
    </xf>
    <xf numFmtId="0" fontId="13" fillId="29" borderId="11" xfId="81" applyFont="1" applyFill="1" applyBorder="1" applyAlignment="1">
      <alignment horizontal="left" vertical="center"/>
    </xf>
    <xf numFmtId="0" fontId="13" fillId="29" borderId="5" xfId="81" applyFont="1" applyFill="1" applyBorder="1" applyAlignment="1">
      <alignment horizontal="left" vertical="center"/>
    </xf>
    <xf numFmtId="0" fontId="13" fillId="29" borderId="6" xfId="81" applyFont="1" applyFill="1" applyBorder="1" applyAlignment="1">
      <alignment horizontal="left" vertical="center"/>
    </xf>
    <xf numFmtId="0" fontId="13" fillId="29" borderId="12" xfId="81" applyFont="1" applyFill="1" applyBorder="1" applyAlignment="1">
      <alignment horizontal="left" vertical="center"/>
    </xf>
    <xf numFmtId="0" fontId="13" fillId="29" borderId="9" xfId="81" applyFont="1" applyFill="1" applyBorder="1" applyAlignment="1">
      <alignment horizontal="left" vertical="center"/>
    </xf>
    <xf numFmtId="0" fontId="13" fillId="29" borderId="7" xfId="81" applyFont="1" applyFill="1" applyBorder="1" applyAlignment="1">
      <alignment horizontal="left" vertical="center"/>
    </xf>
    <xf numFmtId="0" fontId="13" fillId="0" borderId="0" xfId="3" applyAlignment="1"/>
    <xf numFmtId="0" fontId="11" fillId="0" borderId="0" xfId="1" applyFont="1" applyFill="1" applyAlignment="1"/>
    <xf numFmtId="0" fontId="6" fillId="29" borderId="5" xfId="81" applyFont="1" applyFill="1" applyBorder="1" applyAlignment="1">
      <alignment horizontal="left"/>
    </xf>
    <xf numFmtId="0" fontId="6" fillId="29" borderId="0" xfId="81" applyFont="1" applyFill="1" applyBorder="1" applyAlignment="1">
      <alignment horizontal="left"/>
    </xf>
    <xf numFmtId="0" fontId="6" fillId="29" borderId="6" xfId="81" applyFont="1" applyFill="1" applyBorder="1" applyAlignment="1">
      <alignment horizontal="left"/>
    </xf>
    <xf numFmtId="0" fontId="5" fillId="29" borderId="0" xfId="81" applyFont="1" applyFill="1" applyBorder="1" applyAlignment="1">
      <alignment horizontal="left"/>
    </xf>
    <xf numFmtId="0" fontId="6" fillId="29" borderId="0" xfId="81" applyFont="1" applyFill="1" applyBorder="1" applyAlignment="1"/>
    <xf numFmtId="0" fontId="6" fillId="29" borderId="12" xfId="81" applyFont="1" applyFill="1" applyBorder="1" applyAlignment="1">
      <alignment horizontal="left"/>
    </xf>
    <xf numFmtId="0" fontId="6" fillId="29" borderId="9" xfId="81" applyFont="1" applyFill="1" applyBorder="1" applyAlignment="1">
      <alignment horizontal="left"/>
    </xf>
    <xf numFmtId="0" fontId="6" fillId="29" borderId="7" xfId="81" applyFont="1" applyFill="1" applyBorder="1" applyAlignment="1">
      <alignment horizontal="left"/>
    </xf>
    <xf numFmtId="0" fontId="6" fillId="29" borderId="0" xfId="81" applyFont="1" applyFill="1" applyBorder="1" applyAlignment="1">
      <alignment wrapText="1"/>
    </xf>
    <xf numFmtId="0" fontId="6" fillId="29" borderId="0" xfId="81" applyNumberFormat="1" applyFont="1" applyFill="1" applyBorder="1" applyAlignment="1">
      <alignment horizontal="left"/>
    </xf>
    <xf numFmtId="0" fontId="6" fillId="29" borderId="0" xfId="81" applyFont="1" applyFill="1" applyAlignment="1">
      <alignment horizontal="left"/>
    </xf>
    <xf numFmtId="0" fontId="2" fillId="0" borderId="0" xfId="3" applyFont="1" applyFill="1" applyBorder="1" applyAlignment="1">
      <alignment horizontal="left"/>
    </xf>
    <xf numFmtId="0" fontId="28" fillId="0" borderId="0" xfId="3" applyFont="1" applyFill="1" applyAlignment="1">
      <alignment horizontal="center"/>
    </xf>
    <xf numFmtId="0" fontId="28" fillId="0" borderId="0" xfId="3" applyFont="1" applyFill="1" applyBorder="1" applyAlignment="1">
      <alignment horizontal="center" wrapText="1"/>
    </xf>
    <xf numFmtId="0" fontId="28" fillId="0" borderId="0" xfId="3" applyFont="1" applyFill="1" applyAlignment="1">
      <alignment horizontal="center" wrapText="1"/>
    </xf>
    <xf numFmtId="183" fontId="28" fillId="0" borderId="0" xfId="3" applyNumberFormat="1" applyFont="1" applyFill="1" applyBorder="1" applyAlignment="1">
      <alignment horizontal="right"/>
    </xf>
    <xf numFmtId="0" fontId="28" fillId="0" borderId="5" xfId="3" applyFont="1" applyFill="1" applyBorder="1" applyAlignment="1">
      <alignment wrapText="1"/>
    </xf>
    <xf numFmtId="0" fontId="28" fillId="0" borderId="6" xfId="3" applyFont="1" applyFill="1" applyBorder="1" applyAlignment="1">
      <alignment wrapText="1"/>
    </xf>
    <xf numFmtId="0" fontId="28" fillId="0" borderId="5" xfId="3" applyFont="1" applyFill="1" applyBorder="1" applyAlignment="1">
      <alignment horizontal="centerContinuous"/>
    </xf>
    <xf numFmtId="0" fontId="28" fillId="0" borderId="6" xfId="3" applyFont="1" applyFill="1" applyBorder="1" applyAlignment="1">
      <alignment horizontal="centerContinuous"/>
    </xf>
    <xf numFmtId="0" fontId="28" fillId="0" borderId="5" xfId="3" applyFont="1" applyFill="1" applyBorder="1" applyAlignment="1">
      <alignment horizontal="centerContinuous" wrapText="1"/>
    </xf>
    <xf numFmtId="0" fontId="28" fillId="0" borderId="6" xfId="3" applyFont="1" applyFill="1" applyBorder="1" applyAlignment="1">
      <alignment horizontal="centerContinuous" wrapText="1"/>
    </xf>
    <xf numFmtId="0" fontId="28" fillId="0" borderId="0" xfId="3" applyFont="1" applyFill="1" applyBorder="1" applyAlignment="1">
      <alignment horizontal="centerContinuous" wrapText="1"/>
    </xf>
    <xf numFmtId="0" fontId="13" fillId="0" borderId="0" xfId="3" applyFont="1" applyFill="1" applyAlignment="1">
      <alignment horizontal="centerContinuous" wrapText="1"/>
    </xf>
    <xf numFmtId="183" fontId="28" fillId="0" borderId="0" xfId="3" applyNumberFormat="1" applyFont="1" applyFill="1" applyAlignment="1">
      <alignment horizontal="center"/>
    </xf>
    <xf numFmtId="0" fontId="11" fillId="0" borderId="0" xfId="3" applyFont="1" applyFill="1" applyAlignment="1"/>
    <xf numFmtId="0" fontId="4" fillId="0" borderId="0" xfId="3" applyFont="1" applyFill="1" applyAlignment="1">
      <alignment horizontal="center"/>
    </xf>
    <xf numFmtId="0" fontId="42" fillId="0" borderId="11" xfId="46" applyFont="1" applyBorder="1" applyAlignment="1">
      <alignment horizontal="left"/>
    </xf>
    <xf numFmtId="0" fontId="11" fillId="0" borderId="0" xfId="50" applyFont="1" applyFill="1" applyBorder="1" applyAlignment="1"/>
    <xf numFmtId="0" fontId="2" fillId="0" borderId="0" xfId="3" applyFont="1" applyFill="1" applyBorder="1" applyAlignment="1">
      <alignment horizontal="left"/>
    </xf>
    <xf numFmtId="0" fontId="51" fillId="0" borderId="0" xfId="3" applyFont="1" applyFill="1" applyAlignment="1">
      <alignment wrapText="1"/>
    </xf>
    <xf numFmtId="0" fontId="11" fillId="0" borderId="0" xfId="3" applyFont="1" applyFill="1" applyBorder="1" applyAlignment="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8" fillId="0" borderId="9" xfId="1" applyFont="1" applyFill="1" applyBorder="1" applyAlignment="1">
      <alignment horizontal="center" vertical="center"/>
    </xf>
    <xf numFmtId="0" fontId="11" fillId="0" borderId="9" xfId="1" applyFont="1" applyFill="1" applyBorder="1" applyAlignment="1"/>
    <xf numFmtId="0" fontId="15" fillId="0" borderId="9" xfId="1" applyFont="1" applyFill="1" applyBorder="1" applyAlignment="1"/>
    <xf numFmtId="0" fontId="8" fillId="0" borderId="0" xfId="1" applyFont="1" applyFill="1" applyAlignment="1"/>
    <xf numFmtId="0" fontId="8" fillId="0" borderId="9" xfId="1" applyFont="1" applyFill="1" applyBorder="1" applyAlignment="1"/>
    <xf numFmtId="172" fontId="1" fillId="0" borderId="0" xfId="1" applyNumberFormat="1" applyFill="1" applyAlignment="1"/>
    <xf numFmtId="1" fontId="4" fillId="0" borderId="0" xfId="1" applyNumberFormat="1" applyFont="1" applyFill="1" applyAlignment="1"/>
    <xf numFmtId="1" fontId="4" fillId="0" borderId="9" xfId="1" applyNumberFormat="1" applyFont="1" applyFill="1" applyBorder="1" applyAlignment="1"/>
    <xf numFmtId="0" fontId="8" fillId="0" borderId="11" xfId="1" applyFont="1" applyFill="1" applyBorder="1" applyAlignment="1"/>
    <xf numFmtId="0" fontId="8" fillId="0" borderId="7" xfId="1" applyFont="1" applyFill="1" applyBorder="1" applyAlignment="1"/>
    <xf numFmtId="1" fontId="8" fillId="0" borderId="7" xfId="51" applyNumberFormat="1" applyFont="1" applyFill="1" applyBorder="1" applyAlignment="1">
      <alignment horizontal="center" vertical="center"/>
    </xf>
    <xf numFmtId="1" fontId="8" fillId="0" borderId="7" xfId="1" applyNumberFormat="1" applyFont="1" applyFill="1" applyBorder="1" applyAlignment="1">
      <alignment horizontal="center" vertical="center"/>
    </xf>
    <xf numFmtId="1" fontId="8" fillId="0" borderId="2" xfId="51" applyNumberFormat="1" applyFont="1" applyFill="1" applyBorder="1" applyAlignment="1">
      <alignment horizontal="centerContinuous" vertical="center"/>
    </xf>
    <xf numFmtId="1" fontId="8" fillId="0" borderId="4" xfId="1" applyNumberFormat="1" applyFont="1" applyFill="1" applyBorder="1" applyAlignment="1">
      <alignment horizontal="centerContinuous" vertical="center"/>
    </xf>
    <xf numFmtId="1" fontId="8" fillId="0" borderId="11" xfId="1" applyNumberFormat="1" applyFont="1" applyFill="1" applyBorder="1" applyAlignment="1">
      <alignment horizontal="centerContinuous" vertical="center"/>
    </xf>
    <xf numFmtId="0" fontId="0" fillId="0" borderId="0" xfId="0" applyBorder="1" applyAlignment="1"/>
    <xf numFmtId="0" fontId="15" fillId="0" borderId="0" xfId="1" applyFont="1" applyFill="1" applyBorder="1" applyAlignment="1"/>
    <xf numFmtId="1" fontId="8" fillId="0" borderId="9" xfId="141" applyNumberFormat="1" applyFont="1" applyBorder="1" applyAlignment="1">
      <alignment horizontal="centerContinuous" vertical="center" wrapText="1"/>
    </xf>
    <xf numFmtId="0" fontId="0" fillId="0" borderId="1" xfId="0" applyBorder="1" applyAlignment="1">
      <alignment vertical="center"/>
    </xf>
    <xf numFmtId="0" fontId="53" fillId="0" borderId="2" xfId="0" applyFont="1" applyBorder="1" applyAlignment="1">
      <alignment horizontal="centerContinuous" vertical="center"/>
    </xf>
    <xf numFmtId="0" fontId="53" fillId="0" borderId="4" xfId="0" applyFont="1" applyBorder="1" applyAlignment="1">
      <alignment horizontal="centerContinuous" vertical="center"/>
    </xf>
    <xf numFmtId="0" fontId="0" fillId="0" borderId="2" xfId="0" applyBorder="1" applyAlignment="1">
      <alignment horizontal="centerContinuous" vertical="center"/>
    </xf>
    <xf numFmtId="0" fontId="1" fillId="0" borderId="2" xfId="1" applyFill="1" applyBorder="1" applyAlignment="1">
      <alignment horizontal="centerContinuous" vertical="center"/>
    </xf>
    <xf numFmtId="0" fontId="0" fillId="0" borderId="0" xfId="0" applyBorder="1" applyAlignment="1">
      <alignment vertical="center"/>
    </xf>
    <xf numFmtId="1" fontId="8" fillId="0" borderId="5" xfId="141" applyNumberFormat="1" applyFont="1" applyBorder="1" applyAlignment="1">
      <alignment vertical="center" wrapText="1"/>
    </xf>
    <xf numFmtId="2" fontId="13" fillId="0" borderId="0" xfId="3" applyNumberFormat="1" applyFill="1" applyAlignment="1">
      <alignment horizontal="left" wrapText="1"/>
    </xf>
    <xf numFmtId="2" fontId="13" fillId="0" borderId="0" xfId="3" applyNumberFormat="1" applyFont="1" applyFill="1" applyAlignment="1">
      <alignment horizontal="left" wrapText="1"/>
    </xf>
    <xf numFmtId="172" fontId="13" fillId="0" borderId="0" xfId="3" applyNumberFormat="1" applyFill="1" applyAlignment="1"/>
    <xf numFmtId="201" fontId="41" fillId="2" borderId="3" xfId="2" applyNumberFormat="1" applyFont="1" applyFill="1" applyBorder="1" applyAlignment="1">
      <alignment horizontal="right"/>
    </xf>
    <xf numFmtId="0" fontId="13" fillId="0" borderId="0" xfId="3" applyFill="1" applyAlignment="1">
      <alignment horizontal="center"/>
    </xf>
    <xf numFmtId="188" fontId="13" fillId="0" borderId="0" xfId="1" applyNumberFormat="1" applyFont="1" applyFill="1" applyBorder="1" applyAlignment="1"/>
    <xf numFmtId="0" fontId="15" fillId="0" borderId="0" xfId="3" applyFont="1" applyFill="1" applyAlignment="1"/>
    <xf numFmtId="0" fontId="15" fillId="0" borderId="0" xfId="3" applyFont="1" applyFill="1" applyBorder="1" applyAlignment="1"/>
    <xf numFmtId="0" fontId="26" fillId="0" borderId="0" xfId="46" applyAlignment="1"/>
    <xf numFmtId="1" fontId="8" fillId="0" borderId="17" xfId="141" applyNumberFormat="1" applyFont="1" applyBorder="1" applyAlignment="1">
      <alignment vertical="center" wrapText="1"/>
    </xf>
    <xf numFmtId="0" fontId="0" fillId="0" borderId="4" xfId="0" applyBorder="1" applyAlignment="1">
      <alignment horizontal="centerContinuous" vertical="center"/>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3" xfId="141" applyNumberFormat="1" applyFont="1" applyBorder="1" applyAlignment="1">
      <alignment horizontal="center" vertical="center" wrapText="1"/>
    </xf>
    <xf numFmtId="0" fontId="8" fillId="0" borderId="9" xfId="1" applyFont="1" applyFill="1" applyBorder="1" applyAlignment="1">
      <alignment horizontal="center" vertical="center"/>
    </xf>
    <xf numFmtId="185" fontId="5" fillId="0" borderId="1" xfId="3" applyNumberFormat="1" applyFont="1" applyFill="1" applyBorder="1" applyAlignment="1">
      <alignment horizontal="center" vertical="center"/>
    </xf>
    <xf numFmtId="0" fontId="51" fillId="0" borderId="0" xfId="3" applyFont="1" applyFill="1" applyBorder="1" applyAlignment="1">
      <alignment vertical="center"/>
    </xf>
    <xf numFmtId="193" fontId="28" fillId="0" borderId="0" xfId="3" applyNumberFormat="1" applyFont="1" applyFill="1" applyBorder="1" applyAlignment="1">
      <alignment horizontal="left"/>
    </xf>
    <xf numFmtId="188" fontId="28" fillId="0" borderId="0" xfId="3" applyNumberFormat="1" applyFont="1" applyFill="1" applyAlignment="1">
      <alignment horizontal="center"/>
    </xf>
    <xf numFmtId="0" fontId="11" fillId="0" borderId="0" xfId="46" applyFont="1" applyFill="1" applyAlignment="1"/>
    <xf numFmtId="0" fontId="37" fillId="0" borderId="2" xfId="3" applyFont="1" applyFill="1" applyBorder="1" applyAlignment="1">
      <alignment horizontal="centerContinuous" vertical="center"/>
    </xf>
    <xf numFmtId="0" fontId="8" fillId="0" borderId="12" xfId="1" applyFont="1" applyFill="1" applyBorder="1" applyAlignment="1">
      <alignment horizontal="centerContinuous" vertical="center"/>
    </xf>
    <xf numFmtId="0" fontId="8" fillId="0" borderId="4" xfId="1" applyFont="1" applyFill="1" applyBorder="1" applyAlignment="1">
      <alignment horizontal="centerContinuous" vertical="center"/>
    </xf>
    <xf numFmtId="1" fontId="8" fillId="0" borderId="13" xfId="141" applyNumberFormat="1" applyFont="1" applyBorder="1" applyAlignment="1">
      <alignment horizontal="centerContinuous" vertical="center" wrapText="1"/>
    </xf>
    <xf numFmtId="0" fontId="8" fillId="0" borderId="1" xfId="46" applyFont="1" applyFill="1" applyBorder="1" applyAlignment="1">
      <alignment horizontal="center" vertical="center"/>
    </xf>
    <xf numFmtId="1" fontId="8" fillId="0" borderId="12" xfId="141" applyNumberFormat="1" applyFont="1" applyFill="1" applyBorder="1" applyAlignment="1">
      <alignment horizontal="center" vertical="center" wrapText="1"/>
    </xf>
    <xf numFmtId="185" fontId="11" fillId="0" borderId="0" xfId="3" applyNumberFormat="1" applyFont="1" applyFill="1" applyAlignment="1"/>
    <xf numFmtId="185" fontId="5" fillId="0" borderId="1" xfId="3" applyNumberFormat="1" applyFont="1" applyFill="1" applyBorder="1" applyAlignment="1">
      <alignment vertical="center"/>
    </xf>
    <xf numFmtId="0" fontId="51" fillId="0" borderId="0" xfId="3" applyFont="1" applyFill="1" applyBorder="1" applyAlignment="1">
      <alignment horizontal="center" vertical="center"/>
    </xf>
    <xf numFmtId="0" fontId="51" fillId="0" borderId="9" xfId="3" applyFont="1" applyFill="1" applyBorder="1" applyAlignment="1">
      <alignment horizontal="center" vertical="center"/>
    </xf>
    <xf numFmtId="0" fontId="13" fillId="0" borderId="2" xfId="3" applyFill="1" applyBorder="1" applyAlignment="1">
      <alignment horizontal="centerContinuous" vertical="center"/>
    </xf>
    <xf numFmtId="0" fontId="11" fillId="0" borderId="0" xfId="1" applyFont="1" applyFill="1" applyBorder="1" applyAlignment="1"/>
    <xf numFmtId="0" fontId="10" fillId="0" borderId="0" xfId="1" applyFont="1" applyFill="1" applyAlignment="1"/>
    <xf numFmtId="0" fontId="4" fillId="0" borderId="0" xfId="1" applyFont="1" applyFill="1" applyBorder="1" applyAlignment="1">
      <alignment horizontal="center"/>
    </xf>
    <xf numFmtId="0" fontId="11" fillId="0" borderId="0" xfId="46" applyFont="1" applyFill="1" applyBorder="1" applyAlignment="1"/>
    <xf numFmtId="0" fontId="4" fillId="0" borderId="0" xfId="46" applyFont="1" applyFill="1" applyAlignment="1"/>
    <xf numFmtId="0" fontId="17" fillId="0" borderId="9" xfId="46" applyFont="1" applyFill="1" applyBorder="1" applyAlignment="1"/>
    <xf numFmtId="0" fontId="27" fillId="0" borderId="9" xfId="46" applyFont="1" applyFill="1" applyBorder="1" applyAlignment="1"/>
    <xf numFmtId="166" fontId="4" fillId="0" borderId="0" xfId="46" applyNumberFormat="1" applyFont="1" applyFill="1" applyAlignment="1"/>
    <xf numFmtId="0" fontId="31" fillId="0" borderId="0" xfId="50" applyFont="1" applyFill="1" applyBorder="1" applyAlignment="1"/>
    <xf numFmtId="0" fontId="11" fillId="0" borderId="0" xfId="3" applyFont="1" applyFill="1" applyAlignment="1">
      <alignment horizontal="left"/>
    </xf>
    <xf numFmtId="0" fontId="13" fillId="0" borderId="11" xfId="3" applyFill="1" applyBorder="1" applyAlignment="1"/>
    <xf numFmtId="0" fontId="13" fillId="0" borderId="7" xfId="3" applyFill="1" applyBorder="1" applyAlignment="1"/>
    <xf numFmtId="1" fontId="8" fillId="0" borderId="0" xfId="141" applyNumberFormat="1" applyFont="1" applyBorder="1" applyAlignment="1">
      <alignment horizontal="center" wrapText="1"/>
    </xf>
    <xf numFmtId="1" fontId="8" fillId="0" borderId="0" xfId="141" applyNumberFormat="1" applyFont="1" applyBorder="1" applyAlignment="1">
      <alignment horizontal="centerContinuous"/>
    </xf>
    <xf numFmtId="0" fontId="6" fillId="0" borderId="0" xfId="3" applyFont="1" applyFill="1" applyBorder="1" applyAlignment="1">
      <alignment horizontal="left"/>
    </xf>
    <xf numFmtId="0" fontId="11" fillId="0" borderId="0" xfId="46" applyFont="1" applyBorder="1" applyAlignment="1"/>
    <xf numFmtId="0" fontId="4" fillId="0" borderId="0" xfId="46" applyFont="1" applyAlignment="1"/>
    <xf numFmtId="0" fontId="4" fillId="0" borderId="9" xfId="46" applyFont="1" applyBorder="1" applyAlignment="1"/>
    <xf numFmtId="0" fontId="4" fillId="0" borderId="0" xfId="46" applyFont="1" applyBorder="1" applyAlignment="1"/>
    <xf numFmtId="0" fontId="43" fillId="0" borderId="0" xfId="46" applyFont="1" applyFill="1" applyBorder="1" applyAlignment="1">
      <alignment horizontal="centerContinuous"/>
    </xf>
    <xf numFmtId="0" fontId="26" fillId="0" borderId="0" xfId="46" applyBorder="1" applyAlignment="1"/>
    <xf numFmtId="172" fontId="26" fillId="0" borderId="0" xfId="46" applyNumberFormat="1" applyBorder="1" applyAlignment="1"/>
    <xf numFmtId="183" fontId="26" fillId="0" borderId="0" xfId="46" applyNumberFormat="1" applyAlignment="1"/>
    <xf numFmtId="172" fontId="26" fillId="0" borderId="0" xfId="46" applyNumberFormat="1" applyFill="1" applyBorder="1" applyAlignment="1"/>
    <xf numFmtId="0" fontId="2" fillId="0" borderId="0" xfId="46" applyFont="1" applyAlignment="1"/>
    <xf numFmtId="0" fontId="2" fillId="0" borderId="0" xfId="46" applyFont="1" applyFill="1" applyAlignment="1">
      <alignment wrapText="1"/>
    </xf>
    <xf numFmtId="0" fontId="16" fillId="0" borderId="0" xfId="46" applyFont="1" applyFill="1" applyAlignment="1"/>
    <xf numFmtId="183" fontId="4" fillId="0" borderId="0" xfId="46" applyNumberFormat="1" applyFont="1" applyFill="1" applyBorder="1" applyAlignment="1"/>
    <xf numFmtId="171" fontId="4" fillId="0" borderId="0" xfId="46" applyNumberFormat="1" applyFont="1" applyFill="1" applyBorder="1" applyAlignment="1">
      <alignment horizontal="right"/>
    </xf>
    <xf numFmtId="0" fontId="15" fillId="0" borderId="0" xfId="46" applyFont="1" applyFill="1" applyAlignment="1"/>
    <xf numFmtId="0" fontId="11" fillId="0" borderId="9" xfId="46" applyFont="1" applyFill="1" applyBorder="1" applyAlignment="1"/>
    <xf numFmtId="0" fontId="15" fillId="0" borderId="9" xfId="46" applyFont="1" applyFill="1" applyBorder="1" applyAlignment="1"/>
    <xf numFmtId="0" fontId="15" fillId="0" borderId="0" xfId="46" applyFont="1" applyFill="1" applyBorder="1" applyAlignment="1"/>
    <xf numFmtId="1" fontId="8" fillId="0" borderId="7" xfId="141" applyNumberFormat="1" applyFont="1" applyBorder="1" applyAlignment="1">
      <alignment horizontal="centerContinuous" vertical="center" wrapText="1"/>
    </xf>
    <xf numFmtId="0" fontId="0" fillId="0" borderId="0" xfId="0" applyAlignment="1">
      <alignment vertical="center"/>
    </xf>
    <xf numFmtId="0" fontId="0" fillId="0" borderId="17" xfId="0" applyBorder="1" applyAlignment="1">
      <alignment vertical="center"/>
    </xf>
    <xf numFmtId="0" fontId="0" fillId="0" borderId="5" xfId="0" applyBorder="1" applyAlignment="1">
      <alignment vertical="center"/>
    </xf>
    <xf numFmtId="0" fontId="0" fillId="0" borderId="14" xfId="0" applyBorder="1" applyAlignment="1">
      <alignment vertical="center"/>
    </xf>
    <xf numFmtId="0" fontId="0" fillId="0" borderId="13" xfId="0" applyBorder="1" applyAlignment="1">
      <alignment vertical="center"/>
    </xf>
    <xf numFmtId="0" fontId="16" fillId="0" borderId="0" xfId="1" applyFont="1" applyFill="1" applyAlignment="1"/>
    <xf numFmtId="189" fontId="5" fillId="0" borderId="0" xfId="51" applyNumberFormat="1" applyFont="1" applyFill="1" applyBorder="1" applyAlignment="1"/>
    <xf numFmtId="189" fontId="5" fillId="0" borderId="0" xfId="1" applyNumberFormat="1" applyFont="1" applyFill="1" applyBorder="1" applyAlignment="1"/>
    <xf numFmtId="185" fontId="6" fillId="0" borderId="0" xfId="1" applyNumberFormat="1" applyFont="1" applyFill="1" applyBorder="1" applyAlignment="1"/>
    <xf numFmtId="185" fontId="6" fillId="0" borderId="0" xfId="1" applyNumberFormat="1" applyFont="1" applyFill="1" applyBorder="1" applyAlignment="1">
      <alignment horizontal="right"/>
    </xf>
    <xf numFmtId="1" fontId="8" fillId="0" borderId="12" xfId="141" applyNumberFormat="1" applyFont="1" applyBorder="1" applyAlignment="1">
      <alignment horizontal="center" vertical="center" wrapText="1"/>
    </xf>
    <xf numFmtId="1" fontId="8" fillId="0" borderId="13"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3" xfId="141" applyNumberFormat="1" applyFont="1" applyBorder="1" applyAlignment="1">
      <alignment horizontal="center" vertical="center" wrapText="1"/>
    </xf>
    <xf numFmtId="0" fontId="8" fillId="0" borderId="7" xfId="1" applyFont="1" applyFill="1" applyBorder="1" applyAlignment="1">
      <alignment horizontal="center" vertical="center"/>
    </xf>
    <xf numFmtId="0" fontId="15" fillId="0" borderId="14" xfId="3" applyFont="1" applyFill="1" applyBorder="1" applyAlignment="1">
      <alignment vertical="center"/>
    </xf>
    <xf numFmtId="0" fontId="15" fillId="0" borderId="5" xfId="3" applyFont="1" applyFill="1" applyBorder="1" applyAlignment="1">
      <alignment vertical="center"/>
    </xf>
    <xf numFmtId="0" fontId="15" fillId="0" borderId="12" xfId="3" applyFont="1" applyFill="1" applyBorder="1" applyAlignment="1">
      <alignment vertical="center"/>
    </xf>
    <xf numFmtId="188" fontId="5" fillId="0" borderId="14" xfId="1" applyNumberFormat="1" applyFont="1" applyFill="1" applyBorder="1" applyAlignment="1">
      <alignment horizontal="right"/>
    </xf>
    <xf numFmtId="188" fontId="30" fillId="0" borderId="0" xfId="50" applyNumberFormat="1" applyBorder="1" applyAlignment="1"/>
    <xf numFmtId="0" fontId="8" fillId="0" borderId="0" xfId="1" applyFont="1" applyFill="1" applyBorder="1" applyAlignment="1">
      <alignment vertical="center"/>
    </xf>
    <xf numFmtId="0" fontId="8" fillId="0" borderId="9" xfId="1" applyFont="1" applyFill="1" applyBorder="1" applyAlignment="1">
      <alignment vertical="center"/>
    </xf>
    <xf numFmtId="0" fontId="4" fillId="0" borderId="11" xfId="1" applyFont="1" applyFill="1" applyBorder="1" applyAlignment="1">
      <alignment horizontal="center" vertical="center"/>
    </xf>
    <xf numFmtId="0" fontId="4" fillId="0" borderId="11" xfId="1" applyFont="1" applyFill="1" applyBorder="1" applyAlignment="1">
      <alignment vertical="center"/>
    </xf>
    <xf numFmtId="0" fontId="27" fillId="0" borderId="0" xfId="46" applyFont="1" applyFill="1" applyBorder="1" applyAlignment="1">
      <alignment vertical="center"/>
    </xf>
    <xf numFmtId="0" fontId="27" fillId="0" borderId="9" xfId="46" applyFont="1" applyFill="1" applyBorder="1" applyAlignment="1">
      <alignment vertical="center"/>
    </xf>
    <xf numFmtId="0" fontId="8" fillId="0" borderId="1" xfId="46" applyFont="1" applyFill="1" applyBorder="1" applyAlignment="1">
      <alignment vertical="center"/>
    </xf>
    <xf numFmtId="0" fontId="8" fillId="0" borderId="9" xfId="46" applyFont="1" applyFill="1" applyBorder="1" applyAlignment="1">
      <alignment vertical="center"/>
    </xf>
    <xf numFmtId="0" fontId="13" fillId="0" borderId="11" xfId="3" applyFill="1" applyBorder="1" applyAlignment="1">
      <alignment vertical="center"/>
    </xf>
    <xf numFmtId="0" fontId="13" fillId="0" borderId="7" xfId="3" applyFill="1" applyBorder="1" applyAlignment="1">
      <alignment vertical="center"/>
    </xf>
    <xf numFmtId="0" fontId="43" fillId="0" borderId="0" xfId="46" applyFont="1" applyAlignment="1">
      <alignment horizontal="centerContinuous" vertical="center"/>
    </xf>
    <xf numFmtId="0" fontId="44" fillId="0" borderId="9" xfId="46" applyFont="1" applyBorder="1" applyAlignment="1">
      <alignment horizontal="centerContinuous" vertical="center"/>
    </xf>
    <xf numFmtId="0" fontId="43" fillId="0" borderId="11" xfId="46" applyFont="1" applyBorder="1" applyAlignment="1">
      <alignment horizontal="centerContinuous" vertical="center"/>
    </xf>
    <xf numFmtId="1" fontId="8" fillId="0" borderId="13" xfId="141" applyNumberFormat="1" applyFont="1" applyBorder="1" applyAlignment="1">
      <alignment wrapText="1"/>
    </xf>
    <xf numFmtId="1" fontId="8" fillId="0" borderId="8" xfId="141" applyNumberFormat="1" applyFont="1" applyBorder="1" applyAlignment="1">
      <alignment wrapText="1"/>
    </xf>
    <xf numFmtId="1" fontId="8" fillId="0" borderId="2" xfId="141" applyNumberFormat="1" applyFont="1" applyBorder="1" applyAlignment="1">
      <alignment horizontal="centerContinuous"/>
    </xf>
    <xf numFmtId="1" fontId="8" fillId="0" borderId="0" xfId="141" applyNumberFormat="1" applyFont="1" applyBorder="1" applyAlignment="1">
      <alignment horizontal="center"/>
    </xf>
    <xf numFmtId="0" fontId="8" fillId="0" borderId="11" xfId="141" applyFont="1" applyBorder="1" applyAlignment="1">
      <alignment horizontal="centerContinuous" vertical="center"/>
    </xf>
    <xf numFmtId="1" fontId="74" fillId="0" borderId="9" xfId="40" applyFont="1" applyBorder="1">
      <alignment horizontal="center" vertical="center" textRotation="90"/>
    </xf>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12" fillId="0" borderId="0" xfId="112" quotePrefix="1" applyFont="1">
      <alignment horizontal="left" vertical="center" wrapText="1"/>
    </xf>
    <xf numFmtId="0" fontId="72" fillId="0" borderId="2" xfId="45" applyFont="1" applyBorder="1">
      <alignment horizontal="center" vertical="center"/>
    </xf>
    <xf numFmtId="0" fontId="0" fillId="0" borderId="0" xfId="0" applyBorder="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88" fontId="15" fillId="0" borderId="0" xfId="1" applyNumberFormat="1" applyFont="1" applyFill="1" applyAlignment="1"/>
    <xf numFmtId="0" fontId="30" fillId="0" borderId="0" xfId="50" applyFill="1" applyBorder="1" applyAlignment="1"/>
    <xf numFmtId="188" fontId="5" fillId="0" borderId="0" xfId="1" applyNumberFormat="1" applyFont="1" applyFill="1" applyBorder="1" applyAlignment="1">
      <alignment horizontal="centerContinuous"/>
    </xf>
    <xf numFmtId="188" fontId="30" fillId="0" borderId="0" xfId="50" applyNumberFormat="1" applyAlignment="1">
      <alignment horizontal="centerContinuous"/>
    </xf>
    <xf numFmtId="188" fontId="5" fillId="0" borderId="1" xfId="1" quotePrefix="1" applyNumberFormat="1" applyFont="1" applyFill="1" applyBorder="1" applyAlignment="1">
      <alignment horizontal="right"/>
    </xf>
    <xf numFmtId="0" fontId="28" fillId="0" borderId="17" xfId="3" applyFont="1" applyFill="1" applyBorder="1" applyAlignment="1">
      <alignment horizontal="center"/>
    </xf>
    <xf numFmtId="188" fontId="13" fillId="0" borderId="0" xfId="3" applyNumberFormat="1" applyFill="1" applyAlignment="1"/>
    <xf numFmtId="0" fontId="8" fillId="0" borderId="11" xfId="46" applyFont="1" applyFill="1" applyBorder="1" applyAlignment="1">
      <alignment horizontal="centerContinuous" vertical="center"/>
    </xf>
    <xf numFmtId="188" fontId="6" fillId="0" borderId="1" xfId="46" applyNumberFormat="1" applyFont="1" applyFill="1" applyBorder="1" applyAlignment="1">
      <alignment horizontal="right"/>
    </xf>
    <xf numFmtId="0" fontId="72" fillId="0" borderId="0" xfId="42" applyFont="1" applyFill="1" applyBorder="1">
      <alignment horizontal="center" textRotation="90" wrapText="1"/>
    </xf>
    <xf numFmtId="0" fontId="0" fillId="0" borderId="0" xfId="0" applyFill="1" applyAlignment="1"/>
    <xf numFmtId="0" fontId="6" fillId="0" borderId="0" xfId="3" quotePrefix="1" applyFont="1" applyFill="1" applyAlignment="1"/>
    <xf numFmtId="0" fontId="28" fillId="0" borderId="11" xfId="1" applyFont="1" applyFill="1" applyBorder="1" applyAlignment="1"/>
    <xf numFmtId="0" fontId="28" fillId="0" borderId="7" xfId="1" applyFont="1" applyFill="1" applyBorder="1" applyAlignment="1"/>
    <xf numFmtId="0" fontId="69" fillId="0" borderId="0" xfId="0" applyFont="1" applyBorder="1" applyAlignment="1">
      <alignment horizontal="left" vertical="center" wrapText="1"/>
    </xf>
    <xf numFmtId="1" fontId="18" fillId="0" borderId="9" xfId="5" applyFont="1" applyBorder="1" applyAlignment="1">
      <alignment horizontal="centerContinuous" vertical="center"/>
    </xf>
    <xf numFmtId="1" fontId="18" fillId="0" borderId="7" xfId="5" applyFont="1" applyBorder="1" applyAlignment="1">
      <alignment horizontal="centerContinuous" vertical="center"/>
    </xf>
    <xf numFmtId="0" fontId="25" fillId="0" borderId="2" xfId="45" applyFont="1" applyBorder="1">
      <alignment horizontal="center" vertical="center"/>
    </xf>
    <xf numFmtId="0" fontId="75" fillId="0" borderId="1" xfId="0" applyFont="1" applyBorder="1" applyAlignment="1">
      <alignment horizontal="centerContinuous" vertical="center"/>
    </xf>
    <xf numFmtId="1" fontId="64" fillId="0" borderId="0" xfId="75" applyNumberFormat="1" applyFont="1" applyFill="1" applyBorder="1" applyAlignment="1">
      <alignment vertical="top" wrapText="1"/>
    </xf>
    <xf numFmtId="1" fontId="114" fillId="0" borderId="0" xfId="75" applyNumberFormat="1" applyFont="1" applyFill="1" applyBorder="1" applyAlignment="1">
      <alignment vertical="top"/>
    </xf>
    <xf numFmtId="1" fontId="64" fillId="0" borderId="0" xfId="112" applyNumberFormat="1" applyFont="1" applyFill="1" applyBorder="1" applyAlignment="1">
      <alignment vertical="top" wrapText="1"/>
    </xf>
    <xf numFmtId="1" fontId="21" fillId="0" borderId="0" xfId="112" applyNumberFormat="1" applyFont="1" applyFill="1" applyBorder="1" applyAlignment="1">
      <alignment vertical="top" wrapText="1"/>
    </xf>
    <xf numFmtId="1" fontId="21" fillId="0" borderId="0" xfId="112" applyNumberFormat="1" applyFont="1" applyFill="1" applyBorder="1" applyAlignment="1">
      <alignment vertical="top"/>
    </xf>
    <xf numFmtId="0" fontId="15" fillId="0" borderId="13" xfId="3" applyFont="1" applyFill="1" applyBorder="1" applyAlignment="1">
      <alignment vertical="center"/>
    </xf>
    <xf numFmtId="0" fontId="15" fillId="0" borderId="17" xfId="3" applyFont="1" applyFill="1" applyBorder="1" applyAlignment="1">
      <alignment vertical="center"/>
    </xf>
    <xf numFmtId="0" fontId="15" fillId="0" borderId="8" xfId="3" applyFont="1" applyFill="1" applyBorder="1" applyAlignment="1">
      <alignment vertical="center"/>
    </xf>
    <xf numFmtId="0" fontId="28" fillId="0" borderId="0" xfId="3" applyFont="1" applyFill="1" applyAlignment="1">
      <alignment horizontal="center"/>
    </xf>
    <xf numFmtId="177" fontId="5" fillId="0" borderId="0" xfId="1" applyNumberFormat="1" applyFont="1" applyFill="1" applyAlignment="1">
      <alignment horizontal="center"/>
    </xf>
    <xf numFmtId="0" fontId="6" fillId="0" borderId="0" xfId="1" applyFont="1" applyFill="1" applyAlignment="1">
      <alignment horizontal="center"/>
    </xf>
    <xf numFmtId="170" fontId="6" fillId="0" borderId="0" xfId="1" applyNumberFormat="1" applyFont="1" applyFill="1" applyAlignment="1">
      <alignment horizontal="center"/>
    </xf>
    <xf numFmtId="170" fontId="5" fillId="0" borderId="0" xfId="1" applyNumberFormat="1" applyFont="1" applyFill="1" applyAlignment="1">
      <alignment horizontal="center"/>
    </xf>
    <xf numFmtId="175" fontId="6" fillId="0" borderId="0" xfId="1" applyNumberFormat="1" applyFont="1" applyFill="1" applyAlignment="1">
      <alignment horizontal="center"/>
    </xf>
    <xf numFmtId="0" fontId="30" fillId="0" borderId="1" xfId="50" applyFill="1" applyBorder="1" applyAlignment="1">
      <alignment horizontal="centerContinuous"/>
    </xf>
    <xf numFmtId="0" fontId="30" fillId="0" borderId="0" xfId="50" applyFill="1" applyAlignment="1"/>
    <xf numFmtId="1" fontId="8" fillId="0" borderId="13" xfId="141" applyNumberFormat="1" applyFont="1" applyFill="1" applyBorder="1" applyAlignment="1">
      <alignment vertical="center" wrapText="1"/>
    </xf>
    <xf numFmtId="1" fontId="8" fillId="0" borderId="10" xfId="141" applyNumberFormat="1" applyFont="1" applyFill="1" applyBorder="1" applyAlignment="1">
      <alignment horizontal="centerContinuous" vertical="center"/>
    </xf>
    <xf numFmtId="1" fontId="8" fillId="0" borderId="2" xfId="141" applyNumberFormat="1" applyFont="1" applyFill="1" applyBorder="1" applyAlignment="1">
      <alignment horizontal="centerContinuous" vertical="center"/>
    </xf>
    <xf numFmtId="1" fontId="8" fillId="0" borderId="8" xfId="141" applyNumberFormat="1" applyFont="1" applyFill="1" applyBorder="1" applyAlignment="1">
      <alignment vertical="center" wrapText="1"/>
    </xf>
    <xf numFmtId="1" fontId="8" fillId="0" borderId="8" xfId="141" applyNumberFormat="1" applyFont="1" applyFill="1" applyBorder="1" applyAlignment="1">
      <alignment horizontal="centerContinuous" vertical="center" wrapText="1"/>
    </xf>
    <xf numFmtId="1" fontId="8" fillId="0" borderId="8" xfId="141" applyNumberFormat="1" applyFont="1" applyFill="1" applyBorder="1" applyAlignment="1">
      <alignment horizontal="center" vertical="center" wrapText="1"/>
    </xf>
    <xf numFmtId="0" fontId="30" fillId="0" borderId="0" xfId="50" applyFill="1" applyBorder="1" applyAlignment="1">
      <alignment horizontal="centerContinuous" vertical="center"/>
    </xf>
    <xf numFmtId="1" fontId="8" fillId="0" borderId="10" xfId="141" applyNumberFormat="1" applyFont="1" applyFill="1" applyBorder="1" applyAlignment="1">
      <alignment horizontal="centerContinuous" vertical="center" wrapText="1"/>
    </xf>
    <xf numFmtId="1" fontId="8" fillId="0" borderId="2" xfId="141" applyNumberFormat="1" applyFont="1" applyFill="1" applyBorder="1" applyAlignment="1">
      <alignment horizontal="centerContinuous" vertical="center" wrapText="1"/>
    </xf>
    <xf numFmtId="225" fontId="6" fillId="0" borderId="0" xfId="1" applyNumberFormat="1" applyFont="1" applyFill="1" applyBorder="1" applyAlignment="1">
      <alignment horizontal="right"/>
    </xf>
    <xf numFmtId="1" fontId="8" fillId="0" borderId="13" xfId="141" applyNumberFormat="1" applyFont="1" applyFill="1" applyBorder="1" applyAlignment="1">
      <alignment horizontal="centerContinuous" vertical="center" wrapText="1"/>
    </xf>
    <xf numFmtId="1" fontId="8" fillId="0" borderId="3" xfId="141" applyNumberFormat="1" applyFont="1" applyFill="1" applyBorder="1" applyAlignment="1">
      <alignment horizontal="centerContinuous" vertical="center" wrapText="1"/>
    </xf>
    <xf numFmtId="1" fontId="8" fillId="0" borderId="4" xfId="141" applyNumberFormat="1" applyFont="1" applyFill="1" applyBorder="1" applyAlignment="1">
      <alignment horizontal="centerContinuous" vertical="center" wrapText="1"/>
    </xf>
    <xf numFmtId="1" fontId="8" fillId="0" borderId="9" xfId="141" applyNumberFormat="1" applyFont="1" applyFill="1" applyBorder="1" applyAlignment="1">
      <alignment horizontal="center" vertical="center" wrapText="1"/>
    </xf>
    <xf numFmtId="1" fontId="8" fillId="0" borderId="0" xfId="141" applyNumberFormat="1" applyFont="1" applyFill="1" applyBorder="1" applyAlignment="1">
      <alignment horizontal="center" wrapText="1"/>
    </xf>
    <xf numFmtId="0" fontId="13" fillId="0" borderId="0" xfId="84" applyFont="1" applyFill="1" applyBorder="1" applyAlignment="1">
      <alignment horizontal="left"/>
    </xf>
    <xf numFmtId="0" fontId="0" fillId="0" borderId="2" xfId="0" applyFill="1" applyBorder="1" applyAlignment="1">
      <alignment horizontal="centerContinuous" vertical="center"/>
    </xf>
    <xf numFmtId="0" fontId="8" fillId="0" borderId="11" xfId="141" applyFont="1" applyFill="1" applyBorder="1" applyAlignment="1">
      <alignment vertical="center"/>
    </xf>
    <xf numFmtId="1" fontId="8" fillId="0" borderId="4" xfId="141" applyNumberFormat="1" applyFont="1" applyFill="1" applyBorder="1" applyAlignment="1">
      <alignment horizontal="centerContinuous" vertical="center"/>
    </xf>
    <xf numFmtId="1" fontId="8" fillId="0" borderId="17" xfId="141" applyNumberFormat="1" applyFont="1" applyFill="1" applyBorder="1" applyAlignment="1">
      <alignment vertical="center" wrapText="1"/>
    </xf>
    <xf numFmtId="0" fontId="0" fillId="0" borderId="4" xfId="0" applyFill="1" applyBorder="1" applyAlignment="1">
      <alignment horizontal="centerContinuous" vertical="center"/>
    </xf>
    <xf numFmtId="0" fontId="8" fillId="0" borderId="6" xfId="141" applyFont="1" applyFill="1" applyBorder="1" applyAlignment="1">
      <alignment vertical="center"/>
    </xf>
    <xf numFmtId="0" fontId="8" fillId="0" borderId="7" xfId="141" applyFont="1" applyFill="1" applyBorder="1" applyAlignment="1">
      <alignment vertical="center"/>
    </xf>
    <xf numFmtId="1" fontId="8" fillId="0" borderId="3" xfId="141" applyNumberFormat="1" applyFont="1" applyFill="1" applyBorder="1" applyAlignment="1">
      <alignment horizontal="center" vertical="center" wrapText="1"/>
    </xf>
    <xf numFmtId="1" fontId="8" fillId="0" borderId="10" xfId="141" applyNumberFormat="1" applyFont="1" applyFill="1" applyBorder="1" applyAlignment="1">
      <alignment horizontal="center" vertical="center" wrapText="1"/>
    </xf>
    <xf numFmtId="1" fontId="8" fillId="0" borderId="14" xfId="141" applyNumberFormat="1" applyFont="1" applyFill="1" applyBorder="1" applyAlignment="1">
      <alignment vertical="center" wrapText="1"/>
    </xf>
    <xf numFmtId="1" fontId="8" fillId="0" borderId="0" xfId="141" applyNumberFormat="1" applyFont="1" applyFill="1" applyBorder="1" applyAlignment="1">
      <alignment horizontal="center"/>
    </xf>
    <xf numFmtId="0" fontId="8" fillId="0" borderId="11" xfId="141" applyFont="1" applyFill="1" applyBorder="1" applyAlignment="1">
      <alignment horizontal="centerContinuous" vertical="center"/>
    </xf>
    <xf numFmtId="1" fontId="8" fillId="0" borderId="9" xfId="141" applyNumberFormat="1" applyFont="1" applyFill="1" applyBorder="1" applyAlignment="1">
      <alignment horizontal="centerContinuous" vertical="center" wrapText="1"/>
    </xf>
    <xf numFmtId="0" fontId="0" fillId="0" borderId="0" xfId="0" applyFill="1" applyAlignment="1">
      <alignment vertical="center"/>
    </xf>
    <xf numFmtId="0" fontId="0" fillId="0" borderId="17" xfId="0" applyFill="1" applyBorder="1" applyAlignment="1">
      <alignment vertical="center"/>
    </xf>
    <xf numFmtId="0" fontId="0" fillId="0" borderId="14" xfId="0" applyFill="1" applyBorder="1" applyAlignment="1">
      <alignment vertical="center"/>
    </xf>
    <xf numFmtId="1" fontId="8" fillId="0" borderId="7" xfId="141" applyNumberFormat="1" applyFont="1" applyFill="1" applyBorder="1" applyAlignment="1">
      <alignment horizontal="center" vertical="center" wrapText="1"/>
    </xf>
    <xf numFmtId="187" fontId="6" fillId="0" borderId="0" xfId="1" applyNumberFormat="1" applyFont="1" applyFill="1" applyBorder="1" applyAlignment="1"/>
    <xf numFmtId="187" fontId="5" fillId="0" borderId="0" xfId="1" applyNumberFormat="1" applyFont="1" applyFill="1" applyBorder="1" applyAlignment="1"/>
    <xf numFmtId="182" fontId="5" fillId="0" borderId="1" xfId="1" applyNumberFormat="1" applyFont="1" applyFill="1" applyBorder="1" applyAlignment="1"/>
    <xf numFmtId="185" fontId="5" fillId="0" borderId="0" xfId="1" quotePrefix="1" applyNumberFormat="1" applyFont="1" applyFill="1" applyBorder="1" applyAlignment="1">
      <alignment horizontal="right"/>
    </xf>
    <xf numFmtId="185" fontId="6" fillId="0" borderId="0" xfId="1" quotePrefix="1" applyNumberFormat="1" applyFont="1" applyFill="1" applyAlignment="1">
      <alignment horizontal="right"/>
    </xf>
    <xf numFmtId="0" fontId="53" fillId="0" borderId="5" xfId="0" applyFont="1" applyFill="1" applyBorder="1" applyAlignment="1"/>
    <xf numFmtId="0" fontId="53" fillId="0" borderId="0" xfId="0" applyFont="1" applyFill="1" applyBorder="1" applyAlignment="1"/>
    <xf numFmtId="188" fontId="13" fillId="0" borderId="3" xfId="1" applyNumberFormat="1" applyFont="1" applyFill="1" applyBorder="1" applyAlignment="1"/>
    <xf numFmtId="188" fontId="1" fillId="0" borderId="0" xfId="1" applyNumberFormat="1" applyFill="1" applyAlignment="1"/>
    <xf numFmtId="1" fontId="8" fillId="0" borderId="12" xfId="141" applyNumberFormat="1" applyFont="1" applyFill="1" applyBorder="1" applyAlignment="1">
      <alignment horizontal="center" vertical="center" wrapText="1"/>
    </xf>
    <xf numFmtId="1" fontId="8" fillId="0" borderId="13" xfId="141" applyNumberFormat="1" applyFont="1" applyFill="1" applyBorder="1" applyAlignment="1">
      <alignment horizontal="center" vertical="center" wrapText="1"/>
    </xf>
    <xf numFmtId="1" fontId="8" fillId="0" borderId="8" xfId="141" applyNumberFormat="1" applyFont="1" applyFill="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116" fillId="0" borderId="0" xfId="46" applyFont="1" applyFill="1" applyAlignment="1"/>
    <xf numFmtId="0" fontId="6" fillId="0" borderId="6" xfId="46" applyFont="1" applyFill="1" applyBorder="1" applyAlignment="1">
      <alignment horizontal="center"/>
    </xf>
    <xf numFmtId="1" fontId="8" fillId="0" borderId="10" xfId="141" applyNumberFormat="1" applyFont="1" applyBorder="1" applyAlignment="1">
      <alignment horizontal="centerContinuous" wrapText="1"/>
    </xf>
    <xf numFmtId="1" fontId="8" fillId="0" borderId="2" xfId="141" applyNumberFormat="1" applyFont="1" applyBorder="1" applyAlignment="1">
      <alignment horizontal="centerContinuous" wrapText="1"/>
    </xf>
    <xf numFmtId="0" fontId="4" fillId="0" borderId="1" xfId="46" applyFont="1" applyBorder="1" applyAlignment="1">
      <alignment horizontal="center"/>
    </xf>
    <xf numFmtId="0" fontId="97" fillId="0" borderId="6" xfId="46" applyFont="1" applyBorder="1" applyAlignment="1"/>
    <xf numFmtId="0" fontId="5" fillId="0" borderId="6" xfId="3" applyFont="1" applyFill="1" applyBorder="1" applyAlignment="1">
      <alignment horizontal="left"/>
    </xf>
    <xf numFmtId="0" fontId="6" fillId="0" borderId="6" xfId="3" applyFont="1" applyFill="1" applyBorder="1" applyAlignment="1"/>
    <xf numFmtId="0" fontId="6" fillId="0" borderId="11" xfId="3" applyFont="1" applyFill="1" applyBorder="1" applyAlignment="1"/>
    <xf numFmtId="0" fontId="42" fillId="0" borderId="6" xfId="46" applyFont="1" applyBorder="1" applyAlignment="1"/>
    <xf numFmtId="0" fontId="0" fillId="0" borderId="0" xfId="0"/>
    <xf numFmtId="0" fontId="5" fillId="0" borderId="11" xfId="1" applyFont="1" applyFill="1" applyBorder="1" applyAlignment="1"/>
    <xf numFmtId="0" fontId="6" fillId="0" borderId="6" xfId="1" applyFont="1" applyFill="1" applyBorder="1" applyAlignment="1"/>
    <xf numFmtId="0" fontId="6" fillId="0" borderId="11" xfId="1" applyFont="1" applyFill="1" applyBorder="1" applyAlignment="1"/>
    <xf numFmtId="0" fontId="5" fillId="0" borderId="6" xfId="1" applyFont="1" applyFill="1" applyBorder="1" applyAlignment="1">
      <alignment horizontal="left"/>
    </xf>
    <xf numFmtId="0" fontId="5" fillId="0" borderId="6" xfId="1" applyFont="1" applyFill="1" applyBorder="1" applyAlignment="1"/>
    <xf numFmtId="1" fontId="8" fillId="0" borderId="3"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88" fontId="6" fillId="0" borderId="0" xfId="1" applyNumberFormat="1" applyFont="1" applyFill="1" applyBorder="1" applyAlignment="1"/>
    <xf numFmtId="1" fontId="8" fillId="0" borderId="12" xfId="141" applyNumberFormat="1" applyFont="1" applyFill="1" applyBorder="1" applyAlignment="1">
      <alignment horizontal="center" vertical="center" wrapText="1"/>
    </xf>
    <xf numFmtId="201" fontId="12" fillId="0" borderId="0" xfId="75" applyNumberFormat="1" applyFont="1" applyAlignment="1">
      <alignment horizontal="left" vertical="center" wrapText="1"/>
    </xf>
    <xf numFmtId="0" fontId="12" fillId="0" borderId="14" xfId="75" applyFont="1" applyBorder="1">
      <alignment horizontal="left" vertical="center" wrapText="1"/>
    </xf>
    <xf numFmtId="169" fontId="62" fillId="20" borderId="11" xfId="2" applyFont="1" applyFill="1" applyBorder="1">
      <alignment horizontal="right" vertical="center"/>
    </xf>
    <xf numFmtId="0" fontId="12" fillId="0" borderId="5" xfId="75" applyFont="1" applyBorder="1">
      <alignment horizontal="left" vertical="center" wrapText="1"/>
    </xf>
    <xf numFmtId="0" fontId="12" fillId="0" borderId="12" xfId="75" applyFont="1" applyBorder="1">
      <alignment horizontal="left" vertical="center" wrapText="1"/>
    </xf>
    <xf numFmtId="0" fontId="6" fillId="0" borderId="0" xfId="3" applyFont="1" applyFill="1" applyAlignment="1">
      <alignment horizontal="left"/>
    </xf>
    <xf numFmtId="0" fontId="5" fillId="0" borderId="0" xfId="3" applyFont="1" applyFill="1" applyAlignment="1">
      <alignment horizontal="left"/>
    </xf>
    <xf numFmtId="0" fontId="99" fillId="0" borderId="6" xfId="46" applyFont="1" applyBorder="1" applyAlignment="1"/>
    <xf numFmtId="188" fontId="6" fillId="0" borderId="0" xfId="1" applyNumberFormat="1" applyFont="1" applyFill="1" applyBorder="1" applyAlignment="1">
      <alignment horizontal="right"/>
    </xf>
    <xf numFmtId="0" fontId="26" fillId="0" borderId="0" xfId="46" applyFill="1" applyAlignment="1"/>
    <xf numFmtId="183" fontId="6" fillId="0" borderId="0" xfId="1" applyNumberFormat="1" applyFont="1" applyFill="1" applyBorder="1" applyAlignment="1"/>
    <xf numFmtId="183" fontId="5" fillId="0" borderId="0" xfId="1" applyNumberFormat="1" applyFont="1" applyFill="1" applyBorder="1" applyAlignment="1"/>
    <xf numFmtId="0" fontId="26" fillId="0" borderId="0" xfId="46" applyAlignment="1"/>
    <xf numFmtId="227" fontId="117" fillId="0" borderId="0" xfId="112" applyNumberFormat="1" applyFont="1" applyFill="1" applyBorder="1" applyAlignment="1">
      <alignment horizontal="right" vertical="center" wrapText="1"/>
    </xf>
    <xf numFmtId="199" fontId="6" fillId="0" borderId="0" xfId="85" applyNumberFormat="1" applyFont="1" applyFill="1" applyBorder="1" applyAlignment="1">
      <alignment horizontal="center"/>
    </xf>
    <xf numFmtId="0" fontId="13" fillId="0" borderId="0" xfId="3" applyFill="1" applyBorder="1" applyAlignment="1"/>
    <xf numFmtId="188" fontId="6" fillId="0" borderId="0" xfId="1" applyNumberFormat="1" applyFont="1" applyFill="1" applyBorder="1" applyAlignment="1"/>
    <xf numFmtId="199" fontId="6" fillId="0" borderId="6" xfId="85" applyNumberFormat="1" applyFont="1" applyFill="1" applyBorder="1" applyAlignment="1">
      <alignment horizontal="center"/>
    </xf>
    <xf numFmtId="188" fontId="6" fillId="0" borderId="5" xfId="1" applyNumberFormat="1" applyFont="1" applyFill="1" applyBorder="1" applyAlignment="1"/>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200" fontId="6" fillId="0" borderId="0" xfId="1" applyNumberFormat="1" applyFont="1" applyFill="1" applyBorder="1" applyAlignment="1"/>
    <xf numFmtId="200" fontId="5" fillId="0" borderId="0" xfId="1" applyNumberFormat="1" applyFont="1" applyFill="1" applyBorder="1" applyAlignment="1"/>
    <xf numFmtId="0" fontId="13" fillId="0" borderId="0" xfId="3" applyFill="1" applyAlignment="1"/>
    <xf numFmtId="200" fontId="6" fillId="0" borderId="0" xfId="1" applyNumberFormat="1" applyFont="1" applyFill="1" applyBorder="1" applyAlignment="1"/>
    <xf numFmtId="200" fontId="5" fillId="0" borderId="0" xfId="1" applyNumberFormat="1" applyFont="1" applyFill="1" applyBorder="1" applyAlignment="1"/>
    <xf numFmtId="0" fontId="26" fillId="0" borderId="0" xfId="46" applyAlignment="1"/>
    <xf numFmtId="188" fontId="26" fillId="0" borderId="0" xfId="46" applyNumberFormat="1" applyFill="1" applyBorder="1" applyAlignment="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1" fillId="0" borderId="0" xfId="1" applyFill="1" applyAlignment="1"/>
    <xf numFmtId="0" fontId="13" fillId="0" borderId="0" xfId="3" applyFill="1" applyAlignment="1"/>
    <xf numFmtId="188" fontId="6" fillId="0" borderId="0" xfId="1" applyNumberFormat="1" applyFont="1" applyFill="1" applyBorder="1" applyAlignment="1"/>
    <xf numFmtId="178" fontId="2" fillId="0" borderId="0" xfId="46" applyNumberFormat="1" applyFont="1" applyFill="1" applyBorder="1" applyAlignment="1"/>
    <xf numFmtId="188" fontId="26" fillId="0" borderId="0" xfId="46" applyNumberFormat="1" applyFill="1" applyAlignment="1"/>
    <xf numFmtId="188" fontId="5" fillId="0" borderId="0" xfId="1" applyNumberFormat="1" applyFont="1" applyFill="1" applyBorder="1" applyAlignment="1">
      <alignment horizontal="right"/>
    </xf>
    <xf numFmtId="188" fontId="6" fillId="0" borderId="0" xfId="1" applyNumberFormat="1" applyFont="1" applyFill="1" applyBorder="1" applyAlignment="1">
      <alignment horizontal="right"/>
    </xf>
    <xf numFmtId="1" fontId="8" fillId="0" borderId="1" xfId="141" applyNumberFormat="1" applyFont="1" applyFill="1" applyBorder="1" applyAlignment="1">
      <alignment horizontal="center" wrapText="1"/>
    </xf>
    <xf numFmtId="0" fontId="42" fillId="0" borderId="6" xfId="46" applyFont="1" applyBorder="1" applyAlignment="1">
      <alignment horizontal="left"/>
    </xf>
    <xf numFmtId="1" fontId="8" fillId="0" borderId="12" xfId="141" applyNumberFormat="1" applyFont="1" applyFill="1" applyBorder="1" applyAlignment="1">
      <alignment horizontal="center" vertical="center" wrapText="1"/>
    </xf>
    <xf numFmtId="0" fontId="13" fillId="0" borderId="5" xfId="3" applyFont="1" applyFill="1" applyBorder="1" applyAlignment="1">
      <alignment horizontal="centerContinuous" wrapText="1"/>
    </xf>
    <xf numFmtId="188" fontId="5" fillId="0" borderId="1" xfId="1" applyNumberFormat="1" applyFont="1" applyFill="1" applyBorder="1" applyAlignment="1"/>
    <xf numFmtId="186" fontId="106" fillId="0" borderId="0" xfId="46" quotePrefix="1" applyNumberFormat="1" applyFont="1" applyFill="1" applyBorder="1" applyAlignment="1">
      <alignment horizontal="right"/>
    </xf>
    <xf numFmtId="182" fontId="6" fillId="0" borderId="0" xfId="46" applyNumberFormat="1" applyFont="1" applyFill="1" applyBorder="1" applyAlignment="1">
      <alignment horizontal="right"/>
    </xf>
    <xf numFmtId="182" fontId="5" fillId="0" borderId="0" xfId="46" applyNumberFormat="1" applyFont="1" applyFill="1" applyBorder="1" applyAlignment="1">
      <alignment horizontal="right"/>
    </xf>
    <xf numFmtId="182" fontId="6" fillId="0" borderId="0" xfId="46" quotePrefix="1" applyNumberFormat="1" applyFont="1" applyFill="1" applyBorder="1" applyAlignment="1">
      <alignment horizontal="right"/>
    </xf>
    <xf numFmtId="185" fontId="1" fillId="0" borderId="0" xfId="1" quotePrefix="1" applyNumberFormat="1" applyFont="1" applyFill="1" applyAlignment="1">
      <alignment horizontal="right"/>
    </xf>
    <xf numFmtId="185" fontId="37" fillId="0" borderId="0" xfId="1" quotePrefix="1" applyNumberFormat="1" applyFont="1" applyFill="1" applyAlignment="1">
      <alignment horizontal="right"/>
    </xf>
    <xf numFmtId="185" fontId="17" fillId="0" borderId="0" xfId="1" quotePrefix="1" applyNumberFormat="1" applyFont="1" applyFill="1" applyAlignment="1">
      <alignment horizontal="right"/>
    </xf>
    <xf numFmtId="185" fontId="17" fillId="0" borderId="0" xfId="1" quotePrefix="1" applyNumberFormat="1" applyFont="1" applyFill="1" applyBorder="1" applyAlignment="1">
      <alignment horizontal="right"/>
    </xf>
    <xf numFmtId="189" fontId="6" fillId="0" borderId="0" xfId="1" applyNumberFormat="1" applyFont="1" applyFill="1" applyBorder="1" applyAlignment="1">
      <alignment horizontal="right"/>
    </xf>
    <xf numFmtId="172" fontId="6" fillId="0" borderId="12" xfId="46" applyNumberFormat="1" applyFont="1" applyFill="1" applyBorder="1" applyAlignment="1">
      <alignment horizontal="centerContinuous" wrapText="1"/>
    </xf>
    <xf numFmtId="172" fontId="6" fillId="0" borderId="12" xfId="46" applyNumberFormat="1" applyFont="1" applyFill="1" applyBorder="1" applyAlignment="1">
      <alignment horizontal="centerContinuous"/>
    </xf>
    <xf numFmtId="0" fontId="6" fillId="0" borderId="12" xfId="46" applyFont="1" applyFill="1" applyBorder="1" applyAlignment="1">
      <alignment horizontal="centerContinuous"/>
    </xf>
    <xf numFmtId="188" fontId="51" fillId="0" borderId="3" xfId="1" applyNumberFormat="1" applyFont="1" applyFill="1" applyBorder="1" applyAlignment="1">
      <alignment horizontal="right"/>
    </xf>
    <xf numFmtId="200" fontId="13" fillId="0" borderId="3" xfId="1" applyNumberFormat="1" applyFont="1" applyFill="1" applyBorder="1" applyAlignment="1"/>
    <xf numFmtId="200" fontId="13" fillId="0" borderId="13" xfId="1" applyNumberFormat="1" applyFont="1" applyFill="1" applyBorder="1" applyAlignment="1"/>
    <xf numFmtId="1" fontId="8" fillId="0" borderId="3" xfId="141" applyNumberFormat="1" applyFont="1" applyBorder="1" applyAlignment="1">
      <alignment horizontal="center" vertical="center" wrapText="1"/>
    </xf>
    <xf numFmtId="0" fontId="28" fillId="0" borderId="0" xfId="3" applyFont="1" applyFill="1" applyAlignment="1">
      <alignment horizontal="center"/>
    </xf>
    <xf numFmtId="172" fontId="39" fillId="0" borderId="9" xfId="46" applyNumberFormat="1" applyFont="1" applyFill="1" applyBorder="1" applyAlignment="1">
      <alignment horizontal="centerContinuous"/>
    </xf>
    <xf numFmtId="0" fontId="39" fillId="0" borderId="9" xfId="46" applyFont="1" applyFill="1" applyBorder="1" applyAlignment="1">
      <alignment horizontal="centerContinuous"/>
    </xf>
    <xf numFmtId="0" fontId="0" fillId="0" borderId="0" xfId="0"/>
    <xf numFmtId="0" fontId="13" fillId="0" borderId="0" xfId="3" applyFill="1" applyAlignment="1"/>
    <xf numFmtId="188" fontId="6" fillId="0" borderId="0" xfId="1" applyNumberFormat="1" applyFont="1" applyFill="1" applyBorder="1" applyAlignment="1"/>
    <xf numFmtId="0" fontId="30" fillId="0" borderId="0" xfId="50" applyAlignment="1"/>
    <xf numFmtId="188"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188" fontId="6" fillId="0" borderId="5" xfId="1" applyNumberFormat="1" applyFont="1" applyFill="1" applyBorder="1" applyAlignment="1"/>
    <xf numFmtId="0" fontId="0" fillId="0" borderId="0" xfId="0" applyBorder="1"/>
    <xf numFmtId="188" fontId="13" fillId="0" borderId="0" xfId="3" applyNumberFormat="1" applyFill="1" applyAlignment="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72" fontId="15" fillId="0" borderId="0" xfId="3" applyNumberFormat="1" applyFont="1" applyFill="1" applyAlignment="1"/>
    <xf numFmtId="0" fontId="126" fillId="0" borderId="5" xfId="42" applyFont="1" applyBorder="1">
      <alignment horizontal="center" textRotation="90" wrapText="1"/>
    </xf>
    <xf numFmtId="0" fontId="16" fillId="0" borderId="6" xfId="46" applyFont="1" applyBorder="1" applyAlignment="1"/>
    <xf numFmtId="0" fontId="98" fillId="0" borderId="6" xfId="46" applyFont="1" applyBorder="1" applyAlignment="1"/>
    <xf numFmtId="1" fontId="8" fillId="0" borderId="3"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6" fillId="0" borderId="9" xfId="46" applyFont="1" applyFill="1" applyBorder="1" applyAlignment="1">
      <alignment horizontal="center"/>
    </xf>
    <xf numFmtId="226" fontId="6" fillId="0" borderId="0" xfId="1" applyNumberFormat="1" applyFont="1" applyFill="1" applyBorder="1" applyAlignment="1"/>
    <xf numFmtId="226" fontId="6" fillId="0" borderId="0" xfId="1" quotePrefix="1" applyNumberFormat="1" applyFont="1" applyFill="1" applyBorder="1" applyAlignment="1">
      <alignment horizontal="right"/>
    </xf>
    <xf numFmtId="226" fontId="6" fillId="0" borderId="0" xfId="1" applyNumberFormat="1" applyFont="1" applyFill="1" applyBorder="1" applyAlignment="1">
      <alignment horizontal="right"/>
    </xf>
    <xf numFmtId="0" fontId="58" fillId="0" borderId="6" xfId="46" applyFont="1" applyFill="1" applyBorder="1" applyAlignment="1"/>
    <xf numFmtId="0" fontId="5" fillId="0" borderId="11" xfId="46" applyFont="1" applyFill="1" applyBorder="1" applyAlignment="1"/>
    <xf numFmtId="0" fontId="0" fillId="0" borderId="0" xfId="0"/>
    <xf numFmtId="0" fontId="26" fillId="0" borderId="0" xfId="46" applyFill="1" applyAlignment="1"/>
    <xf numFmtId="0" fontId="1" fillId="0" borderId="0" xfId="1" applyFill="1" applyAlignment="1"/>
    <xf numFmtId="0" fontId="0" fillId="0" borderId="0" xfId="0" applyAlignment="1"/>
    <xf numFmtId="0" fontId="6" fillId="0" borderId="6" xfId="46" applyFont="1" applyFill="1" applyBorder="1" applyAlignment="1"/>
    <xf numFmtId="0" fontId="13" fillId="0" borderId="0" xfId="3" applyFill="1" applyAlignment="1"/>
    <xf numFmtId="188" fontId="6" fillId="0" borderId="0" xfId="1" applyNumberFormat="1" applyFont="1" applyFill="1" applyBorder="1" applyAlignment="1"/>
    <xf numFmtId="200" fontId="6" fillId="0" borderId="0" xfId="1" applyNumberFormat="1" applyFont="1" applyFill="1" applyBorder="1" applyAlignment="1"/>
    <xf numFmtId="0" fontId="30" fillId="0" borderId="0" xfId="50" applyAlignment="1"/>
    <xf numFmtId="188"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188" fontId="6" fillId="0" borderId="5" xfId="1" applyNumberFormat="1" applyFont="1" applyFill="1" applyBorder="1" applyAlignment="1"/>
    <xf numFmtId="0" fontId="15" fillId="0" borderId="0" xfId="1" applyFont="1" applyFill="1" applyAlignment="1"/>
    <xf numFmtId="0" fontId="15" fillId="0" borderId="0" xfId="46" applyFont="1" applyFill="1" applyAlignment="1"/>
    <xf numFmtId="0" fontId="0" fillId="0" borderId="0" xfId="0" applyBorder="1"/>
    <xf numFmtId="188" fontId="15" fillId="0" borderId="0" xfId="1" applyNumberFormat="1" applyFont="1" applyFill="1" applyAlignment="1"/>
    <xf numFmtId="187" fontId="6" fillId="0" borderId="0" xfId="1" applyNumberFormat="1" applyFont="1" applyFill="1" applyBorder="1" applyAlignment="1"/>
    <xf numFmtId="187" fontId="5" fillId="0" borderId="0" xfId="1" applyNumberFormat="1" applyFont="1" applyFill="1" applyBorder="1" applyAlignment="1"/>
    <xf numFmtId="0" fontId="6" fillId="0" borderId="6" xfId="46" applyFont="1" applyFill="1" applyBorder="1" applyAlignment="1">
      <alignment horizontal="center"/>
    </xf>
    <xf numFmtId="0" fontId="5" fillId="0" borderId="6" xfId="46" applyFont="1" applyFill="1" applyBorder="1" applyAlignment="1"/>
    <xf numFmtId="188" fontId="54" fillId="0" borderId="0" xfId="1" applyNumberFormat="1" applyFont="1" applyFill="1" applyBorder="1" applyAlignment="1"/>
    <xf numFmtId="188" fontId="6" fillId="0" borderId="10" xfId="1" applyNumberFormat="1" applyFont="1" applyFill="1" applyBorder="1" applyAlignment="1">
      <alignment horizontal="right"/>
    </xf>
    <xf numFmtId="188" fontId="6" fillId="0" borderId="2" xfId="1" applyNumberFormat="1" applyFont="1" applyFill="1" applyBorder="1" applyAlignment="1">
      <alignment horizontal="right"/>
    </xf>
    <xf numFmtId="0" fontId="125" fillId="0" borderId="0" xfId="0" applyFont="1" applyFill="1" applyAlignment="1">
      <alignment vertical="center"/>
    </xf>
    <xf numFmtId="0" fontId="0" fillId="0" borderId="0" xfId="0" applyFill="1"/>
    <xf numFmtId="0" fontId="0" fillId="0" borderId="0" xfId="0" applyFill="1" applyBorder="1"/>
    <xf numFmtId="1" fontId="8" fillId="0" borderId="10" xfId="141" applyNumberFormat="1" applyFont="1" applyFill="1" applyBorder="1" applyAlignment="1">
      <alignment horizontal="centerContinuous"/>
    </xf>
    <xf numFmtId="1" fontId="8" fillId="0" borderId="2" xfId="141" applyNumberFormat="1" applyFont="1" applyFill="1" applyBorder="1" applyAlignment="1">
      <alignment horizontal="centerContinuous"/>
    </xf>
    <xf numFmtId="1" fontId="8" fillId="0" borderId="0" xfId="141" applyNumberFormat="1" applyFont="1" applyFill="1" applyBorder="1" applyAlignment="1">
      <alignment horizontal="centerContinuous"/>
    </xf>
    <xf numFmtId="1" fontId="55" fillId="0" borderId="1" xfId="141" applyNumberFormat="1" applyFont="1" applyFill="1" applyBorder="1" applyAlignment="1">
      <alignment horizontal="centerContinuous"/>
    </xf>
    <xf numFmtId="1" fontId="55" fillId="0" borderId="2" xfId="141" applyNumberFormat="1" applyFont="1" applyFill="1" applyBorder="1" applyAlignment="1">
      <alignment horizontal="centerContinuous"/>
    </xf>
    <xf numFmtId="1" fontId="55" fillId="0" borderId="4" xfId="141" applyNumberFormat="1" applyFont="1" applyFill="1" applyBorder="1" applyAlignment="1">
      <alignment horizontal="centerContinuous"/>
    </xf>
    <xf numFmtId="1" fontId="55" fillId="0" borderId="10" xfId="141" applyNumberFormat="1" applyFont="1" applyFill="1" applyBorder="1" applyAlignment="1">
      <alignment horizontal="centerContinuous"/>
    </xf>
    <xf numFmtId="1" fontId="8" fillId="0" borderId="0" xfId="141" applyNumberFormat="1" applyFont="1" applyFill="1" applyBorder="1" applyAlignment="1">
      <alignment horizontal="center" vertical="center" wrapText="1"/>
    </xf>
    <xf numFmtId="1" fontId="8" fillId="0" borderId="0" xfId="141" applyNumberFormat="1" applyFont="1" applyFill="1" applyBorder="1" applyAlignment="1">
      <alignment horizontal="centerContinuous" vertical="center"/>
    </xf>
    <xf numFmtId="1" fontId="8" fillId="0" borderId="9" xfId="141" applyNumberFormat="1" applyFont="1" applyFill="1" applyBorder="1" applyAlignment="1">
      <alignment horizontal="centerContinuous" vertical="center"/>
    </xf>
    <xf numFmtId="0" fontId="8" fillId="0" borderId="2" xfId="141" applyFont="1" applyFill="1" applyBorder="1" applyAlignment="1">
      <alignment horizontal="center" vertical="center"/>
    </xf>
    <xf numFmtId="0" fontId="8" fillId="0" borderId="3" xfId="141" applyFont="1" applyFill="1" applyBorder="1" applyAlignment="1">
      <alignment horizontal="center" vertical="center"/>
    </xf>
    <xf numFmtId="1" fontId="8" fillId="0" borderId="14" xfId="141" applyNumberFormat="1" applyFont="1" applyFill="1" applyBorder="1" applyAlignment="1">
      <alignment horizontal="centerContinuous" vertical="center"/>
    </xf>
    <xf numFmtId="0" fontId="0" fillId="0" borderId="0" xfId="0"/>
    <xf numFmtId="1" fontId="8" fillId="0" borderId="1" xfId="141" applyNumberFormat="1" applyFont="1" applyFill="1" applyBorder="1" applyAlignment="1">
      <alignment horizontal="centerContinuous" vertical="center"/>
    </xf>
    <xf numFmtId="199" fontId="6" fillId="0" borderId="11" xfId="85" applyNumberFormat="1" applyFont="1" applyFill="1" applyBorder="1" applyAlignment="1">
      <alignment horizontal="left" indent="1"/>
    </xf>
    <xf numFmtId="199" fontId="6" fillId="0" borderId="6" xfId="85" applyNumberFormat="1" applyFont="1" applyFill="1" applyBorder="1" applyAlignment="1">
      <alignment horizontal="left" indent="1"/>
    </xf>
    <xf numFmtId="0" fontId="11" fillId="0" borderId="0" xfId="141" applyFont="1" applyAlignment="1">
      <alignment vertical="center"/>
    </xf>
    <xf numFmtId="0" fontId="13" fillId="0" borderId="0" xfId="141"/>
    <xf numFmtId="0" fontId="13" fillId="0" borderId="0" xfId="141" applyFont="1" applyBorder="1"/>
    <xf numFmtId="0" fontId="13" fillId="0" borderId="0" xfId="141" applyFont="1"/>
    <xf numFmtId="0" fontId="6" fillId="0" borderId="0" xfId="141" applyFont="1" applyBorder="1"/>
    <xf numFmtId="0" fontId="6" fillId="0" borderId="0" xfId="141" applyFont="1"/>
    <xf numFmtId="14" fontId="152" fillId="0" borderId="0" xfId="141" applyNumberFormat="1" applyFont="1" applyFill="1" applyBorder="1" applyAlignment="1">
      <alignment horizontal="left" vertical="top"/>
    </xf>
    <xf numFmtId="1" fontId="152" fillId="0" borderId="0" xfId="141" applyNumberFormat="1" applyFont="1" applyFill="1" applyBorder="1" applyAlignment="1">
      <alignment horizontal="right"/>
    </xf>
    <xf numFmtId="0" fontId="50" fillId="0" borderId="0" xfId="141" applyFont="1" applyFill="1" applyBorder="1" applyAlignment="1">
      <alignment horizontal="left" vertical="top"/>
    </xf>
    <xf numFmtId="0" fontId="2" fillId="0" borderId="0" xfId="141" applyFont="1" applyFill="1" applyBorder="1"/>
    <xf numFmtId="3" fontId="6" fillId="0" borderId="1" xfId="141" applyNumberFormat="1" applyFont="1" applyFill="1" applyBorder="1"/>
    <xf numFmtId="0" fontId="8" fillId="0" borderId="1" xfId="141" applyFont="1" applyBorder="1"/>
    <xf numFmtId="0" fontId="8" fillId="0" borderId="14" xfId="141" applyFont="1" applyBorder="1" applyAlignment="1">
      <alignment horizontal="centerContinuous" vertical="center"/>
    </xf>
    <xf numFmtId="0" fontId="8" fillId="0" borderId="1" xfId="141" applyFont="1" applyBorder="1" applyAlignment="1">
      <alignment horizontal="centerContinuous" vertical="center"/>
    </xf>
    <xf numFmtId="0" fontId="155" fillId="0" borderId="1" xfId="141" applyFont="1" applyBorder="1" applyAlignment="1">
      <alignment horizontal="centerContinuous" vertical="center"/>
    </xf>
    <xf numFmtId="0" fontId="8" fillId="0" borderId="0" xfId="141" applyFont="1" applyBorder="1" applyAlignment="1">
      <alignment horizontal="center" vertical="center"/>
    </xf>
    <xf numFmtId="0" fontId="8" fillId="0" borderId="10" xfId="141" applyFont="1" applyBorder="1" applyAlignment="1">
      <alignment horizontal="center" vertical="center"/>
    </xf>
    <xf numFmtId="0" fontId="8" fillId="0" borderId="9" xfId="141" applyFont="1" applyBorder="1" applyAlignment="1">
      <alignment horizontal="center"/>
    </xf>
    <xf numFmtId="0" fontId="8" fillId="0" borderId="12" xfId="141" applyFont="1" applyBorder="1" applyAlignment="1">
      <alignment horizontal="center" vertical="center"/>
    </xf>
    <xf numFmtId="0" fontId="8" fillId="0" borderId="8" xfId="141" applyFont="1" applyBorder="1" applyAlignment="1">
      <alignment horizontal="center" vertical="center"/>
    </xf>
    <xf numFmtId="0" fontId="6" fillId="0" borderId="0" xfId="141" applyFont="1" applyAlignment="1">
      <alignment horizontal="left" indent="1"/>
    </xf>
    <xf numFmtId="0" fontId="6" fillId="0" borderId="0" xfId="141" applyFont="1" applyFill="1" applyAlignment="1">
      <alignment horizontal="left" indent="1"/>
    </xf>
    <xf numFmtId="0" fontId="11" fillId="0" borderId="0" xfId="3" applyFont="1" applyFill="1" applyBorder="1" applyAlignment="1">
      <alignment horizontal="left" vertical="center"/>
    </xf>
    <xf numFmtId="0" fontId="8" fillId="0" borderId="10" xfId="141" applyFont="1" applyBorder="1" applyAlignment="1">
      <alignment horizontal="center" vertical="center" wrapText="1"/>
    </xf>
    <xf numFmtId="0" fontId="8" fillId="0" borderId="3" xfId="141" applyFont="1" applyBorder="1" applyAlignment="1">
      <alignment horizontal="center" vertical="center" wrapText="1"/>
    </xf>
    <xf numFmtId="201" fontId="70" fillId="0" borderId="0" xfId="2" applyNumberFormat="1" applyFont="1" applyFill="1" applyBorder="1">
      <alignment horizontal="right" vertical="center"/>
    </xf>
    <xf numFmtId="200" fontId="6" fillId="0" borderId="0" xfId="1" applyNumberFormat="1" applyFont="1" applyFill="1" applyBorder="1" applyAlignment="1"/>
    <xf numFmtId="200" fontId="5" fillId="0" borderId="0" xfId="1" applyNumberFormat="1" applyFont="1" applyFill="1" applyBorder="1" applyAlignment="1"/>
    <xf numFmtId="0" fontId="6" fillId="0" borderId="6" xfId="46" applyFont="1" applyFill="1" applyBorder="1" applyAlignment="1">
      <alignment horizontal="center"/>
    </xf>
    <xf numFmtId="0" fontId="0" fillId="0" borderId="0" xfId="0"/>
    <xf numFmtId="0" fontId="1" fillId="0" borderId="0" xfId="1" applyFill="1" applyAlignment="1"/>
    <xf numFmtId="0" fontId="6" fillId="0" borderId="6" xfId="46" applyFont="1" applyFill="1" applyBorder="1" applyAlignment="1"/>
    <xf numFmtId="0" fontId="13" fillId="0" borderId="0" xfId="3" applyFill="1" applyAlignment="1"/>
    <xf numFmtId="188" fontId="6" fillId="0" borderId="0" xfId="1" applyNumberFormat="1" applyFont="1" applyFill="1" applyBorder="1" applyAlignment="1"/>
    <xf numFmtId="0" fontId="30" fillId="0" borderId="0" xfId="50" applyAlignment="1"/>
    <xf numFmtId="188" fontId="5"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0" fontId="15" fillId="0" borderId="0" xfId="1" applyFont="1" applyFill="1" applyAlignment="1"/>
    <xf numFmtId="0" fontId="15" fillId="0" borderId="0" xfId="3" applyFont="1" applyFill="1" applyAlignment="1"/>
    <xf numFmtId="0" fontId="26" fillId="0" borderId="0" xfId="46" applyAlignment="1"/>
    <xf numFmtId="0" fontId="0" fillId="0" borderId="0" xfId="0" applyBorder="1"/>
    <xf numFmtId="0" fontId="5" fillId="0" borderId="6" xfId="46" applyFont="1" applyFill="1" applyBorder="1" applyAlignment="1"/>
    <xf numFmtId="0" fontId="6" fillId="0" borderId="11" xfId="46" applyFont="1" applyFill="1" applyBorder="1" applyAlignment="1"/>
    <xf numFmtId="199" fontId="6" fillId="0" borderId="6" xfId="85" applyNumberFormat="1" applyFont="1" applyFill="1" applyBorder="1" applyAlignment="1">
      <alignment horizontal="left" indent="1"/>
    </xf>
    <xf numFmtId="3" fontId="6" fillId="0" borderId="5" xfId="141" applyNumberFormat="1" applyFont="1" applyFill="1" applyBorder="1"/>
    <xf numFmtId="0" fontId="6" fillId="0" borderId="6" xfId="141" applyFont="1" applyBorder="1" applyAlignment="1">
      <alignment horizontal="left" indent="1"/>
    </xf>
    <xf numFmtId="0" fontId="26" fillId="0" borderId="0" xfId="46" applyFill="1" applyAlignment="1"/>
    <xf numFmtId="0" fontId="0" fillId="0" borderId="0" xfId="0" applyAlignment="1"/>
    <xf numFmtId="188" fontId="5" fillId="0" borderId="0" xfId="1" applyNumberFormat="1" applyFont="1" applyFill="1" applyBorder="1" applyAlignment="1">
      <alignment horizontal="right"/>
    </xf>
    <xf numFmtId="0" fontId="15" fillId="0" borderId="0" xfId="46" applyFont="1" applyFill="1" applyAlignment="1"/>
    <xf numFmtId="0" fontId="1" fillId="0" borderId="0" xfId="1" applyFill="1" applyAlignment="1"/>
    <xf numFmtId="0" fontId="0" fillId="0" borderId="0" xfId="0" applyAlignment="1"/>
    <xf numFmtId="188" fontId="6" fillId="0" borderId="0" xfId="1" applyNumberFormat="1" applyFont="1" applyFill="1" applyBorder="1" applyAlignment="1"/>
    <xf numFmtId="188" fontId="6" fillId="0" borderId="1" xfId="1" applyNumberFormat="1" applyFont="1" applyFill="1" applyBorder="1" applyAlignment="1"/>
    <xf numFmtId="188" fontId="5" fillId="0" borderId="0" xfId="1" applyNumberFormat="1" applyFont="1" applyFill="1" applyBorder="1" applyAlignment="1"/>
    <xf numFmtId="0" fontId="1" fillId="0" borderId="0" xfId="1" applyFill="1" applyAlignment="1"/>
    <xf numFmtId="188" fontId="6" fillId="0" borderId="0" xfId="1" applyNumberFormat="1" applyFont="1" applyFill="1" applyBorder="1" applyAlignment="1"/>
    <xf numFmtId="188"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0" fontId="15" fillId="0" borderId="0" xfId="1" applyFont="1" applyFill="1" applyAlignment="1"/>
    <xf numFmtId="9" fontId="36" fillId="0" borderId="0" xfId="805" applyFont="1" applyFill="1" applyBorder="1" applyAlignment="1">
      <alignment vertical="top" wrapText="1"/>
    </xf>
    <xf numFmtId="260" fontId="54" fillId="0" borderId="1" xfId="0" applyNumberFormat="1" applyFont="1" applyFill="1" applyBorder="1" applyAlignment="1">
      <alignment horizontal="right" vertical="center" indent="2"/>
    </xf>
    <xf numFmtId="260" fontId="54" fillId="0" borderId="0" xfId="0" applyNumberFormat="1" applyFont="1" applyFill="1" applyBorder="1" applyAlignment="1">
      <alignment horizontal="right" vertical="center" indent="2"/>
    </xf>
    <xf numFmtId="0" fontId="0" fillId="0" borderId="0" xfId="0"/>
    <xf numFmtId="188" fontId="6" fillId="0" borderId="0" xfId="1" applyNumberFormat="1" applyFont="1" applyFill="1" applyBorder="1" applyAlignment="1"/>
    <xf numFmtId="0" fontId="30" fillId="0" borderId="0" xfId="50" applyAlignment="1"/>
    <xf numFmtId="188" fontId="6" fillId="0" borderId="0" xfId="1" applyNumberFormat="1" applyFont="1" applyFill="1" applyBorder="1" applyAlignment="1">
      <alignment horizontal="right"/>
    </xf>
    <xf numFmtId="188" fontId="6" fillId="0" borderId="5" xfId="1" applyNumberFormat="1" applyFont="1" applyFill="1" applyBorder="1" applyAlignment="1"/>
    <xf numFmtId="0" fontId="5" fillId="29" borderId="0" xfId="81" applyFont="1" applyFill="1" applyBorder="1" applyAlignment="1">
      <alignment horizontal="left"/>
    </xf>
    <xf numFmtId="188" fontId="6" fillId="0" borderId="0" xfId="1" applyNumberFormat="1" applyFont="1" applyFill="1" applyBorder="1" applyAlignment="1"/>
    <xf numFmtId="178" fontId="2" fillId="0" borderId="0" xfId="46" applyNumberFormat="1" applyFont="1" applyFill="1" applyBorder="1" applyAlignment="1"/>
    <xf numFmtId="0" fontId="30" fillId="0" borderId="0" xfId="50" applyAlignment="1"/>
    <xf numFmtId="0" fontId="6" fillId="0" borderId="0" xfId="3" applyFont="1" applyFill="1" applyBorder="1" applyAlignment="1">
      <alignment horizontal="center"/>
    </xf>
    <xf numFmtId="188" fontId="6" fillId="0" borderId="0" xfId="1" applyNumberFormat="1" applyFont="1" applyFill="1" applyBorder="1" applyAlignment="1">
      <alignment horizontal="right"/>
    </xf>
    <xf numFmtId="188" fontId="6" fillId="0" borderId="5" xfId="1" applyNumberFormat="1" applyFont="1" applyFill="1" applyBorder="1" applyAlignment="1"/>
    <xf numFmtId="0" fontId="11" fillId="0" borderId="0" xfId="50" applyFont="1" applyFill="1" applyBorder="1" applyAlignment="1"/>
    <xf numFmtId="1" fontId="8" fillId="0" borderId="8" xfId="141" applyNumberFormat="1" applyFont="1" applyBorder="1" applyAlignment="1">
      <alignment horizontal="center" vertical="center" wrapText="1"/>
    </xf>
    <xf numFmtId="0" fontId="0" fillId="0" borderId="0" xfId="0" applyBorder="1"/>
    <xf numFmtId="0" fontId="2" fillId="0" borderId="0" xfId="141" applyFont="1" applyFill="1"/>
    <xf numFmtId="178" fontId="2" fillId="0" borderId="0" xfId="46" applyNumberFormat="1" applyFont="1" applyFill="1" applyBorder="1" applyAlignment="1"/>
    <xf numFmtId="178" fontId="2" fillId="0" borderId="0" xfId="46" applyNumberFormat="1" applyFont="1" applyFill="1" applyBorder="1" applyAlignment="1"/>
    <xf numFmtId="0" fontId="2" fillId="0" borderId="0" xfId="141" applyFont="1"/>
    <xf numFmtId="178" fontId="2" fillId="0" borderId="0" xfId="46" applyNumberFormat="1" applyFont="1" applyFill="1" applyBorder="1" applyAlignment="1"/>
    <xf numFmtId="178" fontId="2" fillId="0" borderId="0" xfId="46" applyNumberFormat="1" applyFont="1" applyFill="1" applyBorder="1" applyAlignment="1"/>
    <xf numFmtId="178" fontId="2" fillId="0" borderId="0" xfId="46" applyNumberFormat="1" applyFont="1" applyFill="1" applyBorder="1" applyAlignment="1"/>
    <xf numFmtId="178" fontId="2" fillId="0" borderId="0" xfId="46" applyNumberFormat="1" applyFont="1" applyFill="1" applyBorder="1" applyAlignment="1"/>
    <xf numFmtId="178" fontId="2" fillId="0" borderId="0" xfId="46" applyNumberFormat="1" applyFont="1" applyFill="1" applyBorder="1" applyAlignment="1"/>
    <xf numFmtId="261" fontId="41" fillId="0" borderId="5" xfId="2" applyNumberFormat="1" applyFont="1" applyBorder="1">
      <alignment horizontal="right" vertical="center"/>
    </xf>
    <xf numFmtId="261" fontId="41" fillId="0" borderId="14" xfId="2" applyNumberFormat="1" applyFont="1" applyBorder="1">
      <alignment horizontal="right" vertical="center"/>
    </xf>
    <xf numFmtId="261" fontId="41" fillId="0" borderId="17" xfId="2" applyNumberFormat="1" applyFont="1" applyBorder="1">
      <alignment horizontal="right" vertical="center"/>
    </xf>
    <xf numFmtId="261" fontId="41" fillId="0" borderId="3" xfId="2" applyNumberFormat="1" applyFont="1" applyBorder="1">
      <alignment horizontal="right" vertical="center"/>
    </xf>
    <xf numFmtId="261" fontId="41" fillId="0" borderId="17" xfId="2" applyNumberFormat="1" applyFont="1" applyFill="1" applyBorder="1">
      <alignment horizontal="right" vertical="center"/>
    </xf>
    <xf numFmtId="261" fontId="60" fillId="0" borderId="3" xfId="2" applyNumberFormat="1" applyFont="1" applyFill="1" applyBorder="1">
      <alignment horizontal="right" vertical="center"/>
    </xf>
    <xf numFmtId="261" fontId="41" fillId="0" borderId="3" xfId="2" applyNumberFormat="1" applyFont="1" applyFill="1" applyBorder="1">
      <alignment horizontal="right" vertical="center"/>
    </xf>
    <xf numFmtId="0" fontId="160" fillId="0" borderId="0" xfId="75" applyFont="1" applyAlignment="1">
      <alignment vertical="center" wrapText="1"/>
    </xf>
    <xf numFmtId="262" fontId="160" fillId="0" borderId="0" xfId="75" applyNumberFormat="1" applyFont="1" applyAlignment="1">
      <alignment vertical="center" wrapText="1"/>
    </xf>
    <xf numFmtId="261" fontId="69" fillId="0" borderId="14" xfId="2" applyNumberFormat="1" applyFont="1" applyFill="1" applyBorder="1">
      <alignment horizontal="right" vertical="center"/>
    </xf>
    <xf numFmtId="261" fontId="69" fillId="0" borderId="0" xfId="2" applyNumberFormat="1" applyFont="1" applyFill="1" applyBorder="1">
      <alignment horizontal="right" vertical="center"/>
    </xf>
    <xf numFmtId="261" fontId="69" fillId="0" borderId="13" xfId="2" applyNumberFormat="1" applyFont="1" applyFill="1" applyBorder="1">
      <alignment horizontal="right" vertical="center"/>
    </xf>
    <xf numFmtId="261" fontId="69" fillId="0" borderId="6" xfId="2" applyNumberFormat="1" applyFont="1" applyFill="1" applyBorder="1">
      <alignment horizontal="right" vertical="center"/>
    </xf>
    <xf numFmtId="261" fontId="69" fillId="0" borderId="1" xfId="2" applyNumberFormat="1" applyFont="1" applyFill="1" applyBorder="1">
      <alignment horizontal="right" vertical="center"/>
    </xf>
    <xf numFmtId="261" fontId="69" fillId="0" borderId="17" xfId="2" applyNumberFormat="1" applyFont="1" applyFill="1" applyBorder="1">
      <alignment horizontal="right" vertical="center"/>
    </xf>
    <xf numFmtId="261" fontId="69" fillId="0" borderId="10" xfId="2" applyNumberFormat="1" applyFont="1" applyFill="1" applyBorder="1">
      <alignment horizontal="right" vertical="center"/>
    </xf>
    <xf numFmtId="261" fontId="69" fillId="0" borderId="2" xfId="2" applyNumberFormat="1" applyFont="1" applyFill="1" applyBorder="1">
      <alignment horizontal="right" vertical="center"/>
    </xf>
    <xf numFmtId="261" fontId="69" fillId="0" borderId="3" xfId="2" applyNumberFormat="1" applyFont="1" applyFill="1" applyBorder="1">
      <alignment horizontal="right" vertical="center"/>
    </xf>
    <xf numFmtId="261" fontId="69" fillId="0" borderId="4" xfId="2" applyNumberFormat="1" applyFont="1" applyFill="1" applyBorder="1">
      <alignment horizontal="right" vertical="center"/>
    </xf>
    <xf numFmtId="261" fontId="70" fillId="0" borderId="2" xfId="2" applyNumberFormat="1" applyFont="1" applyFill="1" applyBorder="1">
      <alignment horizontal="right" vertical="center"/>
    </xf>
    <xf numFmtId="261" fontId="70" fillId="0" borderId="1" xfId="2" applyNumberFormat="1" applyFont="1" applyFill="1" applyBorder="1">
      <alignment horizontal="right" vertical="center"/>
    </xf>
    <xf numFmtId="261" fontId="70" fillId="0" borderId="3" xfId="2" applyNumberFormat="1" applyFont="1" applyFill="1" applyBorder="1">
      <alignment horizontal="right" vertical="center"/>
    </xf>
    <xf numFmtId="261" fontId="70" fillId="0" borderId="10" xfId="2" applyNumberFormat="1" applyFont="1" applyFill="1" applyBorder="1">
      <alignment horizontal="right" vertical="center"/>
    </xf>
    <xf numFmtId="261" fontId="70" fillId="0" borderId="4" xfId="2" applyNumberFormat="1" applyFont="1" applyFill="1" applyBorder="1">
      <alignment horizontal="right" vertical="center"/>
    </xf>
    <xf numFmtId="261" fontId="69" fillId="0" borderId="5" xfId="2" applyNumberFormat="1" applyFont="1" applyFill="1" applyBorder="1">
      <alignment horizontal="right" vertical="center"/>
    </xf>
    <xf numFmtId="261" fontId="69" fillId="0" borderId="12" xfId="2" applyNumberFormat="1" applyFont="1" applyFill="1" applyBorder="1">
      <alignment horizontal="right" vertical="center"/>
    </xf>
    <xf numFmtId="261" fontId="69" fillId="0" borderId="8" xfId="2" applyNumberFormat="1" applyFont="1" applyFill="1" applyBorder="1">
      <alignment horizontal="right" vertical="center"/>
    </xf>
    <xf numFmtId="200" fontId="6" fillId="0" borderId="6" xfId="1" applyNumberFormat="1" applyFont="1" applyFill="1" applyBorder="1" applyAlignment="1"/>
    <xf numFmtId="199" fontId="6" fillId="0" borderId="6" xfId="85" applyNumberFormat="1" applyFont="1" applyFill="1" applyBorder="1" applyAlignment="1">
      <alignment horizontal="center"/>
    </xf>
    <xf numFmtId="0" fontId="6" fillId="0" borderId="6" xfId="3" applyFont="1" applyFill="1" applyBorder="1" applyAlignment="1">
      <alignment horizontal="center"/>
    </xf>
    <xf numFmtId="0" fontId="13" fillId="0" borderId="0" xfId="3" applyFill="1" applyAlignment="1"/>
    <xf numFmtId="0" fontId="0" fillId="0" borderId="0" xfId="0"/>
    <xf numFmtId="0" fontId="30" fillId="0" borderId="0" xfId="50" applyAlignment="1"/>
    <xf numFmtId="199" fontId="6" fillId="0" borderId="6" xfId="85" applyNumberFormat="1" applyFont="1" applyFill="1" applyBorder="1" applyAlignment="1">
      <alignment horizontal="center"/>
    </xf>
    <xf numFmtId="0" fontId="30" fillId="0" borderId="0" xfId="50" applyAlignment="1"/>
    <xf numFmtId="199" fontId="6" fillId="0" borderId="6" xfId="85" applyNumberFormat="1" applyFont="1" applyFill="1" applyBorder="1" applyAlignment="1">
      <alignment horizontal="center"/>
    </xf>
    <xf numFmtId="188" fontId="6" fillId="0" borderId="0" xfId="1" quotePrefix="1" applyNumberFormat="1" applyFont="1" applyFill="1" applyBorder="1" applyAlignment="1">
      <alignment horizontal="right"/>
    </xf>
    <xf numFmtId="183" fontId="6" fillId="0" borderId="0" xfId="46" applyNumberFormat="1" applyFont="1" applyFill="1" applyBorder="1" applyAlignment="1">
      <alignment horizontal="right"/>
    </xf>
    <xf numFmtId="188" fontId="5" fillId="0" borderId="1" xfId="1" applyNumberFormat="1" applyFont="1" applyFill="1" applyBorder="1" applyAlignment="1"/>
    <xf numFmtId="0" fontId="1" fillId="0" borderId="0" xfId="1" applyFill="1" applyAlignment="1"/>
    <xf numFmtId="0" fontId="0" fillId="0" borderId="0" xfId="0" applyAlignment="1"/>
    <xf numFmtId="188" fontId="6" fillId="0" borderId="0" xfId="1" applyNumberFormat="1" applyFont="1" applyFill="1" applyBorder="1" applyAlignment="1"/>
    <xf numFmtId="0" fontId="26" fillId="0" borderId="0" xfId="46" applyFill="1" applyAlignment="1"/>
    <xf numFmtId="0" fontId="0" fillId="0" borderId="0" xfId="0" applyAlignment="1"/>
    <xf numFmtId="199" fontId="6" fillId="0" borderId="0" xfId="85" applyNumberFormat="1" applyFont="1" applyFill="1" applyBorder="1" applyAlignment="1">
      <alignment horizontal="center"/>
    </xf>
    <xf numFmtId="188" fontId="6" fillId="0" borderId="0" xfId="1" applyNumberFormat="1" applyFont="1" applyFill="1" applyBorder="1" applyAlignment="1"/>
    <xf numFmtId="183" fontId="6" fillId="0" borderId="0" xfId="46" applyNumberFormat="1" applyFont="1" applyFill="1" applyBorder="1" applyAlignment="1"/>
    <xf numFmtId="188" fontId="26" fillId="0" borderId="0" xfId="46" applyNumberFormat="1" applyFill="1" applyAlignment="1"/>
    <xf numFmtId="188" fontId="6" fillId="0" borderId="1" xfId="1" applyNumberFormat="1" applyFont="1" applyFill="1" applyBorder="1" applyAlignment="1"/>
    <xf numFmtId="188" fontId="5" fillId="0" borderId="0" xfId="1" applyNumberFormat="1" applyFont="1" applyFill="1" applyBorder="1" applyAlignment="1">
      <alignment horizontal="right"/>
    </xf>
    <xf numFmtId="188"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188" fontId="6" fillId="0" borderId="5" xfId="1" applyNumberFormat="1" applyFont="1" applyFill="1" applyBorder="1" applyAlignment="1"/>
    <xf numFmtId="183" fontId="6" fillId="0" borderId="0" xfId="1" applyNumberFormat="1" applyFont="1" applyFill="1" applyBorder="1" applyAlignment="1"/>
    <xf numFmtId="188" fontId="5" fillId="0" borderId="0" xfId="1" applyNumberFormat="1" applyFont="1" applyFill="1" applyBorder="1" applyAlignment="1"/>
    <xf numFmtId="0" fontId="15" fillId="0" borderId="0" xfId="46" applyFont="1" applyFill="1" applyAlignment="1"/>
    <xf numFmtId="188" fontId="6" fillId="0" borderId="0" xfId="46" applyNumberFormat="1" applyFont="1" applyFill="1" applyBorder="1" applyAlignment="1">
      <alignment horizontal="right"/>
    </xf>
    <xf numFmtId="183" fontId="5" fillId="0" borderId="0" xfId="1" applyNumberFormat="1" applyFont="1" applyFill="1" applyBorder="1" applyAlignment="1"/>
    <xf numFmtId="188" fontId="54" fillId="0" borderId="5" xfId="1" applyNumberFormat="1" applyFont="1" applyFill="1" applyBorder="1" applyAlignment="1"/>
    <xf numFmtId="188" fontId="54" fillId="0" borderId="0" xfId="1" applyNumberFormat="1" applyFont="1" applyFill="1" applyBorder="1" applyAlignment="1"/>
    <xf numFmtId="3" fontId="6" fillId="0" borderId="0" xfId="141" applyNumberFormat="1" applyFont="1"/>
    <xf numFmtId="3" fontId="6" fillId="0" borderId="0" xfId="141" applyNumberFormat="1" applyFont="1" applyFill="1" applyBorder="1"/>
    <xf numFmtId="258" fontId="6" fillId="0" borderId="0" xfId="141" applyNumberFormat="1" applyFont="1" applyFill="1" applyBorder="1"/>
    <xf numFmtId="0" fontId="6" fillId="0" borderId="0" xfId="141" applyFont="1" applyFill="1" applyBorder="1"/>
    <xf numFmtId="0" fontId="6" fillId="0" borderId="0" xfId="141" applyFont="1" applyFill="1"/>
    <xf numFmtId="3" fontId="6" fillId="0" borderId="0" xfId="141" applyNumberFormat="1" applyFont="1" applyFill="1" applyBorder="1" applyAlignment="1">
      <alignment horizontal="right"/>
    </xf>
    <xf numFmtId="170" fontId="6" fillId="0" borderId="1" xfId="1" applyNumberFormat="1" applyFont="1" applyFill="1" applyBorder="1" applyAlignment="1"/>
    <xf numFmtId="170" fontId="6" fillId="0" borderId="0" xfId="1" applyNumberFormat="1" applyFont="1" applyFill="1" applyBorder="1" applyAlignment="1"/>
    <xf numFmtId="188" fontId="6" fillId="0" borderId="5" xfId="1" quotePrefix="1" applyNumberFormat="1" applyFont="1" applyFill="1" applyBorder="1" applyAlignment="1"/>
    <xf numFmtId="188" fontId="5" fillId="0" borderId="5" xfId="1" applyNumberFormat="1" applyFont="1" applyFill="1" applyBorder="1" applyAlignment="1"/>
    <xf numFmtId="170" fontId="5" fillId="0" borderId="0" xfId="1" applyNumberFormat="1" applyFont="1" applyFill="1" applyBorder="1" applyAlignment="1"/>
    <xf numFmtId="188" fontId="5" fillId="0" borderId="14" xfId="1" applyNumberFormat="1" applyFont="1" applyFill="1" applyBorder="1" applyAlignment="1"/>
    <xf numFmtId="200" fontId="5" fillId="0" borderId="0" xfId="1" applyNumberFormat="1" applyFont="1" applyFill="1" applyBorder="1" applyAlignment="1">
      <alignment horizontal="right"/>
    </xf>
    <xf numFmtId="200" fontId="6" fillId="0" borderId="0" xfId="1" applyNumberFormat="1" applyFont="1" applyFill="1" applyBorder="1" applyAlignment="1">
      <alignment horizontal="right"/>
    </xf>
    <xf numFmtId="188" fontId="6" fillId="0" borderId="0" xfId="1" applyNumberFormat="1" applyFont="1" applyFill="1" applyBorder="1" applyAlignment="1"/>
    <xf numFmtId="200" fontId="6" fillId="0" borderId="0" xfId="1" applyNumberFormat="1" applyFont="1" applyFill="1" applyBorder="1" applyAlignment="1"/>
    <xf numFmtId="188" fontId="5" fillId="0" borderId="1" xfId="1" applyNumberFormat="1" applyFont="1" applyFill="1" applyBorder="1" applyAlignment="1">
      <alignment horizontal="right"/>
    </xf>
    <xf numFmtId="188" fontId="6" fillId="0" borderId="14" xfId="1" applyNumberFormat="1" applyFont="1" applyFill="1" applyBorder="1" applyAlignment="1"/>
    <xf numFmtId="188" fontId="6" fillId="0" borderId="5" xfId="1" applyNumberFormat="1" applyFont="1" applyFill="1" applyBorder="1" applyAlignment="1"/>
    <xf numFmtId="200" fontId="5" fillId="0" borderId="0" xfId="1" applyNumberFormat="1" applyFont="1" applyFill="1" applyBorder="1" applyAlignment="1"/>
    <xf numFmtId="259" fontId="13" fillId="0" borderId="0" xfId="3" applyNumberFormat="1" applyFill="1" applyAlignment="1"/>
    <xf numFmtId="3" fontId="30" fillId="0" borderId="0" xfId="50" applyNumberFormat="1" applyAlignment="1"/>
    <xf numFmtId="172" fontId="30" fillId="0" borderId="0" xfId="50" applyNumberFormat="1" applyAlignment="1"/>
    <xf numFmtId="264" fontId="30" fillId="0" borderId="0" xfId="832" applyNumberFormat="1" applyFont="1" applyAlignment="1"/>
    <xf numFmtId="0" fontId="4" fillId="0" borderId="6" xfId="46" applyFont="1" applyBorder="1" applyAlignment="1"/>
    <xf numFmtId="0" fontId="164" fillId="0" borderId="0" xfId="3" applyFont="1" applyFill="1" applyAlignment="1"/>
    <xf numFmtId="0" fontId="164" fillId="0" borderId="0" xfId="3" applyFont="1" applyFill="1" applyBorder="1" applyAlignment="1"/>
    <xf numFmtId="0" fontId="13" fillId="0" borderId="0" xfId="3" applyFill="1" applyAlignment="1">
      <alignment vertical="top"/>
    </xf>
    <xf numFmtId="200" fontId="6" fillId="0" borderId="1" xfId="1" applyNumberFormat="1" applyFont="1" applyFill="1" applyBorder="1" applyAlignment="1"/>
    <xf numFmtId="265" fontId="6" fillId="0" borderId="0" xfId="1" applyNumberFormat="1" applyFont="1" applyFill="1" applyBorder="1" applyAlignment="1"/>
    <xf numFmtId="266" fontId="13" fillId="0" borderId="0" xfId="832" applyNumberFormat="1" applyFont="1" applyFill="1" applyAlignment="1"/>
    <xf numFmtId="267" fontId="0" fillId="0" borderId="0" xfId="0" applyNumberFormat="1"/>
    <xf numFmtId="165" fontId="1" fillId="0" borderId="0" xfId="832" applyFont="1" applyFill="1" applyAlignment="1"/>
    <xf numFmtId="268" fontId="12" fillId="0" borderId="0" xfId="832" applyNumberFormat="1" applyFont="1" applyAlignment="1">
      <alignment horizontal="left" vertical="center" wrapText="1"/>
    </xf>
    <xf numFmtId="188" fontId="26" fillId="0" borderId="0" xfId="46" applyNumberFormat="1" applyAlignment="1"/>
    <xf numFmtId="188" fontId="6" fillId="0" borderId="0" xfId="1" applyNumberFormat="1" applyFont="1" applyFill="1" applyBorder="1" applyAlignment="1"/>
    <xf numFmtId="188" fontId="6" fillId="0" borderId="0" xfId="1" applyNumberFormat="1" applyFont="1" applyFill="1" applyBorder="1" applyAlignment="1">
      <alignment horizontal="right"/>
    </xf>
    <xf numFmtId="188" fontId="6" fillId="0" borderId="5" xfId="1" applyNumberFormat="1" applyFont="1" applyFill="1" applyBorder="1" applyAlignment="1"/>
    <xf numFmtId="188" fontId="1" fillId="0" borderId="0" xfId="1" applyNumberFormat="1" applyFill="1" applyAlignment="1"/>
    <xf numFmtId="0" fontId="165" fillId="0" borderId="0" xfId="1" applyFont="1" applyFill="1" applyAlignment="1"/>
    <xf numFmtId="165" fontId="13" fillId="0" borderId="0" xfId="832" applyFont="1" applyFill="1" applyAlignment="1"/>
    <xf numFmtId="271" fontId="13" fillId="0" borderId="0" xfId="3" applyNumberFormat="1" applyFill="1" applyAlignment="1"/>
    <xf numFmtId="270" fontId="13" fillId="0" borderId="3" xfId="1" applyNumberFormat="1" applyFont="1" applyFill="1" applyBorder="1" applyAlignment="1"/>
    <xf numFmtId="269" fontId="13" fillId="0" borderId="0" xfId="3" applyNumberFormat="1" applyFill="1" applyAlignment="1"/>
    <xf numFmtId="200" fontId="6" fillId="0" borderId="3" xfId="1" applyNumberFormat="1" applyFont="1" applyFill="1" applyBorder="1" applyAlignment="1"/>
    <xf numFmtId="0" fontId="13" fillId="0" borderId="0" xfId="3" applyFill="1" applyAlignment="1"/>
    <xf numFmtId="188" fontId="6" fillId="0" borderId="0" xfId="1" applyNumberFormat="1" applyFont="1" applyFill="1" applyBorder="1" applyAlignment="1"/>
    <xf numFmtId="188" fontId="26" fillId="0" borderId="0" xfId="46" applyNumberFormat="1" applyFill="1" applyAlignment="1"/>
    <xf numFmtId="188" fontId="6" fillId="0" borderId="0" xfId="1" applyNumberFormat="1" applyFont="1" applyFill="1" applyBorder="1" applyAlignment="1">
      <alignment horizontal="right"/>
    </xf>
    <xf numFmtId="188" fontId="6" fillId="0" borderId="5" xfId="1" applyNumberFormat="1" applyFont="1" applyFill="1" applyBorder="1" applyAlignment="1"/>
    <xf numFmtId="188" fontId="15" fillId="0" borderId="0" xfId="1" applyNumberFormat="1" applyFont="1" applyFill="1" applyAlignment="1"/>
    <xf numFmtId="188" fontId="13" fillId="0" borderId="3" xfId="1" applyNumberFormat="1" applyFont="1" applyFill="1" applyBorder="1" applyAlignment="1"/>
    <xf numFmtId="200" fontId="13" fillId="0" borderId="3" xfId="1" applyNumberFormat="1" applyFont="1" applyFill="1" applyBorder="1" applyAlignment="1"/>
    <xf numFmtId="200" fontId="13" fillId="0" borderId="13" xfId="1" applyNumberFormat="1" applyFont="1" applyFill="1" applyBorder="1" applyAlignment="1"/>
    <xf numFmtId="1" fontId="13" fillId="0" borderId="0" xfId="3" applyNumberFormat="1" applyFill="1" applyAlignment="1"/>
    <xf numFmtId="263" fontId="30" fillId="0" borderId="0" xfId="50" applyNumberFormat="1" applyAlignment="1"/>
    <xf numFmtId="268" fontId="6" fillId="0" borderId="0" xfId="832" applyNumberFormat="1" applyFont="1" applyFill="1" applyBorder="1" applyAlignment="1"/>
    <xf numFmtId="272" fontId="41" fillId="3" borderId="0" xfId="2" applyNumberFormat="1" applyFont="1" applyFill="1" applyBorder="1">
      <alignment horizontal="right" vertical="center"/>
    </xf>
    <xf numFmtId="272" fontId="41" fillId="0" borderId="0" xfId="2" applyNumberFormat="1" applyFont="1" applyBorder="1">
      <alignment horizontal="right" vertical="center"/>
    </xf>
    <xf numFmtId="272" fontId="41" fillId="0" borderId="0" xfId="2" applyNumberFormat="1" applyFont="1" applyFill="1" applyBorder="1">
      <alignment horizontal="right" vertical="center"/>
    </xf>
    <xf numFmtId="272" fontId="41" fillId="0" borderId="2" xfId="2" applyNumberFormat="1" applyFont="1" applyBorder="1">
      <alignment horizontal="right" vertical="center"/>
    </xf>
    <xf numFmtId="272" fontId="12" fillId="2" borderId="14" xfId="14" applyNumberFormat="1" applyFont="1" applyBorder="1">
      <alignment horizontal="right" vertical="center"/>
    </xf>
    <xf numFmtId="272" fontId="12" fillId="2" borderId="0" xfId="14" applyNumberFormat="1" applyFont="1" applyBorder="1">
      <alignment horizontal="right" vertical="center"/>
    </xf>
    <xf numFmtId="272" fontId="41" fillId="2" borderId="6" xfId="2" applyNumberFormat="1" applyFont="1" applyFill="1" applyBorder="1">
      <alignment horizontal="right" vertical="center"/>
    </xf>
    <xf numFmtId="272" fontId="12" fillId="2" borderId="0" xfId="14" applyNumberFormat="1" applyFont="1">
      <alignment horizontal="right" vertical="center"/>
    </xf>
    <xf numFmtId="272" fontId="41" fillId="2" borderId="0" xfId="2" applyNumberFormat="1" applyFont="1" applyFill="1" applyBorder="1">
      <alignment horizontal="right" vertical="center"/>
    </xf>
    <xf numFmtId="272" fontId="41" fillId="2" borderId="11" xfId="2" applyNumberFormat="1" applyFont="1" applyFill="1" applyBorder="1">
      <alignment horizontal="right" vertical="center"/>
    </xf>
    <xf numFmtId="272" fontId="41" fillId="0" borderId="11" xfId="2" applyNumberFormat="1" applyFont="1" applyBorder="1">
      <alignment horizontal="right" vertical="center"/>
    </xf>
    <xf numFmtId="272" fontId="41" fillId="4" borderId="5" xfId="2" applyNumberFormat="1" applyFont="1" applyFill="1" applyBorder="1">
      <alignment horizontal="right" vertical="center"/>
    </xf>
    <xf numFmtId="272" fontId="41" fillId="4" borderId="6" xfId="2" applyNumberFormat="1" applyFont="1" applyFill="1" applyBorder="1">
      <alignment horizontal="right" vertical="center"/>
    </xf>
    <xf numFmtId="272" fontId="41" fillId="0" borderId="6" xfId="2" applyNumberFormat="1" applyFont="1" applyBorder="1">
      <alignment horizontal="right" vertical="center"/>
    </xf>
    <xf numFmtId="272" fontId="41" fillId="4" borderId="0" xfId="2" applyNumberFormat="1" applyFont="1" applyFill="1" applyBorder="1">
      <alignment horizontal="right" vertical="center"/>
    </xf>
    <xf numFmtId="272" fontId="41" fillId="0" borderId="6" xfId="2" applyNumberFormat="1" applyFont="1" applyFill="1" applyBorder="1">
      <alignment horizontal="right" vertical="center"/>
    </xf>
    <xf numFmtId="272" fontId="41" fillId="3" borderId="6" xfId="2" applyNumberFormat="1" applyFont="1" applyFill="1" applyBorder="1">
      <alignment horizontal="right" vertical="center"/>
    </xf>
    <xf numFmtId="272" fontId="41" fillId="0" borderId="10" xfId="2" applyNumberFormat="1" applyFont="1" applyBorder="1" applyAlignment="1">
      <alignment vertical="center"/>
    </xf>
    <xf numFmtId="272" fontId="41" fillId="0" borderId="2" xfId="2" applyNumberFormat="1" applyFont="1" applyFill="1" applyBorder="1">
      <alignment horizontal="right" vertical="center"/>
    </xf>
    <xf numFmtId="272" fontId="41" fillId="0" borderId="4" xfId="2" applyNumberFormat="1" applyFont="1" applyBorder="1">
      <alignment horizontal="right" vertical="center"/>
    </xf>
    <xf numFmtId="272" fontId="41" fillId="0" borderId="10" xfId="2" applyNumberFormat="1" applyFont="1" applyBorder="1">
      <alignment horizontal="right" vertical="center"/>
    </xf>
    <xf numFmtId="272" fontId="41" fillId="4" borderId="2" xfId="2" applyNumberFormat="1" applyFont="1" applyFill="1" applyBorder="1">
      <alignment horizontal="right" vertical="center"/>
    </xf>
    <xf numFmtId="272" fontId="41" fillId="2" borderId="4" xfId="2" applyNumberFormat="1" applyFont="1" applyFill="1" applyBorder="1">
      <alignment horizontal="right" vertical="center"/>
    </xf>
    <xf numFmtId="272" fontId="41" fillId="2" borderId="2" xfId="2" applyNumberFormat="1" applyFont="1" applyFill="1" applyBorder="1">
      <alignment horizontal="right" vertical="center"/>
    </xf>
    <xf numFmtId="272" fontId="41" fillId="0" borderId="5" xfId="2" applyNumberFormat="1" applyFont="1" applyFill="1" applyBorder="1">
      <alignment horizontal="right" vertical="center"/>
    </xf>
    <xf numFmtId="272" fontId="41" fillId="0" borderId="5" xfId="2" applyNumberFormat="1" applyFont="1" applyBorder="1">
      <alignment horizontal="right" vertical="center"/>
    </xf>
    <xf numFmtId="272" fontId="41" fillId="2" borderId="7" xfId="2" applyNumberFormat="1" applyFont="1" applyFill="1" applyBorder="1">
      <alignment horizontal="right" vertical="center"/>
    </xf>
    <xf numFmtId="272" fontId="60" fillId="0" borderId="10" xfId="2" applyNumberFormat="1" applyFont="1" applyBorder="1">
      <alignment horizontal="right" vertical="center"/>
    </xf>
    <xf numFmtId="272" fontId="60" fillId="0" borderId="2" xfId="2" applyNumberFormat="1" applyFont="1" applyFill="1" applyBorder="1">
      <alignment horizontal="right" vertical="center"/>
    </xf>
    <xf numFmtId="272" fontId="60" fillId="0" borderId="4" xfId="2" applyNumberFormat="1" applyFont="1" applyBorder="1">
      <alignment horizontal="right" vertical="center"/>
    </xf>
    <xf numFmtId="272" fontId="60" fillId="0" borderId="2" xfId="2" applyNumberFormat="1" applyFont="1" applyBorder="1">
      <alignment horizontal="right" vertical="center"/>
    </xf>
    <xf numFmtId="272" fontId="60" fillId="2" borderId="2" xfId="2" applyNumberFormat="1" applyFont="1" applyFill="1" applyBorder="1">
      <alignment horizontal="right" vertical="center"/>
    </xf>
    <xf numFmtId="272" fontId="41" fillId="3" borderId="5" xfId="2" applyNumberFormat="1" applyFont="1" applyFill="1" applyBorder="1">
      <alignment horizontal="right" vertical="center"/>
    </xf>
    <xf numFmtId="272" fontId="156" fillId="3" borderId="5" xfId="2" applyNumberFormat="1" applyFont="1" applyFill="1" applyBorder="1">
      <alignment horizontal="right" vertical="center"/>
    </xf>
    <xf numFmtId="272" fontId="12" fillId="0" borderId="0" xfId="14" applyNumberFormat="1" applyFont="1" applyFill="1">
      <alignment horizontal="right" vertical="center"/>
    </xf>
    <xf numFmtId="272" fontId="12" fillId="0" borderId="9" xfId="14" applyNumberFormat="1" applyFont="1" applyFill="1" applyBorder="1">
      <alignment horizontal="right" vertical="center"/>
    </xf>
    <xf numFmtId="272" fontId="41" fillId="0" borderId="10" xfId="2" applyNumberFormat="1" applyFont="1" applyFill="1" applyBorder="1">
      <alignment horizontal="right" vertical="center"/>
    </xf>
    <xf numFmtId="272" fontId="12" fillId="0" borderId="2" xfId="14" applyNumberFormat="1" applyFont="1" applyFill="1" applyBorder="1">
      <alignment horizontal="right" vertical="center"/>
    </xf>
    <xf numFmtId="272" fontId="41" fillId="0" borderId="4" xfId="2" applyNumberFormat="1" applyFont="1" applyFill="1" applyBorder="1">
      <alignment horizontal="right" vertical="center"/>
    </xf>
    <xf numFmtId="272" fontId="41" fillId="4" borderId="4" xfId="2" applyNumberFormat="1" applyFont="1" applyFill="1" applyBorder="1">
      <alignment horizontal="right" vertical="center"/>
    </xf>
    <xf numFmtId="272" fontId="12" fillId="2" borderId="10" xfId="17" applyNumberFormat="1" applyFont="1" applyBorder="1">
      <alignment horizontal="right" vertical="center"/>
    </xf>
    <xf numFmtId="272" fontId="12" fillId="2" borderId="2" xfId="14" applyNumberFormat="1" applyFont="1" applyBorder="1">
      <alignment horizontal="right" vertical="center"/>
    </xf>
    <xf numFmtId="272" fontId="41" fillId="2" borderId="10" xfId="2" applyNumberFormat="1" applyFont="1" applyFill="1" applyBorder="1">
      <alignment horizontal="right" vertical="center"/>
    </xf>
    <xf numFmtId="272" fontId="12" fillId="2" borderId="1" xfId="14" applyNumberFormat="1" applyFont="1" applyBorder="1">
      <alignment horizontal="right" vertical="center"/>
    </xf>
    <xf numFmtId="272" fontId="41" fillId="2" borderId="1" xfId="2" applyNumberFormat="1" applyFont="1" applyFill="1" applyBorder="1">
      <alignment horizontal="right" vertical="center"/>
    </xf>
    <xf numFmtId="272" fontId="41" fillId="0" borderId="11" xfId="2" applyNumberFormat="1" applyFont="1" applyFill="1" applyBorder="1">
      <alignment horizontal="right" vertical="center"/>
    </xf>
    <xf numFmtId="272" fontId="41" fillId="0" borderId="1" xfId="2" applyNumberFormat="1" applyFont="1" applyFill="1" applyBorder="1">
      <alignment horizontal="right" vertical="center"/>
    </xf>
    <xf numFmtId="272" fontId="41" fillId="0" borderId="1" xfId="2" applyNumberFormat="1" applyFont="1" applyBorder="1">
      <alignment horizontal="right" vertical="center"/>
    </xf>
    <xf numFmtId="272" fontId="41" fillId="3" borderId="4" xfId="2" applyNumberFormat="1" applyFont="1" applyFill="1" applyBorder="1">
      <alignment horizontal="right" vertical="center"/>
    </xf>
    <xf numFmtId="201" fontId="41" fillId="2" borderId="9" xfId="2" applyNumberFormat="1" applyFont="1" applyFill="1" applyBorder="1">
      <alignment horizontal="right" vertical="center"/>
    </xf>
    <xf numFmtId="201" fontId="41" fillId="0" borderId="2" xfId="2" applyNumberFormat="1" applyFont="1" applyFill="1" applyBorder="1">
      <alignment horizontal="right" vertical="center"/>
    </xf>
    <xf numFmtId="201" fontId="41" fillId="2" borderId="2" xfId="2" applyNumberFormat="1" applyFont="1" applyFill="1" applyBorder="1">
      <alignment horizontal="right" vertical="center"/>
    </xf>
    <xf numFmtId="272" fontId="41" fillId="3" borderId="2" xfId="2" applyNumberFormat="1" applyFont="1" applyFill="1" applyBorder="1">
      <alignment horizontal="right" vertical="center"/>
    </xf>
    <xf numFmtId="272" fontId="12" fillId="2" borderId="2" xfId="17" applyNumberFormat="1" applyFont="1" applyBorder="1">
      <alignment horizontal="right" vertical="center"/>
    </xf>
    <xf numFmtId="272" fontId="12" fillId="2" borderId="4" xfId="14" applyNumberFormat="1" applyFont="1" applyBorder="1">
      <alignment horizontal="right" vertical="center"/>
    </xf>
    <xf numFmtId="272" fontId="41" fillId="2" borderId="9" xfId="2" applyNumberFormat="1" applyFont="1" applyFill="1" applyBorder="1">
      <alignment horizontal="right" vertical="center"/>
    </xf>
    <xf numFmtId="272" fontId="60" fillId="0" borderId="4" xfId="2" applyNumberFormat="1" applyFont="1" applyFill="1" applyBorder="1">
      <alignment horizontal="right" vertical="center"/>
    </xf>
    <xf numFmtId="272" fontId="60" fillId="2" borderId="2" xfId="14" applyNumberFormat="1" applyFont="1" applyBorder="1">
      <alignment horizontal="right" vertical="center"/>
    </xf>
    <xf numFmtId="272" fontId="67" fillId="2" borderId="2" xfId="2" applyNumberFormat="1" applyFont="1" applyFill="1" applyBorder="1">
      <alignment horizontal="right" vertical="center"/>
    </xf>
    <xf numFmtId="272" fontId="41" fillId="4" borderId="10" xfId="2" applyNumberFormat="1" applyFont="1" applyFill="1" applyBorder="1">
      <alignment horizontal="right" vertical="center"/>
    </xf>
    <xf numFmtId="272" fontId="12" fillId="2" borderId="10" xfId="14" applyNumberFormat="1" applyFont="1" applyBorder="1">
      <alignment horizontal="right" vertical="center"/>
    </xf>
    <xf numFmtId="272" fontId="12" fillId="2" borderId="0" xfId="19" applyNumberFormat="1" applyFont="1" applyBorder="1">
      <alignment horizontal="right" vertical="center"/>
    </xf>
    <xf numFmtId="272" fontId="41" fillId="0" borderId="7" xfId="2" applyNumberFormat="1" applyFont="1" applyBorder="1">
      <alignment horizontal="right" vertical="center"/>
    </xf>
    <xf numFmtId="272" fontId="12" fillId="2" borderId="2" xfId="19" applyNumberFormat="1" applyFont="1" applyBorder="1">
      <alignment horizontal="right" vertical="center"/>
    </xf>
    <xf numFmtId="178" fontId="2" fillId="0" borderId="0" xfId="46" applyNumberFormat="1" applyFont="1" applyFill="1" applyBorder="1" applyAlignment="1">
      <alignment horizontal="left" vertical="top"/>
    </xf>
    <xf numFmtId="178" fontId="166" fillId="0" borderId="0" xfId="46" applyNumberFormat="1" applyFont="1" applyFill="1" applyBorder="1" applyAlignment="1"/>
    <xf numFmtId="0" fontId="166" fillId="0" borderId="0" xfId="3" applyFont="1" applyFill="1" applyBorder="1" applyAlignment="1">
      <alignment horizontal="center"/>
    </xf>
    <xf numFmtId="0" fontId="52" fillId="0" borderId="0" xfId="3" applyFont="1" applyFill="1" applyAlignment="1"/>
    <xf numFmtId="0" fontId="52" fillId="0" borderId="0" xfId="3" applyFont="1" applyFill="1" applyBorder="1" applyAlignment="1"/>
    <xf numFmtId="0" fontId="2" fillId="0" borderId="0" xfId="50" applyFont="1" applyFill="1" applyBorder="1" applyAlignment="1"/>
    <xf numFmtId="272" fontId="60" fillId="0" borderId="10" xfId="2" applyNumberFormat="1" applyFont="1" applyFill="1" applyBorder="1">
      <alignment horizontal="right" vertical="center"/>
    </xf>
    <xf numFmtId="0" fontId="13" fillId="0" borderId="0" xfId="46" applyFont="1" applyFill="1" applyBorder="1" applyAlignment="1"/>
    <xf numFmtId="0" fontId="13" fillId="0" borderId="9" xfId="46" applyFont="1" applyFill="1" applyBorder="1" applyAlignment="1"/>
    <xf numFmtId="188" fontId="6" fillId="0" borderId="6" xfId="1" applyNumberFormat="1" applyFont="1" applyFill="1" applyBorder="1" applyAlignment="1"/>
    <xf numFmtId="188" fontId="6" fillId="0" borderId="0" xfId="1" applyNumberFormat="1" applyFont="1" applyFill="1" applyBorder="1" applyAlignment="1"/>
    <xf numFmtId="188" fontId="6" fillId="0" borderId="1" xfId="1" applyNumberFormat="1" applyFont="1" applyFill="1" applyBorder="1" applyAlignment="1"/>
    <xf numFmtId="188" fontId="5" fillId="0" borderId="0" xfId="1" applyNumberFormat="1" applyFont="1" applyFill="1" applyBorder="1" applyAlignment="1"/>
    <xf numFmtId="188" fontId="6" fillId="0" borderId="0" xfId="1" applyNumberFormat="1" applyFont="1" applyFill="1" applyBorder="1" applyAlignment="1"/>
    <xf numFmtId="188" fontId="5" fillId="0" borderId="1" xfId="1" applyNumberFormat="1" applyFont="1" applyFill="1" applyBorder="1" applyAlignment="1"/>
    <xf numFmtId="188" fontId="6" fillId="0" borderId="0" xfId="1" applyNumberFormat="1" applyFont="1" applyFill="1" applyBorder="1" applyAlignment="1"/>
    <xf numFmtId="183" fontId="6" fillId="0" borderId="0" xfId="46" applyNumberFormat="1" applyFont="1" applyFill="1" applyBorder="1" applyAlignment="1">
      <alignment horizontal="right"/>
    </xf>
    <xf numFmtId="188" fontId="5" fillId="0" borderId="1" xfId="1" applyNumberFormat="1" applyFont="1" applyFill="1" applyBorder="1" applyAlignment="1"/>
    <xf numFmtId="0" fontId="1" fillId="0" borderId="0" xfId="1" applyFill="1" applyAlignment="1"/>
    <xf numFmtId="0" fontId="0" fillId="0" borderId="0" xfId="0" applyAlignment="1"/>
    <xf numFmtId="188" fontId="6" fillId="0" borderId="0" xfId="1" applyNumberFormat="1" applyFont="1" applyFill="1" applyBorder="1" applyAlignment="1"/>
    <xf numFmtId="188" fontId="6" fillId="0" borderId="1" xfId="1" applyNumberFormat="1" applyFont="1" applyFill="1" applyBorder="1" applyAlignment="1"/>
    <xf numFmtId="188" fontId="6" fillId="0" borderId="5" xfId="1" applyNumberFormat="1" applyFont="1" applyFill="1" applyBorder="1" applyAlignment="1"/>
    <xf numFmtId="188" fontId="5" fillId="0" borderId="0" xfId="1" applyNumberFormat="1" applyFont="1" applyFill="1" applyBorder="1" applyAlignment="1"/>
    <xf numFmtId="0" fontId="1" fillId="0" borderId="0" xfId="1" applyFill="1" applyAlignment="1"/>
    <xf numFmtId="188" fontId="6" fillId="0" borderId="0" xfId="1" applyNumberFormat="1" applyFont="1" applyFill="1" applyBorder="1" applyAlignment="1"/>
    <xf numFmtId="188" fontId="26" fillId="0" borderId="0" xfId="46" applyNumberFormat="1" applyFill="1" applyAlignment="1"/>
    <xf numFmtId="188"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0" fontId="15" fillId="0" borderId="0" xfId="1" applyFont="1" applyFill="1" applyAlignment="1"/>
    <xf numFmtId="188" fontId="5" fillId="0" borderId="1" xfId="1" applyNumberFormat="1" applyFont="1" applyFill="1" applyBorder="1" applyAlignment="1"/>
    <xf numFmtId="189" fontId="6" fillId="0" borderId="0" xfId="1" applyNumberFormat="1" applyFont="1" applyFill="1" applyBorder="1" applyAlignment="1">
      <alignment horizontal="right"/>
    </xf>
    <xf numFmtId="188" fontId="6" fillId="0" borderId="0" xfId="1" applyNumberFormat="1" applyFont="1" applyFill="1" applyBorder="1" applyAlignment="1"/>
    <xf numFmtId="183" fontId="6" fillId="0" borderId="0" xfId="46" applyNumberFormat="1" applyFont="1" applyFill="1" applyBorder="1" applyAlignment="1"/>
    <xf numFmtId="188" fontId="6" fillId="0" borderId="1" xfId="1" applyNumberFormat="1" applyFont="1" applyFill="1" applyBorder="1" applyAlignment="1"/>
    <xf numFmtId="188" fontId="5" fillId="0" borderId="0" xfId="1" applyNumberFormat="1" applyFont="1" applyFill="1" applyBorder="1" applyAlignment="1"/>
    <xf numFmtId="188" fontId="54" fillId="0" borderId="0" xfId="1" applyNumberFormat="1" applyFont="1" applyFill="1" applyBorder="1" applyAlignment="1"/>
    <xf numFmtId="261" fontId="69" fillId="0" borderId="11" xfId="2" applyNumberFormat="1" applyFont="1" applyFill="1" applyBorder="1">
      <alignment horizontal="right" vertical="center"/>
    </xf>
    <xf numFmtId="271" fontId="6" fillId="0" borderId="0" xfId="1" applyNumberFormat="1" applyFont="1" applyFill="1" applyBorder="1" applyAlignment="1"/>
    <xf numFmtId="188" fontId="4" fillId="0" borderId="0" xfId="46" applyNumberFormat="1" applyFont="1" applyFill="1" applyAlignment="1"/>
    <xf numFmtId="188" fontId="30" fillId="0" borderId="0" xfId="50" applyNumberFormat="1" applyFill="1" applyAlignment="1"/>
    <xf numFmtId="260" fontId="29" fillId="0" borderId="0" xfId="46" applyNumberFormat="1" applyFont="1" applyFill="1" applyAlignment="1"/>
    <xf numFmtId="0" fontId="0" fillId="0" borderId="0" xfId="0"/>
    <xf numFmtId="188" fontId="6" fillId="0" borderId="0" xfId="1" quotePrefix="1" applyNumberFormat="1" applyFont="1" applyFill="1" applyBorder="1" applyAlignment="1"/>
    <xf numFmtId="185" fontId="6" fillId="0" borderId="0" xfId="1" applyNumberFormat="1" applyFont="1" applyFill="1" applyAlignment="1"/>
    <xf numFmtId="183" fontId="13" fillId="0" borderId="0" xfId="3" applyNumberFormat="1" applyFont="1" applyFill="1" applyBorder="1" applyAlignment="1">
      <alignment horizontal="center"/>
    </xf>
    <xf numFmtId="272" fontId="12" fillId="66" borderId="0" xfId="14" applyNumberFormat="1" applyFont="1" applyFill="1">
      <alignment horizontal="right" vertical="center"/>
    </xf>
    <xf numFmtId="272" fontId="41" fillId="66" borderId="6" xfId="2" applyNumberFormat="1" applyFont="1" applyFill="1" applyBorder="1">
      <alignment horizontal="right" vertical="center"/>
    </xf>
    <xf numFmtId="272" fontId="41" fillId="66" borderId="4" xfId="2" applyNumberFormat="1" applyFont="1" applyFill="1" applyBorder="1">
      <alignment horizontal="right" vertical="center"/>
    </xf>
    <xf numFmtId="0" fontId="168" fillId="0" borderId="0" xfId="995"/>
    <xf numFmtId="0" fontId="13" fillId="0" borderId="0" xfId="995" applyFont="1"/>
    <xf numFmtId="196" fontId="8" fillId="0" borderId="0" xfId="995" applyNumberFormat="1" applyFont="1" applyBorder="1"/>
    <xf numFmtId="275" fontId="8" fillId="0" borderId="0" xfId="995" applyNumberFormat="1" applyFont="1" applyBorder="1"/>
    <xf numFmtId="0" fontId="168" fillId="0" borderId="0" xfId="995" applyBorder="1"/>
    <xf numFmtId="0" fontId="8" fillId="0" borderId="0" xfId="995" applyFont="1" applyBorder="1" applyAlignment="1">
      <alignment horizontal="center"/>
    </xf>
    <xf numFmtId="0" fontId="168" fillId="0" borderId="0" xfId="995" applyFill="1" applyBorder="1"/>
    <xf numFmtId="0" fontId="168" fillId="29" borderId="0" xfId="995" applyFill="1" applyBorder="1" applyAlignment="1">
      <alignment horizontal="center" vertical="center"/>
    </xf>
    <xf numFmtId="0" fontId="168" fillId="29" borderId="17" xfId="995" applyFill="1" applyBorder="1" applyAlignment="1">
      <alignment vertical="center"/>
    </xf>
    <xf numFmtId="0" fontId="8" fillId="29" borderId="17" xfId="995" applyFont="1" applyFill="1" applyBorder="1" applyAlignment="1"/>
    <xf numFmtId="0" fontId="8" fillId="29" borderId="0" xfId="995" applyFont="1" applyFill="1" applyBorder="1" applyAlignment="1">
      <alignment horizontal="center"/>
    </xf>
    <xf numFmtId="0" fontId="8" fillId="29" borderId="17" xfId="995" applyFont="1" applyFill="1" applyBorder="1" applyAlignment="1">
      <alignment vertical="center"/>
    </xf>
    <xf numFmtId="0" fontId="8" fillId="29" borderId="0" xfId="995" applyFont="1" applyFill="1" applyBorder="1" applyAlignment="1">
      <alignment horizontal="center" vertical="center"/>
    </xf>
    <xf numFmtId="198" fontId="8" fillId="29" borderId="17" xfId="995" applyNumberFormat="1" applyFont="1" applyFill="1" applyBorder="1" applyAlignment="1">
      <alignment vertical="center"/>
    </xf>
    <xf numFmtId="0" fontId="8" fillId="29" borderId="8" xfId="995" applyFont="1" applyFill="1" applyBorder="1" applyAlignment="1">
      <alignment vertical="center"/>
    </xf>
    <xf numFmtId="0" fontId="8" fillId="29" borderId="9" xfId="995" applyFont="1" applyFill="1" applyBorder="1" applyAlignment="1">
      <alignment horizontal="center" vertical="center"/>
    </xf>
    <xf numFmtId="198" fontId="13" fillId="29" borderId="17" xfId="995" applyNumberFormat="1" applyFont="1" applyFill="1" applyBorder="1" applyAlignment="1">
      <alignment vertical="center"/>
    </xf>
    <xf numFmtId="198" fontId="13" fillId="29" borderId="13" xfId="995" applyNumberFormat="1" applyFont="1" applyFill="1" applyBorder="1" applyAlignment="1">
      <alignment vertical="center"/>
    </xf>
    <xf numFmtId="198" fontId="13" fillId="29" borderId="8" xfId="995" applyNumberFormat="1" applyFont="1" applyFill="1" applyBorder="1" applyAlignment="1">
      <alignment vertical="center"/>
    </xf>
    <xf numFmtId="188" fontId="6" fillId="0" borderId="55" xfId="1" applyNumberFormat="1" applyFont="1" applyFill="1" applyBorder="1" applyAlignment="1"/>
    <xf numFmtId="188" fontId="6" fillId="0" borderId="0" xfId="1" applyNumberFormat="1" applyFont="1" applyFill="1" applyBorder="1" applyAlignment="1">
      <alignment horizontal="center"/>
    </xf>
    <xf numFmtId="188" fontId="30" fillId="0" borderId="0" xfId="50" applyNumberFormat="1" applyFill="1" applyAlignment="1">
      <alignment horizontal="centerContinuous"/>
    </xf>
    <xf numFmtId="188" fontId="0" fillId="0" borderId="0" xfId="0" applyNumberFormat="1"/>
    <xf numFmtId="273" fontId="26" fillId="0" borderId="0" xfId="46" applyNumberFormat="1" applyAlignment="1"/>
    <xf numFmtId="280" fontId="5" fillId="0" borderId="0" xfId="1" applyNumberFormat="1" applyFont="1" applyFill="1" applyBorder="1" applyAlignment="1">
      <alignment horizontal="right" indent="1"/>
    </xf>
    <xf numFmtId="200" fontId="6" fillId="0" borderId="0" xfId="1" applyNumberFormat="1" applyFont="1" applyFill="1" applyBorder="1" applyAlignment="1">
      <alignment horizontal="right" indent="1"/>
    </xf>
    <xf numFmtId="279" fontId="1" fillId="0" borderId="0" xfId="3" applyNumberFormat="1" applyFont="1" applyFill="1" applyAlignment="1"/>
    <xf numFmtId="281" fontId="1" fillId="0" borderId="0" xfId="832" applyNumberFormat="1" applyFont="1" applyFill="1" applyAlignment="1"/>
    <xf numFmtId="0" fontId="5" fillId="0" borderId="0" xfId="1" applyFont="1" applyFill="1" applyBorder="1" applyAlignment="1">
      <alignment horizontal="left"/>
    </xf>
    <xf numFmtId="0" fontId="13" fillId="0" borderId="0" xfId="3" applyFill="1" applyAlignment="1">
      <alignment horizontal="right"/>
    </xf>
    <xf numFmtId="261" fontId="69" fillId="66" borderId="6" xfId="2" applyNumberFormat="1" applyFont="1" applyFill="1" applyBorder="1">
      <alignment horizontal="right" vertical="center"/>
    </xf>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261" fontId="69" fillId="2" borderId="0" xfId="2" applyNumberFormat="1" applyFont="1" applyFill="1" applyBorder="1" applyAlignment="1">
      <alignment horizontal="right" vertical="center"/>
    </xf>
    <xf numFmtId="261" fontId="69" fillId="2" borderId="5" xfId="2" applyNumberFormat="1" applyFont="1" applyFill="1" applyBorder="1" applyAlignment="1">
      <alignment horizontal="right" vertical="center"/>
    </xf>
    <xf numFmtId="261" fontId="69" fillId="2" borderId="17" xfId="2" applyNumberFormat="1" applyFont="1" applyFill="1" applyBorder="1" applyAlignment="1">
      <alignment horizontal="right" vertical="center"/>
    </xf>
    <xf numFmtId="261" fontId="69" fillId="2" borderId="6" xfId="2" applyNumberFormat="1" applyFont="1" applyFill="1" applyBorder="1" applyAlignment="1">
      <alignment horizontal="right" vertical="center"/>
    </xf>
    <xf numFmtId="261" fontId="70" fillId="2" borderId="0" xfId="2" applyNumberFormat="1" applyFont="1" applyFill="1" applyBorder="1" applyAlignment="1">
      <alignment horizontal="right" vertical="center"/>
    </xf>
    <xf numFmtId="261" fontId="69" fillId="2" borderId="0" xfId="14" applyNumberFormat="1" applyFont="1" applyFill="1" applyAlignment="1">
      <alignment horizontal="right" vertical="center"/>
    </xf>
    <xf numFmtId="261" fontId="69" fillId="2" borderId="2" xfId="2" applyNumberFormat="1" applyFont="1" applyFill="1" applyBorder="1" applyAlignment="1">
      <alignment horizontal="right" vertical="center"/>
    </xf>
    <xf numFmtId="261" fontId="70" fillId="2" borderId="2" xfId="2" applyNumberFormat="1" applyFont="1" applyFill="1" applyBorder="1" applyAlignment="1">
      <alignment horizontal="right" vertical="center"/>
    </xf>
    <xf numFmtId="261" fontId="69" fillId="2" borderId="5" xfId="14" applyNumberFormat="1" applyFont="1" applyFill="1" applyBorder="1" applyAlignment="1">
      <alignment horizontal="right" vertical="center"/>
    </xf>
    <xf numFmtId="261" fontId="70" fillId="2" borderId="17" xfId="2" applyNumberFormat="1" applyFont="1" applyFill="1" applyBorder="1" applyAlignment="1">
      <alignment horizontal="right" vertical="center"/>
    </xf>
    <xf numFmtId="261" fontId="69" fillId="2" borderId="17" xfId="14" applyNumberFormat="1" applyFont="1" applyFill="1" applyBorder="1" applyAlignment="1">
      <alignment horizontal="right" vertical="center"/>
    </xf>
    <xf numFmtId="261" fontId="69" fillId="2" borderId="3" xfId="17" applyNumberFormat="1" applyFont="1" applyFill="1" applyBorder="1" applyAlignment="1">
      <alignment horizontal="right" vertical="center"/>
    </xf>
    <xf numFmtId="261" fontId="69" fillId="2" borderId="10" xfId="14" applyNumberFormat="1" applyFont="1" applyFill="1" applyBorder="1" applyAlignment="1">
      <alignment horizontal="right" vertical="center"/>
    </xf>
    <xf numFmtId="261" fontId="69" fillId="2" borderId="4" xfId="2" applyNumberFormat="1" applyFont="1" applyFill="1" applyBorder="1" applyAlignment="1">
      <alignment horizontal="right" vertical="center"/>
    </xf>
    <xf numFmtId="261" fontId="69" fillId="2" borderId="2" xfId="14" applyNumberFormat="1" applyFont="1" applyFill="1" applyBorder="1" applyAlignment="1">
      <alignment horizontal="right" vertical="center"/>
    </xf>
    <xf numFmtId="261" fontId="69" fillId="2" borderId="14" xfId="2" applyNumberFormat="1" applyFont="1" applyFill="1" applyBorder="1" applyAlignment="1">
      <alignment horizontal="right" vertical="center"/>
    </xf>
    <xf numFmtId="261" fontId="69" fillId="2" borderId="11" xfId="2" applyNumberFormat="1" applyFont="1" applyFill="1" applyBorder="1" applyAlignment="1">
      <alignment horizontal="right" vertical="center"/>
    </xf>
    <xf numFmtId="261" fontId="69" fillId="2" borderId="3" xfId="2" applyNumberFormat="1" applyFont="1" applyFill="1" applyBorder="1" applyAlignment="1">
      <alignment horizontal="right" vertical="center"/>
    </xf>
    <xf numFmtId="261" fontId="69" fillId="2" borderId="10" xfId="2" applyNumberFormat="1" applyFont="1" applyFill="1" applyBorder="1" applyAlignment="1">
      <alignment horizontal="right" vertical="center"/>
    </xf>
    <xf numFmtId="261" fontId="69" fillId="2" borderId="13" xfId="14" applyNumberFormat="1" applyFont="1" applyFill="1" applyBorder="1" applyAlignment="1">
      <alignment horizontal="right" vertical="center"/>
    </xf>
    <xf numFmtId="261" fontId="69" fillId="2" borderId="14" xfId="14" applyNumberFormat="1" applyFont="1" applyFill="1" applyBorder="1" applyAlignment="1">
      <alignment horizontal="right" vertical="center"/>
    </xf>
    <xf numFmtId="261" fontId="69" fillId="2" borderId="1" xfId="2" applyNumberFormat="1" applyFont="1" applyFill="1" applyBorder="1" applyAlignment="1">
      <alignment horizontal="right" vertical="center"/>
    </xf>
    <xf numFmtId="261" fontId="70" fillId="2" borderId="3" xfId="2" applyNumberFormat="1" applyFont="1" applyFill="1" applyBorder="1" applyAlignment="1">
      <alignment horizontal="right" vertical="center"/>
    </xf>
    <xf numFmtId="261" fontId="70" fillId="2" borderId="4" xfId="2" applyNumberFormat="1" applyFont="1" applyFill="1" applyBorder="1" applyAlignment="1">
      <alignment horizontal="right" vertical="center"/>
    </xf>
    <xf numFmtId="261" fontId="69" fillId="2" borderId="7" xfId="2" applyNumberFormat="1" applyFont="1" applyFill="1" applyBorder="1" applyAlignment="1">
      <alignment horizontal="right" vertical="center"/>
    </xf>
    <xf numFmtId="261" fontId="69" fillId="2" borderId="1" xfId="14" applyNumberFormat="1" applyFont="1" applyFill="1" applyBorder="1" applyAlignment="1">
      <alignment horizontal="right" vertical="center"/>
    </xf>
    <xf numFmtId="261" fontId="69" fillId="2" borderId="4" xfId="14" applyNumberFormat="1" applyFont="1" applyFill="1" applyBorder="1" applyAlignment="1">
      <alignment horizontal="right" vertical="center"/>
    </xf>
    <xf numFmtId="261" fontId="70" fillId="2" borderId="10" xfId="2" applyNumberFormat="1" applyFont="1" applyFill="1" applyBorder="1" applyAlignment="1">
      <alignment horizontal="right" vertical="center"/>
    </xf>
    <xf numFmtId="261" fontId="69" fillId="2" borderId="10" xfId="19" applyNumberFormat="1" applyFont="1" applyFill="1" applyBorder="1" applyAlignment="1">
      <alignment horizontal="right" vertical="center"/>
    </xf>
    <xf numFmtId="188" fontId="54" fillId="0" borderId="0" xfId="1" applyNumberFormat="1" applyFont="1" applyFill="1" applyBorder="1" applyAlignment="1">
      <alignment horizontal="right"/>
    </xf>
    <xf numFmtId="3" fontId="6" fillId="0" borderId="0" xfId="141" applyNumberFormat="1" applyFont="1" applyFill="1"/>
    <xf numFmtId="188" fontId="6" fillId="0" borderId="54" xfId="1" applyNumberFormat="1" applyFont="1" applyFill="1" applyBorder="1" applyAlignment="1"/>
    <xf numFmtId="199" fontId="6" fillId="0" borderId="55" xfId="85" applyNumberFormat="1" applyFont="1" applyFill="1" applyBorder="1" applyAlignment="1">
      <alignment horizontal="center"/>
    </xf>
    <xf numFmtId="0" fontId="169" fillId="29" borderId="0" xfId="995" applyFont="1" applyFill="1"/>
    <xf numFmtId="0" fontId="51" fillId="29" borderId="3" xfId="995" applyFont="1" applyFill="1" applyBorder="1" applyAlignment="1">
      <alignment horizontal="center" vertical="center" wrapText="1"/>
    </xf>
    <xf numFmtId="0" fontId="51" fillId="29" borderId="0" xfId="995" applyFont="1" applyFill="1"/>
    <xf numFmtId="197" fontId="13" fillId="29" borderId="6" xfId="995" applyNumberFormat="1" applyFont="1" applyFill="1" applyBorder="1"/>
    <xf numFmtId="0" fontId="13" fillId="29" borderId="0" xfId="995" applyFont="1" applyFill="1"/>
    <xf numFmtId="0" fontId="13" fillId="29" borderId="17" xfId="995" applyFont="1" applyFill="1" applyBorder="1" applyAlignment="1">
      <alignment vertical="center"/>
    </xf>
    <xf numFmtId="0" fontId="168" fillId="29" borderId="0" xfId="995" applyFill="1"/>
    <xf numFmtId="198" fontId="172" fillId="29" borderId="17" xfId="995" applyNumberFormat="1" applyFont="1" applyFill="1" applyBorder="1" applyAlignment="1">
      <alignment vertical="center"/>
    </xf>
    <xf numFmtId="198" fontId="8" fillId="29" borderId="17" xfId="995" applyNumberFormat="1" applyFont="1" applyFill="1" applyBorder="1" applyAlignment="1"/>
    <xf numFmtId="197" fontId="8" fillId="29" borderId="6" xfId="995" applyNumberFormat="1" applyFont="1" applyFill="1" applyBorder="1"/>
    <xf numFmtId="198" fontId="8" fillId="29" borderId="8" xfId="995" applyNumberFormat="1" applyFont="1" applyFill="1" applyBorder="1" applyAlignment="1">
      <alignment vertical="center"/>
    </xf>
    <xf numFmtId="197" fontId="8" fillId="29" borderId="8" xfId="995" applyNumberFormat="1" applyFont="1" applyFill="1" applyBorder="1"/>
    <xf numFmtId="197" fontId="13" fillId="29" borderId="8" xfId="995" applyNumberFormat="1" applyFont="1" applyFill="1" applyBorder="1"/>
    <xf numFmtId="198" fontId="13" fillId="29" borderId="17" xfId="0" applyNumberFormat="1" applyFont="1" applyFill="1" applyBorder="1" applyAlignment="1">
      <alignment vertical="center"/>
    </xf>
    <xf numFmtId="197" fontId="13" fillId="29" borderId="6" xfId="0" applyNumberFormat="1" applyFont="1" applyFill="1" applyBorder="1"/>
    <xf numFmtId="0" fontId="168" fillId="29" borderId="8" xfId="995" applyFill="1" applyBorder="1" applyAlignment="1">
      <alignment vertical="center"/>
    </xf>
    <xf numFmtId="0" fontId="168" fillId="29" borderId="9" xfId="995" applyFill="1" applyBorder="1" applyAlignment="1">
      <alignment horizontal="center" vertical="center"/>
    </xf>
    <xf numFmtId="0" fontId="168" fillId="29" borderId="0" xfId="995" applyFill="1" applyBorder="1"/>
    <xf numFmtId="197" fontId="13" fillId="29" borderId="17" xfId="995" applyNumberFormat="1" applyFont="1" applyFill="1" applyBorder="1"/>
    <xf numFmtId="0" fontId="13" fillId="29" borderId="17" xfId="180" applyFill="1" applyBorder="1"/>
    <xf numFmtId="198" fontId="13" fillId="29" borderId="17" xfId="180" applyNumberFormat="1" applyFont="1" applyFill="1" applyBorder="1" applyAlignment="1">
      <alignment vertical="center"/>
    </xf>
    <xf numFmtId="0" fontId="13" fillId="29" borderId="8" xfId="995" applyFont="1" applyFill="1" applyBorder="1" applyAlignment="1">
      <alignment vertical="center"/>
    </xf>
    <xf numFmtId="0" fontId="13" fillId="29" borderId="0" xfId="3" applyFill="1" applyAlignment="1"/>
    <xf numFmtId="0" fontId="13" fillId="29" borderId="9" xfId="995" applyFont="1" applyFill="1" applyBorder="1" applyAlignment="1">
      <alignment horizontal="center" vertical="center"/>
    </xf>
    <xf numFmtId="197" fontId="123" fillId="29" borderId="8" xfId="995" applyNumberFormat="1" applyFont="1" applyFill="1" applyBorder="1" applyAlignment="1" applyProtection="1">
      <alignment vertical="center"/>
    </xf>
    <xf numFmtId="0" fontId="8" fillId="29" borderId="5" xfId="995" applyFont="1" applyFill="1" applyBorder="1"/>
    <xf numFmtId="0" fontId="168" fillId="29" borderId="0" xfId="995" applyFill="1" applyBorder="1" applyAlignment="1">
      <alignment horizontal="center"/>
    </xf>
    <xf numFmtId="196" fontId="168" fillId="29" borderId="1" xfId="995" applyNumberFormat="1" applyFill="1" applyBorder="1"/>
    <xf numFmtId="0" fontId="168" fillId="29" borderId="11" xfId="995" applyFill="1" applyBorder="1"/>
    <xf numFmtId="196" fontId="168" fillId="29" borderId="0" xfId="995" applyNumberFormat="1" applyFill="1" applyBorder="1"/>
    <xf numFmtId="0" fontId="168" fillId="29" borderId="6" xfId="995" applyFill="1" applyBorder="1"/>
    <xf numFmtId="0" fontId="175" fillId="29" borderId="5" xfId="995" applyFont="1" applyFill="1" applyBorder="1"/>
    <xf numFmtId="0" fontId="52" fillId="29" borderId="0" xfId="995" applyFont="1" applyFill="1"/>
    <xf numFmtId="0" fontId="52" fillId="29" borderId="5" xfId="995" applyFont="1" applyFill="1" applyBorder="1"/>
    <xf numFmtId="0" fontId="13" fillId="29" borderId="12" xfId="995" applyFont="1" applyFill="1" applyBorder="1"/>
    <xf numFmtId="0" fontId="168" fillId="29" borderId="9" xfId="995" applyFill="1" applyBorder="1"/>
    <xf numFmtId="0" fontId="168" fillId="29" borderId="7" xfId="995" applyFill="1" applyBorder="1"/>
    <xf numFmtId="0" fontId="171" fillId="29" borderId="0" xfId="995" applyFont="1" applyFill="1"/>
    <xf numFmtId="0" fontId="177" fillId="29" borderId="0" xfId="995" applyFont="1" applyFill="1" applyAlignment="1">
      <alignment horizontal="center"/>
    </xf>
    <xf numFmtId="274" fontId="13" fillId="29" borderId="0" xfId="995" applyNumberFormat="1" applyFont="1" applyFill="1"/>
    <xf numFmtId="0" fontId="6" fillId="29" borderId="0" xfId="3" applyFont="1" applyFill="1" applyBorder="1" applyAlignment="1"/>
    <xf numFmtId="0" fontId="6" fillId="29" borderId="6" xfId="3" applyFont="1" applyFill="1" applyBorder="1" applyAlignment="1"/>
    <xf numFmtId="0" fontId="51" fillId="29" borderId="3" xfId="995" applyFont="1" applyFill="1" applyBorder="1" applyAlignment="1">
      <alignment horizontal="center" vertical="center"/>
    </xf>
    <xf numFmtId="198" fontId="13" fillId="29" borderId="0" xfId="995" applyNumberFormat="1" applyFont="1" applyFill="1" applyBorder="1" applyAlignment="1">
      <alignment vertical="center"/>
    </xf>
    <xf numFmtId="197" fontId="13" fillId="29" borderId="0" xfId="995" applyNumberFormat="1" applyFont="1" applyFill="1" applyBorder="1"/>
    <xf numFmtId="0" fontId="11" fillId="29" borderId="0" xfId="1" applyFont="1" applyFill="1" applyAlignment="1"/>
    <xf numFmtId="0" fontId="33" fillId="29" borderId="0" xfId="3" applyFont="1" applyFill="1" applyBorder="1" applyAlignment="1">
      <alignment wrapText="1"/>
    </xf>
    <xf numFmtId="0" fontId="33" fillId="29" borderId="9" xfId="3" applyFont="1" applyFill="1" applyBorder="1" applyAlignment="1">
      <alignment wrapText="1"/>
    </xf>
    <xf numFmtId="0" fontId="51" fillId="29" borderId="56" xfId="3" applyFont="1" applyFill="1" applyBorder="1" applyAlignment="1">
      <alignment horizontal="center" vertical="center" wrapText="1"/>
    </xf>
    <xf numFmtId="0" fontId="51" fillId="29" borderId="53" xfId="3" applyFont="1" applyFill="1" applyBorder="1" applyAlignment="1">
      <alignment horizontal="center" vertical="center" wrapText="1"/>
    </xf>
    <xf numFmtId="0" fontId="13" fillId="29" borderId="0" xfId="995" applyFont="1" applyFill="1" applyBorder="1"/>
    <xf numFmtId="2" fontId="13" fillId="29" borderId="0" xfId="995" applyNumberFormat="1" applyFont="1" applyFill="1"/>
    <xf numFmtId="0" fontId="13" fillId="29" borderId="0" xfId="234" applyFill="1"/>
    <xf numFmtId="2" fontId="13" fillId="0" borderId="0" xfId="0" applyNumberFormat="1" applyFont="1" applyAlignment="1">
      <alignment horizontal="left" vertical="center"/>
    </xf>
    <xf numFmtId="261" fontId="13" fillId="0" borderId="0" xfId="0" applyNumberFormat="1" applyFont="1" applyAlignment="1">
      <alignment horizontal="left" vertical="center"/>
    </xf>
    <xf numFmtId="261" fontId="0" fillId="0" borderId="0" xfId="0" applyNumberFormat="1"/>
    <xf numFmtId="272" fontId="0" fillId="0" borderId="0" xfId="0" applyNumberFormat="1"/>
    <xf numFmtId="1" fontId="8" fillId="0" borderId="8" xfId="141" applyNumberFormat="1" applyFont="1" applyFill="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12" xfId="141" applyNumberFormat="1" applyFont="1" applyFill="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12" xfId="141" applyNumberFormat="1" applyFont="1" applyFill="1" applyBorder="1" applyAlignment="1">
      <alignment horizontal="center" vertical="center" wrapText="1"/>
    </xf>
    <xf numFmtId="1" fontId="8" fillId="0" borderId="10"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56" xfId="141" applyNumberFormat="1" applyFont="1" applyBorder="1" applyAlignment="1">
      <alignment horizontal="centerContinuous" vertical="center" wrapText="1"/>
    </xf>
    <xf numFmtId="188" fontId="54" fillId="0" borderId="54" xfId="1" applyNumberFormat="1" applyFont="1" applyFill="1" applyBorder="1" applyAlignment="1"/>
    <xf numFmtId="3" fontId="6" fillId="0" borderId="11" xfId="141" applyNumberFormat="1" applyFont="1" applyFill="1" applyBorder="1"/>
    <xf numFmtId="3" fontId="6" fillId="0" borderId="6" xfId="141" applyNumberFormat="1" applyFont="1" applyFill="1" applyBorder="1"/>
    <xf numFmtId="182" fontId="6" fillId="0" borderId="1" xfId="46" applyNumberFormat="1" applyFont="1" applyFill="1" applyBorder="1" applyAlignment="1">
      <alignment horizontal="right"/>
    </xf>
    <xf numFmtId="282" fontId="0" fillId="0" borderId="0" xfId="0" applyNumberFormat="1"/>
    <xf numFmtId="260" fontId="0" fillId="0" borderId="0" xfId="0" applyNumberFormat="1"/>
    <xf numFmtId="0" fontId="0" fillId="0" borderId="0" xfId="0" applyNumberFormat="1"/>
    <xf numFmtId="260" fontId="26" fillId="0" borderId="0" xfId="832" applyNumberFormat="1" applyFont="1" applyFill="1" applyAlignment="1"/>
    <xf numFmtId="260" fontId="26" fillId="0" borderId="0" xfId="46" applyNumberFormat="1" applyFont="1" applyFill="1" applyAlignment="1"/>
    <xf numFmtId="259" fontId="26" fillId="0" borderId="0" xfId="46" applyNumberFormat="1" applyAlignment="1"/>
    <xf numFmtId="269" fontId="26" fillId="0" borderId="0" xfId="46" applyNumberFormat="1" applyAlignment="1">
      <alignment horizontal="left" indent="1"/>
    </xf>
    <xf numFmtId="283" fontId="30" fillId="0" borderId="0" xfId="50" applyNumberFormat="1" applyAlignment="1"/>
    <xf numFmtId="279" fontId="30" fillId="0" borderId="0" xfId="50" applyNumberFormat="1" applyAlignment="1"/>
    <xf numFmtId="260" fontId="30" fillId="0" borderId="0" xfId="50" applyNumberFormat="1" applyAlignment="1"/>
    <xf numFmtId="274" fontId="26" fillId="0" borderId="0" xfId="46" applyNumberFormat="1" applyFont="1" applyFill="1" applyAlignment="1"/>
    <xf numFmtId="1" fontId="26" fillId="0" borderId="0" xfId="46" applyNumberFormat="1" applyFont="1" applyFill="1" applyAlignment="1"/>
    <xf numFmtId="0" fontId="26" fillId="0" borderId="0" xfId="46" applyFont="1" applyFill="1" applyAlignment="1">
      <alignment horizontal="right"/>
    </xf>
    <xf numFmtId="200" fontId="5" fillId="19" borderId="0" xfId="1" applyNumberFormat="1" applyFont="1" applyFill="1" applyBorder="1" applyAlignment="1"/>
    <xf numFmtId="2" fontId="26" fillId="0" borderId="0" xfId="46" applyNumberFormat="1" applyAlignment="1"/>
    <xf numFmtId="188" fontId="26" fillId="0" borderId="0" xfId="46" applyNumberFormat="1" applyFont="1" applyFill="1" applyAlignment="1"/>
    <xf numFmtId="165" fontId="26" fillId="0" borderId="0" xfId="832" applyFont="1" applyAlignment="1"/>
    <xf numFmtId="0" fontId="0" fillId="0" borderId="0" xfId="0"/>
    <xf numFmtId="2" fontId="13" fillId="0" borderId="0" xfId="3" applyNumberFormat="1" applyFill="1" applyAlignment="1"/>
    <xf numFmtId="188" fontId="26" fillId="82" borderId="0" xfId="46" applyNumberFormat="1" applyFill="1" applyAlignment="1"/>
    <xf numFmtId="271" fontId="26" fillId="0" borderId="0" xfId="46" applyNumberFormat="1" applyFill="1" applyAlignment="1"/>
    <xf numFmtId="0" fontId="26" fillId="0" borderId="0" xfId="46" applyNumberFormat="1" applyFill="1" applyBorder="1" applyAlignment="1"/>
    <xf numFmtId="259" fontId="1" fillId="0" borderId="0" xfId="1" applyNumberFormat="1" applyFill="1" applyAlignment="1"/>
    <xf numFmtId="1" fontId="1" fillId="0" borderId="0" xfId="1" applyNumberFormat="1" applyFill="1" applyAlignment="1"/>
    <xf numFmtId="2" fontId="1" fillId="0" borderId="0" xfId="1" applyNumberFormat="1" applyFill="1" applyAlignment="1"/>
    <xf numFmtId="0" fontId="13" fillId="0" borderId="0" xfId="178"/>
    <xf numFmtId="1" fontId="26" fillId="0" borderId="0" xfId="46" applyNumberFormat="1" applyFill="1" applyAlignment="1"/>
    <xf numFmtId="188" fontId="13" fillId="81" borderId="0" xfId="1" applyNumberFormat="1" applyFont="1" applyFill="1" applyBorder="1" applyAlignment="1"/>
    <xf numFmtId="44" fontId="11" fillId="0" borderId="0" xfId="54944" applyFont="1" applyFill="1" applyAlignment="1"/>
    <xf numFmtId="188" fontId="13" fillId="0" borderId="53" xfId="1" applyNumberFormat="1" applyFont="1" applyFill="1" applyBorder="1" applyAlignment="1"/>
    <xf numFmtId="188" fontId="13" fillId="0" borderId="53" xfId="1" applyNumberFormat="1" applyFont="1" applyFill="1" applyBorder="1" applyAlignment="1">
      <alignment horizontal="center" wrapText="1"/>
    </xf>
    <xf numFmtId="279" fontId="13" fillId="0" borderId="0" xfId="3" applyNumberFormat="1" applyFill="1" applyAlignment="1"/>
    <xf numFmtId="2" fontId="0" fillId="0" borderId="0" xfId="0" applyNumberFormat="1"/>
    <xf numFmtId="0" fontId="109" fillId="29" borderId="0" xfId="3" applyFont="1" applyFill="1" applyBorder="1" applyAlignment="1">
      <alignment vertical="center"/>
    </xf>
    <xf numFmtId="0" fontId="6" fillId="0" borderId="2" xfId="46" applyFont="1" applyFill="1" applyBorder="1" applyAlignment="1"/>
    <xf numFmtId="0" fontId="30" fillId="0" borderId="53" xfId="3" applyFont="1" applyFill="1" applyBorder="1" applyAlignment="1">
      <alignment horizontal="center"/>
    </xf>
    <xf numFmtId="261" fontId="69" fillId="0" borderId="56" xfId="2" applyNumberFormat="1" applyFont="1" applyFill="1" applyBorder="1">
      <alignment horizontal="right" vertical="center"/>
    </xf>
    <xf numFmtId="284" fontId="0" fillId="0" borderId="0" xfId="0" applyNumberFormat="1"/>
    <xf numFmtId="285" fontId="0" fillId="0" borderId="0" xfId="0" applyNumberFormat="1"/>
    <xf numFmtId="286" fontId="0" fillId="0" borderId="0" xfId="0" applyNumberFormat="1"/>
    <xf numFmtId="287" fontId="0" fillId="0" borderId="0" xfId="0" applyNumberFormat="1"/>
    <xf numFmtId="199" fontId="6" fillId="0" borderId="55" xfId="85" applyNumberFormat="1" applyFont="1" applyFill="1" applyBorder="1" applyAlignment="1">
      <alignment horizontal="left" indent="1"/>
    </xf>
    <xf numFmtId="0" fontId="54" fillId="0" borderId="55" xfId="0" applyFont="1" applyBorder="1" applyAlignment="1">
      <alignment horizontal="center" vertical="center"/>
    </xf>
    <xf numFmtId="0" fontId="54" fillId="0" borderId="6" xfId="0" applyFont="1" applyBorder="1" applyAlignment="1">
      <alignment horizontal="center" vertical="center"/>
    </xf>
    <xf numFmtId="269" fontId="6" fillId="0" borderId="0" xfId="1" applyNumberFormat="1" applyFont="1" applyFill="1" applyBorder="1" applyAlignment="1"/>
    <xf numFmtId="200" fontId="6" fillId="0" borderId="55" xfId="1" applyNumberFormat="1" applyFont="1" applyFill="1" applyBorder="1" applyAlignment="1"/>
    <xf numFmtId="200" fontId="5" fillId="0" borderId="6" xfId="1" applyNumberFormat="1" applyFont="1" applyFill="1" applyBorder="1" applyAlignment="1"/>
    <xf numFmtId="178" fontId="2" fillId="0" borderId="0" xfId="46" applyNumberFormat="1" applyFont="1" applyFill="1" applyBorder="1" applyAlignment="1">
      <alignment horizontal="left" vertical="top"/>
    </xf>
    <xf numFmtId="269" fontId="5" fillId="19" borderId="0" xfId="1" applyNumberFormat="1" applyFont="1" applyFill="1" applyBorder="1" applyAlignment="1"/>
    <xf numFmtId="269" fontId="26" fillId="0" borderId="0" xfId="46" applyNumberFormat="1" applyAlignment="1"/>
    <xf numFmtId="0" fontId="187" fillId="0" borderId="0" xfId="46" applyFont="1" applyAlignment="1"/>
    <xf numFmtId="200" fontId="6" fillId="0" borderId="6" xfId="1" applyNumberFormat="1" applyFont="1" applyFill="1" applyBorder="1" applyAlignment="1">
      <alignment horizontal="right"/>
    </xf>
    <xf numFmtId="0" fontId="6" fillId="0" borderId="0" xfId="1" applyNumberFormat="1" applyFont="1" applyFill="1" applyBorder="1" applyAlignment="1"/>
    <xf numFmtId="0" fontId="172" fillId="0" borderId="0" xfId="3" applyFont="1" applyFill="1" applyAlignment="1"/>
    <xf numFmtId="1" fontId="172" fillId="0" borderId="0" xfId="3" applyNumberFormat="1" applyFont="1" applyFill="1" applyAlignment="1"/>
    <xf numFmtId="0" fontId="13" fillId="0" borderId="0" xfId="3" applyFont="1" applyFill="1" applyAlignment="1">
      <alignment horizontal="center"/>
    </xf>
    <xf numFmtId="1" fontId="13" fillId="0" borderId="0" xfId="3" applyNumberFormat="1" applyFont="1" applyFill="1" applyAlignment="1"/>
    <xf numFmtId="178" fontId="2" fillId="0" borderId="0" xfId="46" applyNumberFormat="1" applyFont="1" applyFill="1" applyBorder="1" applyAlignment="1">
      <alignment horizontal="left" vertical="top" wrapText="1"/>
    </xf>
    <xf numFmtId="0" fontId="8" fillId="0" borderId="10" xfId="3" applyFont="1" applyFill="1" applyBorder="1" applyAlignment="1">
      <alignment horizontal="center" vertical="center"/>
    </xf>
    <xf numFmtId="0" fontId="8" fillId="0" borderId="2" xfId="3" applyFont="1" applyFill="1" applyBorder="1" applyAlignment="1">
      <alignment horizontal="center" vertical="center"/>
    </xf>
    <xf numFmtId="0" fontId="12" fillId="0" borderId="0" xfId="112" applyFont="1" applyBorder="1">
      <alignment horizontal="left" vertical="center" wrapText="1"/>
    </xf>
    <xf numFmtId="1" fontId="23" fillId="0" borderId="0" xfId="39" applyNumberFormat="1" applyFont="1" applyBorder="1">
      <alignment horizontal="center" vertical="center" textRotation="90" wrapText="1"/>
    </xf>
    <xf numFmtId="1" fontId="18" fillId="0" borderId="9" xfId="5" applyFont="1" applyBorder="1" applyAlignment="1">
      <alignment horizontal="center" vertical="center"/>
    </xf>
    <xf numFmtId="1" fontId="18" fillId="0" borderId="12" xfId="5" applyFont="1" applyBorder="1" applyAlignment="1">
      <alignment horizontal="center" vertical="center"/>
    </xf>
    <xf numFmtId="1" fontId="18" fillId="0" borderId="7" xfId="5" applyFont="1" applyBorder="1" applyAlignment="1">
      <alignment horizontal="center" vertical="center"/>
    </xf>
    <xf numFmtId="1" fontId="23" fillId="0" borderId="9" xfId="39" applyNumberFormat="1" applyFont="1" applyBorder="1">
      <alignment horizontal="center" vertical="center" textRotation="90" wrapText="1"/>
    </xf>
    <xf numFmtId="226" fontId="107" fillId="0" borderId="0" xfId="0" applyNumberFormat="1" applyFont="1" applyFill="1" applyAlignment="1"/>
    <xf numFmtId="1" fontId="22" fillId="0" borderId="52" xfId="41576" applyNumberFormat="1" applyFont="1" applyBorder="1" applyAlignment="1">
      <alignment horizontal="left" vertical="top" wrapText="1"/>
    </xf>
    <xf numFmtId="0" fontId="22" fillId="0" borderId="52" xfId="41576" applyNumberFormat="1" applyFont="1" applyBorder="1" applyAlignment="1">
      <alignment horizontal="left" vertical="top" wrapText="1"/>
    </xf>
    <xf numFmtId="0" fontId="18" fillId="0" borderId="55" xfId="41" applyFont="1" applyBorder="1">
      <alignment horizontal="center" vertical="center"/>
    </xf>
    <xf numFmtId="0" fontId="18" fillId="0" borderId="57" xfId="41" applyFont="1" applyBorder="1">
      <alignment horizontal="center" vertical="center"/>
    </xf>
    <xf numFmtId="0" fontId="25" fillId="0" borderId="57" xfId="42" applyFont="1" applyBorder="1">
      <alignment horizontal="center" textRotation="90" wrapText="1"/>
    </xf>
    <xf numFmtId="0" fontId="25" fillId="0" borderId="54" xfId="42" applyFont="1" applyBorder="1">
      <alignment horizontal="center" textRotation="90" wrapText="1"/>
    </xf>
    <xf numFmtId="0" fontId="25" fillId="0" borderId="54" xfId="42" applyFont="1" applyFill="1" applyBorder="1">
      <alignment horizontal="center" textRotation="90" wrapText="1"/>
    </xf>
    <xf numFmtId="272" fontId="12" fillId="2" borderId="57" xfId="14" applyNumberFormat="1" applyFont="1" applyBorder="1">
      <alignment horizontal="right" vertical="center"/>
    </xf>
    <xf numFmtId="272" fontId="41" fillId="2" borderId="55" xfId="2" applyNumberFormat="1" applyFont="1" applyFill="1" applyBorder="1">
      <alignment horizontal="right" vertical="center"/>
    </xf>
    <xf numFmtId="272" fontId="41" fillId="0" borderId="55" xfId="2" applyNumberFormat="1" applyFont="1" applyFill="1" applyBorder="1">
      <alignment horizontal="right" vertical="center"/>
    </xf>
    <xf numFmtId="261" fontId="41" fillId="0" borderId="57" xfId="2" applyNumberFormat="1" applyFont="1" applyBorder="1">
      <alignment horizontal="right" vertical="center"/>
    </xf>
    <xf numFmtId="0" fontId="25" fillId="0" borderId="54" xfId="45" applyFont="1" applyBorder="1">
      <alignment horizontal="center" vertical="center"/>
    </xf>
    <xf numFmtId="272" fontId="41" fillId="0" borderId="54" xfId="2" applyNumberFormat="1" applyFont="1" applyFill="1" applyBorder="1">
      <alignment horizontal="right" vertical="center"/>
    </xf>
    <xf numFmtId="261" fontId="41" fillId="0" borderId="54" xfId="2" applyNumberFormat="1" applyFont="1" applyBorder="1">
      <alignment horizontal="right" vertical="center"/>
    </xf>
    <xf numFmtId="0" fontId="25" fillId="0" borderId="56" xfId="45" applyFont="1" applyBorder="1">
      <alignment horizontal="center" vertical="center"/>
    </xf>
    <xf numFmtId="272" fontId="41" fillId="0" borderId="58" xfId="2" applyNumberFormat="1" applyFont="1" applyFill="1" applyBorder="1">
      <alignment horizontal="right" vertical="center"/>
    </xf>
    <xf numFmtId="272" fontId="41" fillId="0" borderId="59" xfId="2" applyNumberFormat="1" applyFont="1" applyBorder="1">
      <alignment horizontal="right" vertical="center"/>
    </xf>
    <xf numFmtId="272" fontId="41" fillId="0" borderId="56" xfId="2" applyNumberFormat="1" applyFont="1" applyBorder="1">
      <alignment horizontal="right" vertical="center"/>
    </xf>
    <xf numFmtId="272" fontId="41" fillId="0" borderId="58" xfId="2" applyNumberFormat="1" applyFont="1" applyBorder="1">
      <alignment horizontal="right" vertical="center"/>
    </xf>
    <xf numFmtId="272" fontId="41" fillId="2" borderId="56" xfId="2" applyNumberFormat="1" applyFont="1" applyFill="1" applyBorder="1">
      <alignment horizontal="right" vertical="center"/>
    </xf>
    <xf numFmtId="272" fontId="41" fillId="2" borderId="58" xfId="2" applyNumberFormat="1" applyFont="1" applyFill="1" applyBorder="1">
      <alignment horizontal="right" vertical="center"/>
    </xf>
    <xf numFmtId="272" fontId="41" fillId="0" borderId="56" xfId="2" applyNumberFormat="1" applyFont="1" applyFill="1" applyBorder="1">
      <alignment horizontal="right" vertical="center"/>
    </xf>
    <xf numFmtId="0" fontId="25" fillId="0" borderId="59" xfId="45" applyFont="1" applyBorder="1">
      <alignment horizontal="center" vertical="center"/>
    </xf>
    <xf numFmtId="261" fontId="41" fillId="0" borderId="62" xfId="2" applyNumberFormat="1" applyFont="1" applyFill="1" applyBorder="1">
      <alignment horizontal="right" vertical="center"/>
    </xf>
    <xf numFmtId="272" fontId="60" fillId="0" borderId="59" xfId="2" applyNumberFormat="1" applyFont="1" applyBorder="1">
      <alignment horizontal="right" vertical="center"/>
    </xf>
    <xf numFmtId="272" fontId="60" fillId="0" borderId="58" xfId="2" applyNumberFormat="1" applyFont="1" applyFill="1" applyBorder="1">
      <alignment horizontal="right" vertical="center"/>
    </xf>
    <xf numFmtId="272" fontId="60" fillId="0" borderId="56" xfId="2" applyNumberFormat="1" applyFont="1" applyFill="1" applyBorder="1">
      <alignment horizontal="right" vertical="center"/>
    </xf>
    <xf numFmtId="272" fontId="60" fillId="0" borderId="58" xfId="2" applyNumberFormat="1" applyFont="1" applyBorder="1">
      <alignment horizontal="right" vertical="center"/>
    </xf>
    <xf numFmtId="272" fontId="60" fillId="0" borderId="56" xfId="2" applyNumberFormat="1" applyFont="1" applyBorder="1">
      <alignment horizontal="right" vertical="center"/>
    </xf>
    <xf numFmtId="272" fontId="60" fillId="2" borderId="58" xfId="2" applyNumberFormat="1" applyFont="1" applyFill="1" applyBorder="1">
      <alignment horizontal="right" vertical="center"/>
    </xf>
    <xf numFmtId="261" fontId="60" fillId="0" borderId="57" xfId="2" applyNumberFormat="1" applyFont="1" applyFill="1" applyBorder="1">
      <alignment horizontal="right" vertical="center"/>
    </xf>
    <xf numFmtId="261" fontId="41" fillId="0" borderId="54" xfId="2" applyNumberFormat="1" applyFont="1" applyFill="1" applyBorder="1">
      <alignment horizontal="right" vertical="center"/>
    </xf>
    <xf numFmtId="272" fontId="41" fillId="0" borderId="54" xfId="2" applyNumberFormat="1" applyFont="1" applyBorder="1">
      <alignment horizontal="right" vertical="center"/>
    </xf>
    <xf numFmtId="272" fontId="41" fillId="0" borderId="59" xfId="2" applyNumberFormat="1" applyFont="1" applyFill="1" applyBorder="1">
      <alignment horizontal="right" vertical="center"/>
    </xf>
    <xf numFmtId="272" fontId="12" fillId="0" borderId="58" xfId="14" applyNumberFormat="1" applyFont="1" applyFill="1" applyBorder="1">
      <alignment horizontal="right" vertical="center"/>
    </xf>
    <xf numFmtId="261" fontId="41" fillId="0" borderId="57" xfId="2" applyNumberFormat="1" applyFont="1" applyFill="1" applyBorder="1">
      <alignment horizontal="right" vertical="center"/>
    </xf>
    <xf numFmtId="272" fontId="12" fillId="2" borderId="59" xfId="17" applyNumberFormat="1" applyFont="1" applyBorder="1">
      <alignment horizontal="right" vertical="center"/>
    </xf>
    <xf numFmtId="272" fontId="12" fillId="2" borderId="58" xfId="14" applyNumberFormat="1" applyFont="1" applyBorder="1">
      <alignment horizontal="right" vertical="center"/>
    </xf>
    <xf numFmtId="272" fontId="41" fillId="66" borderId="56" xfId="2" applyNumberFormat="1" applyFont="1" applyFill="1" applyBorder="1">
      <alignment horizontal="right" vertical="center"/>
    </xf>
    <xf numFmtId="272" fontId="41" fillId="2" borderId="59" xfId="2" applyNumberFormat="1" applyFont="1" applyFill="1" applyBorder="1">
      <alignment horizontal="right" vertical="center"/>
    </xf>
    <xf numFmtId="1" fontId="24" fillId="0" borderId="0" xfId="41577" applyFont="1" applyBorder="1">
      <alignment horizontal="center" vertical="center" textRotation="90"/>
    </xf>
    <xf numFmtId="0" fontId="25" fillId="0" borderId="55" xfId="45" applyFont="1" applyBorder="1">
      <alignment horizontal="center" vertical="center"/>
    </xf>
    <xf numFmtId="272" fontId="12" fillId="2" borderId="52" xfId="14" applyNumberFormat="1" applyFont="1" applyBorder="1">
      <alignment horizontal="right" vertical="center"/>
    </xf>
    <xf numFmtId="272" fontId="41" fillId="2" borderId="52" xfId="2" applyNumberFormat="1" applyFont="1" applyFill="1" applyBorder="1">
      <alignment horizontal="right" vertical="center"/>
    </xf>
    <xf numFmtId="272" fontId="41" fillId="0" borderId="52" xfId="2" applyNumberFormat="1" applyFont="1" applyFill="1" applyBorder="1">
      <alignment horizontal="right" vertical="center"/>
    </xf>
    <xf numFmtId="272" fontId="41" fillId="0" borderId="52" xfId="2" applyNumberFormat="1" applyFont="1" applyBorder="1">
      <alignment horizontal="right" vertical="center"/>
    </xf>
    <xf numFmtId="201" fontId="41" fillId="2" borderId="58" xfId="2" applyNumberFormat="1" applyFont="1" applyFill="1" applyBorder="1">
      <alignment horizontal="right" vertical="center"/>
    </xf>
    <xf numFmtId="201" fontId="41" fillId="0" borderId="58" xfId="2" applyNumberFormat="1" applyFont="1" applyFill="1" applyBorder="1">
      <alignment horizontal="right" vertical="center"/>
    </xf>
    <xf numFmtId="1" fontId="24" fillId="0" borderId="9" xfId="41577" applyFont="1" applyBorder="1">
      <alignment horizontal="center" vertical="center" textRotation="90"/>
    </xf>
    <xf numFmtId="272" fontId="12" fillId="2" borderId="58" xfId="17" applyNumberFormat="1" applyFont="1" applyBorder="1">
      <alignment horizontal="right" vertical="center"/>
    </xf>
    <xf numFmtId="272" fontId="12" fillId="2" borderId="56" xfId="14" applyNumberFormat="1" applyFont="1" applyBorder="1">
      <alignment horizontal="right" vertical="center"/>
    </xf>
    <xf numFmtId="272" fontId="60" fillId="0" borderId="59" xfId="2" applyNumberFormat="1" applyFont="1" applyFill="1" applyBorder="1">
      <alignment horizontal="right" vertical="center"/>
    </xf>
    <xf numFmtId="272" fontId="60" fillId="2" borderId="58" xfId="14" applyNumberFormat="1" applyFont="1" applyBorder="1">
      <alignment horizontal="right" vertical="center"/>
    </xf>
    <xf numFmtId="272" fontId="67" fillId="2" borderId="58" xfId="2" applyNumberFormat="1" applyFont="1" applyFill="1" applyBorder="1">
      <alignment horizontal="right" vertical="center"/>
    </xf>
    <xf numFmtId="272" fontId="12" fillId="2" borderId="59" xfId="14" applyNumberFormat="1" applyFont="1" applyBorder="1">
      <alignment horizontal="right" vertical="center"/>
    </xf>
    <xf numFmtId="272" fontId="12" fillId="2" borderId="58" xfId="19" applyNumberFormat="1" applyFont="1" applyBorder="1">
      <alignment horizontal="right" vertical="center"/>
    </xf>
    <xf numFmtId="261" fontId="41" fillId="0" borderId="53" xfId="2" applyNumberFormat="1" applyFont="1" applyFill="1" applyBorder="1">
      <alignment horizontal="right" vertical="center"/>
    </xf>
    <xf numFmtId="169" fontId="41" fillId="0" borderId="52" xfId="2" applyNumberFormat="1" applyFont="1" applyFill="1" applyBorder="1">
      <alignment horizontal="right" vertical="center"/>
    </xf>
    <xf numFmtId="272" fontId="60" fillId="0" borderId="54" xfId="2" applyNumberFormat="1" applyFont="1" applyFill="1" applyBorder="1">
      <alignment horizontal="right" vertical="center"/>
    </xf>
    <xf numFmtId="272" fontId="60" fillId="0" borderId="6" xfId="2" applyNumberFormat="1" applyFont="1" applyFill="1" applyBorder="1">
      <alignment horizontal="right" vertical="center"/>
    </xf>
    <xf numFmtId="272" fontId="60" fillId="0" borderId="59" xfId="2" applyNumberFormat="1" applyFont="1" applyFill="1" applyBorder="1" applyAlignment="1">
      <alignment vertical="center"/>
    </xf>
    <xf numFmtId="272" fontId="60" fillId="0" borderId="0" xfId="2" applyNumberFormat="1" applyFont="1" applyFill="1" applyBorder="1">
      <alignment horizontal="right" vertical="center"/>
    </xf>
    <xf numFmtId="272" fontId="60" fillId="0" borderId="55" xfId="2" applyNumberFormat="1" applyFont="1" applyFill="1" applyBorder="1">
      <alignment horizontal="right" vertical="center"/>
    </xf>
    <xf numFmtId="201" fontId="60" fillId="0" borderId="58" xfId="2" applyNumberFormat="1" applyFont="1" applyFill="1" applyBorder="1">
      <alignment horizontal="right" vertical="center"/>
    </xf>
    <xf numFmtId="272" fontId="60" fillId="0" borderId="5" xfId="2" applyNumberFormat="1" applyFont="1" applyFill="1" applyBorder="1">
      <alignment horizontal="right" vertical="center"/>
    </xf>
    <xf numFmtId="272" fontId="60" fillId="0" borderId="10" xfId="2" applyNumberFormat="1" applyFont="1" applyFill="1" applyBorder="1" applyAlignment="1">
      <alignment vertical="center"/>
    </xf>
    <xf numFmtId="272" fontId="60" fillId="0" borderId="11" xfId="2" applyNumberFormat="1" applyFont="1" applyFill="1" applyBorder="1">
      <alignment horizontal="right" vertical="center"/>
    </xf>
    <xf numFmtId="201" fontId="60" fillId="0" borderId="2" xfId="2" applyNumberFormat="1" applyFont="1" applyFill="1" applyBorder="1">
      <alignment horizontal="right" vertical="center"/>
    </xf>
    <xf numFmtId="261" fontId="70" fillId="0" borderId="0" xfId="2" applyNumberFormat="1" applyFont="1" applyFill="1" applyBorder="1">
      <alignment horizontal="right" vertical="center"/>
    </xf>
    <xf numFmtId="261" fontId="70" fillId="0" borderId="6" xfId="2" applyNumberFormat="1" applyFont="1" applyFill="1" applyBorder="1">
      <alignment horizontal="right" vertical="center"/>
    </xf>
    <xf numFmtId="261" fontId="70" fillId="0" borderId="11" xfId="2" applyNumberFormat="1" applyFont="1" applyFill="1" applyBorder="1">
      <alignment horizontal="right" vertical="center"/>
    </xf>
    <xf numFmtId="261" fontId="70" fillId="0" borderId="55" xfId="2" applyNumberFormat="1" applyFont="1" applyFill="1" applyBorder="1">
      <alignment horizontal="right" vertical="center"/>
    </xf>
    <xf numFmtId="261" fontId="70" fillId="0" borderId="5" xfId="2" applyNumberFormat="1" applyFont="1" applyFill="1" applyBorder="1">
      <alignment horizontal="right" vertical="center"/>
    </xf>
    <xf numFmtId="261" fontId="188" fillId="0" borderId="5" xfId="2" applyNumberFormat="1" applyFont="1" applyFill="1" applyBorder="1">
      <alignment horizontal="right" vertical="center"/>
    </xf>
    <xf numFmtId="188" fontId="5" fillId="0" borderId="0" xfId="1" applyNumberFormat="1" applyFont="1" applyFill="1" applyBorder="1" applyAlignment="1">
      <alignment horizontal="right" indent="1"/>
    </xf>
    <xf numFmtId="188" fontId="5" fillId="0" borderId="2" xfId="1" applyNumberFormat="1" applyFont="1" applyFill="1" applyBorder="1" applyAlignment="1">
      <alignment horizontal="right" indent="1"/>
    </xf>
    <xf numFmtId="187" fontId="5" fillId="0" borderId="0" xfId="1" applyNumberFormat="1" applyFont="1" applyFill="1" applyBorder="1" applyAlignment="1">
      <alignment horizontal="right" indent="1"/>
    </xf>
    <xf numFmtId="226" fontId="5" fillId="0" borderId="0" xfId="1" applyNumberFormat="1" applyFont="1" applyFill="1" applyBorder="1" applyAlignment="1">
      <alignment horizontal="right" indent="1"/>
    </xf>
    <xf numFmtId="226" fontId="5" fillId="0" borderId="0" xfId="1" quotePrefix="1" applyNumberFormat="1" applyFont="1" applyFill="1" applyBorder="1" applyAlignment="1">
      <alignment horizontal="right" indent="1"/>
    </xf>
    <xf numFmtId="226" fontId="5" fillId="0" borderId="0" xfId="1" applyNumberFormat="1" applyFont="1" applyFill="1" applyBorder="1" applyAlignment="1">
      <alignment horizontal="left" indent="7"/>
    </xf>
    <xf numFmtId="0" fontId="6" fillId="29" borderId="0" xfId="81" applyFont="1" applyFill="1" applyBorder="1" applyAlignment="1">
      <alignment horizontal="left" wrapText="1"/>
    </xf>
    <xf numFmtId="0" fontId="6" fillId="29" borderId="6" xfId="81" applyFont="1" applyFill="1" applyBorder="1" applyAlignment="1">
      <alignment horizontal="left" wrapText="1"/>
    </xf>
    <xf numFmtId="0" fontId="30" fillId="29" borderId="1" xfId="81" applyFont="1" applyFill="1" applyBorder="1" applyAlignment="1">
      <alignment vertical="top" wrapText="1"/>
    </xf>
    <xf numFmtId="0" fontId="0" fillId="0" borderId="1" xfId="0" applyBorder="1" applyAlignment="1">
      <alignment vertical="top"/>
    </xf>
    <xf numFmtId="0" fontId="33" fillId="29" borderId="0" xfId="995" applyFont="1" applyFill="1" applyBorder="1" applyAlignment="1">
      <alignment horizontal="center" vertical="top" wrapText="1"/>
    </xf>
    <xf numFmtId="0" fontId="12" fillId="0" borderId="0" xfId="38" applyFont="1">
      <alignment horizontal="left" vertical="center" wrapText="1"/>
    </xf>
    <xf numFmtId="1" fontId="23" fillId="0" borderId="1" xfId="39" applyNumberFormat="1" applyFont="1" applyBorder="1">
      <alignment horizontal="center" vertical="center" textRotation="90" wrapText="1"/>
    </xf>
    <xf numFmtId="1" fontId="23" fillId="0" borderId="0" xfId="39" applyNumberFormat="1" applyFont="1" applyBorder="1">
      <alignment horizontal="center" vertical="center" textRotation="90" wrapText="1"/>
    </xf>
    <xf numFmtId="0" fontId="12" fillId="0" borderId="0" xfId="38" applyFont="1" applyFill="1">
      <alignment horizontal="left" vertical="center" wrapText="1"/>
    </xf>
    <xf numFmtId="0" fontId="12" fillId="0" borderId="2" xfId="37" applyFont="1" applyBorder="1">
      <alignment horizontal="left" vertical="center" wrapText="1"/>
    </xf>
    <xf numFmtId="1" fontId="24" fillId="0" borderId="1" xfId="40" applyFont="1" applyBorder="1">
      <alignment horizontal="center" vertical="center" textRotation="90"/>
    </xf>
    <xf numFmtId="1" fontId="24" fillId="0" borderId="0" xfId="40" applyFont="1" applyBorder="1">
      <alignment horizontal="center" vertical="center" textRotation="90"/>
    </xf>
    <xf numFmtId="1" fontId="24" fillId="0" borderId="9" xfId="40" applyFont="1" applyBorder="1">
      <alignment horizontal="center" vertical="center" textRotation="90"/>
    </xf>
    <xf numFmtId="0" fontId="18" fillId="0" borderId="23" xfId="41" applyFont="1" applyBorder="1">
      <alignment horizontal="center" vertical="center"/>
    </xf>
    <xf numFmtId="0" fontId="18" fillId="0" borderId="22" xfId="41" applyFont="1" applyBorder="1">
      <alignment horizontal="center" vertical="center"/>
    </xf>
    <xf numFmtId="0" fontId="18" fillId="0" borderId="11" xfId="41" applyFont="1" applyBorder="1">
      <alignment horizontal="center" vertical="center"/>
    </xf>
    <xf numFmtId="1" fontId="18" fillId="0" borderId="8" xfId="5" applyFont="1" applyBorder="1">
      <alignment horizontal="center"/>
    </xf>
    <xf numFmtId="1" fontId="18" fillId="0" borderId="7" xfId="5" applyFont="1" applyBorder="1">
      <alignment horizontal="center"/>
    </xf>
    <xf numFmtId="0" fontId="18" fillId="0" borderId="14" xfId="41" applyFont="1" applyBorder="1" applyAlignment="1">
      <alignment horizontal="center" vertical="center"/>
    </xf>
    <xf numFmtId="0" fontId="18" fillId="0" borderId="1" xfId="41" applyFont="1" applyBorder="1" applyAlignment="1">
      <alignment horizontal="center" vertical="center"/>
    </xf>
    <xf numFmtId="0" fontId="18" fillId="0" borderId="11" xfId="41" applyFont="1" applyBorder="1" applyAlignment="1">
      <alignment horizontal="center" vertical="center"/>
    </xf>
    <xf numFmtId="0" fontId="157" fillId="0" borderId="0" xfId="36" applyNumberFormat="1" applyFont="1" applyBorder="1" applyAlignment="1">
      <alignment horizontal="left" vertical="center" wrapText="1"/>
    </xf>
    <xf numFmtId="1" fontId="18" fillId="0" borderId="12" xfId="5" applyFont="1" applyBorder="1" applyAlignment="1">
      <alignment horizontal="center"/>
    </xf>
    <xf numFmtId="1" fontId="18" fillId="0" borderId="9" xfId="5" applyFont="1" applyBorder="1" applyAlignment="1">
      <alignment horizontal="center"/>
    </xf>
    <xf numFmtId="0" fontId="12" fillId="0" borderId="7" xfId="75" applyFont="1" applyBorder="1" applyAlignment="1">
      <alignment horizontal="center"/>
    </xf>
    <xf numFmtId="0" fontId="18" fillId="0" borderId="9" xfId="86" applyFont="1">
      <alignment horizontal="right" vertical="center"/>
    </xf>
    <xf numFmtId="0" fontId="18" fillId="0" borderId="0" xfId="86" applyFont="1" applyBorder="1">
      <alignment horizontal="right" vertical="center"/>
    </xf>
    <xf numFmtId="0" fontId="23" fillId="0" borderId="0" xfId="39" applyNumberFormat="1" applyFont="1" applyBorder="1">
      <alignment horizontal="center" vertical="center" textRotation="90" wrapText="1"/>
    </xf>
    <xf numFmtId="0" fontId="23" fillId="0" borderId="9" xfId="39" applyNumberFormat="1" applyFont="1" applyBorder="1">
      <alignment horizontal="center" vertical="center" textRotation="90" wrapText="1"/>
    </xf>
    <xf numFmtId="0" fontId="20" fillId="0" borderId="2" xfId="37" applyFont="1" applyBorder="1">
      <alignment horizontal="left" vertical="center" wrapText="1"/>
    </xf>
    <xf numFmtId="0" fontId="12" fillId="0" borderId="0" xfId="112" applyFont="1" applyAlignment="1">
      <alignment horizontal="left" vertical="center" wrapText="1"/>
    </xf>
    <xf numFmtId="0" fontId="12" fillId="0" borderId="11" xfId="75" applyFont="1" applyBorder="1" applyAlignment="1">
      <alignment horizontal="center" vertical="center"/>
    </xf>
    <xf numFmtId="288" fontId="12" fillId="0" borderId="0" xfId="75" applyNumberFormat="1" applyFont="1" applyAlignment="1">
      <alignment horizontal="left" vertical="center" wrapText="1"/>
    </xf>
    <xf numFmtId="0" fontId="12" fillId="0" borderId="1" xfId="37" applyFont="1" applyBorder="1">
      <alignment horizontal="left" vertical="center" wrapText="1"/>
    </xf>
    <xf numFmtId="0" fontId="12" fillId="0" borderId="0" xfId="112" applyFont="1" applyBorder="1">
      <alignment horizontal="left" vertical="center" wrapText="1"/>
    </xf>
    <xf numFmtId="0" fontId="12" fillId="0" borderId="2" xfId="38" applyFont="1" applyBorder="1">
      <alignment horizontal="left" vertical="center" wrapText="1"/>
    </xf>
    <xf numFmtId="1" fontId="18" fillId="0" borderId="12" xfId="5" applyFont="1" applyBorder="1" applyAlignment="1">
      <alignment horizontal="center" vertical="center"/>
    </xf>
    <xf numFmtId="1" fontId="18" fillId="0" borderId="9" xfId="5" applyFont="1" applyBorder="1" applyAlignment="1">
      <alignment horizontal="center" vertical="center"/>
    </xf>
    <xf numFmtId="1" fontId="18" fillId="0" borderId="7" xfId="5" applyFont="1" applyBorder="1" applyAlignment="1">
      <alignment horizontal="center" vertical="center"/>
    </xf>
    <xf numFmtId="1" fontId="24" fillId="0" borderId="52" xfId="41577" applyFont="1" applyBorder="1">
      <alignment horizontal="center" vertical="center" textRotation="90"/>
    </xf>
    <xf numFmtId="1" fontId="24" fillId="0" borderId="0" xfId="41577" applyFont="1" applyBorder="1">
      <alignment horizontal="center" vertical="center" textRotation="90"/>
    </xf>
    <xf numFmtId="1" fontId="24" fillId="0" borderId="9" xfId="41577" applyFont="1" applyBorder="1">
      <alignment horizontal="center" vertical="center" textRotation="90"/>
    </xf>
    <xf numFmtId="1" fontId="23" fillId="0" borderId="52" xfId="39" applyNumberFormat="1" applyFont="1" applyBorder="1">
      <alignment horizontal="center" vertical="center" textRotation="90" wrapText="1"/>
    </xf>
    <xf numFmtId="1" fontId="23" fillId="0" borderId="9" xfId="39" applyNumberFormat="1" applyFont="1" applyBorder="1">
      <alignment horizontal="center" vertical="center" textRotation="90" wrapText="1"/>
    </xf>
    <xf numFmtId="0" fontId="12" fillId="0" borderId="58" xfId="37" applyFont="1" applyBorder="1">
      <alignment horizontal="left" vertical="center" wrapText="1"/>
    </xf>
    <xf numFmtId="0" fontId="12" fillId="0" borderId="58" xfId="38" applyFont="1" applyBorder="1">
      <alignment horizontal="left" vertical="center" wrapText="1"/>
    </xf>
    <xf numFmtId="0" fontId="18" fillId="0" borderId="57" xfId="41" applyFont="1" applyBorder="1" applyAlignment="1">
      <alignment horizontal="center" vertical="center"/>
    </xf>
    <xf numFmtId="0" fontId="18" fillId="0" borderId="52" xfId="41" applyFont="1" applyBorder="1" applyAlignment="1">
      <alignment horizontal="center" vertical="center"/>
    </xf>
    <xf numFmtId="0" fontId="12" fillId="0" borderId="55" xfId="112" applyFont="1" applyBorder="1" applyAlignment="1">
      <alignment horizontal="center" vertical="center"/>
    </xf>
    <xf numFmtId="0" fontId="18" fillId="0" borderId="60" xfId="41" applyFont="1" applyBorder="1">
      <alignment horizontal="center" vertical="center"/>
    </xf>
    <xf numFmtId="0" fontId="18" fillId="0" borderId="61" xfId="41" applyFont="1" applyBorder="1">
      <alignment horizontal="center" vertical="center"/>
    </xf>
    <xf numFmtId="0" fontId="18" fillId="0" borderId="55" xfId="41" applyFont="1" applyBorder="1">
      <alignment horizontal="center" vertical="center"/>
    </xf>
    <xf numFmtId="1" fontId="18" fillId="0" borderId="8" xfId="5" applyFont="1" applyBorder="1" applyAlignment="1">
      <alignment horizontal="center" vertical="center"/>
    </xf>
    <xf numFmtId="0" fontId="18" fillId="0" borderId="55" xfId="41" applyFont="1" applyBorder="1" applyAlignment="1">
      <alignment horizontal="center" vertical="center"/>
    </xf>
    <xf numFmtId="0" fontId="12" fillId="0" borderId="7" xfId="112" applyFont="1" applyBorder="1" applyAlignment="1">
      <alignment horizontal="center" vertical="center"/>
    </xf>
    <xf numFmtId="0" fontId="20" fillId="0" borderId="58" xfId="37" applyFont="1" applyBorder="1">
      <alignment horizontal="left" vertical="center" wrapText="1"/>
    </xf>
    <xf numFmtId="0" fontId="157" fillId="0" borderId="0" xfId="41576" applyNumberFormat="1" applyFont="1" applyBorder="1" applyAlignment="1">
      <alignment horizontal="left" vertical="center" wrapText="1"/>
    </xf>
    <xf numFmtId="0" fontId="12" fillId="0" borderId="52" xfId="37" applyFont="1" applyBorder="1">
      <alignment horizontal="left" vertical="center" wrapText="1"/>
    </xf>
    <xf numFmtId="0" fontId="59" fillId="0" borderId="0" xfId="75" applyFont="1" applyAlignment="1">
      <alignment horizontal="left" vertical="top" wrapText="1"/>
    </xf>
    <xf numFmtId="0" fontId="12" fillId="0" borderId="0" xfId="75" applyFont="1" applyAlignment="1">
      <alignment horizontal="left" vertical="top" wrapText="1"/>
    </xf>
    <xf numFmtId="0" fontId="160" fillId="0" borderId="0" xfId="75" applyFont="1" applyAlignment="1">
      <alignment horizontal="left" vertical="center" wrapText="1"/>
    </xf>
    <xf numFmtId="0" fontId="55" fillId="0" borderId="10"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2" xfId="0" applyFont="1" applyBorder="1" applyAlignment="1">
      <alignment horizontal="center" vertical="center" wrapText="1"/>
    </xf>
    <xf numFmtId="0" fontId="158" fillId="0" borderId="0" xfId="36" applyNumberFormat="1" applyFont="1" applyFill="1" applyBorder="1" applyAlignment="1">
      <alignment horizontal="left" vertical="center" wrapText="1"/>
    </xf>
    <xf numFmtId="1" fontId="74" fillId="0" borderId="1" xfId="40" applyFont="1" applyBorder="1">
      <alignment horizontal="center" vertical="center" textRotation="90"/>
    </xf>
    <xf numFmtId="1" fontId="74" fillId="0" borderId="0" xfId="40" applyFont="1" applyBorder="1">
      <alignment horizontal="center" vertical="center" textRotation="90"/>
    </xf>
    <xf numFmtId="1" fontId="74" fillId="0" borderId="9" xfId="40" applyFont="1" applyBorder="1">
      <alignment horizontal="center" vertical="center" textRotation="90"/>
    </xf>
    <xf numFmtId="1" fontId="73" fillId="0" borderId="1" xfId="39" applyNumberFormat="1" applyFont="1" applyBorder="1">
      <alignment horizontal="center" vertical="center" textRotation="90" wrapText="1"/>
    </xf>
    <xf numFmtId="1" fontId="73" fillId="0" borderId="0" xfId="39" applyNumberFormat="1" applyFont="1" applyBorder="1">
      <alignment horizontal="center" vertical="center" textRotation="90" wrapText="1"/>
    </xf>
    <xf numFmtId="0" fontId="73" fillId="0" borderId="0" xfId="39" applyNumberFormat="1" applyFont="1" applyBorder="1">
      <alignment horizontal="center" vertical="center" textRotation="90" wrapText="1"/>
    </xf>
    <xf numFmtId="0" fontId="73" fillId="0" borderId="9" xfId="39" applyNumberFormat="1" applyFont="1" applyBorder="1">
      <alignment horizontal="center" vertical="center" textRotation="90" wrapText="1"/>
    </xf>
    <xf numFmtId="0" fontId="69" fillId="0" borderId="0" xfId="38" applyFont="1">
      <alignment horizontal="left" vertical="center" wrapText="1"/>
    </xf>
    <xf numFmtId="0" fontId="69" fillId="0" borderId="2" xfId="37" applyFont="1" applyBorder="1">
      <alignment horizontal="left" vertical="center" wrapText="1"/>
    </xf>
    <xf numFmtId="0" fontId="69" fillId="0" borderId="0" xfId="0" applyFont="1" applyAlignment="1">
      <alignment horizontal="left" vertical="center" wrapText="1"/>
    </xf>
    <xf numFmtId="0" fontId="75" fillId="0" borderId="9" xfId="86" applyFont="1">
      <alignment horizontal="right" vertical="center"/>
    </xf>
    <xf numFmtId="0" fontId="75" fillId="0" borderId="0" xfId="86" applyFont="1" applyBorder="1">
      <alignment horizontal="right" vertical="center"/>
    </xf>
    <xf numFmtId="0" fontId="70" fillId="0" borderId="2" xfId="37" applyFont="1" applyBorder="1">
      <alignment horizontal="left" vertical="center" wrapText="1"/>
    </xf>
    <xf numFmtId="0" fontId="69" fillId="0" borderId="0" xfId="0" applyFont="1" applyBorder="1" applyAlignment="1">
      <alignment horizontal="left" vertical="center" wrapText="1"/>
    </xf>
    <xf numFmtId="0" fontId="69" fillId="0" borderId="1" xfId="37" applyFont="1" applyBorder="1">
      <alignment horizontal="left" vertical="center" wrapText="1"/>
    </xf>
    <xf numFmtId="1" fontId="74" fillId="0" borderId="0" xfId="40" applyFont="1" applyBorder="1" applyAlignment="1">
      <alignment horizontal="center" vertical="center" textRotation="90" wrapText="1"/>
    </xf>
    <xf numFmtId="0" fontId="69" fillId="0" borderId="2" xfId="38" applyFont="1" applyBorder="1">
      <alignment horizontal="left" vertical="center" wrapText="1"/>
    </xf>
    <xf numFmtId="0" fontId="69" fillId="0" borderId="2" xfId="37" applyFont="1" applyFill="1" applyBorder="1">
      <alignment horizontal="left" vertical="center" wrapText="1"/>
    </xf>
    <xf numFmtId="1" fontId="8" fillId="0" borderId="10" xfId="141" applyNumberFormat="1" applyFont="1" applyBorder="1" applyAlignment="1">
      <alignment horizontal="center" vertical="center"/>
    </xf>
    <xf numFmtId="1" fontId="8" fillId="0" borderId="2" xfId="141" applyNumberFormat="1" applyFont="1" applyBorder="1" applyAlignment="1">
      <alignment horizontal="center" vertical="center"/>
    </xf>
    <xf numFmtId="178" fontId="2" fillId="0" borderId="0" xfId="46" applyNumberFormat="1" applyFont="1" applyFill="1" applyBorder="1" applyAlignment="1">
      <alignment horizontal="left" wrapText="1"/>
    </xf>
    <xf numFmtId="188" fontId="6" fillId="0" borderId="0" xfId="1" applyNumberFormat="1" applyFont="1" applyFill="1" applyBorder="1" applyAlignment="1">
      <alignment horizontal="center"/>
    </xf>
    <xf numFmtId="188" fontId="6" fillId="0" borderId="1" xfId="1" applyNumberFormat="1" applyFont="1" applyFill="1" applyBorder="1" applyAlignment="1">
      <alignment horizontal="center"/>
    </xf>
    <xf numFmtId="1" fontId="8" fillId="0" borderId="10" xfId="141" applyNumberFormat="1" applyFont="1" applyBorder="1" applyAlignment="1">
      <alignment horizontal="center" vertical="center" wrapText="1"/>
    </xf>
    <xf numFmtId="1" fontId="8" fillId="0" borderId="2" xfId="141" applyNumberFormat="1" applyFont="1" applyBorder="1" applyAlignment="1">
      <alignment horizontal="center" vertical="center" wrapText="1"/>
    </xf>
    <xf numFmtId="0" fontId="8" fillId="0" borderId="10" xfId="3" applyFont="1" applyFill="1" applyBorder="1" applyAlignment="1">
      <alignment horizontal="center" vertical="center"/>
    </xf>
    <xf numFmtId="0" fontId="8" fillId="0" borderId="2" xfId="3" applyFont="1" applyFill="1" applyBorder="1" applyAlignment="1">
      <alignment horizontal="center" vertical="center"/>
    </xf>
    <xf numFmtId="0" fontId="8" fillId="0" borderId="1" xfId="3" applyFont="1" applyFill="1" applyBorder="1" applyAlignment="1">
      <alignment horizontal="left" vertical="center" wrapText="1"/>
    </xf>
    <xf numFmtId="0" fontId="28" fillId="0" borderId="0" xfId="3" applyFont="1" applyFill="1" applyAlignment="1">
      <alignment horizontal="left" vertical="center" wrapText="1"/>
    </xf>
    <xf numFmtId="0" fontId="28" fillId="0" borderId="9" xfId="3" applyFont="1" applyFill="1" applyBorder="1" applyAlignment="1">
      <alignment horizontal="left" vertical="center" wrapText="1"/>
    </xf>
    <xf numFmtId="0" fontId="8" fillId="0" borderId="13" xfId="3" applyFont="1" applyFill="1" applyBorder="1" applyAlignment="1">
      <alignment horizontal="center" vertical="center"/>
    </xf>
    <xf numFmtId="0" fontId="8" fillId="0" borderId="17" xfId="3" applyFont="1" applyFill="1" applyBorder="1" applyAlignment="1">
      <alignment horizontal="center" vertical="center"/>
    </xf>
    <xf numFmtId="0" fontId="8" fillId="0" borderId="8" xfId="3" applyFont="1" applyFill="1" applyBorder="1" applyAlignment="1">
      <alignment horizontal="center" vertical="center"/>
    </xf>
    <xf numFmtId="0" fontId="8" fillId="0" borderId="4" xfId="141" applyFont="1" applyFill="1" applyBorder="1" applyAlignment="1">
      <alignment horizontal="center" vertical="center"/>
    </xf>
    <xf numFmtId="1" fontId="8" fillId="0" borderId="13" xfId="141" applyNumberFormat="1" applyFont="1" applyFill="1" applyBorder="1" applyAlignment="1">
      <alignment horizontal="center" vertical="center" wrapText="1"/>
    </xf>
    <xf numFmtId="1" fontId="8" fillId="0" borderId="17" xfId="141" applyNumberFormat="1" applyFont="1" applyFill="1" applyBorder="1" applyAlignment="1">
      <alignment horizontal="center" vertical="center" wrapText="1"/>
    </xf>
    <xf numFmtId="1" fontId="8" fillId="0" borderId="8" xfId="141" applyNumberFormat="1" applyFont="1" applyFill="1" applyBorder="1" applyAlignment="1">
      <alignment horizontal="center" vertical="center" wrapText="1"/>
    </xf>
    <xf numFmtId="1" fontId="55" fillId="0" borderId="13" xfId="141" applyNumberFormat="1" applyFont="1" applyFill="1" applyBorder="1" applyAlignment="1">
      <alignment horizontal="center" vertical="center" wrapText="1"/>
    </xf>
    <xf numFmtId="1" fontId="55" fillId="0" borderId="17" xfId="141" applyNumberFormat="1" applyFont="1" applyFill="1" applyBorder="1" applyAlignment="1">
      <alignment horizontal="center" vertical="center" wrapText="1"/>
    </xf>
    <xf numFmtId="1" fontId="55" fillId="0" borderId="8" xfId="141" applyNumberFormat="1" applyFont="1" applyFill="1" applyBorder="1" applyAlignment="1">
      <alignment horizontal="center" vertical="center" wrapText="1"/>
    </xf>
    <xf numFmtId="1" fontId="55" fillId="0" borderId="11" xfId="141" applyNumberFormat="1" applyFont="1" applyFill="1" applyBorder="1" applyAlignment="1">
      <alignment horizontal="center" vertical="center" wrapText="1"/>
    </xf>
    <xf numFmtId="1" fontId="55" fillId="0" borderId="6" xfId="141" applyNumberFormat="1" applyFont="1" applyFill="1" applyBorder="1" applyAlignment="1">
      <alignment horizontal="center" vertical="center" wrapText="1"/>
    </xf>
    <xf numFmtId="1" fontId="55" fillId="0" borderId="7" xfId="141" applyNumberFormat="1" applyFont="1" applyFill="1" applyBorder="1" applyAlignment="1">
      <alignment horizontal="center" vertical="center" wrapText="1"/>
    </xf>
    <xf numFmtId="1" fontId="55" fillId="0" borderId="14" xfId="141" applyNumberFormat="1" applyFont="1" applyFill="1" applyBorder="1" applyAlignment="1">
      <alignment horizontal="center" vertical="center" wrapText="1"/>
    </xf>
    <xf numFmtId="1" fontId="55" fillId="0" borderId="5" xfId="141" applyNumberFormat="1" applyFont="1" applyFill="1" applyBorder="1" applyAlignment="1">
      <alignment horizontal="center" vertical="center" wrapText="1"/>
    </xf>
    <xf numFmtId="1" fontId="55" fillId="0" borderId="12" xfId="141" applyNumberFormat="1" applyFont="1" applyFill="1" applyBorder="1" applyAlignment="1">
      <alignment horizontal="center" vertical="center" wrapText="1"/>
    </xf>
    <xf numFmtId="0" fontId="8" fillId="0" borderId="11" xfId="141" applyFont="1" applyFill="1" applyBorder="1" applyAlignment="1">
      <alignment horizontal="center" vertical="center"/>
    </xf>
    <xf numFmtId="0" fontId="8" fillId="0" borderId="6" xfId="141" applyFont="1" applyFill="1" applyBorder="1" applyAlignment="1">
      <alignment horizontal="center" vertical="center"/>
    </xf>
    <xf numFmtId="0" fontId="8" fillId="0" borderId="7" xfId="141" applyFont="1" applyFill="1" applyBorder="1" applyAlignment="1">
      <alignment horizontal="center" vertical="center"/>
    </xf>
    <xf numFmtId="1" fontId="55" fillId="0" borderId="13" xfId="141" applyNumberFormat="1" applyFont="1" applyFill="1" applyBorder="1" applyAlignment="1">
      <alignment horizontal="center" vertical="center"/>
    </xf>
    <xf numFmtId="1" fontId="55" fillId="0" borderId="8" xfId="141" applyNumberFormat="1" applyFont="1" applyFill="1" applyBorder="1" applyAlignment="1">
      <alignment horizontal="center" vertical="center"/>
    </xf>
    <xf numFmtId="0" fontId="8" fillId="0" borderId="13" xfId="141" applyFont="1" applyFill="1" applyBorder="1" applyAlignment="1">
      <alignment horizontal="center" vertical="center"/>
    </xf>
    <xf numFmtId="0" fontId="8" fillId="0" borderId="17" xfId="141" applyFont="1" applyFill="1" applyBorder="1" applyAlignment="1">
      <alignment horizontal="center" vertical="center"/>
    </xf>
    <xf numFmtId="0" fontId="8" fillId="0" borderId="8" xfId="141" applyFont="1" applyFill="1" applyBorder="1" applyAlignment="1">
      <alignment horizontal="center" vertical="center"/>
    </xf>
    <xf numFmtId="1" fontId="8" fillId="0" borderId="14" xfId="141" applyNumberFormat="1" applyFont="1" applyFill="1" applyBorder="1" applyAlignment="1">
      <alignment horizontal="center" vertical="center" wrapText="1"/>
    </xf>
    <xf numFmtId="1" fontId="8" fillId="0" borderId="12" xfId="141" applyNumberFormat="1" applyFont="1" applyFill="1" applyBorder="1" applyAlignment="1">
      <alignment horizontal="center" vertical="center" wrapText="1"/>
    </xf>
    <xf numFmtId="1" fontId="8" fillId="0" borderId="11" xfId="141" applyNumberFormat="1" applyFont="1" applyFill="1" applyBorder="1" applyAlignment="1">
      <alignment horizontal="center" vertical="center" wrapText="1"/>
    </xf>
    <xf numFmtId="1" fontId="8" fillId="0" borderId="7" xfId="141" applyNumberFormat="1" applyFont="1" applyFill="1" applyBorder="1" applyAlignment="1">
      <alignment horizontal="center" vertical="center" wrapText="1"/>
    </xf>
    <xf numFmtId="1" fontId="8" fillId="0" borderId="3" xfId="141" applyNumberFormat="1" applyFont="1" applyFill="1" applyBorder="1" applyAlignment="1">
      <alignment horizontal="center" vertical="center" wrapText="1"/>
    </xf>
    <xf numFmtId="178" fontId="2" fillId="0" borderId="0" xfId="46" applyNumberFormat="1" applyFont="1" applyFill="1" applyBorder="1" applyAlignment="1">
      <alignment horizontal="left" vertical="top" wrapText="1"/>
    </xf>
    <xf numFmtId="178" fontId="2" fillId="0" borderId="0" xfId="46" applyNumberFormat="1" applyFont="1" applyFill="1" applyBorder="1" applyAlignment="1">
      <alignment horizontal="left" vertical="top"/>
    </xf>
    <xf numFmtId="0" fontId="15" fillId="0" borderId="1" xfId="3" applyFont="1" applyFill="1" applyBorder="1" applyAlignment="1">
      <alignment horizontal="center" vertical="center"/>
    </xf>
    <xf numFmtId="0" fontId="15" fillId="0" borderId="0" xfId="3" applyFont="1" applyFill="1" applyBorder="1" applyAlignment="1">
      <alignment horizontal="center" vertical="center"/>
    </xf>
    <xf numFmtId="0" fontId="15" fillId="0" borderId="9" xfId="3" applyFont="1" applyFill="1" applyBorder="1" applyAlignment="1">
      <alignment horizontal="center" vertical="center"/>
    </xf>
    <xf numFmtId="0" fontId="15" fillId="0" borderId="13" xfId="3" applyFont="1" applyFill="1" applyBorder="1" applyAlignment="1">
      <alignment horizontal="center" vertical="center"/>
    </xf>
    <xf numFmtId="0" fontId="15" fillId="0" borderId="17" xfId="3" applyFont="1" applyFill="1" applyBorder="1" applyAlignment="1">
      <alignment horizontal="center" vertical="center"/>
    </xf>
    <xf numFmtId="0" fontId="15" fillId="0" borderId="8" xfId="3" applyFont="1" applyFill="1" applyBorder="1" applyAlignment="1">
      <alignment horizontal="center" vertical="center"/>
    </xf>
    <xf numFmtId="1" fontId="8" fillId="0" borderId="14"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13"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3" xfId="141" applyNumberFormat="1" applyFont="1" applyBorder="1" applyAlignment="1">
      <alignment horizontal="center" vertical="center" wrapText="1"/>
    </xf>
    <xf numFmtId="1" fontId="8" fillId="0" borderId="11"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0" fontId="13" fillId="0" borderId="0" xfId="3" quotePrefix="1" applyFill="1" applyAlignment="1">
      <alignment horizontal="left" vertical="top" wrapText="1"/>
    </xf>
    <xf numFmtId="1" fontId="8" fillId="0" borderId="4" xfId="141" applyNumberFormat="1" applyFont="1" applyBorder="1" applyAlignment="1">
      <alignment horizontal="center" vertical="center" wrapText="1"/>
    </xf>
    <xf numFmtId="0" fontId="6" fillId="0" borderId="14" xfId="46" applyFont="1" applyFill="1" applyBorder="1" applyAlignment="1">
      <alignment horizontal="center" wrapText="1"/>
    </xf>
    <xf numFmtId="0" fontId="39" fillId="0" borderId="11" xfId="46" applyFont="1" applyFill="1" applyBorder="1" applyAlignment="1">
      <alignment horizontal="center" wrapText="1"/>
    </xf>
    <xf numFmtId="0" fontId="6" fillId="0" borderId="5" xfId="46" applyFont="1" applyFill="1" applyBorder="1" applyAlignment="1">
      <alignment horizontal="center" wrapText="1"/>
    </xf>
    <xf numFmtId="0" fontId="39" fillId="0" borderId="6" xfId="46" applyFont="1" applyFill="1" applyBorder="1" applyAlignment="1">
      <alignment horizontal="center" wrapText="1"/>
    </xf>
    <xf numFmtId="0" fontId="28" fillId="0" borderId="0" xfId="3" applyFont="1" applyFill="1" applyAlignment="1">
      <alignment horizontal="center"/>
    </xf>
    <xf numFmtId="0" fontId="13" fillId="0" borderId="0" xfId="3" applyFont="1" applyFill="1" applyAlignment="1">
      <alignment horizontal="center"/>
    </xf>
    <xf numFmtId="0" fontId="28" fillId="0" borderId="54" xfId="3" applyFont="1" applyFill="1" applyBorder="1" applyAlignment="1">
      <alignment horizontal="center" wrapText="1"/>
    </xf>
    <xf numFmtId="0" fontId="28" fillId="0" borderId="0" xfId="3" applyFont="1" applyFill="1" applyAlignment="1">
      <alignment horizontal="center" wrapText="1"/>
    </xf>
    <xf numFmtId="0" fontId="28" fillId="0" borderId="6" xfId="3" applyFont="1" applyFill="1" applyBorder="1" applyAlignment="1">
      <alignment horizontal="center" wrapText="1"/>
    </xf>
  </cellXfs>
  <cellStyles count="54945">
    <cellStyle name="##0" xfId="144" xr:uid="{00000000-0005-0000-0000-000000000000}"/>
    <cellStyle name="##0,0" xfId="145" xr:uid="{00000000-0005-0000-0000-000001000000}"/>
    <cellStyle name="##0,0 2" xfId="146" xr:uid="{00000000-0005-0000-0000-000002000000}"/>
    <cellStyle name="##0,00" xfId="147" xr:uid="{00000000-0005-0000-0000-000003000000}"/>
    <cellStyle name="[Kursiv]##0" xfId="148" xr:uid="{00000000-0005-0000-0000-000004000000}"/>
    <cellStyle name="[Kursiv]##0,0" xfId="149" xr:uid="{00000000-0005-0000-0000-000005000000}"/>
    <cellStyle name="[Kursiv]##0,0 2" xfId="150" xr:uid="{00000000-0005-0000-0000-000006000000}"/>
    <cellStyle name="[Kursiv]##0,00" xfId="151" xr:uid="{00000000-0005-0000-0000-000007000000}"/>
    <cellStyle name="0mitP" xfId="184" xr:uid="{00000000-0005-0000-0000-000008000000}"/>
    <cellStyle name="0mitP 2" xfId="692" xr:uid="{00000000-0005-0000-0000-000009000000}"/>
    <cellStyle name="0ohneP" xfId="185" xr:uid="{00000000-0005-0000-0000-00000A000000}"/>
    <cellStyle name="0ohneP 2" xfId="693" xr:uid="{00000000-0005-0000-0000-00000B000000}"/>
    <cellStyle name="10mitP" xfId="186" xr:uid="{00000000-0005-0000-0000-00000C000000}"/>
    <cellStyle name="10mitP 2" xfId="694" xr:uid="{00000000-0005-0000-0000-00000D000000}"/>
    <cellStyle name="12mitP" xfId="187" xr:uid="{00000000-0005-0000-0000-00000E000000}"/>
    <cellStyle name="12mitP 2" xfId="695" xr:uid="{00000000-0005-0000-0000-00000F000000}"/>
    <cellStyle name="12ohneP" xfId="188" xr:uid="{00000000-0005-0000-0000-000010000000}"/>
    <cellStyle name="12ohneP 2" xfId="696" xr:uid="{00000000-0005-0000-0000-000011000000}"/>
    <cellStyle name="13mitP" xfId="189" xr:uid="{00000000-0005-0000-0000-000012000000}"/>
    <cellStyle name="13mitP 2" xfId="697" xr:uid="{00000000-0005-0000-0000-000013000000}"/>
    <cellStyle name="1mitP" xfId="190" xr:uid="{00000000-0005-0000-0000-000014000000}"/>
    <cellStyle name="1mitP 2" xfId="698" xr:uid="{00000000-0005-0000-0000-000015000000}"/>
    <cellStyle name="1ohneP" xfId="191" xr:uid="{00000000-0005-0000-0000-000016000000}"/>
    <cellStyle name="20 % - Akzent1" xfId="255" builtinId="30" customBuiltin="1"/>
    <cellStyle name="20 % - Akzent1 10" xfId="1644" xr:uid="{00000000-0005-0000-0000-000011000000}"/>
    <cellStyle name="20 % - Akzent1 10 2" xfId="2780" xr:uid="{00000000-0005-0000-0000-000012000000}"/>
    <cellStyle name="20 % - Akzent1 10 2 2" xfId="6141" xr:uid="{00000000-0005-0000-0000-000012000000}"/>
    <cellStyle name="20 % - Akzent1 10 2 2 2" xfId="19592" xr:uid="{00000000-0005-0000-0000-000012000000}"/>
    <cellStyle name="20 % - Akzent1 10 2 2 3" xfId="33076" xr:uid="{00000000-0005-0000-0000-000012000000}"/>
    <cellStyle name="20 % - Akzent1 10 2 2 4" xfId="46567" xr:uid="{00000000-0005-0000-0000-000012000000}"/>
    <cellStyle name="20 % - Akzent1 10 2 3" xfId="9497" xr:uid="{00000000-0005-0000-0000-000012000000}"/>
    <cellStyle name="20 % - Akzent1 10 2 3 2" xfId="22948" xr:uid="{00000000-0005-0000-0000-000012000000}"/>
    <cellStyle name="20 % - Akzent1 10 2 3 3" xfId="36432" xr:uid="{00000000-0005-0000-0000-000012000000}"/>
    <cellStyle name="20 % - Akzent1 10 2 3 4" xfId="49923" xr:uid="{00000000-0005-0000-0000-000012000000}"/>
    <cellStyle name="20 % - Akzent1 10 2 4" xfId="12853" xr:uid="{00000000-0005-0000-0000-000012000000}"/>
    <cellStyle name="20 % - Akzent1 10 2 4 2" xfId="26304" xr:uid="{00000000-0005-0000-0000-000012000000}"/>
    <cellStyle name="20 % - Akzent1 10 2 4 3" xfId="39788" xr:uid="{00000000-0005-0000-0000-000012000000}"/>
    <cellStyle name="20 % - Akzent1 10 2 4 4" xfId="53279" xr:uid="{00000000-0005-0000-0000-000012000000}"/>
    <cellStyle name="20 % - Akzent1 10 2 5" xfId="16235" xr:uid="{00000000-0005-0000-0000-000012000000}"/>
    <cellStyle name="20 % - Akzent1 10 2 6" xfId="29719" xr:uid="{00000000-0005-0000-0000-000012000000}"/>
    <cellStyle name="20 % - Akzent1 10 2 7" xfId="43210" xr:uid="{00000000-0005-0000-0000-000012000000}"/>
    <cellStyle name="20 % - Akzent1 10 3" xfId="5014" xr:uid="{00000000-0005-0000-0000-000011000000}"/>
    <cellStyle name="20 % - Akzent1 10 3 2" xfId="18465" xr:uid="{00000000-0005-0000-0000-000011000000}"/>
    <cellStyle name="20 % - Akzent1 10 3 3" xfId="31949" xr:uid="{00000000-0005-0000-0000-000011000000}"/>
    <cellStyle name="20 % - Akzent1 10 3 4" xfId="45440" xr:uid="{00000000-0005-0000-0000-000011000000}"/>
    <cellStyle name="20 % - Akzent1 10 4" xfId="8370" xr:uid="{00000000-0005-0000-0000-000011000000}"/>
    <cellStyle name="20 % - Akzent1 10 4 2" xfId="21821" xr:uid="{00000000-0005-0000-0000-000011000000}"/>
    <cellStyle name="20 % - Akzent1 10 4 3" xfId="35305" xr:uid="{00000000-0005-0000-0000-000011000000}"/>
    <cellStyle name="20 % - Akzent1 10 4 4" xfId="48796" xr:uid="{00000000-0005-0000-0000-000011000000}"/>
    <cellStyle name="20 % - Akzent1 10 5" xfId="11726" xr:uid="{00000000-0005-0000-0000-000011000000}"/>
    <cellStyle name="20 % - Akzent1 10 5 2" xfId="25177" xr:uid="{00000000-0005-0000-0000-000011000000}"/>
    <cellStyle name="20 % - Akzent1 10 5 3" xfId="38661" xr:uid="{00000000-0005-0000-0000-000011000000}"/>
    <cellStyle name="20 % - Akzent1 10 5 4" xfId="52152" xr:uid="{00000000-0005-0000-0000-000011000000}"/>
    <cellStyle name="20 % - Akzent1 10 6" xfId="15108" xr:uid="{00000000-0005-0000-0000-000011000000}"/>
    <cellStyle name="20 % - Akzent1 10 7" xfId="28592" xr:uid="{00000000-0005-0000-0000-000011000000}"/>
    <cellStyle name="20 % - Akzent1 10 8" xfId="42083" xr:uid="{00000000-0005-0000-0000-000011000000}"/>
    <cellStyle name="20 % - Akzent1 11" xfId="2203" xr:uid="{00000000-0005-0000-0000-000013000000}"/>
    <cellStyle name="20 % - Akzent1 11 2" xfId="5578" xr:uid="{00000000-0005-0000-0000-000013000000}"/>
    <cellStyle name="20 % - Akzent1 11 2 2" xfId="19029" xr:uid="{00000000-0005-0000-0000-000013000000}"/>
    <cellStyle name="20 % - Akzent1 11 2 3" xfId="32513" xr:uid="{00000000-0005-0000-0000-000013000000}"/>
    <cellStyle name="20 % - Akzent1 11 2 4" xfId="46004" xr:uid="{00000000-0005-0000-0000-000013000000}"/>
    <cellStyle name="20 % - Akzent1 11 3" xfId="8934" xr:uid="{00000000-0005-0000-0000-000013000000}"/>
    <cellStyle name="20 % - Akzent1 11 3 2" xfId="22385" xr:uid="{00000000-0005-0000-0000-000013000000}"/>
    <cellStyle name="20 % - Akzent1 11 3 3" xfId="35869" xr:uid="{00000000-0005-0000-0000-000013000000}"/>
    <cellStyle name="20 % - Akzent1 11 3 4" xfId="49360" xr:uid="{00000000-0005-0000-0000-000013000000}"/>
    <cellStyle name="20 % - Akzent1 11 4" xfId="12290" xr:uid="{00000000-0005-0000-0000-000013000000}"/>
    <cellStyle name="20 % - Akzent1 11 4 2" xfId="25741" xr:uid="{00000000-0005-0000-0000-000013000000}"/>
    <cellStyle name="20 % - Akzent1 11 4 3" xfId="39225" xr:uid="{00000000-0005-0000-0000-000013000000}"/>
    <cellStyle name="20 % - Akzent1 11 4 4" xfId="52716" xr:uid="{00000000-0005-0000-0000-000013000000}"/>
    <cellStyle name="20 % - Akzent1 11 5" xfId="15672" xr:uid="{00000000-0005-0000-0000-000013000000}"/>
    <cellStyle name="20 % - Akzent1 11 6" xfId="29156" xr:uid="{00000000-0005-0000-0000-000013000000}"/>
    <cellStyle name="20 % - Akzent1 11 7" xfId="42647" xr:uid="{00000000-0005-0000-0000-000013000000}"/>
    <cellStyle name="20 % - Akzent1 12" xfId="3344" xr:uid="{00000000-0005-0000-0000-000014000000}"/>
    <cellStyle name="20 % - Akzent1 12 2" xfId="6705" xr:uid="{00000000-0005-0000-0000-000014000000}"/>
    <cellStyle name="20 % - Akzent1 12 2 2" xfId="20156" xr:uid="{00000000-0005-0000-0000-000014000000}"/>
    <cellStyle name="20 % - Akzent1 12 2 3" xfId="33640" xr:uid="{00000000-0005-0000-0000-000014000000}"/>
    <cellStyle name="20 % - Akzent1 12 2 4" xfId="47131" xr:uid="{00000000-0005-0000-0000-000014000000}"/>
    <cellStyle name="20 % - Akzent1 12 3" xfId="10061" xr:uid="{00000000-0005-0000-0000-000014000000}"/>
    <cellStyle name="20 % - Akzent1 12 3 2" xfId="23512" xr:uid="{00000000-0005-0000-0000-000014000000}"/>
    <cellStyle name="20 % - Akzent1 12 3 3" xfId="36996" xr:uid="{00000000-0005-0000-0000-000014000000}"/>
    <cellStyle name="20 % - Akzent1 12 3 4" xfId="50487" xr:uid="{00000000-0005-0000-0000-000014000000}"/>
    <cellStyle name="20 % - Akzent1 12 4" xfId="13417" xr:uid="{00000000-0005-0000-0000-000014000000}"/>
    <cellStyle name="20 % - Akzent1 12 4 2" xfId="26868" xr:uid="{00000000-0005-0000-0000-000014000000}"/>
    <cellStyle name="20 % - Akzent1 12 4 3" xfId="40352" xr:uid="{00000000-0005-0000-0000-000014000000}"/>
    <cellStyle name="20 % - Akzent1 12 4 4" xfId="53843" xr:uid="{00000000-0005-0000-0000-000014000000}"/>
    <cellStyle name="20 % - Akzent1 12 5" xfId="16799" xr:uid="{00000000-0005-0000-0000-000014000000}"/>
    <cellStyle name="20 % - Akzent1 12 6" xfId="30283" xr:uid="{00000000-0005-0000-0000-000014000000}"/>
    <cellStyle name="20 % - Akzent1 12 7" xfId="43774" xr:uid="{00000000-0005-0000-0000-000014000000}"/>
    <cellStyle name="20 % - Akzent1 13" xfId="3860" xr:uid="{00000000-0005-0000-0000-000015000000}"/>
    <cellStyle name="20 % - Akzent1 13 2" xfId="7221" xr:uid="{00000000-0005-0000-0000-000015000000}"/>
    <cellStyle name="20 % - Akzent1 13 2 2" xfId="20672" xr:uid="{00000000-0005-0000-0000-000015000000}"/>
    <cellStyle name="20 % - Akzent1 13 2 3" xfId="34156" xr:uid="{00000000-0005-0000-0000-000015000000}"/>
    <cellStyle name="20 % - Akzent1 13 2 4" xfId="47647" xr:uid="{00000000-0005-0000-0000-000015000000}"/>
    <cellStyle name="20 % - Akzent1 13 3" xfId="10577" xr:uid="{00000000-0005-0000-0000-000015000000}"/>
    <cellStyle name="20 % - Akzent1 13 3 2" xfId="24028" xr:uid="{00000000-0005-0000-0000-000015000000}"/>
    <cellStyle name="20 % - Akzent1 13 3 3" xfId="37512" xr:uid="{00000000-0005-0000-0000-000015000000}"/>
    <cellStyle name="20 % - Akzent1 13 3 4" xfId="51003" xr:uid="{00000000-0005-0000-0000-000015000000}"/>
    <cellStyle name="20 % - Akzent1 13 4" xfId="13933" xr:uid="{00000000-0005-0000-0000-000015000000}"/>
    <cellStyle name="20 % - Akzent1 13 4 2" xfId="27384" xr:uid="{00000000-0005-0000-0000-000015000000}"/>
    <cellStyle name="20 % - Akzent1 13 4 3" xfId="40868" xr:uid="{00000000-0005-0000-0000-000015000000}"/>
    <cellStyle name="20 % - Akzent1 13 4 4" xfId="54359" xr:uid="{00000000-0005-0000-0000-000015000000}"/>
    <cellStyle name="20 % - Akzent1 13 5" xfId="17315" xr:uid="{00000000-0005-0000-0000-000015000000}"/>
    <cellStyle name="20 % - Akzent1 13 6" xfId="30799" xr:uid="{00000000-0005-0000-0000-000015000000}"/>
    <cellStyle name="20 % - Akzent1 13 7" xfId="44290" xr:uid="{00000000-0005-0000-0000-000015000000}"/>
    <cellStyle name="20 % - Akzent1 14" xfId="3924" xr:uid="{00000000-0005-0000-0000-000016000000}"/>
    <cellStyle name="20 % - Akzent1 14 2" xfId="7281" xr:uid="{00000000-0005-0000-0000-000016000000}"/>
    <cellStyle name="20 % - Akzent1 14 2 2" xfId="20732" xr:uid="{00000000-0005-0000-0000-000016000000}"/>
    <cellStyle name="20 % - Akzent1 14 2 3" xfId="34216" xr:uid="{00000000-0005-0000-0000-000016000000}"/>
    <cellStyle name="20 % - Akzent1 14 2 4" xfId="47707" xr:uid="{00000000-0005-0000-0000-000016000000}"/>
    <cellStyle name="20 % - Akzent1 14 3" xfId="10637" xr:uid="{00000000-0005-0000-0000-000016000000}"/>
    <cellStyle name="20 % - Akzent1 14 3 2" xfId="24088" xr:uid="{00000000-0005-0000-0000-000016000000}"/>
    <cellStyle name="20 % - Akzent1 14 3 3" xfId="37572" xr:uid="{00000000-0005-0000-0000-000016000000}"/>
    <cellStyle name="20 % - Akzent1 14 3 4" xfId="51063" xr:uid="{00000000-0005-0000-0000-000016000000}"/>
    <cellStyle name="20 % - Akzent1 14 4" xfId="13993" xr:uid="{00000000-0005-0000-0000-000016000000}"/>
    <cellStyle name="20 % - Akzent1 14 4 2" xfId="27444" xr:uid="{00000000-0005-0000-0000-000016000000}"/>
    <cellStyle name="20 % - Akzent1 14 4 3" xfId="40928" xr:uid="{00000000-0005-0000-0000-000016000000}"/>
    <cellStyle name="20 % - Akzent1 14 4 4" xfId="54419" xr:uid="{00000000-0005-0000-0000-000016000000}"/>
    <cellStyle name="20 % - Akzent1 14 5" xfId="17375" xr:uid="{00000000-0005-0000-0000-000016000000}"/>
    <cellStyle name="20 % - Akzent1 14 6" xfId="30859" xr:uid="{00000000-0005-0000-0000-000016000000}"/>
    <cellStyle name="20 % - Akzent1 14 7" xfId="44350" xr:uid="{00000000-0005-0000-0000-000016000000}"/>
    <cellStyle name="20 % - Akzent1 15" xfId="4452" xr:uid="{00000000-0005-0000-0000-0000800F0000}"/>
    <cellStyle name="20 % - Akzent1 15 2" xfId="17903" xr:uid="{00000000-0005-0000-0000-0000800F0000}"/>
    <cellStyle name="20 % - Akzent1 15 3" xfId="31387" xr:uid="{00000000-0005-0000-0000-0000800F0000}"/>
    <cellStyle name="20 % - Akzent1 15 4" xfId="44878" xr:uid="{00000000-0005-0000-0000-0000800F0000}"/>
    <cellStyle name="20 % - Akzent1 16" xfId="7808" xr:uid="{00000000-0005-0000-0000-00009C1C0000}"/>
    <cellStyle name="20 % - Akzent1 16 2" xfId="21259" xr:uid="{00000000-0005-0000-0000-00009C1C0000}"/>
    <cellStyle name="20 % - Akzent1 16 3" xfId="34743" xr:uid="{00000000-0005-0000-0000-00009C1C0000}"/>
    <cellStyle name="20 % - Akzent1 16 4" xfId="48234" xr:uid="{00000000-0005-0000-0000-00009C1C0000}"/>
    <cellStyle name="20 % - Akzent1 17" xfId="11164" xr:uid="{00000000-0005-0000-0000-0000B8290000}"/>
    <cellStyle name="20 % - Akzent1 17 2" xfId="24615" xr:uid="{00000000-0005-0000-0000-0000B8290000}"/>
    <cellStyle name="20 % - Akzent1 17 3" xfId="38099" xr:uid="{00000000-0005-0000-0000-0000B8290000}"/>
    <cellStyle name="20 % - Akzent1 17 4" xfId="51590" xr:uid="{00000000-0005-0000-0000-0000B8290000}"/>
    <cellStyle name="20 % - Akzent1 18" xfId="14511" xr:uid="{00000000-0005-0000-0000-0000E8360000}"/>
    <cellStyle name="20 % - Akzent1 19" xfId="27995" xr:uid="{00000000-0005-0000-0000-0000836B0000}"/>
    <cellStyle name="20 % - Akzent1 2" xfId="553" xr:uid="{00000000-0005-0000-0000-000018000000}"/>
    <cellStyle name="20 % - Akzent1 2 10" xfId="4501" xr:uid="{00000000-0005-0000-0000-000017000000}"/>
    <cellStyle name="20 % - Akzent1 2 10 2" xfId="17952" xr:uid="{00000000-0005-0000-0000-000017000000}"/>
    <cellStyle name="20 % - Akzent1 2 10 3" xfId="31436" xr:uid="{00000000-0005-0000-0000-000017000000}"/>
    <cellStyle name="20 % - Akzent1 2 10 4" xfId="44927" xr:uid="{00000000-0005-0000-0000-000017000000}"/>
    <cellStyle name="20 % - Akzent1 2 11" xfId="7857" xr:uid="{00000000-0005-0000-0000-000017000000}"/>
    <cellStyle name="20 % - Akzent1 2 11 2" xfId="21308" xr:uid="{00000000-0005-0000-0000-000017000000}"/>
    <cellStyle name="20 % - Akzent1 2 11 3" xfId="34792" xr:uid="{00000000-0005-0000-0000-000017000000}"/>
    <cellStyle name="20 % - Akzent1 2 11 4" xfId="48283" xr:uid="{00000000-0005-0000-0000-000017000000}"/>
    <cellStyle name="20 % - Akzent1 2 12" xfId="11213" xr:uid="{00000000-0005-0000-0000-000017000000}"/>
    <cellStyle name="20 % - Akzent1 2 12 2" xfId="24664" xr:uid="{00000000-0005-0000-0000-000017000000}"/>
    <cellStyle name="20 % - Akzent1 2 12 3" xfId="38148" xr:uid="{00000000-0005-0000-0000-000017000000}"/>
    <cellStyle name="20 % - Akzent1 2 12 4" xfId="51639" xr:uid="{00000000-0005-0000-0000-000017000000}"/>
    <cellStyle name="20 % - Akzent1 2 13" xfId="14594" xr:uid="{00000000-0005-0000-0000-000017000000}"/>
    <cellStyle name="20 % - Akzent1 2 14" xfId="28073" xr:uid="{00000000-0005-0000-0000-000017000000}"/>
    <cellStyle name="20 % - Akzent1 2 15" xfId="41551" xr:uid="{00000000-0005-0000-0000-000017000000}"/>
    <cellStyle name="20 % - Akzent1 2 2" xfId="699" xr:uid="{00000000-0005-0000-0000-000019000000}"/>
    <cellStyle name="20 % - Akzent1 2 2 10" xfId="14696" xr:uid="{00000000-0005-0000-0000-000018000000}"/>
    <cellStyle name="20 % - Akzent1 2 2 11" xfId="28179" xr:uid="{00000000-0005-0000-0000-000018000000}"/>
    <cellStyle name="20 % - Akzent1 2 2 12" xfId="41670" xr:uid="{00000000-0005-0000-0000-000018000000}"/>
    <cellStyle name="20 % - Akzent1 2 2 13" xfId="1227" xr:uid="{00000000-0005-0000-0000-000018000000}"/>
    <cellStyle name="20 % - Akzent1 2 2 2" xfId="1462" xr:uid="{00000000-0005-0000-0000-000019000000}"/>
    <cellStyle name="20 % - Akzent1 2 2 2 10" xfId="28429" xr:uid="{00000000-0005-0000-0000-000019000000}"/>
    <cellStyle name="20 % - Akzent1 2 2 2 11" xfId="41920" xr:uid="{00000000-0005-0000-0000-000019000000}"/>
    <cellStyle name="20 % - Akzent1 2 2 2 2" xfId="2037" xr:uid="{00000000-0005-0000-0000-00001A000000}"/>
    <cellStyle name="20 % - Akzent1 2 2 2 2 2" xfId="3178" xr:uid="{00000000-0005-0000-0000-00001B000000}"/>
    <cellStyle name="20 % - Akzent1 2 2 2 2 2 2" xfId="6539" xr:uid="{00000000-0005-0000-0000-00001B000000}"/>
    <cellStyle name="20 % - Akzent1 2 2 2 2 2 2 2" xfId="19990" xr:uid="{00000000-0005-0000-0000-00001B000000}"/>
    <cellStyle name="20 % - Akzent1 2 2 2 2 2 2 3" xfId="33474" xr:uid="{00000000-0005-0000-0000-00001B000000}"/>
    <cellStyle name="20 % - Akzent1 2 2 2 2 2 2 4" xfId="46965" xr:uid="{00000000-0005-0000-0000-00001B000000}"/>
    <cellStyle name="20 % - Akzent1 2 2 2 2 2 3" xfId="9895" xr:uid="{00000000-0005-0000-0000-00001B000000}"/>
    <cellStyle name="20 % - Akzent1 2 2 2 2 2 3 2" xfId="23346" xr:uid="{00000000-0005-0000-0000-00001B000000}"/>
    <cellStyle name="20 % - Akzent1 2 2 2 2 2 3 3" xfId="36830" xr:uid="{00000000-0005-0000-0000-00001B000000}"/>
    <cellStyle name="20 % - Akzent1 2 2 2 2 2 3 4" xfId="50321" xr:uid="{00000000-0005-0000-0000-00001B000000}"/>
    <cellStyle name="20 % - Akzent1 2 2 2 2 2 4" xfId="13251" xr:uid="{00000000-0005-0000-0000-00001B000000}"/>
    <cellStyle name="20 % - Akzent1 2 2 2 2 2 4 2" xfId="26702" xr:uid="{00000000-0005-0000-0000-00001B000000}"/>
    <cellStyle name="20 % - Akzent1 2 2 2 2 2 4 3" xfId="40186" xr:uid="{00000000-0005-0000-0000-00001B000000}"/>
    <cellStyle name="20 % - Akzent1 2 2 2 2 2 4 4" xfId="53677" xr:uid="{00000000-0005-0000-0000-00001B000000}"/>
    <cellStyle name="20 % - Akzent1 2 2 2 2 2 5" xfId="16633" xr:uid="{00000000-0005-0000-0000-00001B000000}"/>
    <cellStyle name="20 % - Akzent1 2 2 2 2 2 6" xfId="30117" xr:uid="{00000000-0005-0000-0000-00001B000000}"/>
    <cellStyle name="20 % - Akzent1 2 2 2 2 2 7" xfId="43608" xr:uid="{00000000-0005-0000-0000-00001B000000}"/>
    <cellStyle name="20 % - Akzent1 2 2 2 2 3" xfId="5412" xr:uid="{00000000-0005-0000-0000-00001A000000}"/>
    <cellStyle name="20 % - Akzent1 2 2 2 2 3 2" xfId="18863" xr:uid="{00000000-0005-0000-0000-00001A000000}"/>
    <cellStyle name="20 % - Akzent1 2 2 2 2 3 3" xfId="32347" xr:uid="{00000000-0005-0000-0000-00001A000000}"/>
    <cellStyle name="20 % - Akzent1 2 2 2 2 3 4" xfId="45838" xr:uid="{00000000-0005-0000-0000-00001A000000}"/>
    <cellStyle name="20 % - Akzent1 2 2 2 2 4" xfId="8768" xr:uid="{00000000-0005-0000-0000-00001A000000}"/>
    <cellStyle name="20 % - Akzent1 2 2 2 2 4 2" xfId="22219" xr:uid="{00000000-0005-0000-0000-00001A000000}"/>
    <cellStyle name="20 % - Akzent1 2 2 2 2 4 3" xfId="35703" xr:uid="{00000000-0005-0000-0000-00001A000000}"/>
    <cellStyle name="20 % - Akzent1 2 2 2 2 4 4" xfId="49194" xr:uid="{00000000-0005-0000-0000-00001A000000}"/>
    <cellStyle name="20 % - Akzent1 2 2 2 2 5" xfId="12124" xr:uid="{00000000-0005-0000-0000-00001A000000}"/>
    <cellStyle name="20 % - Akzent1 2 2 2 2 5 2" xfId="25575" xr:uid="{00000000-0005-0000-0000-00001A000000}"/>
    <cellStyle name="20 % - Akzent1 2 2 2 2 5 3" xfId="39059" xr:uid="{00000000-0005-0000-0000-00001A000000}"/>
    <cellStyle name="20 % - Akzent1 2 2 2 2 5 4" xfId="52550" xr:uid="{00000000-0005-0000-0000-00001A000000}"/>
    <cellStyle name="20 % - Akzent1 2 2 2 2 6" xfId="15506" xr:uid="{00000000-0005-0000-0000-00001A000000}"/>
    <cellStyle name="20 % - Akzent1 2 2 2 2 7" xfId="28990" xr:uid="{00000000-0005-0000-0000-00001A000000}"/>
    <cellStyle name="20 % - Akzent1 2 2 2 2 8" xfId="42481" xr:uid="{00000000-0005-0000-0000-00001A000000}"/>
    <cellStyle name="20 % - Akzent1 2 2 2 3" xfId="2618" xr:uid="{00000000-0005-0000-0000-00001C000000}"/>
    <cellStyle name="20 % - Akzent1 2 2 2 3 2" xfId="5979" xr:uid="{00000000-0005-0000-0000-00001C000000}"/>
    <cellStyle name="20 % - Akzent1 2 2 2 3 2 2" xfId="19430" xr:uid="{00000000-0005-0000-0000-00001C000000}"/>
    <cellStyle name="20 % - Akzent1 2 2 2 3 2 3" xfId="32914" xr:uid="{00000000-0005-0000-0000-00001C000000}"/>
    <cellStyle name="20 % - Akzent1 2 2 2 3 2 4" xfId="46405" xr:uid="{00000000-0005-0000-0000-00001C000000}"/>
    <cellStyle name="20 % - Akzent1 2 2 2 3 3" xfId="9335" xr:uid="{00000000-0005-0000-0000-00001C000000}"/>
    <cellStyle name="20 % - Akzent1 2 2 2 3 3 2" xfId="22786" xr:uid="{00000000-0005-0000-0000-00001C000000}"/>
    <cellStyle name="20 % - Akzent1 2 2 2 3 3 3" xfId="36270" xr:uid="{00000000-0005-0000-0000-00001C000000}"/>
    <cellStyle name="20 % - Akzent1 2 2 2 3 3 4" xfId="49761" xr:uid="{00000000-0005-0000-0000-00001C000000}"/>
    <cellStyle name="20 % - Akzent1 2 2 2 3 4" xfId="12691" xr:uid="{00000000-0005-0000-0000-00001C000000}"/>
    <cellStyle name="20 % - Akzent1 2 2 2 3 4 2" xfId="26142" xr:uid="{00000000-0005-0000-0000-00001C000000}"/>
    <cellStyle name="20 % - Akzent1 2 2 2 3 4 3" xfId="39626" xr:uid="{00000000-0005-0000-0000-00001C000000}"/>
    <cellStyle name="20 % - Akzent1 2 2 2 3 4 4" xfId="53117" xr:uid="{00000000-0005-0000-0000-00001C000000}"/>
    <cellStyle name="20 % - Akzent1 2 2 2 3 5" xfId="16073" xr:uid="{00000000-0005-0000-0000-00001C000000}"/>
    <cellStyle name="20 % - Akzent1 2 2 2 3 6" xfId="29557" xr:uid="{00000000-0005-0000-0000-00001C000000}"/>
    <cellStyle name="20 % - Akzent1 2 2 2 3 7" xfId="43048" xr:uid="{00000000-0005-0000-0000-00001C000000}"/>
    <cellStyle name="20 % - Akzent1 2 2 2 4" xfId="3723" xr:uid="{00000000-0005-0000-0000-00001D000000}"/>
    <cellStyle name="20 % - Akzent1 2 2 2 4 2" xfId="7084" xr:uid="{00000000-0005-0000-0000-00001D000000}"/>
    <cellStyle name="20 % - Akzent1 2 2 2 4 2 2" xfId="20535" xr:uid="{00000000-0005-0000-0000-00001D000000}"/>
    <cellStyle name="20 % - Akzent1 2 2 2 4 2 3" xfId="34019" xr:uid="{00000000-0005-0000-0000-00001D000000}"/>
    <cellStyle name="20 % - Akzent1 2 2 2 4 2 4" xfId="47510" xr:uid="{00000000-0005-0000-0000-00001D000000}"/>
    <cellStyle name="20 % - Akzent1 2 2 2 4 3" xfId="10440" xr:uid="{00000000-0005-0000-0000-00001D000000}"/>
    <cellStyle name="20 % - Akzent1 2 2 2 4 3 2" xfId="23891" xr:uid="{00000000-0005-0000-0000-00001D000000}"/>
    <cellStyle name="20 % - Akzent1 2 2 2 4 3 3" xfId="37375" xr:uid="{00000000-0005-0000-0000-00001D000000}"/>
    <cellStyle name="20 % - Akzent1 2 2 2 4 3 4" xfId="50866" xr:uid="{00000000-0005-0000-0000-00001D000000}"/>
    <cellStyle name="20 % - Akzent1 2 2 2 4 4" xfId="13796" xr:uid="{00000000-0005-0000-0000-00001D000000}"/>
    <cellStyle name="20 % - Akzent1 2 2 2 4 4 2" xfId="27247" xr:uid="{00000000-0005-0000-0000-00001D000000}"/>
    <cellStyle name="20 % - Akzent1 2 2 2 4 4 3" xfId="40731" xr:uid="{00000000-0005-0000-0000-00001D000000}"/>
    <cellStyle name="20 % - Akzent1 2 2 2 4 4 4" xfId="54222" xr:uid="{00000000-0005-0000-0000-00001D000000}"/>
    <cellStyle name="20 % - Akzent1 2 2 2 4 5" xfId="17178" xr:uid="{00000000-0005-0000-0000-00001D000000}"/>
    <cellStyle name="20 % - Akzent1 2 2 2 4 6" xfId="30662" xr:uid="{00000000-0005-0000-0000-00001D000000}"/>
    <cellStyle name="20 % - Akzent1 2 2 2 4 7" xfId="44153" xr:uid="{00000000-0005-0000-0000-00001D000000}"/>
    <cellStyle name="20 % - Akzent1 2 2 2 5" xfId="4303" xr:uid="{00000000-0005-0000-0000-00001E000000}"/>
    <cellStyle name="20 % - Akzent1 2 2 2 5 2" xfId="7660" xr:uid="{00000000-0005-0000-0000-00001E000000}"/>
    <cellStyle name="20 % - Akzent1 2 2 2 5 2 2" xfId="21111" xr:uid="{00000000-0005-0000-0000-00001E000000}"/>
    <cellStyle name="20 % - Akzent1 2 2 2 5 2 3" xfId="34595" xr:uid="{00000000-0005-0000-0000-00001E000000}"/>
    <cellStyle name="20 % - Akzent1 2 2 2 5 2 4" xfId="48086" xr:uid="{00000000-0005-0000-0000-00001E000000}"/>
    <cellStyle name="20 % - Akzent1 2 2 2 5 3" xfId="11016" xr:uid="{00000000-0005-0000-0000-00001E000000}"/>
    <cellStyle name="20 % - Akzent1 2 2 2 5 3 2" xfId="24467" xr:uid="{00000000-0005-0000-0000-00001E000000}"/>
    <cellStyle name="20 % - Akzent1 2 2 2 5 3 3" xfId="37951" xr:uid="{00000000-0005-0000-0000-00001E000000}"/>
    <cellStyle name="20 % - Akzent1 2 2 2 5 3 4" xfId="51442" xr:uid="{00000000-0005-0000-0000-00001E000000}"/>
    <cellStyle name="20 % - Akzent1 2 2 2 5 4" xfId="14372" xr:uid="{00000000-0005-0000-0000-00001E000000}"/>
    <cellStyle name="20 % - Akzent1 2 2 2 5 4 2" xfId="27823" xr:uid="{00000000-0005-0000-0000-00001E000000}"/>
    <cellStyle name="20 % - Akzent1 2 2 2 5 4 3" xfId="41307" xr:uid="{00000000-0005-0000-0000-00001E000000}"/>
    <cellStyle name="20 % - Akzent1 2 2 2 5 4 4" xfId="54798" xr:uid="{00000000-0005-0000-0000-00001E000000}"/>
    <cellStyle name="20 % - Akzent1 2 2 2 5 5" xfId="17754" xr:uid="{00000000-0005-0000-0000-00001E000000}"/>
    <cellStyle name="20 % - Akzent1 2 2 2 5 6" xfId="31238" xr:uid="{00000000-0005-0000-0000-00001E000000}"/>
    <cellStyle name="20 % - Akzent1 2 2 2 5 7" xfId="44729" xr:uid="{00000000-0005-0000-0000-00001E000000}"/>
    <cellStyle name="20 % - Akzent1 2 2 2 6" xfId="4853" xr:uid="{00000000-0005-0000-0000-000019000000}"/>
    <cellStyle name="20 % - Akzent1 2 2 2 6 2" xfId="18304" xr:uid="{00000000-0005-0000-0000-000019000000}"/>
    <cellStyle name="20 % - Akzent1 2 2 2 6 3" xfId="31788" xr:uid="{00000000-0005-0000-0000-000019000000}"/>
    <cellStyle name="20 % - Akzent1 2 2 2 6 4" xfId="45279" xr:uid="{00000000-0005-0000-0000-000019000000}"/>
    <cellStyle name="20 % - Akzent1 2 2 2 7" xfId="8209" xr:uid="{00000000-0005-0000-0000-000019000000}"/>
    <cellStyle name="20 % - Akzent1 2 2 2 7 2" xfId="21660" xr:uid="{00000000-0005-0000-0000-000019000000}"/>
    <cellStyle name="20 % - Akzent1 2 2 2 7 3" xfId="35144" xr:uid="{00000000-0005-0000-0000-000019000000}"/>
    <cellStyle name="20 % - Akzent1 2 2 2 7 4" xfId="48635" xr:uid="{00000000-0005-0000-0000-000019000000}"/>
    <cellStyle name="20 % - Akzent1 2 2 2 8" xfId="11565" xr:uid="{00000000-0005-0000-0000-000019000000}"/>
    <cellStyle name="20 % - Akzent1 2 2 2 8 2" xfId="25016" xr:uid="{00000000-0005-0000-0000-000019000000}"/>
    <cellStyle name="20 % - Akzent1 2 2 2 8 3" xfId="38500" xr:uid="{00000000-0005-0000-0000-000019000000}"/>
    <cellStyle name="20 % - Akzent1 2 2 2 8 4" xfId="51991" xr:uid="{00000000-0005-0000-0000-000019000000}"/>
    <cellStyle name="20 % - Akzent1 2 2 2 9" xfId="14946" xr:uid="{00000000-0005-0000-0000-000019000000}"/>
    <cellStyle name="20 % - Akzent1 2 2 3" xfId="1788" xr:uid="{00000000-0005-0000-0000-00001F000000}"/>
    <cellStyle name="20 % - Akzent1 2 2 3 2" xfId="2928" xr:uid="{00000000-0005-0000-0000-000020000000}"/>
    <cellStyle name="20 % - Akzent1 2 2 3 2 2" xfId="6289" xr:uid="{00000000-0005-0000-0000-000020000000}"/>
    <cellStyle name="20 % - Akzent1 2 2 3 2 2 2" xfId="19740" xr:uid="{00000000-0005-0000-0000-000020000000}"/>
    <cellStyle name="20 % - Akzent1 2 2 3 2 2 3" xfId="33224" xr:uid="{00000000-0005-0000-0000-000020000000}"/>
    <cellStyle name="20 % - Akzent1 2 2 3 2 2 4" xfId="46715" xr:uid="{00000000-0005-0000-0000-000020000000}"/>
    <cellStyle name="20 % - Akzent1 2 2 3 2 3" xfId="9645" xr:uid="{00000000-0005-0000-0000-000020000000}"/>
    <cellStyle name="20 % - Akzent1 2 2 3 2 3 2" xfId="23096" xr:uid="{00000000-0005-0000-0000-000020000000}"/>
    <cellStyle name="20 % - Akzent1 2 2 3 2 3 3" xfId="36580" xr:uid="{00000000-0005-0000-0000-000020000000}"/>
    <cellStyle name="20 % - Akzent1 2 2 3 2 3 4" xfId="50071" xr:uid="{00000000-0005-0000-0000-000020000000}"/>
    <cellStyle name="20 % - Akzent1 2 2 3 2 4" xfId="13001" xr:uid="{00000000-0005-0000-0000-000020000000}"/>
    <cellStyle name="20 % - Akzent1 2 2 3 2 4 2" xfId="26452" xr:uid="{00000000-0005-0000-0000-000020000000}"/>
    <cellStyle name="20 % - Akzent1 2 2 3 2 4 3" xfId="39936" xr:uid="{00000000-0005-0000-0000-000020000000}"/>
    <cellStyle name="20 % - Akzent1 2 2 3 2 4 4" xfId="53427" xr:uid="{00000000-0005-0000-0000-000020000000}"/>
    <cellStyle name="20 % - Akzent1 2 2 3 2 5" xfId="16383" xr:uid="{00000000-0005-0000-0000-000020000000}"/>
    <cellStyle name="20 % - Akzent1 2 2 3 2 6" xfId="29867" xr:uid="{00000000-0005-0000-0000-000020000000}"/>
    <cellStyle name="20 % - Akzent1 2 2 3 2 7" xfId="43358" xr:uid="{00000000-0005-0000-0000-000020000000}"/>
    <cellStyle name="20 % - Akzent1 2 2 3 3" xfId="5162" xr:uid="{00000000-0005-0000-0000-00001F000000}"/>
    <cellStyle name="20 % - Akzent1 2 2 3 3 2" xfId="18613" xr:uid="{00000000-0005-0000-0000-00001F000000}"/>
    <cellStyle name="20 % - Akzent1 2 2 3 3 3" xfId="32097" xr:uid="{00000000-0005-0000-0000-00001F000000}"/>
    <cellStyle name="20 % - Akzent1 2 2 3 3 4" xfId="45588" xr:uid="{00000000-0005-0000-0000-00001F000000}"/>
    <cellStyle name="20 % - Akzent1 2 2 3 4" xfId="8518" xr:uid="{00000000-0005-0000-0000-00001F000000}"/>
    <cellStyle name="20 % - Akzent1 2 2 3 4 2" xfId="21969" xr:uid="{00000000-0005-0000-0000-00001F000000}"/>
    <cellStyle name="20 % - Akzent1 2 2 3 4 3" xfId="35453" xr:uid="{00000000-0005-0000-0000-00001F000000}"/>
    <cellStyle name="20 % - Akzent1 2 2 3 4 4" xfId="48944" xr:uid="{00000000-0005-0000-0000-00001F000000}"/>
    <cellStyle name="20 % - Akzent1 2 2 3 5" xfId="11874" xr:uid="{00000000-0005-0000-0000-00001F000000}"/>
    <cellStyle name="20 % - Akzent1 2 2 3 5 2" xfId="25325" xr:uid="{00000000-0005-0000-0000-00001F000000}"/>
    <cellStyle name="20 % - Akzent1 2 2 3 5 3" xfId="38809" xr:uid="{00000000-0005-0000-0000-00001F000000}"/>
    <cellStyle name="20 % - Akzent1 2 2 3 5 4" xfId="52300" xr:uid="{00000000-0005-0000-0000-00001F000000}"/>
    <cellStyle name="20 % - Akzent1 2 2 3 6" xfId="15256" xr:uid="{00000000-0005-0000-0000-00001F000000}"/>
    <cellStyle name="20 % - Akzent1 2 2 3 7" xfId="28740" xr:uid="{00000000-0005-0000-0000-00001F000000}"/>
    <cellStyle name="20 % - Akzent1 2 2 3 8" xfId="42231" xr:uid="{00000000-0005-0000-0000-00001F000000}"/>
    <cellStyle name="20 % - Akzent1 2 2 4" xfId="2367" xr:uid="{00000000-0005-0000-0000-000021000000}"/>
    <cellStyle name="20 % - Akzent1 2 2 4 2" xfId="5729" xr:uid="{00000000-0005-0000-0000-000021000000}"/>
    <cellStyle name="20 % - Akzent1 2 2 4 2 2" xfId="19180" xr:uid="{00000000-0005-0000-0000-000021000000}"/>
    <cellStyle name="20 % - Akzent1 2 2 4 2 3" xfId="32664" xr:uid="{00000000-0005-0000-0000-000021000000}"/>
    <cellStyle name="20 % - Akzent1 2 2 4 2 4" xfId="46155" xr:uid="{00000000-0005-0000-0000-000021000000}"/>
    <cellStyle name="20 % - Akzent1 2 2 4 3" xfId="9085" xr:uid="{00000000-0005-0000-0000-000021000000}"/>
    <cellStyle name="20 % - Akzent1 2 2 4 3 2" xfId="22536" xr:uid="{00000000-0005-0000-0000-000021000000}"/>
    <cellStyle name="20 % - Akzent1 2 2 4 3 3" xfId="36020" xr:uid="{00000000-0005-0000-0000-000021000000}"/>
    <cellStyle name="20 % - Akzent1 2 2 4 3 4" xfId="49511" xr:uid="{00000000-0005-0000-0000-000021000000}"/>
    <cellStyle name="20 % - Akzent1 2 2 4 4" xfId="12441" xr:uid="{00000000-0005-0000-0000-000021000000}"/>
    <cellStyle name="20 % - Akzent1 2 2 4 4 2" xfId="25892" xr:uid="{00000000-0005-0000-0000-000021000000}"/>
    <cellStyle name="20 % - Akzent1 2 2 4 4 3" xfId="39376" xr:uid="{00000000-0005-0000-0000-000021000000}"/>
    <cellStyle name="20 % - Akzent1 2 2 4 4 4" xfId="52867" xr:uid="{00000000-0005-0000-0000-000021000000}"/>
    <cellStyle name="20 % - Akzent1 2 2 4 5" xfId="15823" xr:uid="{00000000-0005-0000-0000-000021000000}"/>
    <cellStyle name="20 % - Akzent1 2 2 4 6" xfId="29307" xr:uid="{00000000-0005-0000-0000-000021000000}"/>
    <cellStyle name="20 % - Akzent1 2 2 4 7" xfId="42798" xr:uid="{00000000-0005-0000-0000-000021000000}"/>
    <cellStyle name="20 % - Akzent1 2 2 5" xfId="3473" xr:uid="{00000000-0005-0000-0000-000022000000}"/>
    <cellStyle name="20 % - Akzent1 2 2 5 2" xfId="6834" xr:uid="{00000000-0005-0000-0000-000022000000}"/>
    <cellStyle name="20 % - Akzent1 2 2 5 2 2" xfId="20285" xr:uid="{00000000-0005-0000-0000-000022000000}"/>
    <cellStyle name="20 % - Akzent1 2 2 5 2 3" xfId="33769" xr:uid="{00000000-0005-0000-0000-000022000000}"/>
    <cellStyle name="20 % - Akzent1 2 2 5 2 4" xfId="47260" xr:uid="{00000000-0005-0000-0000-000022000000}"/>
    <cellStyle name="20 % - Akzent1 2 2 5 3" xfId="10190" xr:uid="{00000000-0005-0000-0000-000022000000}"/>
    <cellStyle name="20 % - Akzent1 2 2 5 3 2" xfId="23641" xr:uid="{00000000-0005-0000-0000-000022000000}"/>
    <cellStyle name="20 % - Akzent1 2 2 5 3 3" xfId="37125" xr:uid="{00000000-0005-0000-0000-000022000000}"/>
    <cellStyle name="20 % - Akzent1 2 2 5 3 4" xfId="50616" xr:uid="{00000000-0005-0000-0000-000022000000}"/>
    <cellStyle name="20 % - Akzent1 2 2 5 4" xfId="13546" xr:uid="{00000000-0005-0000-0000-000022000000}"/>
    <cellStyle name="20 % - Akzent1 2 2 5 4 2" xfId="26997" xr:uid="{00000000-0005-0000-0000-000022000000}"/>
    <cellStyle name="20 % - Akzent1 2 2 5 4 3" xfId="40481" xr:uid="{00000000-0005-0000-0000-000022000000}"/>
    <cellStyle name="20 % - Akzent1 2 2 5 4 4" xfId="53972" xr:uid="{00000000-0005-0000-0000-000022000000}"/>
    <cellStyle name="20 % - Akzent1 2 2 5 5" xfId="16928" xr:uid="{00000000-0005-0000-0000-000022000000}"/>
    <cellStyle name="20 % - Akzent1 2 2 5 6" xfId="30412" xr:uid="{00000000-0005-0000-0000-000022000000}"/>
    <cellStyle name="20 % - Akzent1 2 2 5 7" xfId="43903" xr:uid="{00000000-0005-0000-0000-000022000000}"/>
    <cellStyle name="20 % - Akzent1 2 2 6" xfId="4053" xr:uid="{00000000-0005-0000-0000-000023000000}"/>
    <cellStyle name="20 % - Akzent1 2 2 6 2" xfId="7410" xr:uid="{00000000-0005-0000-0000-000023000000}"/>
    <cellStyle name="20 % - Akzent1 2 2 6 2 2" xfId="20861" xr:uid="{00000000-0005-0000-0000-000023000000}"/>
    <cellStyle name="20 % - Akzent1 2 2 6 2 3" xfId="34345" xr:uid="{00000000-0005-0000-0000-000023000000}"/>
    <cellStyle name="20 % - Akzent1 2 2 6 2 4" xfId="47836" xr:uid="{00000000-0005-0000-0000-000023000000}"/>
    <cellStyle name="20 % - Akzent1 2 2 6 3" xfId="10766" xr:uid="{00000000-0005-0000-0000-000023000000}"/>
    <cellStyle name="20 % - Akzent1 2 2 6 3 2" xfId="24217" xr:uid="{00000000-0005-0000-0000-000023000000}"/>
    <cellStyle name="20 % - Akzent1 2 2 6 3 3" xfId="37701" xr:uid="{00000000-0005-0000-0000-000023000000}"/>
    <cellStyle name="20 % - Akzent1 2 2 6 3 4" xfId="51192" xr:uid="{00000000-0005-0000-0000-000023000000}"/>
    <cellStyle name="20 % - Akzent1 2 2 6 4" xfId="14122" xr:uid="{00000000-0005-0000-0000-000023000000}"/>
    <cellStyle name="20 % - Akzent1 2 2 6 4 2" xfId="27573" xr:uid="{00000000-0005-0000-0000-000023000000}"/>
    <cellStyle name="20 % - Akzent1 2 2 6 4 3" xfId="41057" xr:uid="{00000000-0005-0000-0000-000023000000}"/>
    <cellStyle name="20 % - Akzent1 2 2 6 4 4" xfId="54548" xr:uid="{00000000-0005-0000-0000-000023000000}"/>
    <cellStyle name="20 % - Akzent1 2 2 6 5" xfId="17504" xr:uid="{00000000-0005-0000-0000-000023000000}"/>
    <cellStyle name="20 % - Akzent1 2 2 6 6" xfId="30988" xr:uid="{00000000-0005-0000-0000-000023000000}"/>
    <cellStyle name="20 % - Akzent1 2 2 6 7" xfId="44479" xr:uid="{00000000-0005-0000-0000-000023000000}"/>
    <cellStyle name="20 % - Akzent1 2 2 7" xfId="4603" xr:uid="{00000000-0005-0000-0000-000018000000}"/>
    <cellStyle name="20 % - Akzent1 2 2 7 2" xfId="18054" xr:uid="{00000000-0005-0000-0000-000018000000}"/>
    <cellStyle name="20 % - Akzent1 2 2 7 3" xfId="31538" xr:uid="{00000000-0005-0000-0000-000018000000}"/>
    <cellStyle name="20 % - Akzent1 2 2 7 4" xfId="45029" xr:uid="{00000000-0005-0000-0000-000018000000}"/>
    <cellStyle name="20 % - Akzent1 2 2 8" xfId="7959" xr:uid="{00000000-0005-0000-0000-000018000000}"/>
    <cellStyle name="20 % - Akzent1 2 2 8 2" xfId="21410" xr:uid="{00000000-0005-0000-0000-000018000000}"/>
    <cellStyle name="20 % - Akzent1 2 2 8 3" xfId="34894" xr:uid="{00000000-0005-0000-0000-000018000000}"/>
    <cellStyle name="20 % - Akzent1 2 2 8 4" xfId="48385" xr:uid="{00000000-0005-0000-0000-000018000000}"/>
    <cellStyle name="20 % - Akzent1 2 2 9" xfId="11315" xr:uid="{00000000-0005-0000-0000-000018000000}"/>
    <cellStyle name="20 % - Akzent1 2 2 9 2" xfId="24766" xr:uid="{00000000-0005-0000-0000-000018000000}"/>
    <cellStyle name="20 % - Akzent1 2 2 9 3" xfId="38250" xr:uid="{00000000-0005-0000-0000-000018000000}"/>
    <cellStyle name="20 % - Akzent1 2 2 9 4" xfId="51741" xr:uid="{00000000-0005-0000-0000-000018000000}"/>
    <cellStyle name="20 % - Akzent1 2 3" xfId="1306" xr:uid="{00000000-0005-0000-0000-000024000000}"/>
    <cellStyle name="20 % - Akzent1 2 3 10" xfId="14782" xr:uid="{00000000-0005-0000-0000-000024000000}"/>
    <cellStyle name="20 % - Akzent1 2 3 11" xfId="28265" xr:uid="{00000000-0005-0000-0000-000024000000}"/>
    <cellStyle name="20 % - Akzent1 2 3 12" xfId="41756" xr:uid="{00000000-0005-0000-0000-000024000000}"/>
    <cellStyle name="20 % - Akzent1 2 3 2" xfId="1546" xr:uid="{00000000-0005-0000-0000-000025000000}"/>
    <cellStyle name="20 % - Akzent1 2 3 2 10" xfId="28515" xr:uid="{00000000-0005-0000-0000-000025000000}"/>
    <cellStyle name="20 % - Akzent1 2 3 2 11" xfId="42006" xr:uid="{00000000-0005-0000-0000-000025000000}"/>
    <cellStyle name="20 % - Akzent1 2 3 2 2" xfId="2123" xr:uid="{00000000-0005-0000-0000-000026000000}"/>
    <cellStyle name="20 % - Akzent1 2 3 2 2 2" xfId="3264" xr:uid="{00000000-0005-0000-0000-000027000000}"/>
    <cellStyle name="20 % - Akzent1 2 3 2 2 2 2" xfId="6625" xr:uid="{00000000-0005-0000-0000-000027000000}"/>
    <cellStyle name="20 % - Akzent1 2 3 2 2 2 2 2" xfId="20076" xr:uid="{00000000-0005-0000-0000-000027000000}"/>
    <cellStyle name="20 % - Akzent1 2 3 2 2 2 2 3" xfId="33560" xr:uid="{00000000-0005-0000-0000-000027000000}"/>
    <cellStyle name="20 % - Akzent1 2 3 2 2 2 2 4" xfId="47051" xr:uid="{00000000-0005-0000-0000-000027000000}"/>
    <cellStyle name="20 % - Akzent1 2 3 2 2 2 3" xfId="9981" xr:uid="{00000000-0005-0000-0000-000027000000}"/>
    <cellStyle name="20 % - Akzent1 2 3 2 2 2 3 2" xfId="23432" xr:uid="{00000000-0005-0000-0000-000027000000}"/>
    <cellStyle name="20 % - Akzent1 2 3 2 2 2 3 3" xfId="36916" xr:uid="{00000000-0005-0000-0000-000027000000}"/>
    <cellStyle name="20 % - Akzent1 2 3 2 2 2 3 4" xfId="50407" xr:uid="{00000000-0005-0000-0000-000027000000}"/>
    <cellStyle name="20 % - Akzent1 2 3 2 2 2 4" xfId="13337" xr:uid="{00000000-0005-0000-0000-000027000000}"/>
    <cellStyle name="20 % - Akzent1 2 3 2 2 2 4 2" xfId="26788" xr:uid="{00000000-0005-0000-0000-000027000000}"/>
    <cellStyle name="20 % - Akzent1 2 3 2 2 2 4 3" xfId="40272" xr:uid="{00000000-0005-0000-0000-000027000000}"/>
    <cellStyle name="20 % - Akzent1 2 3 2 2 2 4 4" xfId="53763" xr:uid="{00000000-0005-0000-0000-000027000000}"/>
    <cellStyle name="20 % - Akzent1 2 3 2 2 2 5" xfId="16719" xr:uid="{00000000-0005-0000-0000-000027000000}"/>
    <cellStyle name="20 % - Akzent1 2 3 2 2 2 6" xfId="30203" xr:uid="{00000000-0005-0000-0000-000027000000}"/>
    <cellStyle name="20 % - Akzent1 2 3 2 2 2 7" xfId="43694" xr:uid="{00000000-0005-0000-0000-000027000000}"/>
    <cellStyle name="20 % - Akzent1 2 3 2 2 3" xfId="5498" xr:uid="{00000000-0005-0000-0000-000026000000}"/>
    <cellStyle name="20 % - Akzent1 2 3 2 2 3 2" xfId="18949" xr:uid="{00000000-0005-0000-0000-000026000000}"/>
    <cellStyle name="20 % - Akzent1 2 3 2 2 3 3" xfId="32433" xr:uid="{00000000-0005-0000-0000-000026000000}"/>
    <cellStyle name="20 % - Akzent1 2 3 2 2 3 4" xfId="45924" xr:uid="{00000000-0005-0000-0000-000026000000}"/>
    <cellStyle name="20 % - Akzent1 2 3 2 2 4" xfId="8854" xr:uid="{00000000-0005-0000-0000-000026000000}"/>
    <cellStyle name="20 % - Akzent1 2 3 2 2 4 2" xfId="22305" xr:uid="{00000000-0005-0000-0000-000026000000}"/>
    <cellStyle name="20 % - Akzent1 2 3 2 2 4 3" xfId="35789" xr:uid="{00000000-0005-0000-0000-000026000000}"/>
    <cellStyle name="20 % - Akzent1 2 3 2 2 4 4" xfId="49280" xr:uid="{00000000-0005-0000-0000-000026000000}"/>
    <cellStyle name="20 % - Akzent1 2 3 2 2 5" xfId="12210" xr:uid="{00000000-0005-0000-0000-000026000000}"/>
    <cellStyle name="20 % - Akzent1 2 3 2 2 5 2" xfId="25661" xr:uid="{00000000-0005-0000-0000-000026000000}"/>
    <cellStyle name="20 % - Akzent1 2 3 2 2 5 3" xfId="39145" xr:uid="{00000000-0005-0000-0000-000026000000}"/>
    <cellStyle name="20 % - Akzent1 2 3 2 2 5 4" xfId="52636" xr:uid="{00000000-0005-0000-0000-000026000000}"/>
    <cellStyle name="20 % - Akzent1 2 3 2 2 6" xfId="15592" xr:uid="{00000000-0005-0000-0000-000026000000}"/>
    <cellStyle name="20 % - Akzent1 2 3 2 2 7" xfId="29076" xr:uid="{00000000-0005-0000-0000-000026000000}"/>
    <cellStyle name="20 % - Akzent1 2 3 2 2 8" xfId="42567" xr:uid="{00000000-0005-0000-0000-000026000000}"/>
    <cellStyle name="20 % - Akzent1 2 3 2 3" xfId="2704" xr:uid="{00000000-0005-0000-0000-000028000000}"/>
    <cellStyle name="20 % - Akzent1 2 3 2 3 2" xfId="6065" xr:uid="{00000000-0005-0000-0000-000028000000}"/>
    <cellStyle name="20 % - Akzent1 2 3 2 3 2 2" xfId="19516" xr:uid="{00000000-0005-0000-0000-000028000000}"/>
    <cellStyle name="20 % - Akzent1 2 3 2 3 2 3" xfId="33000" xr:uid="{00000000-0005-0000-0000-000028000000}"/>
    <cellStyle name="20 % - Akzent1 2 3 2 3 2 4" xfId="46491" xr:uid="{00000000-0005-0000-0000-000028000000}"/>
    <cellStyle name="20 % - Akzent1 2 3 2 3 3" xfId="9421" xr:uid="{00000000-0005-0000-0000-000028000000}"/>
    <cellStyle name="20 % - Akzent1 2 3 2 3 3 2" xfId="22872" xr:uid="{00000000-0005-0000-0000-000028000000}"/>
    <cellStyle name="20 % - Akzent1 2 3 2 3 3 3" xfId="36356" xr:uid="{00000000-0005-0000-0000-000028000000}"/>
    <cellStyle name="20 % - Akzent1 2 3 2 3 3 4" xfId="49847" xr:uid="{00000000-0005-0000-0000-000028000000}"/>
    <cellStyle name="20 % - Akzent1 2 3 2 3 4" xfId="12777" xr:uid="{00000000-0005-0000-0000-000028000000}"/>
    <cellStyle name="20 % - Akzent1 2 3 2 3 4 2" xfId="26228" xr:uid="{00000000-0005-0000-0000-000028000000}"/>
    <cellStyle name="20 % - Akzent1 2 3 2 3 4 3" xfId="39712" xr:uid="{00000000-0005-0000-0000-000028000000}"/>
    <cellStyle name="20 % - Akzent1 2 3 2 3 4 4" xfId="53203" xr:uid="{00000000-0005-0000-0000-000028000000}"/>
    <cellStyle name="20 % - Akzent1 2 3 2 3 5" xfId="16159" xr:uid="{00000000-0005-0000-0000-000028000000}"/>
    <cellStyle name="20 % - Akzent1 2 3 2 3 6" xfId="29643" xr:uid="{00000000-0005-0000-0000-000028000000}"/>
    <cellStyle name="20 % - Akzent1 2 3 2 3 7" xfId="43134" xr:uid="{00000000-0005-0000-0000-000028000000}"/>
    <cellStyle name="20 % - Akzent1 2 3 2 4" xfId="3809" xr:uid="{00000000-0005-0000-0000-000029000000}"/>
    <cellStyle name="20 % - Akzent1 2 3 2 4 2" xfId="7170" xr:uid="{00000000-0005-0000-0000-000029000000}"/>
    <cellStyle name="20 % - Akzent1 2 3 2 4 2 2" xfId="20621" xr:uid="{00000000-0005-0000-0000-000029000000}"/>
    <cellStyle name="20 % - Akzent1 2 3 2 4 2 3" xfId="34105" xr:uid="{00000000-0005-0000-0000-000029000000}"/>
    <cellStyle name="20 % - Akzent1 2 3 2 4 2 4" xfId="47596" xr:uid="{00000000-0005-0000-0000-000029000000}"/>
    <cellStyle name="20 % - Akzent1 2 3 2 4 3" xfId="10526" xr:uid="{00000000-0005-0000-0000-000029000000}"/>
    <cellStyle name="20 % - Akzent1 2 3 2 4 3 2" xfId="23977" xr:uid="{00000000-0005-0000-0000-000029000000}"/>
    <cellStyle name="20 % - Akzent1 2 3 2 4 3 3" xfId="37461" xr:uid="{00000000-0005-0000-0000-000029000000}"/>
    <cellStyle name="20 % - Akzent1 2 3 2 4 3 4" xfId="50952" xr:uid="{00000000-0005-0000-0000-000029000000}"/>
    <cellStyle name="20 % - Akzent1 2 3 2 4 4" xfId="13882" xr:uid="{00000000-0005-0000-0000-000029000000}"/>
    <cellStyle name="20 % - Akzent1 2 3 2 4 4 2" xfId="27333" xr:uid="{00000000-0005-0000-0000-000029000000}"/>
    <cellStyle name="20 % - Akzent1 2 3 2 4 4 3" xfId="40817" xr:uid="{00000000-0005-0000-0000-000029000000}"/>
    <cellStyle name="20 % - Akzent1 2 3 2 4 4 4" xfId="54308" xr:uid="{00000000-0005-0000-0000-000029000000}"/>
    <cellStyle name="20 % - Akzent1 2 3 2 4 5" xfId="17264" xr:uid="{00000000-0005-0000-0000-000029000000}"/>
    <cellStyle name="20 % - Akzent1 2 3 2 4 6" xfId="30748" xr:uid="{00000000-0005-0000-0000-000029000000}"/>
    <cellStyle name="20 % - Akzent1 2 3 2 4 7" xfId="44239" xr:uid="{00000000-0005-0000-0000-000029000000}"/>
    <cellStyle name="20 % - Akzent1 2 3 2 5" xfId="4389" xr:uid="{00000000-0005-0000-0000-00002A000000}"/>
    <cellStyle name="20 % - Akzent1 2 3 2 5 2" xfId="7746" xr:uid="{00000000-0005-0000-0000-00002A000000}"/>
    <cellStyle name="20 % - Akzent1 2 3 2 5 2 2" xfId="21197" xr:uid="{00000000-0005-0000-0000-00002A000000}"/>
    <cellStyle name="20 % - Akzent1 2 3 2 5 2 3" xfId="34681" xr:uid="{00000000-0005-0000-0000-00002A000000}"/>
    <cellStyle name="20 % - Akzent1 2 3 2 5 2 4" xfId="48172" xr:uid="{00000000-0005-0000-0000-00002A000000}"/>
    <cellStyle name="20 % - Akzent1 2 3 2 5 3" xfId="11102" xr:uid="{00000000-0005-0000-0000-00002A000000}"/>
    <cellStyle name="20 % - Akzent1 2 3 2 5 3 2" xfId="24553" xr:uid="{00000000-0005-0000-0000-00002A000000}"/>
    <cellStyle name="20 % - Akzent1 2 3 2 5 3 3" xfId="38037" xr:uid="{00000000-0005-0000-0000-00002A000000}"/>
    <cellStyle name="20 % - Akzent1 2 3 2 5 3 4" xfId="51528" xr:uid="{00000000-0005-0000-0000-00002A000000}"/>
    <cellStyle name="20 % - Akzent1 2 3 2 5 4" xfId="14458" xr:uid="{00000000-0005-0000-0000-00002A000000}"/>
    <cellStyle name="20 % - Akzent1 2 3 2 5 4 2" xfId="27909" xr:uid="{00000000-0005-0000-0000-00002A000000}"/>
    <cellStyle name="20 % - Akzent1 2 3 2 5 4 3" xfId="41393" xr:uid="{00000000-0005-0000-0000-00002A000000}"/>
    <cellStyle name="20 % - Akzent1 2 3 2 5 4 4" xfId="54884" xr:uid="{00000000-0005-0000-0000-00002A000000}"/>
    <cellStyle name="20 % - Akzent1 2 3 2 5 5" xfId="17840" xr:uid="{00000000-0005-0000-0000-00002A000000}"/>
    <cellStyle name="20 % - Akzent1 2 3 2 5 6" xfId="31324" xr:uid="{00000000-0005-0000-0000-00002A000000}"/>
    <cellStyle name="20 % - Akzent1 2 3 2 5 7" xfId="44815" xr:uid="{00000000-0005-0000-0000-00002A000000}"/>
    <cellStyle name="20 % - Akzent1 2 3 2 6" xfId="4939" xr:uid="{00000000-0005-0000-0000-000025000000}"/>
    <cellStyle name="20 % - Akzent1 2 3 2 6 2" xfId="18390" xr:uid="{00000000-0005-0000-0000-000025000000}"/>
    <cellStyle name="20 % - Akzent1 2 3 2 6 3" xfId="31874" xr:uid="{00000000-0005-0000-0000-000025000000}"/>
    <cellStyle name="20 % - Akzent1 2 3 2 6 4" xfId="45365" xr:uid="{00000000-0005-0000-0000-000025000000}"/>
    <cellStyle name="20 % - Akzent1 2 3 2 7" xfId="8295" xr:uid="{00000000-0005-0000-0000-000025000000}"/>
    <cellStyle name="20 % - Akzent1 2 3 2 7 2" xfId="21746" xr:uid="{00000000-0005-0000-0000-000025000000}"/>
    <cellStyle name="20 % - Akzent1 2 3 2 7 3" xfId="35230" xr:uid="{00000000-0005-0000-0000-000025000000}"/>
    <cellStyle name="20 % - Akzent1 2 3 2 7 4" xfId="48721" xr:uid="{00000000-0005-0000-0000-000025000000}"/>
    <cellStyle name="20 % - Akzent1 2 3 2 8" xfId="11651" xr:uid="{00000000-0005-0000-0000-000025000000}"/>
    <cellStyle name="20 % - Akzent1 2 3 2 8 2" xfId="25102" xr:uid="{00000000-0005-0000-0000-000025000000}"/>
    <cellStyle name="20 % - Akzent1 2 3 2 8 3" xfId="38586" xr:uid="{00000000-0005-0000-0000-000025000000}"/>
    <cellStyle name="20 % - Akzent1 2 3 2 8 4" xfId="52077" xr:uid="{00000000-0005-0000-0000-000025000000}"/>
    <cellStyle name="20 % - Akzent1 2 3 2 9" xfId="15032" xr:uid="{00000000-0005-0000-0000-000025000000}"/>
    <cellStyle name="20 % - Akzent1 2 3 3" xfId="1874" xr:uid="{00000000-0005-0000-0000-00002B000000}"/>
    <cellStyle name="20 % - Akzent1 2 3 3 2" xfId="3014" xr:uid="{00000000-0005-0000-0000-00002C000000}"/>
    <cellStyle name="20 % - Akzent1 2 3 3 2 2" xfId="6375" xr:uid="{00000000-0005-0000-0000-00002C000000}"/>
    <cellStyle name="20 % - Akzent1 2 3 3 2 2 2" xfId="19826" xr:uid="{00000000-0005-0000-0000-00002C000000}"/>
    <cellStyle name="20 % - Akzent1 2 3 3 2 2 3" xfId="33310" xr:uid="{00000000-0005-0000-0000-00002C000000}"/>
    <cellStyle name="20 % - Akzent1 2 3 3 2 2 4" xfId="46801" xr:uid="{00000000-0005-0000-0000-00002C000000}"/>
    <cellStyle name="20 % - Akzent1 2 3 3 2 3" xfId="9731" xr:uid="{00000000-0005-0000-0000-00002C000000}"/>
    <cellStyle name="20 % - Akzent1 2 3 3 2 3 2" xfId="23182" xr:uid="{00000000-0005-0000-0000-00002C000000}"/>
    <cellStyle name="20 % - Akzent1 2 3 3 2 3 3" xfId="36666" xr:uid="{00000000-0005-0000-0000-00002C000000}"/>
    <cellStyle name="20 % - Akzent1 2 3 3 2 3 4" xfId="50157" xr:uid="{00000000-0005-0000-0000-00002C000000}"/>
    <cellStyle name="20 % - Akzent1 2 3 3 2 4" xfId="13087" xr:uid="{00000000-0005-0000-0000-00002C000000}"/>
    <cellStyle name="20 % - Akzent1 2 3 3 2 4 2" xfId="26538" xr:uid="{00000000-0005-0000-0000-00002C000000}"/>
    <cellStyle name="20 % - Akzent1 2 3 3 2 4 3" xfId="40022" xr:uid="{00000000-0005-0000-0000-00002C000000}"/>
    <cellStyle name="20 % - Akzent1 2 3 3 2 4 4" xfId="53513" xr:uid="{00000000-0005-0000-0000-00002C000000}"/>
    <cellStyle name="20 % - Akzent1 2 3 3 2 5" xfId="16469" xr:uid="{00000000-0005-0000-0000-00002C000000}"/>
    <cellStyle name="20 % - Akzent1 2 3 3 2 6" xfId="29953" xr:uid="{00000000-0005-0000-0000-00002C000000}"/>
    <cellStyle name="20 % - Akzent1 2 3 3 2 7" xfId="43444" xr:uid="{00000000-0005-0000-0000-00002C000000}"/>
    <cellStyle name="20 % - Akzent1 2 3 3 3" xfId="5248" xr:uid="{00000000-0005-0000-0000-00002B000000}"/>
    <cellStyle name="20 % - Akzent1 2 3 3 3 2" xfId="18699" xr:uid="{00000000-0005-0000-0000-00002B000000}"/>
    <cellStyle name="20 % - Akzent1 2 3 3 3 3" xfId="32183" xr:uid="{00000000-0005-0000-0000-00002B000000}"/>
    <cellStyle name="20 % - Akzent1 2 3 3 3 4" xfId="45674" xr:uid="{00000000-0005-0000-0000-00002B000000}"/>
    <cellStyle name="20 % - Akzent1 2 3 3 4" xfId="8604" xr:uid="{00000000-0005-0000-0000-00002B000000}"/>
    <cellStyle name="20 % - Akzent1 2 3 3 4 2" xfId="22055" xr:uid="{00000000-0005-0000-0000-00002B000000}"/>
    <cellStyle name="20 % - Akzent1 2 3 3 4 3" xfId="35539" xr:uid="{00000000-0005-0000-0000-00002B000000}"/>
    <cellStyle name="20 % - Akzent1 2 3 3 4 4" xfId="49030" xr:uid="{00000000-0005-0000-0000-00002B000000}"/>
    <cellStyle name="20 % - Akzent1 2 3 3 5" xfId="11960" xr:uid="{00000000-0005-0000-0000-00002B000000}"/>
    <cellStyle name="20 % - Akzent1 2 3 3 5 2" xfId="25411" xr:uid="{00000000-0005-0000-0000-00002B000000}"/>
    <cellStyle name="20 % - Akzent1 2 3 3 5 3" xfId="38895" xr:uid="{00000000-0005-0000-0000-00002B000000}"/>
    <cellStyle name="20 % - Akzent1 2 3 3 5 4" xfId="52386" xr:uid="{00000000-0005-0000-0000-00002B000000}"/>
    <cellStyle name="20 % - Akzent1 2 3 3 6" xfId="15342" xr:uid="{00000000-0005-0000-0000-00002B000000}"/>
    <cellStyle name="20 % - Akzent1 2 3 3 7" xfId="28826" xr:uid="{00000000-0005-0000-0000-00002B000000}"/>
    <cellStyle name="20 % - Akzent1 2 3 3 8" xfId="42317" xr:uid="{00000000-0005-0000-0000-00002B000000}"/>
    <cellStyle name="20 % - Akzent1 2 3 4" xfId="2453" xr:uid="{00000000-0005-0000-0000-00002D000000}"/>
    <cellStyle name="20 % - Akzent1 2 3 4 2" xfId="5815" xr:uid="{00000000-0005-0000-0000-00002D000000}"/>
    <cellStyle name="20 % - Akzent1 2 3 4 2 2" xfId="19266" xr:uid="{00000000-0005-0000-0000-00002D000000}"/>
    <cellStyle name="20 % - Akzent1 2 3 4 2 3" xfId="32750" xr:uid="{00000000-0005-0000-0000-00002D000000}"/>
    <cellStyle name="20 % - Akzent1 2 3 4 2 4" xfId="46241" xr:uid="{00000000-0005-0000-0000-00002D000000}"/>
    <cellStyle name="20 % - Akzent1 2 3 4 3" xfId="9171" xr:uid="{00000000-0005-0000-0000-00002D000000}"/>
    <cellStyle name="20 % - Akzent1 2 3 4 3 2" xfId="22622" xr:uid="{00000000-0005-0000-0000-00002D000000}"/>
    <cellStyle name="20 % - Akzent1 2 3 4 3 3" xfId="36106" xr:uid="{00000000-0005-0000-0000-00002D000000}"/>
    <cellStyle name="20 % - Akzent1 2 3 4 3 4" xfId="49597" xr:uid="{00000000-0005-0000-0000-00002D000000}"/>
    <cellStyle name="20 % - Akzent1 2 3 4 4" xfId="12527" xr:uid="{00000000-0005-0000-0000-00002D000000}"/>
    <cellStyle name="20 % - Akzent1 2 3 4 4 2" xfId="25978" xr:uid="{00000000-0005-0000-0000-00002D000000}"/>
    <cellStyle name="20 % - Akzent1 2 3 4 4 3" xfId="39462" xr:uid="{00000000-0005-0000-0000-00002D000000}"/>
    <cellStyle name="20 % - Akzent1 2 3 4 4 4" xfId="52953" xr:uid="{00000000-0005-0000-0000-00002D000000}"/>
    <cellStyle name="20 % - Akzent1 2 3 4 5" xfId="15909" xr:uid="{00000000-0005-0000-0000-00002D000000}"/>
    <cellStyle name="20 % - Akzent1 2 3 4 6" xfId="29393" xr:uid="{00000000-0005-0000-0000-00002D000000}"/>
    <cellStyle name="20 % - Akzent1 2 3 4 7" xfId="42884" xr:uid="{00000000-0005-0000-0000-00002D000000}"/>
    <cellStyle name="20 % - Akzent1 2 3 5" xfId="3559" xr:uid="{00000000-0005-0000-0000-00002E000000}"/>
    <cellStyle name="20 % - Akzent1 2 3 5 2" xfId="6920" xr:uid="{00000000-0005-0000-0000-00002E000000}"/>
    <cellStyle name="20 % - Akzent1 2 3 5 2 2" xfId="20371" xr:uid="{00000000-0005-0000-0000-00002E000000}"/>
    <cellStyle name="20 % - Akzent1 2 3 5 2 3" xfId="33855" xr:uid="{00000000-0005-0000-0000-00002E000000}"/>
    <cellStyle name="20 % - Akzent1 2 3 5 2 4" xfId="47346" xr:uid="{00000000-0005-0000-0000-00002E000000}"/>
    <cellStyle name="20 % - Akzent1 2 3 5 3" xfId="10276" xr:uid="{00000000-0005-0000-0000-00002E000000}"/>
    <cellStyle name="20 % - Akzent1 2 3 5 3 2" xfId="23727" xr:uid="{00000000-0005-0000-0000-00002E000000}"/>
    <cellStyle name="20 % - Akzent1 2 3 5 3 3" xfId="37211" xr:uid="{00000000-0005-0000-0000-00002E000000}"/>
    <cellStyle name="20 % - Akzent1 2 3 5 3 4" xfId="50702" xr:uid="{00000000-0005-0000-0000-00002E000000}"/>
    <cellStyle name="20 % - Akzent1 2 3 5 4" xfId="13632" xr:uid="{00000000-0005-0000-0000-00002E000000}"/>
    <cellStyle name="20 % - Akzent1 2 3 5 4 2" xfId="27083" xr:uid="{00000000-0005-0000-0000-00002E000000}"/>
    <cellStyle name="20 % - Akzent1 2 3 5 4 3" xfId="40567" xr:uid="{00000000-0005-0000-0000-00002E000000}"/>
    <cellStyle name="20 % - Akzent1 2 3 5 4 4" xfId="54058" xr:uid="{00000000-0005-0000-0000-00002E000000}"/>
    <cellStyle name="20 % - Akzent1 2 3 5 5" xfId="17014" xr:uid="{00000000-0005-0000-0000-00002E000000}"/>
    <cellStyle name="20 % - Akzent1 2 3 5 6" xfId="30498" xr:uid="{00000000-0005-0000-0000-00002E000000}"/>
    <cellStyle name="20 % - Akzent1 2 3 5 7" xfId="43989" xr:uid="{00000000-0005-0000-0000-00002E000000}"/>
    <cellStyle name="20 % - Akzent1 2 3 6" xfId="4139" xr:uid="{00000000-0005-0000-0000-00002F000000}"/>
    <cellStyle name="20 % - Akzent1 2 3 6 2" xfId="7496" xr:uid="{00000000-0005-0000-0000-00002F000000}"/>
    <cellStyle name="20 % - Akzent1 2 3 6 2 2" xfId="20947" xr:uid="{00000000-0005-0000-0000-00002F000000}"/>
    <cellStyle name="20 % - Akzent1 2 3 6 2 3" xfId="34431" xr:uid="{00000000-0005-0000-0000-00002F000000}"/>
    <cellStyle name="20 % - Akzent1 2 3 6 2 4" xfId="47922" xr:uid="{00000000-0005-0000-0000-00002F000000}"/>
    <cellStyle name="20 % - Akzent1 2 3 6 3" xfId="10852" xr:uid="{00000000-0005-0000-0000-00002F000000}"/>
    <cellStyle name="20 % - Akzent1 2 3 6 3 2" xfId="24303" xr:uid="{00000000-0005-0000-0000-00002F000000}"/>
    <cellStyle name="20 % - Akzent1 2 3 6 3 3" xfId="37787" xr:uid="{00000000-0005-0000-0000-00002F000000}"/>
    <cellStyle name="20 % - Akzent1 2 3 6 3 4" xfId="51278" xr:uid="{00000000-0005-0000-0000-00002F000000}"/>
    <cellStyle name="20 % - Akzent1 2 3 6 4" xfId="14208" xr:uid="{00000000-0005-0000-0000-00002F000000}"/>
    <cellStyle name="20 % - Akzent1 2 3 6 4 2" xfId="27659" xr:uid="{00000000-0005-0000-0000-00002F000000}"/>
    <cellStyle name="20 % - Akzent1 2 3 6 4 3" xfId="41143" xr:uid="{00000000-0005-0000-0000-00002F000000}"/>
    <cellStyle name="20 % - Akzent1 2 3 6 4 4" xfId="54634" xr:uid="{00000000-0005-0000-0000-00002F000000}"/>
    <cellStyle name="20 % - Akzent1 2 3 6 5" xfId="17590" xr:uid="{00000000-0005-0000-0000-00002F000000}"/>
    <cellStyle name="20 % - Akzent1 2 3 6 6" xfId="31074" xr:uid="{00000000-0005-0000-0000-00002F000000}"/>
    <cellStyle name="20 % - Akzent1 2 3 6 7" xfId="44565" xr:uid="{00000000-0005-0000-0000-00002F000000}"/>
    <cellStyle name="20 % - Akzent1 2 3 7" xfId="4689" xr:uid="{00000000-0005-0000-0000-000024000000}"/>
    <cellStyle name="20 % - Akzent1 2 3 7 2" xfId="18140" xr:uid="{00000000-0005-0000-0000-000024000000}"/>
    <cellStyle name="20 % - Akzent1 2 3 7 3" xfId="31624" xr:uid="{00000000-0005-0000-0000-000024000000}"/>
    <cellStyle name="20 % - Akzent1 2 3 7 4" xfId="45115" xr:uid="{00000000-0005-0000-0000-000024000000}"/>
    <cellStyle name="20 % - Akzent1 2 3 8" xfId="8045" xr:uid="{00000000-0005-0000-0000-000024000000}"/>
    <cellStyle name="20 % - Akzent1 2 3 8 2" xfId="21496" xr:uid="{00000000-0005-0000-0000-000024000000}"/>
    <cellStyle name="20 % - Akzent1 2 3 8 3" xfId="34980" xr:uid="{00000000-0005-0000-0000-000024000000}"/>
    <cellStyle name="20 % - Akzent1 2 3 8 4" xfId="48471" xr:uid="{00000000-0005-0000-0000-000024000000}"/>
    <cellStyle name="20 % - Akzent1 2 3 9" xfId="11401" xr:uid="{00000000-0005-0000-0000-000024000000}"/>
    <cellStyle name="20 % - Akzent1 2 3 9 2" xfId="24852" xr:uid="{00000000-0005-0000-0000-000024000000}"/>
    <cellStyle name="20 % - Akzent1 2 3 9 3" xfId="38336" xr:uid="{00000000-0005-0000-0000-000024000000}"/>
    <cellStyle name="20 % - Akzent1 2 3 9 4" xfId="51827" xr:uid="{00000000-0005-0000-0000-000024000000}"/>
    <cellStyle name="20 % - Akzent1 2 4" xfId="1364" xr:uid="{00000000-0005-0000-0000-000030000000}"/>
    <cellStyle name="20 % - Akzent1 2 4 10" xfId="28328" xr:uid="{00000000-0005-0000-0000-000030000000}"/>
    <cellStyle name="20 % - Akzent1 2 4 11" xfId="41819" xr:uid="{00000000-0005-0000-0000-000030000000}"/>
    <cellStyle name="20 % - Akzent1 2 4 2" xfId="1937" xr:uid="{00000000-0005-0000-0000-000031000000}"/>
    <cellStyle name="20 % - Akzent1 2 4 2 2" xfId="3077" xr:uid="{00000000-0005-0000-0000-000032000000}"/>
    <cellStyle name="20 % - Akzent1 2 4 2 2 2" xfId="6438" xr:uid="{00000000-0005-0000-0000-000032000000}"/>
    <cellStyle name="20 % - Akzent1 2 4 2 2 2 2" xfId="19889" xr:uid="{00000000-0005-0000-0000-000032000000}"/>
    <cellStyle name="20 % - Akzent1 2 4 2 2 2 3" xfId="33373" xr:uid="{00000000-0005-0000-0000-000032000000}"/>
    <cellStyle name="20 % - Akzent1 2 4 2 2 2 4" xfId="46864" xr:uid="{00000000-0005-0000-0000-000032000000}"/>
    <cellStyle name="20 % - Akzent1 2 4 2 2 3" xfId="9794" xr:uid="{00000000-0005-0000-0000-000032000000}"/>
    <cellStyle name="20 % - Akzent1 2 4 2 2 3 2" xfId="23245" xr:uid="{00000000-0005-0000-0000-000032000000}"/>
    <cellStyle name="20 % - Akzent1 2 4 2 2 3 3" xfId="36729" xr:uid="{00000000-0005-0000-0000-000032000000}"/>
    <cellStyle name="20 % - Akzent1 2 4 2 2 3 4" xfId="50220" xr:uid="{00000000-0005-0000-0000-000032000000}"/>
    <cellStyle name="20 % - Akzent1 2 4 2 2 4" xfId="13150" xr:uid="{00000000-0005-0000-0000-000032000000}"/>
    <cellStyle name="20 % - Akzent1 2 4 2 2 4 2" xfId="26601" xr:uid="{00000000-0005-0000-0000-000032000000}"/>
    <cellStyle name="20 % - Akzent1 2 4 2 2 4 3" xfId="40085" xr:uid="{00000000-0005-0000-0000-000032000000}"/>
    <cellStyle name="20 % - Akzent1 2 4 2 2 4 4" xfId="53576" xr:uid="{00000000-0005-0000-0000-000032000000}"/>
    <cellStyle name="20 % - Akzent1 2 4 2 2 5" xfId="16532" xr:uid="{00000000-0005-0000-0000-000032000000}"/>
    <cellStyle name="20 % - Akzent1 2 4 2 2 6" xfId="30016" xr:uid="{00000000-0005-0000-0000-000032000000}"/>
    <cellStyle name="20 % - Akzent1 2 4 2 2 7" xfId="43507" xr:uid="{00000000-0005-0000-0000-000032000000}"/>
    <cellStyle name="20 % - Akzent1 2 4 2 3" xfId="5311" xr:uid="{00000000-0005-0000-0000-000031000000}"/>
    <cellStyle name="20 % - Akzent1 2 4 2 3 2" xfId="18762" xr:uid="{00000000-0005-0000-0000-000031000000}"/>
    <cellStyle name="20 % - Akzent1 2 4 2 3 3" xfId="32246" xr:uid="{00000000-0005-0000-0000-000031000000}"/>
    <cellStyle name="20 % - Akzent1 2 4 2 3 4" xfId="45737" xr:uid="{00000000-0005-0000-0000-000031000000}"/>
    <cellStyle name="20 % - Akzent1 2 4 2 4" xfId="8667" xr:uid="{00000000-0005-0000-0000-000031000000}"/>
    <cellStyle name="20 % - Akzent1 2 4 2 4 2" xfId="22118" xr:uid="{00000000-0005-0000-0000-000031000000}"/>
    <cellStyle name="20 % - Akzent1 2 4 2 4 3" xfId="35602" xr:uid="{00000000-0005-0000-0000-000031000000}"/>
    <cellStyle name="20 % - Akzent1 2 4 2 4 4" xfId="49093" xr:uid="{00000000-0005-0000-0000-000031000000}"/>
    <cellStyle name="20 % - Akzent1 2 4 2 5" xfId="12023" xr:uid="{00000000-0005-0000-0000-000031000000}"/>
    <cellStyle name="20 % - Akzent1 2 4 2 5 2" xfId="25474" xr:uid="{00000000-0005-0000-0000-000031000000}"/>
    <cellStyle name="20 % - Akzent1 2 4 2 5 3" xfId="38958" xr:uid="{00000000-0005-0000-0000-000031000000}"/>
    <cellStyle name="20 % - Akzent1 2 4 2 5 4" xfId="52449" xr:uid="{00000000-0005-0000-0000-000031000000}"/>
    <cellStyle name="20 % - Akzent1 2 4 2 6" xfId="15405" xr:uid="{00000000-0005-0000-0000-000031000000}"/>
    <cellStyle name="20 % - Akzent1 2 4 2 7" xfId="28889" xr:uid="{00000000-0005-0000-0000-000031000000}"/>
    <cellStyle name="20 % - Akzent1 2 4 2 8" xfId="42380" xr:uid="{00000000-0005-0000-0000-000031000000}"/>
    <cellStyle name="20 % - Akzent1 2 4 3" xfId="2517" xr:uid="{00000000-0005-0000-0000-000033000000}"/>
    <cellStyle name="20 % - Akzent1 2 4 3 2" xfId="5878" xr:uid="{00000000-0005-0000-0000-000033000000}"/>
    <cellStyle name="20 % - Akzent1 2 4 3 2 2" xfId="19329" xr:uid="{00000000-0005-0000-0000-000033000000}"/>
    <cellStyle name="20 % - Akzent1 2 4 3 2 3" xfId="32813" xr:uid="{00000000-0005-0000-0000-000033000000}"/>
    <cellStyle name="20 % - Akzent1 2 4 3 2 4" xfId="46304" xr:uid="{00000000-0005-0000-0000-000033000000}"/>
    <cellStyle name="20 % - Akzent1 2 4 3 3" xfId="9234" xr:uid="{00000000-0005-0000-0000-000033000000}"/>
    <cellStyle name="20 % - Akzent1 2 4 3 3 2" xfId="22685" xr:uid="{00000000-0005-0000-0000-000033000000}"/>
    <cellStyle name="20 % - Akzent1 2 4 3 3 3" xfId="36169" xr:uid="{00000000-0005-0000-0000-000033000000}"/>
    <cellStyle name="20 % - Akzent1 2 4 3 3 4" xfId="49660" xr:uid="{00000000-0005-0000-0000-000033000000}"/>
    <cellStyle name="20 % - Akzent1 2 4 3 4" xfId="12590" xr:uid="{00000000-0005-0000-0000-000033000000}"/>
    <cellStyle name="20 % - Akzent1 2 4 3 4 2" xfId="26041" xr:uid="{00000000-0005-0000-0000-000033000000}"/>
    <cellStyle name="20 % - Akzent1 2 4 3 4 3" xfId="39525" xr:uid="{00000000-0005-0000-0000-000033000000}"/>
    <cellStyle name="20 % - Akzent1 2 4 3 4 4" xfId="53016" xr:uid="{00000000-0005-0000-0000-000033000000}"/>
    <cellStyle name="20 % - Akzent1 2 4 3 5" xfId="15972" xr:uid="{00000000-0005-0000-0000-000033000000}"/>
    <cellStyle name="20 % - Akzent1 2 4 3 6" xfId="29456" xr:uid="{00000000-0005-0000-0000-000033000000}"/>
    <cellStyle name="20 % - Akzent1 2 4 3 7" xfId="42947" xr:uid="{00000000-0005-0000-0000-000033000000}"/>
    <cellStyle name="20 % - Akzent1 2 4 4" xfId="3622" xr:uid="{00000000-0005-0000-0000-000034000000}"/>
    <cellStyle name="20 % - Akzent1 2 4 4 2" xfId="6983" xr:uid="{00000000-0005-0000-0000-000034000000}"/>
    <cellStyle name="20 % - Akzent1 2 4 4 2 2" xfId="20434" xr:uid="{00000000-0005-0000-0000-000034000000}"/>
    <cellStyle name="20 % - Akzent1 2 4 4 2 3" xfId="33918" xr:uid="{00000000-0005-0000-0000-000034000000}"/>
    <cellStyle name="20 % - Akzent1 2 4 4 2 4" xfId="47409" xr:uid="{00000000-0005-0000-0000-000034000000}"/>
    <cellStyle name="20 % - Akzent1 2 4 4 3" xfId="10339" xr:uid="{00000000-0005-0000-0000-000034000000}"/>
    <cellStyle name="20 % - Akzent1 2 4 4 3 2" xfId="23790" xr:uid="{00000000-0005-0000-0000-000034000000}"/>
    <cellStyle name="20 % - Akzent1 2 4 4 3 3" xfId="37274" xr:uid="{00000000-0005-0000-0000-000034000000}"/>
    <cellStyle name="20 % - Akzent1 2 4 4 3 4" xfId="50765" xr:uid="{00000000-0005-0000-0000-000034000000}"/>
    <cellStyle name="20 % - Akzent1 2 4 4 4" xfId="13695" xr:uid="{00000000-0005-0000-0000-000034000000}"/>
    <cellStyle name="20 % - Akzent1 2 4 4 4 2" xfId="27146" xr:uid="{00000000-0005-0000-0000-000034000000}"/>
    <cellStyle name="20 % - Akzent1 2 4 4 4 3" xfId="40630" xr:uid="{00000000-0005-0000-0000-000034000000}"/>
    <cellStyle name="20 % - Akzent1 2 4 4 4 4" xfId="54121" xr:uid="{00000000-0005-0000-0000-000034000000}"/>
    <cellStyle name="20 % - Akzent1 2 4 4 5" xfId="17077" xr:uid="{00000000-0005-0000-0000-000034000000}"/>
    <cellStyle name="20 % - Akzent1 2 4 4 6" xfId="30561" xr:uid="{00000000-0005-0000-0000-000034000000}"/>
    <cellStyle name="20 % - Akzent1 2 4 4 7" xfId="44052" xr:uid="{00000000-0005-0000-0000-000034000000}"/>
    <cellStyle name="20 % - Akzent1 2 4 5" xfId="4202" xr:uid="{00000000-0005-0000-0000-000035000000}"/>
    <cellStyle name="20 % - Akzent1 2 4 5 2" xfId="7559" xr:uid="{00000000-0005-0000-0000-000035000000}"/>
    <cellStyle name="20 % - Akzent1 2 4 5 2 2" xfId="21010" xr:uid="{00000000-0005-0000-0000-000035000000}"/>
    <cellStyle name="20 % - Akzent1 2 4 5 2 3" xfId="34494" xr:uid="{00000000-0005-0000-0000-000035000000}"/>
    <cellStyle name="20 % - Akzent1 2 4 5 2 4" xfId="47985" xr:uid="{00000000-0005-0000-0000-000035000000}"/>
    <cellStyle name="20 % - Akzent1 2 4 5 3" xfId="10915" xr:uid="{00000000-0005-0000-0000-000035000000}"/>
    <cellStyle name="20 % - Akzent1 2 4 5 3 2" xfId="24366" xr:uid="{00000000-0005-0000-0000-000035000000}"/>
    <cellStyle name="20 % - Akzent1 2 4 5 3 3" xfId="37850" xr:uid="{00000000-0005-0000-0000-000035000000}"/>
    <cellStyle name="20 % - Akzent1 2 4 5 3 4" xfId="51341" xr:uid="{00000000-0005-0000-0000-000035000000}"/>
    <cellStyle name="20 % - Akzent1 2 4 5 4" xfId="14271" xr:uid="{00000000-0005-0000-0000-000035000000}"/>
    <cellStyle name="20 % - Akzent1 2 4 5 4 2" xfId="27722" xr:uid="{00000000-0005-0000-0000-000035000000}"/>
    <cellStyle name="20 % - Akzent1 2 4 5 4 3" xfId="41206" xr:uid="{00000000-0005-0000-0000-000035000000}"/>
    <cellStyle name="20 % - Akzent1 2 4 5 4 4" xfId="54697" xr:uid="{00000000-0005-0000-0000-000035000000}"/>
    <cellStyle name="20 % - Akzent1 2 4 5 5" xfId="17653" xr:uid="{00000000-0005-0000-0000-000035000000}"/>
    <cellStyle name="20 % - Akzent1 2 4 5 6" xfId="31137" xr:uid="{00000000-0005-0000-0000-000035000000}"/>
    <cellStyle name="20 % - Akzent1 2 4 5 7" xfId="44628" xr:uid="{00000000-0005-0000-0000-000035000000}"/>
    <cellStyle name="20 % - Akzent1 2 4 6" xfId="4752" xr:uid="{00000000-0005-0000-0000-000030000000}"/>
    <cellStyle name="20 % - Akzent1 2 4 6 2" xfId="18203" xr:uid="{00000000-0005-0000-0000-000030000000}"/>
    <cellStyle name="20 % - Akzent1 2 4 6 3" xfId="31687" xr:uid="{00000000-0005-0000-0000-000030000000}"/>
    <cellStyle name="20 % - Akzent1 2 4 6 4" xfId="45178" xr:uid="{00000000-0005-0000-0000-000030000000}"/>
    <cellStyle name="20 % - Akzent1 2 4 7" xfId="8108" xr:uid="{00000000-0005-0000-0000-000030000000}"/>
    <cellStyle name="20 % - Akzent1 2 4 7 2" xfId="21559" xr:uid="{00000000-0005-0000-0000-000030000000}"/>
    <cellStyle name="20 % - Akzent1 2 4 7 3" xfId="35043" xr:uid="{00000000-0005-0000-0000-000030000000}"/>
    <cellStyle name="20 % - Akzent1 2 4 7 4" xfId="48534" xr:uid="{00000000-0005-0000-0000-000030000000}"/>
    <cellStyle name="20 % - Akzent1 2 4 8" xfId="11464" xr:uid="{00000000-0005-0000-0000-000030000000}"/>
    <cellStyle name="20 % - Akzent1 2 4 8 2" xfId="24915" xr:uid="{00000000-0005-0000-0000-000030000000}"/>
    <cellStyle name="20 % - Akzent1 2 4 8 3" xfId="38399" xr:uid="{00000000-0005-0000-0000-000030000000}"/>
    <cellStyle name="20 % - Akzent1 2 4 8 4" xfId="51890" xr:uid="{00000000-0005-0000-0000-000030000000}"/>
    <cellStyle name="20 % - Akzent1 2 4 9" xfId="14845" xr:uid="{00000000-0005-0000-0000-000030000000}"/>
    <cellStyle name="20 % - Akzent1 2 5" xfId="1689" xr:uid="{00000000-0005-0000-0000-000036000000}"/>
    <cellStyle name="20 % - Akzent1 2 5 2" xfId="2827" xr:uid="{00000000-0005-0000-0000-000037000000}"/>
    <cellStyle name="20 % - Akzent1 2 5 2 2" xfId="6188" xr:uid="{00000000-0005-0000-0000-000037000000}"/>
    <cellStyle name="20 % - Akzent1 2 5 2 2 2" xfId="19639" xr:uid="{00000000-0005-0000-0000-000037000000}"/>
    <cellStyle name="20 % - Akzent1 2 5 2 2 3" xfId="33123" xr:uid="{00000000-0005-0000-0000-000037000000}"/>
    <cellStyle name="20 % - Akzent1 2 5 2 2 4" xfId="46614" xr:uid="{00000000-0005-0000-0000-000037000000}"/>
    <cellStyle name="20 % - Akzent1 2 5 2 3" xfId="9544" xr:uid="{00000000-0005-0000-0000-000037000000}"/>
    <cellStyle name="20 % - Akzent1 2 5 2 3 2" xfId="22995" xr:uid="{00000000-0005-0000-0000-000037000000}"/>
    <cellStyle name="20 % - Akzent1 2 5 2 3 3" xfId="36479" xr:uid="{00000000-0005-0000-0000-000037000000}"/>
    <cellStyle name="20 % - Akzent1 2 5 2 3 4" xfId="49970" xr:uid="{00000000-0005-0000-0000-000037000000}"/>
    <cellStyle name="20 % - Akzent1 2 5 2 4" xfId="12900" xr:uid="{00000000-0005-0000-0000-000037000000}"/>
    <cellStyle name="20 % - Akzent1 2 5 2 4 2" xfId="26351" xr:uid="{00000000-0005-0000-0000-000037000000}"/>
    <cellStyle name="20 % - Akzent1 2 5 2 4 3" xfId="39835" xr:uid="{00000000-0005-0000-0000-000037000000}"/>
    <cellStyle name="20 % - Akzent1 2 5 2 4 4" xfId="53326" xr:uid="{00000000-0005-0000-0000-000037000000}"/>
    <cellStyle name="20 % - Akzent1 2 5 2 5" xfId="16282" xr:uid="{00000000-0005-0000-0000-000037000000}"/>
    <cellStyle name="20 % - Akzent1 2 5 2 6" xfId="29766" xr:uid="{00000000-0005-0000-0000-000037000000}"/>
    <cellStyle name="20 % - Akzent1 2 5 2 7" xfId="43257" xr:uid="{00000000-0005-0000-0000-000037000000}"/>
    <cellStyle name="20 % - Akzent1 2 5 3" xfId="5061" xr:uid="{00000000-0005-0000-0000-000036000000}"/>
    <cellStyle name="20 % - Akzent1 2 5 3 2" xfId="18512" xr:uid="{00000000-0005-0000-0000-000036000000}"/>
    <cellStyle name="20 % - Akzent1 2 5 3 3" xfId="31996" xr:uid="{00000000-0005-0000-0000-000036000000}"/>
    <cellStyle name="20 % - Akzent1 2 5 3 4" xfId="45487" xr:uid="{00000000-0005-0000-0000-000036000000}"/>
    <cellStyle name="20 % - Akzent1 2 5 4" xfId="8417" xr:uid="{00000000-0005-0000-0000-000036000000}"/>
    <cellStyle name="20 % - Akzent1 2 5 4 2" xfId="21868" xr:uid="{00000000-0005-0000-0000-000036000000}"/>
    <cellStyle name="20 % - Akzent1 2 5 4 3" xfId="35352" xr:uid="{00000000-0005-0000-0000-000036000000}"/>
    <cellStyle name="20 % - Akzent1 2 5 4 4" xfId="48843" xr:uid="{00000000-0005-0000-0000-000036000000}"/>
    <cellStyle name="20 % - Akzent1 2 5 5" xfId="11773" xr:uid="{00000000-0005-0000-0000-000036000000}"/>
    <cellStyle name="20 % - Akzent1 2 5 5 2" xfId="25224" xr:uid="{00000000-0005-0000-0000-000036000000}"/>
    <cellStyle name="20 % - Akzent1 2 5 5 3" xfId="38708" xr:uid="{00000000-0005-0000-0000-000036000000}"/>
    <cellStyle name="20 % - Akzent1 2 5 5 4" xfId="52199" xr:uid="{00000000-0005-0000-0000-000036000000}"/>
    <cellStyle name="20 % - Akzent1 2 5 6" xfId="15155" xr:uid="{00000000-0005-0000-0000-000036000000}"/>
    <cellStyle name="20 % - Akzent1 2 5 7" xfId="28639" xr:uid="{00000000-0005-0000-0000-000036000000}"/>
    <cellStyle name="20 % - Akzent1 2 5 8" xfId="42130" xr:uid="{00000000-0005-0000-0000-000036000000}"/>
    <cellStyle name="20 % - Akzent1 2 6" xfId="2254" xr:uid="{00000000-0005-0000-0000-000038000000}"/>
    <cellStyle name="20 % - Akzent1 2 6 2" xfId="5627" xr:uid="{00000000-0005-0000-0000-000038000000}"/>
    <cellStyle name="20 % - Akzent1 2 6 2 2" xfId="19078" xr:uid="{00000000-0005-0000-0000-000038000000}"/>
    <cellStyle name="20 % - Akzent1 2 6 2 3" xfId="32562" xr:uid="{00000000-0005-0000-0000-000038000000}"/>
    <cellStyle name="20 % - Akzent1 2 6 2 4" xfId="46053" xr:uid="{00000000-0005-0000-0000-000038000000}"/>
    <cellStyle name="20 % - Akzent1 2 6 3" xfId="8983" xr:uid="{00000000-0005-0000-0000-000038000000}"/>
    <cellStyle name="20 % - Akzent1 2 6 3 2" xfId="22434" xr:uid="{00000000-0005-0000-0000-000038000000}"/>
    <cellStyle name="20 % - Akzent1 2 6 3 3" xfId="35918" xr:uid="{00000000-0005-0000-0000-000038000000}"/>
    <cellStyle name="20 % - Akzent1 2 6 3 4" xfId="49409" xr:uid="{00000000-0005-0000-0000-000038000000}"/>
    <cellStyle name="20 % - Akzent1 2 6 4" xfId="12339" xr:uid="{00000000-0005-0000-0000-000038000000}"/>
    <cellStyle name="20 % - Akzent1 2 6 4 2" xfId="25790" xr:uid="{00000000-0005-0000-0000-000038000000}"/>
    <cellStyle name="20 % - Akzent1 2 6 4 3" xfId="39274" xr:uid="{00000000-0005-0000-0000-000038000000}"/>
    <cellStyle name="20 % - Akzent1 2 6 4 4" xfId="52765" xr:uid="{00000000-0005-0000-0000-000038000000}"/>
    <cellStyle name="20 % - Akzent1 2 6 5" xfId="15721" xr:uid="{00000000-0005-0000-0000-000038000000}"/>
    <cellStyle name="20 % - Akzent1 2 6 6" xfId="29205" xr:uid="{00000000-0005-0000-0000-000038000000}"/>
    <cellStyle name="20 % - Akzent1 2 6 7" xfId="42696" xr:uid="{00000000-0005-0000-0000-000038000000}"/>
    <cellStyle name="20 % - Akzent1 2 7" xfId="3371" xr:uid="{00000000-0005-0000-0000-000039000000}"/>
    <cellStyle name="20 % - Akzent1 2 7 2" xfId="6732" xr:uid="{00000000-0005-0000-0000-000039000000}"/>
    <cellStyle name="20 % - Akzent1 2 7 2 2" xfId="20183" xr:uid="{00000000-0005-0000-0000-000039000000}"/>
    <cellStyle name="20 % - Akzent1 2 7 2 3" xfId="33667" xr:uid="{00000000-0005-0000-0000-000039000000}"/>
    <cellStyle name="20 % - Akzent1 2 7 2 4" xfId="47158" xr:uid="{00000000-0005-0000-0000-000039000000}"/>
    <cellStyle name="20 % - Akzent1 2 7 3" xfId="10088" xr:uid="{00000000-0005-0000-0000-000039000000}"/>
    <cellStyle name="20 % - Akzent1 2 7 3 2" xfId="23539" xr:uid="{00000000-0005-0000-0000-000039000000}"/>
    <cellStyle name="20 % - Akzent1 2 7 3 3" xfId="37023" xr:uid="{00000000-0005-0000-0000-000039000000}"/>
    <cellStyle name="20 % - Akzent1 2 7 3 4" xfId="50514" xr:uid="{00000000-0005-0000-0000-000039000000}"/>
    <cellStyle name="20 % - Akzent1 2 7 4" xfId="13444" xr:uid="{00000000-0005-0000-0000-000039000000}"/>
    <cellStyle name="20 % - Akzent1 2 7 4 2" xfId="26895" xr:uid="{00000000-0005-0000-0000-000039000000}"/>
    <cellStyle name="20 % - Akzent1 2 7 4 3" xfId="40379" xr:uid="{00000000-0005-0000-0000-000039000000}"/>
    <cellStyle name="20 % - Akzent1 2 7 4 4" xfId="53870" xr:uid="{00000000-0005-0000-0000-000039000000}"/>
    <cellStyle name="20 % - Akzent1 2 7 5" xfId="16826" xr:uid="{00000000-0005-0000-0000-000039000000}"/>
    <cellStyle name="20 % - Akzent1 2 7 6" xfId="30310" xr:uid="{00000000-0005-0000-0000-000039000000}"/>
    <cellStyle name="20 % - Akzent1 2 7 7" xfId="43801" xr:uid="{00000000-0005-0000-0000-000039000000}"/>
    <cellStyle name="20 % - Akzent1 2 8" xfId="3878" xr:uid="{00000000-0005-0000-0000-00003A000000}"/>
    <cellStyle name="20 % - Akzent1 2 8 2" xfId="7239" xr:uid="{00000000-0005-0000-0000-00003A000000}"/>
    <cellStyle name="20 % - Akzent1 2 8 2 2" xfId="20690" xr:uid="{00000000-0005-0000-0000-00003A000000}"/>
    <cellStyle name="20 % - Akzent1 2 8 2 3" xfId="34174" xr:uid="{00000000-0005-0000-0000-00003A000000}"/>
    <cellStyle name="20 % - Akzent1 2 8 2 4" xfId="47665" xr:uid="{00000000-0005-0000-0000-00003A000000}"/>
    <cellStyle name="20 % - Akzent1 2 8 3" xfId="10595" xr:uid="{00000000-0005-0000-0000-00003A000000}"/>
    <cellStyle name="20 % - Akzent1 2 8 3 2" xfId="24046" xr:uid="{00000000-0005-0000-0000-00003A000000}"/>
    <cellStyle name="20 % - Akzent1 2 8 3 3" xfId="37530" xr:uid="{00000000-0005-0000-0000-00003A000000}"/>
    <cellStyle name="20 % - Akzent1 2 8 3 4" xfId="51021" xr:uid="{00000000-0005-0000-0000-00003A000000}"/>
    <cellStyle name="20 % - Akzent1 2 8 4" xfId="13951" xr:uid="{00000000-0005-0000-0000-00003A000000}"/>
    <cellStyle name="20 % - Akzent1 2 8 4 2" xfId="27402" xr:uid="{00000000-0005-0000-0000-00003A000000}"/>
    <cellStyle name="20 % - Akzent1 2 8 4 3" xfId="40886" xr:uid="{00000000-0005-0000-0000-00003A000000}"/>
    <cellStyle name="20 % - Akzent1 2 8 4 4" xfId="54377" xr:uid="{00000000-0005-0000-0000-00003A000000}"/>
    <cellStyle name="20 % - Akzent1 2 8 5" xfId="17333" xr:uid="{00000000-0005-0000-0000-00003A000000}"/>
    <cellStyle name="20 % - Akzent1 2 8 6" xfId="30817" xr:uid="{00000000-0005-0000-0000-00003A000000}"/>
    <cellStyle name="20 % - Akzent1 2 8 7" xfId="44308" xr:uid="{00000000-0005-0000-0000-00003A000000}"/>
    <cellStyle name="20 % - Akzent1 2 9" xfId="3951" xr:uid="{00000000-0005-0000-0000-00003B000000}"/>
    <cellStyle name="20 % - Akzent1 2 9 2" xfId="7308" xr:uid="{00000000-0005-0000-0000-00003B000000}"/>
    <cellStyle name="20 % - Akzent1 2 9 2 2" xfId="20759" xr:uid="{00000000-0005-0000-0000-00003B000000}"/>
    <cellStyle name="20 % - Akzent1 2 9 2 3" xfId="34243" xr:uid="{00000000-0005-0000-0000-00003B000000}"/>
    <cellStyle name="20 % - Akzent1 2 9 2 4" xfId="47734" xr:uid="{00000000-0005-0000-0000-00003B000000}"/>
    <cellStyle name="20 % - Akzent1 2 9 3" xfId="10664" xr:uid="{00000000-0005-0000-0000-00003B000000}"/>
    <cellStyle name="20 % - Akzent1 2 9 3 2" xfId="24115" xr:uid="{00000000-0005-0000-0000-00003B000000}"/>
    <cellStyle name="20 % - Akzent1 2 9 3 3" xfId="37599" xr:uid="{00000000-0005-0000-0000-00003B000000}"/>
    <cellStyle name="20 % - Akzent1 2 9 3 4" xfId="51090" xr:uid="{00000000-0005-0000-0000-00003B000000}"/>
    <cellStyle name="20 % - Akzent1 2 9 4" xfId="14020" xr:uid="{00000000-0005-0000-0000-00003B000000}"/>
    <cellStyle name="20 % - Akzent1 2 9 4 2" xfId="27471" xr:uid="{00000000-0005-0000-0000-00003B000000}"/>
    <cellStyle name="20 % - Akzent1 2 9 4 3" xfId="40955" xr:uid="{00000000-0005-0000-0000-00003B000000}"/>
    <cellStyle name="20 % - Akzent1 2 9 4 4" xfId="54446" xr:uid="{00000000-0005-0000-0000-00003B000000}"/>
    <cellStyle name="20 % - Akzent1 2 9 5" xfId="17402" xr:uid="{00000000-0005-0000-0000-00003B000000}"/>
    <cellStyle name="20 % - Akzent1 2 9 6" xfId="30886" xr:uid="{00000000-0005-0000-0000-00003B000000}"/>
    <cellStyle name="20 % - Akzent1 2 9 7" xfId="44377" xr:uid="{00000000-0005-0000-0000-00003B000000}"/>
    <cellStyle name="20 % - Akzent1 20" xfId="41462" xr:uid="{00000000-0005-0000-0000-000027A00000}"/>
    <cellStyle name="20 % - Akzent1 3" xfId="1154" xr:uid="{00000000-0005-0000-0000-00003C000000}"/>
    <cellStyle name="20 % - Akzent1 3 10" xfId="11238" xr:uid="{00000000-0005-0000-0000-00003C000000}"/>
    <cellStyle name="20 % - Akzent1 3 10 2" xfId="24689" xr:uid="{00000000-0005-0000-0000-00003C000000}"/>
    <cellStyle name="20 % - Akzent1 3 10 3" xfId="38173" xr:uid="{00000000-0005-0000-0000-00003C000000}"/>
    <cellStyle name="20 % - Akzent1 3 10 4" xfId="51664" xr:uid="{00000000-0005-0000-0000-00003C000000}"/>
    <cellStyle name="20 % - Akzent1 3 11" xfId="14619" xr:uid="{00000000-0005-0000-0000-00003C000000}"/>
    <cellStyle name="20 % - Akzent1 3 12" xfId="28102" xr:uid="{00000000-0005-0000-0000-00003C000000}"/>
    <cellStyle name="20 % - Akzent1 3 13" xfId="41593" xr:uid="{00000000-0005-0000-0000-00003C000000}"/>
    <cellStyle name="20 % - Akzent1 3 2" xfId="1248" xr:uid="{00000000-0005-0000-0000-00003D000000}"/>
    <cellStyle name="20 % - Akzent1 3 2 10" xfId="14721" xr:uid="{00000000-0005-0000-0000-00003D000000}"/>
    <cellStyle name="20 % - Akzent1 3 2 11" xfId="28204" xr:uid="{00000000-0005-0000-0000-00003D000000}"/>
    <cellStyle name="20 % - Akzent1 3 2 12" xfId="41695" xr:uid="{00000000-0005-0000-0000-00003D000000}"/>
    <cellStyle name="20 % - Akzent1 3 2 2" xfId="1486" xr:uid="{00000000-0005-0000-0000-00003E000000}"/>
    <cellStyle name="20 % - Akzent1 3 2 2 10" xfId="28454" xr:uid="{00000000-0005-0000-0000-00003E000000}"/>
    <cellStyle name="20 % - Akzent1 3 2 2 11" xfId="41945" xr:uid="{00000000-0005-0000-0000-00003E000000}"/>
    <cellStyle name="20 % - Akzent1 3 2 2 2" xfId="2062" xr:uid="{00000000-0005-0000-0000-00003F000000}"/>
    <cellStyle name="20 % - Akzent1 3 2 2 2 2" xfId="3203" xr:uid="{00000000-0005-0000-0000-000040000000}"/>
    <cellStyle name="20 % - Akzent1 3 2 2 2 2 2" xfId="6564" xr:uid="{00000000-0005-0000-0000-000040000000}"/>
    <cellStyle name="20 % - Akzent1 3 2 2 2 2 2 2" xfId="20015" xr:uid="{00000000-0005-0000-0000-000040000000}"/>
    <cellStyle name="20 % - Akzent1 3 2 2 2 2 2 3" xfId="33499" xr:uid="{00000000-0005-0000-0000-000040000000}"/>
    <cellStyle name="20 % - Akzent1 3 2 2 2 2 2 4" xfId="46990" xr:uid="{00000000-0005-0000-0000-000040000000}"/>
    <cellStyle name="20 % - Akzent1 3 2 2 2 2 3" xfId="9920" xr:uid="{00000000-0005-0000-0000-000040000000}"/>
    <cellStyle name="20 % - Akzent1 3 2 2 2 2 3 2" xfId="23371" xr:uid="{00000000-0005-0000-0000-000040000000}"/>
    <cellStyle name="20 % - Akzent1 3 2 2 2 2 3 3" xfId="36855" xr:uid="{00000000-0005-0000-0000-000040000000}"/>
    <cellStyle name="20 % - Akzent1 3 2 2 2 2 3 4" xfId="50346" xr:uid="{00000000-0005-0000-0000-000040000000}"/>
    <cellStyle name="20 % - Akzent1 3 2 2 2 2 4" xfId="13276" xr:uid="{00000000-0005-0000-0000-000040000000}"/>
    <cellStyle name="20 % - Akzent1 3 2 2 2 2 4 2" xfId="26727" xr:uid="{00000000-0005-0000-0000-000040000000}"/>
    <cellStyle name="20 % - Akzent1 3 2 2 2 2 4 3" xfId="40211" xr:uid="{00000000-0005-0000-0000-000040000000}"/>
    <cellStyle name="20 % - Akzent1 3 2 2 2 2 4 4" xfId="53702" xr:uid="{00000000-0005-0000-0000-000040000000}"/>
    <cellStyle name="20 % - Akzent1 3 2 2 2 2 5" xfId="16658" xr:uid="{00000000-0005-0000-0000-000040000000}"/>
    <cellStyle name="20 % - Akzent1 3 2 2 2 2 6" xfId="30142" xr:uid="{00000000-0005-0000-0000-000040000000}"/>
    <cellStyle name="20 % - Akzent1 3 2 2 2 2 7" xfId="43633" xr:uid="{00000000-0005-0000-0000-000040000000}"/>
    <cellStyle name="20 % - Akzent1 3 2 2 2 3" xfId="5437" xr:uid="{00000000-0005-0000-0000-00003F000000}"/>
    <cellStyle name="20 % - Akzent1 3 2 2 2 3 2" xfId="18888" xr:uid="{00000000-0005-0000-0000-00003F000000}"/>
    <cellStyle name="20 % - Akzent1 3 2 2 2 3 3" xfId="32372" xr:uid="{00000000-0005-0000-0000-00003F000000}"/>
    <cellStyle name="20 % - Akzent1 3 2 2 2 3 4" xfId="45863" xr:uid="{00000000-0005-0000-0000-00003F000000}"/>
    <cellStyle name="20 % - Akzent1 3 2 2 2 4" xfId="8793" xr:uid="{00000000-0005-0000-0000-00003F000000}"/>
    <cellStyle name="20 % - Akzent1 3 2 2 2 4 2" xfId="22244" xr:uid="{00000000-0005-0000-0000-00003F000000}"/>
    <cellStyle name="20 % - Akzent1 3 2 2 2 4 3" xfId="35728" xr:uid="{00000000-0005-0000-0000-00003F000000}"/>
    <cellStyle name="20 % - Akzent1 3 2 2 2 4 4" xfId="49219" xr:uid="{00000000-0005-0000-0000-00003F000000}"/>
    <cellStyle name="20 % - Akzent1 3 2 2 2 5" xfId="12149" xr:uid="{00000000-0005-0000-0000-00003F000000}"/>
    <cellStyle name="20 % - Akzent1 3 2 2 2 5 2" xfId="25600" xr:uid="{00000000-0005-0000-0000-00003F000000}"/>
    <cellStyle name="20 % - Akzent1 3 2 2 2 5 3" xfId="39084" xr:uid="{00000000-0005-0000-0000-00003F000000}"/>
    <cellStyle name="20 % - Akzent1 3 2 2 2 5 4" xfId="52575" xr:uid="{00000000-0005-0000-0000-00003F000000}"/>
    <cellStyle name="20 % - Akzent1 3 2 2 2 6" xfId="15531" xr:uid="{00000000-0005-0000-0000-00003F000000}"/>
    <cellStyle name="20 % - Akzent1 3 2 2 2 7" xfId="29015" xr:uid="{00000000-0005-0000-0000-00003F000000}"/>
    <cellStyle name="20 % - Akzent1 3 2 2 2 8" xfId="42506" xr:uid="{00000000-0005-0000-0000-00003F000000}"/>
    <cellStyle name="20 % - Akzent1 3 2 2 3" xfId="2643" xr:uid="{00000000-0005-0000-0000-000041000000}"/>
    <cellStyle name="20 % - Akzent1 3 2 2 3 2" xfId="6004" xr:uid="{00000000-0005-0000-0000-000041000000}"/>
    <cellStyle name="20 % - Akzent1 3 2 2 3 2 2" xfId="19455" xr:uid="{00000000-0005-0000-0000-000041000000}"/>
    <cellStyle name="20 % - Akzent1 3 2 2 3 2 3" xfId="32939" xr:uid="{00000000-0005-0000-0000-000041000000}"/>
    <cellStyle name="20 % - Akzent1 3 2 2 3 2 4" xfId="46430" xr:uid="{00000000-0005-0000-0000-000041000000}"/>
    <cellStyle name="20 % - Akzent1 3 2 2 3 3" xfId="9360" xr:uid="{00000000-0005-0000-0000-000041000000}"/>
    <cellStyle name="20 % - Akzent1 3 2 2 3 3 2" xfId="22811" xr:uid="{00000000-0005-0000-0000-000041000000}"/>
    <cellStyle name="20 % - Akzent1 3 2 2 3 3 3" xfId="36295" xr:uid="{00000000-0005-0000-0000-000041000000}"/>
    <cellStyle name="20 % - Akzent1 3 2 2 3 3 4" xfId="49786" xr:uid="{00000000-0005-0000-0000-000041000000}"/>
    <cellStyle name="20 % - Akzent1 3 2 2 3 4" xfId="12716" xr:uid="{00000000-0005-0000-0000-000041000000}"/>
    <cellStyle name="20 % - Akzent1 3 2 2 3 4 2" xfId="26167" xr:uid="{00000000-0005-0000-0000-000041000000}"/>
    <cellStyle name="20 % - Akzent1 3 2 2 3 4 3" xfId="39651" xr:uid="{00000000-0005-0000-0000-000041000000}"/>
    <cellStyle name="20 % - Akzent1 3 2 2 3 4 4" xfId="53142" xr:uid="{00000000-0005-0000-0000-000041000000}"/>
    <cellStyle name="20 % - Akzent1 3 2 2 3 5" xfId="16098" xr:uid="{00000000-0005-0000-0000-000041000000}"/>
    <cellStyle name="20 % - Akzent1 3 2 2 3 6" xfId="29582" xr:uid="{00000000-0005-0000-0000-000041000000}"/>
    <cellStyle name="20 % - Akzent1 3 2 2 3 7" xfId="43073" xr:uid="{00000000-0005-0000-0000-000041000000}"/>
    <cellStyle name="20 % - Akzent1 3 2 2 4" xfId="3748" xr:uid="{00000000-0005-0000-0000-000042000000}"/>
    <cellStyle name="20 % - Akzent1 3 2 2 4 2" xfId="7109" xr:uid="{00000000-0005-0000-0000-000042000000}"/>
    <cellStyle name="20 % - Akzent1 3 2 2 4 2 2" xfId="20560" xr:uid="{00000000-0005-0000-0000-000042000000}"/>
    <cellStyle name="20 % - Akzent1 3 2 2 4 2 3" xfId="34044" xr:uid="{00000000-0005-0000-0000-000042000000}"/>
    <cellStyle name="20 % - Akzent1 3 2 2 4 2 4" xfId="47535" xr:uid="{00000000-0005-0000-0000-000042000000}"/>
    <cellStyle name="20 % - Akzent1 3 2 2 4 3" xfId="10465" xr:uid="{00000000-0005-0000-0000-000042000000}"/>
    <cellStyle name="20 % - Akzent1 3 2 2 4 3 2" xfId="23916" xr:uid="{00000000-0005-0000-0000-000042000000}"/>
    <cellStyle name="20 % - Akzent1 3 2 2 4 3 3" xfId="37400" xr:uid="{00000000-0005-0000-0000-000042000000}"/>
    <cellStyle name="20 % - Akzent1 3 2 2 4 3 4" xfId="50891" xr:uid="{00000000-0005-0000-0000-000042000000}"/>
    <cellStyle name="20 % - Akzent1 3 2 2 4 4" xfId="13821" xr:uid="{00000000-0005-0000-0000-000042000000}"/>
    <cellStyle name="20 % - Akzent1 3 2 2 4 4 2" xfId="27272" xr:uid="{00000000-0005-0000-0000-000042000000}"/>
    <cellStyle name="20 % - Akzent1 3 2 2 4 4 3" xfId="40756" xr:uid="{00000000-0005-0000-0000-000042000000}"/>
    <cellStyle name="20 % - Akzent1 3 2 2 4 4 4" xfId="54247" xr:uid="{00000000-0005-0000-0000-000042000000}"/>
    <cellStyle name="20 % - Akzent1 3 2 2 4 5" xfId="17203" xr:uid="{00000000-0005-0000-0000-000042000000}"/>
    <cellStyle name="20 % - Akzent1 3 2 2 4 6" xfId="30687" xr:uid="{00000000-0005-0000-0000-000042000000}"/>
    <cellStyle name="20 % - Akzent1 3 2 2 4 7" xfId="44178" xr:uid="{00000000-0005-0000-0000-000042000000}"/>
    <cellStyle name="20 % - Akzent1 3 2 2 5" xfId="4328" xr:uid="{00000000-0005-0000-0000-000043000000}"/>
    <cellStyle name="20 % - Akzent1 3 2 2 5 2" xfId="7685" xr:uid="{00000000-0005-0000-0000-000043000000}"/>
    <cellStyle name="20 % - Akzent1 3 2 2 5 2 2" xfId="21136" xr:uid="{00000000-0005-0000-0000-000043000000}"/>
    <cellStyle name="20 % - Akzent1 3 2 2 5 2 3" xfId="34620" xr:uid="{00000000-0005-0000-0000-000043000000}"/>
    <cellStyle name="20 % - Akzent1 3 2 2 5 2 4" xfId="48111" xr:uid="{00000000-0005-0000-0000-000043000000}"/>
    <cellStyle name="20 % - Akzent1 3 2 2 5 3" xfId="11041" xr:uid="{00000000-0005-0000-0000-000043000000}"/>
    <cellStyle name="20 % - Akzent1 3 2 2 5 3 2" xfId="24492" xr:uid="{00000000-0005-0000-0000-000043000000}"/>
    <cellStyle name="20 % - Akzent1 3 2 2 5 3 3" xfId="37976" xr:uid="{00000000-0005-0000-0000-000043000000}"/>
    <cellStyle name="20 % - Akzent1 3 2 2 5 3 4" xfId="51467" xr:uid="{00000000-0005-0000-0000-000043000000}"/>
    <cellStyle name="20 % - Akzent1 3 2 2 5 4" xfId="14397" xr:uid="{00000000-0005-0000-0000-000043000000}"/>
    <cellStyle name="20 % - Akzent1 3 2 2 5 4 2" xfId="27848" xr:uid="{00000000-0005-0000-0000-000043000000}"/>
    <cellStyle name="20 % - Akzent1 3 2 2 5 4 3" xfId="41332" xr:uid="{00000000-0005-0000-0000-000043000000}"/>
    <cellStyle name="20 % - Akzent1 3 2 2 5 4 4" xfId="54823" xr:uid="{00000000-0005-0000-0000-000043000000}"/>
    <cellStyle name="20 % - Akzent1 3 2 2 5 5" xfId="17779" xr:uid="{00000000-0005-0000-0000-000043000000}"/>
    <cellStyle name="20 % - Akzent1 3 2 2 5 6" xfId="31263" xr:uid="{00000000-0005-0000-0000-000043000000}"/>
    <cellStyle name="20 % - Akzent1 3 2 2 5 7" xfId="44754" xr:uid="{00000000-0005-0000-0000-000043000000}"/>
    <cellStyle name="20 % - Akzent1 3 2 2 6" xfId="4878" xr:uid="{00000000-0005-0000-0000-00003E000000}"/>
    <cellStyle name="20 % - Akzent1 3 2 2 6 2" xfId="18329" xr:uid="{00000000-0005-0000-0000-00003E000000}"/>
    <cellStyle name="20 % - Akzent1 3 2 2 6 3" xfId="31813" xr:uid="{00000000-0005-0000-0000-00003E000000}"/>
    <cellStyle name="20 % - Akzent1 3 2 2 6 4" xfId="45304" xr:uid="{00000000-0005-0000-0000-00003E000000}"/>
    <cellStyle name="20 % - Akzent1 3 2 2 7" xfId="8234" xr:uid="{00000000-0005-0000-0000-00003E000000}"/>
    <cellStyle name="20 % - Akzent1 3 2 2 7 2" xfId="21685" xr:uid="{00000000-0005-0000-0000-00003E000000}"/>
    <cellStyle name="20 % - Akzent1 3 2 2 7 3" xfId="35169" xr:uid="{00000000-0005-0000-0000-00003E000000}"/>
    <cellStyle name="20 % - Akzent1 3 2 2 7 4" xfId="48660" xr:uid="{00000000-0005-0000-0000-00003E000000}"/>
    <cellStyle name="20 % - Akzent1 3 2 2 8" xfId="11590" xr:uid="{00000000-0005-0000-0000-00003E000000}"/>
    <cellStyle name="20 % - Akzent1 3 2 2 8 2" xfId="25041" xr:uid="{00000000-0005-0000-0000-00003E000000}"/>
    <cellStyle name="20 % - Akzent1 3 2 2 8 3" xfId="38525" xr:uid="{00000000-0005-0000-0000-00003E000000}"/>
    <cellStyle name="20 % - Akzent1 3 2 2 8 4" xfId="52016" xr:uid="{00000000-0005-0000-0000-00003E000000}"/>
    <cellStyle name="20 % - Akzent1 3 2 2 9" xfId="14971" xr:uid="{00000000-0005-0000-0000-00003E000000}"/>
    <cellStyle name="20 % - Akzent1 3 2 3" xfId="1813" xr:uid="{00000000-0005-0000-0000-000044000000}"/>
    <cellStyle name="20 % - Akzent1 3 2 3 2" xfId="2953" xr:uid="{00000000-0005-0000-0000-000045000000}"/>
    <cellStyle name="20 % - Akzent1 3 2 3 2 2" xfId="6314" xr:uid="{00000000-0005-0000-0000-000045000000}"/>
    <cellStyle name="20 % - Akzent1 3 2 3 2 2 2" xfId="19765" xr:uid="{00000000-0005-0000-0000-000045000000}"/>
    <cellStyle name="20 % - Akzent1 3 2 3 2 2 3" xfId="33249" xr:uid="{00000000-0005-0000-0000-000045000000}"/>
    <cellStyle name="20 % - Akzent1 3 2 3 2 2 4" xfId="46740" xr:uid="{00000000-0005-0000-0000-000045000000}"/>
    <cellStyle name="20 % - Akzent1 3 2 3 2 3" xfId="9670" xr:uid="{00000000-0005-0000-0000-000045000000}"/>
    <cellStyle name="20 % - Akzent1 3 2 3 2 3 2" xfId="23121" xr:uid="{00000000-0005-0000-0000-000045000000}"/>
    <cellStyle name="20 % - Akzent1 3 2 3 2 3 3" xfId="36605" xr:uid="{00000000-0005-0000-0000-000045000000}"/>
    <cellStyle name="20 % - Akzent1 3 2 3 2 3 4" xfId="50096" xr:uid="{00000000-0005-0000-0000-000045000000}"/>
    <cellStyle name="20 % - Akzent1 3 2 3 2 4" xfId="13026" xr:uid="{00000000-0005-0000-0000-000045000000}"/>
    <cellStyle name="20 % - Akzent1 3 2 3 2 4 2" xfId="26477" xr:uid="{00000000-0005-0000-0000-000045000000}"/>
    <cellStyle name="20 % - Akzent1 3 2 3 2 4 3" xfId="39961" xr:uid="{00000000-0005-0000-0000-000045000000}"/>
    <cellStyle name="20 % - Akzent1 3 2 3 2 4 4" xfId="53452" xr:uid="{00000000-0005-0000-0000-000045000000}"/>
    <cellStyle name="20 % - Akzent1 3 2 3 2 5" xfId="16408" xr:uid="{00000000-0005-0000-0000-000045000000}"/>
    <cellStyle name="20 % - Akzent1 3 2 3 2 6" xfId="29892" xr:uid="{00000000-0005-0000-0000-000045000000}"/>
    <cellStyle name="20 % - Akzent1 3 2 3 2 7" xfId="43383" xr:uid="{00000000-0005-0000-0000-000045000000}"/>
    <cellStyle name="20 % - Akzent1 3 2 3 3" xfId="5187" xr:uid="{00000000-0005-0000-0000-000044000000}"/>
    <cellStyle name="20 % - Akzent1 3 2 3 3 2" xfId="18638" xr:uid="{00000000-0005-0000-0000-000044000000}"/>
    <cellStyle name="20 % - Akzent1 3 2 3 3 3" xfId="32122" xr:uid="{00000000-0005-0000-0000-000044000000}"/>
    <cellStyle name="20 % - Akzent1 3 2 3 3 4" xfId="45613" xr:uid="{00000000-0005-0000-0000-000044000000}"/>
    <cellStyle name="20 % - Akzent1 3 2 3 4" xfId="8543" xr:uid="{00000000-0005-0000-0000-000044000000}"/>
    <cellStyle name="20 % - Akzent1 3 2 3 4 2" xfId="21994" xr:uid="{00000000-0005-0000-0000-000044000000}"/>
    <cellStyle name="20 % - Akzent1 3 2 3 4 3" xfId="35478" xr:uid="{00000000-0005-0000-0000-000044000000}"/>
    <cellStyle name="20 % - Akzent1 3 2 3 4 4" xfId="48969" xr:uid="{00000000-0005-0000-0000-000044000000}"/>
    <cellStyle name="20 % - Akzent1 3 2 3 5" xfId="11899" xr:uid="{00000000-0005-0000-0000-000044000000}"/>
    <cellStyle name="20 % - Akzent1 3 2 3 5 2" xfId="25350" xr:uid="{00000000-0005-0000-0000-000044000000}"/>
    <cellStyle name="20 % - Akzent1 3 2 3 5 3" xfId="38834" xr:uid="{00000000-0005-0000-0000-000044000000}"/>
    <cellStyle name="20 % - Akzent1 3 2 3 5 4" xfId="52325" xr:uid="{00000000-0005-0000-0000-000044000000}"/>
    <cellStyle name="20 % - Akzent1 3 2 3 6" xfId="15281" xr:uid="{00000000-0005-0000-0000-000044000000}"/>
    <cellStyle name="20 % - Akzent1 3 2 3 7" xfId="28765" xr:uid="{00000000-0005-0000-0000-000044000000}"/>
    <cellStyle name="20 % - Akzent1 3 2 3 8" xfId="42256" xr:uid="{00000000-0005-0000-0000-000044000000}"/>
    <cellStyle name="20 % - Akzent1 3 2 4" xfId="2392" xr:uid="{00000000-0005-0000-0000-000046000000}"/>
    <cellStyle name="20 % - Akzent1 3 2 4 2" xfId="5754" xr:uid="{00000000-0005-0000-0000-000046000000}"/>
    <cellStyle name="20 % - Akzent1 3 2 4 2 2" xfId="19205" xr:uid="{00000000-0005-0000-0000-000046000000}"/>
    <cellStyle name="20 % - Akzent1 3 2 4 2 3" xfId="32689" xr:uid="{00000000-0005-0000-0000-000046000000}"/>
    <cellStyle name="20 % - Akzent1 3 2 4 2 4" xfId="46180" xr:uid="{00000000-0005-0000-0000-000046000000}"/>
    <cellStyle name="20 % - Akzent1 3 2 4 3" xfId="9110" xr:uid="{00000000-0005-0000-0000-000046000000}"/>
    <cellStyle name="20 % - Akzent1 3 2 4 3 2" xfId="22561" xr:uid="{00000000-0005-0000-0000-000046000000}"/>
    <cellStyle name="20 % - Akzent1 3 2 4 3 3" xfId="36045" xr:uid="{00000000-0005-0000-0000-000046000000}"/>
    <cellStyle name="20 % - Akzent1 3 2 4 3 4" xfId="49536" xr:uid="{00000000-0005-0000-0000-000046000000}"/>
    <cellStyle name="20 % - Akzent1 3 2 4 4" xfId="12466" xr:uid="{00000000-0005-0000-0000-000046000000}"/>
    <cellStyle name="20 % - Akzent1 3 2 4 4 2" xfId="25917" xr:uid="{00000000-0005-0000-0000-000046000000}"/>
    <cellStyle name="20 % - Akzent1 3 2 4 4 3" xfId="39401" xr:uid="{00000000-0005-0000-0000-000046000000}"/>
    <cellStyle name="20 % - Akzent1 3 2 4 4 4" xfId="52892" xr:uid="{00000000-0005-0000-0000-000046000000}"/>
    <cellStyle name="20 % - Akzent1 3 2 4 5" xfId="15848" xr:uid="{00000000-0005-0000-0000-000046000000}"/>
    <cellStyle name="20 % - Akzent1 3 2 4 6" xfId="29332" xr:uid="{00000000-0005-0000-0000-000046000000}"/>
    <cellStyle name="20 % - Akzent1 3 2 4 7" xfId="42823" xr:uid="{00000000-0005-0000-0000-000046000000}"/>
    <cellStyle name="20 % - Akzent1 3 2 5" xfId="3498" xr:uid="{00000000-0005-0000-0000-000047000000}"/>
    <cellStyle name="20 % - Akzent1 3 2 5 2" xfId="6859" xr:uid="{00000000-0005-0000-0000-000047000000}"/>
    <cellStyle name="20 % - Akzent1 3 2 5 2 2" xfId="20310" xr:uid="{00000000-0005-0000-0000-000047000000}"/>
    <cellStyle name="20 % - Akzent1 3 2 5 2 3" xfId="33794" xr:uid="{00000000-0005-0000-0000-000047000000}"/>
    <cellStyle name="20 % - Akzent1 3 2 5 2 4" xfId="47285" xr:uid="{00000000-0005-0000-0000-000047000000}"/>
    <cellStyle name="20 % - Akzent1 3 2 5 3" xfId="10215" xr:uid="{00000000-0005-0000-0000-000047000000}"/>
    <cellStyle name="20 % - Akzent1 3 2 5 3 2" xfId="23666" xr:uid="{00000000-0005-0000-0000-000047000000}"/>
    <cellStyle name="20 % - Akzent1 3 2 5 3 3" xfId="37150" xr:uid="{00000000-0005-0000-0000-000047000000}"/>
    <cellStyle name="20 % - Akzent1 3 2 5 3 4" xfId="50641" xr:uid="{00000000-0005-0000-0000-000047000000}"/>
    <cellStyle name="20 % - Akzent1 3 2 5 4" xfId="13571" xr:uid="{00000000-0005-0000-0000-000047000000}"/>
    <cellStyle name="20 % - Akzent1 3 2 5 4 2" xfId="27022" xr:uid="{00000000-0005-0000-0000-000047000000}"/>
    <cellStyle name="20 % - Akzent1 3 2 5 4 3" xfId="40506" xr:uid="{00000000-0005-0000-0000-000047000000}"/>
    <cellStyle name="20 % - Akzent1 3 2 5 4 4" xfId="53997" xr:uid="{00000000-0005-0000-0000-000047000000}"/>
    <cellStyle name="20 % - Akzent1 3 2 5 5" xfId="16953" xr:uid="{00000000-0005-0000-0000-000047000000}"/>
    <cellStyle name="20 % - Akzent1 3 2 5 6" xfId="30437" xr:uid="{00000000-0005-0000-0000-000047000000}"/>
    <cellStyle name="20 % - Akzent1 3 2 5 7" xfId="43928" xr:uid="{00000000-0005-0000-0000-000047000000}"/>
    <cellStyle name="20 % - Akzent1 3 2 6" xfId="4078" xr:uid="{00000000-0005-0000-0000-000048000000}"/>
    <cellStyle name="20 % - Akzent1 3 2 6 2" xfId="7435" xr:uid="{00000000-0005-0000-0000-000048000000}"/>
    <cellStyle name="20 % - Akzent1 3 2 6 2 2" xfId="20886" xr:uid="{00000000-0005-0000-0000-000048000000}"/>
    <cellStyle name="20 % - Akzent1 3 2 6 2 3" xfId="34370" xr:uid="{00000000-0005-0000-0000-000048000000}"/>
    <cellStyle name="20 % - Akzent1 3 2 6 2 4" xfId="47861" xr:uid="{00000000-0005-0000-0000-000048000000}"/>
    <cellStyle name="20 % - Akzent1 3 2 6 3" xfId="10791" xr:uid="{00000000-0005-0000-0000-000048000000}"/>
    <cellStyle name="20 % - Akzent1 3 2 6 3 2" xfId="24242" xr:uid="{00000000-0005-0000-0000-000048000000}"/>
    <cellStyle name="20 % - Akzent1 3 2 6 3 3" xfId="37726" xr:uid="{00000000-0005-0000-0000-000048000000}"/>
    <cellStyle name="20 % - Akzent1 3 2 6 3 4" xfId="51217" xr:uid="{00000000-0005-0000-0000-000048000000}"/>
    <cellStyle name="20 % - Akzent1 3 2 6 4" xfId="14147" xr:uid="{00000000-0005-0000-0000-000048000000}"/>
    <cellStyle name="20 % - Akzent1 3 2 6 4 2" xfId="27598" xr:uid="{00000000-0005-0000-0000-000048000000}"/>
    <cellStyle name="20 % - Akzent1 3 2 6 4 3" xfId="41082" xr:uid="{00000000-0005-0000-0000-000048000000}"/>
    <cellStyle name="20 % - Akzent1 3 2 6 4 4" xfId="54573" xr:uid="{00000000-0005-0000-0000-000048000000}"/>
    <cellStyle name="20 % - Akzent1 3 2 6 5" xfId="17529" xr:uid="{00000000-0005-0000-0000-000048000000}"/>
    <cellStyle name="20 % - Akzent1 3 2 6 6" xfId="31013" xr:uid="{00000000-0005-0000-0000-000048000000}"/>
    <cellStyle name="20 % - Akzent1 3 2 6 7" xfId="44504" xr:uid="{00000000-0005-0000-0000-000048000000}"/>
    <cellStyle name="20 % - Akzent1 3 2 7" xfId="4628" xr:uid="{00000000-0005-0000-0000-00003D000000}"/>
    <cellStyle name="20 % - Akzent1 3 2 7 2" xfId="18079" xr:uid="{00000000-0005-0000-0000-00003D000000}"/>
    <cellStyle name="20 % - Akzent1 3 2 7 3" xfId="31563" xr:uid="{00000000-0005-0000-0000-00003D000000}"/>
    <cellStyle name="20 % - Akzent1 3 2 7 4" xfId="45054" xr:uid="{00000000-0005-0000-0000-00003D000000}"/>
    <cellStyle name="20 % - Akzent1 3 2 8" xfId="7984" xr:uid="{00000000-0005-0000-0000-00003D000000}"/>
    <cellStyle name="20 % - Akzent1 3 2 8 2" xfId="21435" xr:uid="{00000000-0005-0000-0000-00003D000000}"/>
    <cellStyle name="20 % - Akzent1 3 2 8 3" xfId="34919" xr:uid="{00000000-0005-0000-0000-00003D000000}"/>
    <cellStyle name="20 % - Akzent1 3 2 8 4" xfId="48410" xr:uid="{00000000-0005-0000-0000-00003D000000}"/>
    <cellStyle name="20 % - Akzent1 3 2 9" xfId="11340" xr:uid="{00000000-0005-0000-0000-00003D000000}"/>
    <cellStyle name="20 % - Akzent1 3 2 9 2" xfId="24791" xr:uid="{00000000-0005-0000-0000-00003D000000}"/>
    <cellStyle name="20 % - Akzent1 3 2 9 3" xfId="38275" xr:uid="{00000000-0005-0000-0000-00003D000000}"/>
    <cellStyle name="20 % - Akzent1 3 2 9 4" xfId="51766" xr:uid="{00000000-0005-0000-0000-00003D000000}"/>
    <cellStyle name="20 % - Akzent1 3 3" xfId="1388" xr:uid="{00000000-0005-0000-0000-000049000000}"/>
    <cellStyle name="20 % - Akzent1 3 3 10" xfId="28353" xr:uid="{00000000-0005-0000-0000-000049000000}"/>
    <cellStyle name="20 % - Akzent1 3 3 11" xfId="41844" xr:uid="{00000000-0005-0000-0000-000049000000}"/>
    <cellStyle name="20 % - Akzent1 3 3 2" xfId="1962" xr:uid="{00000000-0005-0000-0000-00004A000000}"/>
    <cellStyle name="20 % - Akzent1 3 3 2 2" xfId="3102" xr:uid="{00000000-0005-0000-0000-00004B000000}"/>
    <cellStyle name="20 % - Akzent1 3 3 2 2 2" xfId="6463" xr:uid="{00000000-0005-0000-0000-00004B000000}"/>
    <cellStyle name="20 % - Akzent1 3 3 2 2 2 2" xfId="19914" xr:uid="{00000000-0005-0000-0000-00004B000000}"/>
    <cellStyle name="20 % - Akzent1 3 3 2 2 2 3" xfId="33398" xr:uid="{00000000-0005-0000-0000-00004B000000}"/>
    <cellStyle name="20 % - Akzent1 3 3 2 2 2 4" xfId="46889" xr:uid="{00000000-0005-0000-0000-00004B000000}"/>
    <cellStyle name="20 % - Akzent1 3 3 2 2 3" xfId="9819" xr:uid="{00000000-0005-0000-0000-00004B000000}"/>
    <cellStyle name="20 % - Akzent1 3 3 2 2 3 2" xfId="23270" xr:uid="{00000000-0005-0000-0000-00004B000000}"/>
    <cellStyle name="20 % - Akzent1 3 3 2 2 3 3" xfId="36754" xr:uid="{00000000-0005-0000-0000-00004B000000}"/>
    <cellStyle name="20 % - Akzent1 3 3 2 2 3 4" xfId="50245" xr:uid="{00000000-0005-0000-0000-00004B000000}"/>
    <cellStyle name="20 % - Akzent1 3 3 2 2 4" xfId="13175" xr:uid="{00000000-0005-0000-0000-00004B000000}"/>
    <cellStyle name="20 % - Akzent1 3 3 2 2 4 2" xfId="26626" xr:uid="{00000000-0005-0000-0000-00004B000000}"/>
    <cellStyle name="20 % - Akzent1 3 3 2 2 4 3" xfId="40110" xr:uid="{00000000-0005-0000-0000-00004B000000}"/>
    <cellStyle name="20 % - Akzent1 3 3 2 2 4 4" xfId="53601" xr:uid="{00000000-0005-0000-0000-00004B000000}"/>
    <cellStyle name="20 % - Akzent1 3 3 2 2 5" xfId="16557" xr:uid="{00000000-0005-0000-0000-00004B000000}"/>
    <cellStyle name="20 % - Akzent1 3 3 2 2 6" xfId="30041" xr:uid="{00000000-0005-0000-0000-00004B000000}"/>
    <cellStyle name="20 % - Akzent1 3 3 2 2 7" xfId="43532" xr:uid="{00000000-0005-0000-0000-00004B000000}"/>
    <cellStyle name="20 % - Akzent1 3 3 2 3" xfId="5336" xr:uid="{00000000-0005-0000-0000-00004A000000}"/>
    <cellStyle name="20 % - Akzent1 3 3 2 3 2" xfId="18787" xr:uid="{00000000-0005-0000-0000-00004A000000}"/>
    <cellStyle name="20 % - Akzent1 3 3 2 3 3" xfId="32271" xr:uid="{00000000-0005-0000-0000-00004A000000}"/>
    <cellStyle name="20 % - Akzent1 3 3 2 3 4" xfId="45762" xr:uid="{00000000-0005-0000-0000-00004A000000}"/>
    <cellStyle name="20 % - Akzent1 3 3 2 4" xfId="8692" xr:uid="{00000000-0005-0000-0000-00004A000000}"/>
    <cellStyle name="20 % - Akzent1 3 3 2 4 2" xfId="22143" xr:uid="{00000000-0005-0000-0000-00004A000000}"/>
    <cellStyle name="20 % - Akzent1 3 3 2 4 3" xfId="35627" xr:uid="{00000000-0005-0000-0000-00004A000000}"/>
    <cellStyle name="20 % - Akzent1 3 3 2 4 4" xfId="49118" xr:uid="{00000000-0005-0000-0000-00004A000000}"/>
    <cellStyle name="20 % - Akzent1 3 3 2 5" xfId="12048" xr:uid="{00000000-0005-0000-0000-00004A000000}"/>
    <cellStyle name="20 % - Akzent1 3 3 2 5 2" xfId="25499" xr:uid="{00000000-0005-0000-0000-00004A000000}"/>
    <cellStyle name="20 % - Akzent1 3 3 2 5 3" xfId="38983" xr:uid="{00000000-0005-0000-0000-00004A000000}"/>
    <cellStyle name="20 % - Akzent1 3 3 2 5 4" xfId="52474" xr:uid="{00000000-0005-0000-0000-00004A000000}"/>
    <cellStyle name="20 % - Akzent1 3 3 2 6" xfId="15430" xr:uid="{00000000-0005-0000-0000-00004A000000}"/>
    <cellStyle name="20 % - Akzent1 3 3 2 7" xfId="28914" xr:uid="{00000000-0005-0000-0000-00004A000000}"/>
    <cellStyle name="20 % - Akzent1 3 3 2 8" xfId="42405" xr:uid="{00000000-0005-0000-0000-00004A000000}"/>
    <cellStyle name="20 % - Akzent1 3 3 3" xfId="2542" xr:uid="{00000000-0005-0000-0000-00004C000000}"/>
    <cellStyle name="20 % - Akzent1 3 3 3 2" xfId="5903" xr:uid="{00000000-0005-0000-0000-00004C000000}"/>
    <cellStyle name="20 % - Akzent1 3 3 3 2 2" xfId="19354" xr:uid="{00000000-0005-0000-0000-00004C000000}"/>
    <cellStyle name="20 % - Akzent1 3 3 3 2 3" xfId="32838" xr:uid="{00000000-0005-0000-0000-00004C000000}"/>
    <cellStyle name="20 % - Akzent1 3 3 3 2 4" xfId="46329" xr:uid="{00000000-0005-0000-0000-00004C000000}"/>
    <cellStyle name="20 % - Akzent1 3 3 3 3" xfId="9259" xr:uid="{00000000-0005-0000-0000-00004C000000}"/>
    <cellStyle name="20 % - Akzent1 3 3 3 3 2" xfId="22710" xr:uid="{00000000-0005-0000-0000-00004C000000}"/>
    <cellStyle name="20 % - Akzent1 3 3 3 3 3" xfId="36194" xr:uid="{00000000-0005-0000-0000-00004C000000}"/>
    <cellStyle name="20 % - Akzent1 3 3 3 3 4" xfId="49685" xr:uid="{00000000-0005-0000-0000-00004C000000}"/>
    <cellStyle name="20 % - Akzent1 3 3 3 4" xfId="12615" xr:uid="{00000000-0005-0000-0000-00004C000000}"/>
    <cellStyle name="20 % - Akzent1 3 3 3 4 2" xfId="26066" xr:uid="{00000000-0005-0000-0000-00004C000000}"/>
    <cellStyle name="20 % - Akzent1 3 3 3 4 3" xfId="39550" xr:uid="{00000000-0005-0000-0000-00004C000000}"/>
    <cellStyle name="20 % - Akzent1 3 3 3 4 4" xfId="53041" xr:uid="{00000000-0005-0000-0000-00004C000000}"/>
    <cellStyle name="20 % - Akzent1 3 3 3 5" xfId="15997" xr:uid="{00000000-0005-0000-0000-00004C000000}"/>
    <cellStyle name="20 % - Akzent1 3 3 3 6" xfId="29481" xr:uid="{00000000-0005-0000-0000-00004C000000}"/>
    <cellStyle name="20 % - Akzent1 3 3 3 7" xfId="42972" xr:uid="{00000000-0005-0000-0000-00004C000000}"/>
    <cellStyle name="20 % - Akzent1 3 3 4" xfId="3647" xr:uid="{00000000-0005-0000-0000-00004D000000}"/>
    <cellStyle name="20 % - Akzent1 3 3 4 2" xfId="7008" xr:uid="{00000000-0005-0000-0000-00004D000000}"/>
    <cellStyle name="20 % - Akzent1 3 3 4 2 2" xfId="20459" xr:uid="{00000000-0005-0000-0000-00004D000000}"/>
    <cellStyle name="20 % - Akzent1 3 3 4 2 3" xfId="33943" xr:uid="{00000000-0005-0000-0000-00004D000000}"/>
    <cellStyle name="20 % - Akzent1 3 3 4 2 4" xfId="47434" xr:uid="{00000000-0005-0000-0000-00004D000000}"/>
    <cellStyle name="20 % - Akzent1 3 3 4 3" xfId="10364" xr:uid="{00000000-0005-0000-0000-00004D000000}"/>
    <cellStyle name="20 % - Akzent1 3 3 4 3 2" xfId="23815" xr:uid="{00000000-0005-0000-0000-00004D000000}"/>
    <cellStyle name="20 % - Akzent1 3 3 4 3 3" xfId="37299" xr:uid="{00000000-0005-0000-0000-00004D000000}"/>
    <cellStyle name="20 % - Akzent1 3 3 4 3 4" xfId="50790" xr:uid="{00000000-0005-0000-0000-00004D000000}"/>
    <cellStyle name="20 % - Akzent1 3 3 4 4" xfId="13720" xr:uid="{00000000-0005-0000-0000-00004D000000}"/>
    <cellStyle name="20 % - Akzent1 3 3 4 4 2" xfId="27171" xr:uid="{00000000-0005-0000-0000-00004D000000}"/>
    <cellStyle name="20 % - Akzent1 3 3 4 4 3" xfId="40655" xr:uid="{00000000-0005-0000-0000-00004D000000}"/>
    <cellStyle name="20 % - Akzent1 3 3 4 4 4" xfId="54146" xr:uid="{00000000-0005-0000-0000-00004D000000}"/>
    <cellStyle name="20 % - Akzent1 3 3 4 5" xfId="17102" xr:uid="{00000000-0005-0000-0000-00004D000000}"/>
    <cellStyle name="20 % - Akzent1 3 3 4 6" xfId="30586" xr:uid="{00000000-0005-0000-0000-00004D000000}"/>
    <cellStyle name="20 % - Akzent1 3 3 4 7" xfId="44077" xr:uid="{00000000-0005-0000-0000-00004D000000}"/>
    <cellStyle name="20 % - Akzent1 3 3 5" xfId="4227" xr:uid="{00000000-0005-0000-0000-00004E000000}"/>
    <cellStyle name="20 % - Akzent1 3 3 5 2" xfId="7584" xr:uid="{00000000-0005-0000-0000-00004E000000}"/>
    <cellStyle name="20 % - Akzent1 3 3 5 2 2" xfId="21035" xr:uid="{00000000-0005-0000-0000-00004E000000}"/>
    <cellStyle name="20 % - Akzent1 3 3 5 2 3" xfId="34519" xr:uid="{00000000-0005-0000-0000-00004E000000}"/>
    <cellStyle name="20 % - Akzent1 3 3 5 2 4" xfId="48010" xr:uid="{00000000-0005-0000-0000-00004E000000}"/>
    <cellStyle name="20 % - Akzent1 3 3 5 3" xfId="10940" xr:uid="{00000000-0005-0000-0000-00004E000000}"/>
    <cellStyle name="20 % - Akzent1 3 3 5 3 2" xfId="24391" xr:uid="{00000000-0005-0000-0000-00004E000000}"/>
    <cellStyle name="20 % - Akzent1 3 3 5 3 3" xfId="37875" xr:uid="{00000000-0005-0000-0000-00004E000000}"/>
    <cellStyle name="20 % - Akzent1 3 3 5 3 4" xfId="51366" xr:uid="{00000000-0005-0000-0000-00004E000000}"/>
    <cellStyle name="20 % - Akzent1 3 3 5 4" xfId="14296" xr:uid="{00000000-0005-0000-0000-00004E000000}"/>
    <cellStyle name="20 % - Akzent1 3 3 5 4 2" xfId="27747" xr:uid="{00000000-0005-0000-0000-00004E000000}"/>
    <cellStyle name="20 % - Akzent1 3 3 5 4 3" xfId="41231" xr:uid="{00000000-0005-0000-0000-00004E000000}"/>
    <cellStyle name="20 % - Akzent1 3 3 5 4 4" xfId="54722" xr:uid="{00000000-0005-0000-0000-00004E000000}"/>
    <cellStyle name="20 % - Akzent1 3 3 5 5" xfId="17678" xr:uid="{00000000-0005-0000-0000-00004E000000}"/>
    <cellStyle name="20 % - Akzent1 3 3 5 6" xfId="31162" xr:uid="{00000000-0005-0000-0000-00004E000000}"/>
    <cellStyle name="20 % - Akzent1 3 3 5 7" xfId="44653" xr:uid="{00000000-0005-0000-0000-00004E000000}"/>
    <cellStyle name="20 % - Akzent1 3 3 6" xfId="4777" xr:uid="{00000000-0005-0000-0000-000049000000}"/>
    <cellStyle name="20 % - Akzent1 3 3 6 2" xfId="18228" xr:uid="{00000000-0005-0000-0000-000049000000}"/>
    <cellStyle name="20 % - Akzent1 3 3 6 3" xfId="31712" xr:uid="{00000000-0005-0000-0000-000049000000}"/>
    <cellStyle name="20 % - Akzent1 3 3 6 4" xfId="45203" xr:uid="{00000000-0005-0000-0000-000049000000}"/>
    <cellStyle name="20 % - Akzent1 3 3 7" xfId="8133" xr:uid="{00000000-0005-0000-0000-000049000000}"/>
    <cellStyle name="20 % - Akzent1 3 3 7 2" xfId="21584" xr:uid="{00000000-0005-0000-0000-000049000000}"/>
    <cellStyle name="20 % - Akzent1 3 3 7 3" xfId="35068" xr:uid="{00000000-0005-0000-0000-000049000000}"/>
    <cellStyle name="20 % - Akzent1 3 3 7 4" xfId="48559" xr:uid="{00000000-0005-0000-0000-000049000000}"/>
    <cellStyle name="20 % - Akzent1 3 3 8" xfId="11489" xr:uid="{00000000-0005-0000-0000-000049000000}"/>
    <cellStyle name="20 % - Akzent1 3 3 8 2" xfId="24940" xr:uid="{00000000-0005-0000-0000-000049000000}"/>
    <cellStyle name="20 % - Akzent1 3 3 8 3" xfId="38424" xr:uid="{00000000-0005-0000-0000-000049000000}"/>
    <cellStyle name="20 % - Akzent1 3 3 8 4" xfId="51915" xr:uid="{00000000-0005-0000-0000-000049000000}"/>
    <cellStyle name="20 % - Akzent1 3 3 9" xfId="14870" xr:uid="{00000000-0005-0000-0000-000049000000}"/>
    <cellStyle name="20 % - Akzent1 3 4" xfId="1713" xr:uid="{00000000-0005-0000-0000-00004F000000}"/>
    <cellStyle name="20 % - Akzent1 3 4 2" xfId="2852" xr:uid="{00000000-0005-0000-0000-000050000000}"/>
    <cellStyle name="20 % - Akzent1 3 4 2 2" xfId="6213" xr:uid="{00000000-0005-0000-0000-000050000000}"/>
    <cellStyle name="20 % - Akzent1 3 4 2 2 2" xfId="19664" xr:uid="{00000000-0005-0000-0000-000050000000}"/>
    <cellStyle name="20 % - Akzent1 3 4 2 2 3" xfId="33148" xr:uid="{00000000-0005-0000-0000-000050000000}"/>
    <cellStyle name="20 % - Akzent1 3 4 2 2 4" xfId="46639" xr:uid="{00000000-0005-0000-0000-000050000000}"/>
    <cellStyle name="20 % - Akzent1 3 4 2 3" xfId="9569" xr:uid="{00000000-0005-0000-0000-000050000000}"/>
    <cellStyle name="20 % - Akzent1 3 4 2 3 2" xfId="23020" xr:uid="{00000000-0005-0000-0000-000050000000}"/>
    <cellStyle name="20 % - Akzent1 3 4 2 3 3" xfId="36504" xr:uid="{00000000-0005-0000-0000-000050000000}"/>
    <cellStyle name="20 % - Akzent1 3 4 2 3 4" xfId="49995" xr:uid="{00000000-0005-0000-0000-000050000000}"/>
    <cellStyle name="20 % - Akzent1 3 4 2 4" xfId="12925" xr:uid="{00000000-0005-0000-0000-000050000000}"/>
    <cellStyle name="20 % - Akzent1 3 4 2 4 2" xfId="26376" xr:uid="{00000000-0005-0000-0000-000050000000}"/>
    <cellStyle name="20 % - Akzent1 3 4 2 4 3" xfId="39860" xr:uid="{00000000-0005-0000-0000-000050000000}"/>
    <cellStyle name="20 % - Akzent1 3 4 2 4 4" xfId="53351" xr:uid="{00000000-0005-0000-0000-000050000000}"/>
    <cellStyle name="20 % - Akzent1 3 4 2 5" xfId="16307" xr:uid="{00000000-0005-0000-0000-000050000000}"/>
    <cellStyle name="20 % - Akzent1 3 4 2 6" xfId="29791" xr:uid="{00000000-0005-0000-0000-000050000000}"/>
    <cellStyle name="20 % - Akzent1 3 4 2 7" xfId="43282" xr:uid="{00000000-0005-0000-0000-000050000000}"/>
    <cellStyle name="20 % - Akzent1 3 4 3" xfId="5086" xr:uid="{00000000-0005-0000-0000-00004F000000}"/>
    <cellStyle name="20 % - Akzent1 3 4 3 2" xfId="18537" xr:uid="{00000000-0005-0000-0000-00004F000000}"/>
    <cellStyle name="20 % - Akzent1 3 4 3 3" xfId="32021" xr:uid="{00000000-0005-0000-0000-00004F000000}"/>
    <cellStyle name="20 % - Akzent1 3 4 3 4" xfId="45512" xr:uid="{00000000-0005-0000-0000-00004F000000}"/>
    <cellStyle name="20 % - Akzent1 3 4 4" xfId="8442" xr:uid="{00000000-0005-0000-0000-00004F000000}"/>
    <cellStyle name="20 % - Akzent1 3 4 4 2" xfId="21893" xr:uid="{00000000-0005-0000-0000-00004F000000}"/>
    <cellStyle name="20 % - Akzent1 3 4 4 3" xfId="35377" xr:uid="{00000000-0005-0000-0000-00004F000000}"/>
    <cellStyle name="20 % - Akzent1 3 4 4 4" xfId="48868" xr:uid="{00000000-0005-0000-0000-00004F000000}"/>
    <cellStyle name="20 % - Akzent1 3 4 5" xfId="11798" xr:uid="{00000000-0005-0000-0000-00004F000000}"/>
    <cellStyle name="20 % - Akzent1 3 4 5 2" xfId="25249" xr:uid="{00000000-0005-0000-0000-00004F000000}"/>
    <cellStyle name="20 % - Akzent1 3 4 5 3" xfId="38733" xr:uid="{00000000-0005-0000-0000-00004F000000}"/>
    <cellStyle name="20 % - Akzent1 3 4 5 4" xfId="52224" xr:uid="{00000000-0005-0000-0000-00004F000000}"/>
    <cellStyle name="20 % - Akzent1 3 4 6" xfId="15180" xr:uid="{00000000-0005-0000-0000-00004F000000}"/>
    <cellStyle name="20 % - Akzent1 3 4 7" xfId="28664" xr:uid="{00000000-0005-0000-0000-00004F000000}"/>
    <cellStyle name="20 % - Akzent1 3 4 8" xfId="42155" xr:uid="{00000000-0005-0000-0000-00004F000000}"/>
    <cellStyle name="20 % - Akzent1 3 5" xfId="2290" xr:uid="{00000000-0005-0000-0000-000051000000}"/>
    <cellStyle name="20 % - Akzent1 3 5 2" xfId="5652" xr:uid="{00000000-0005-0000-0000-000051000000}"/>
    <cellStyle name="20 % - Akzent1 3 5 2 2" xfId="19103" xr:uid="{00000000-0005-0000-0000-000051000000}"/>
    <cellStyle name="20 % - Akzent1 3 5 2 3" xfId="32587" xr:uid="{00000000-0005-0000-0000-000051000000}"/>
    <cellStyle name="20 % - Akzent1 3 5 2 4" xfId="46078" xr:uid="{00000000-0005-0000-0000-000051000000}"/>
    <cellStyle name="20 % - Akzent1 3 5 3" xfId="9008" xr:uid="{00000000-0005-0000-0000-000051000000}"/>
    <cellStyle name="20 % - Akzent1 3 5 3 2" xfId="22459" xr:uid="{00000000-0005-0000-0000-000051000000}"/>
    <cellStyle name="20 % - Akzent1 3 5 3 3" xfId="35943" xr:uid="{00000000-0005-0000-0000-000051000000}"/>
    <cellStyle name="20 % - Akzent1 3 5 3 4" xfId="49434" xr:uid="{00000000-0005-0000-0000-000051000000}"/>
    <cellStyle name="20 % - Akzent1 3 5 4" xfId="12364" xr:uid="{00000000-0005-0000-0000-000051000000}"/>
    <cellStyle name="20 % - Akzent1 3 5 4 2" xfId="25815" xr:uid="{00000000-0005-0000-0000-000051000000}"/>
    <cellStyle name="20 % - Akzent1 3 5 4 3" xfId="39299" xr:uid="{00000000-0005-0000-0000-000051000000}"/>
    <cellStyle name="20 % - Akzent1 3 5 4 4" xfId="52790" xr:uid="{00000000-0005-0000-0000-000051000000}"/>
    <cellStyle name="20 % - Akzent1 3 5 5" xfId="15746" xr:uid="{00000000-0005-0000-0000-000051000000}"/>
    <cellStyle name="20 % - Akzent1 3 5 6" xfId="29230" xr:uid="{00000000-0005-0000-0000-000051000000}"/>
    <cellStyle name="20 % - Akzent1 3 5 7" xfId="42721" xr:uid="{00000000-0005-0000-0000-000051000000}"/>
    <cellStyle name="20 % - Akzent1 3 6" xfId="3396" xr:uid="{00000000-0005-0000-0000-000052000000}"/>
    <cellStyle name="20 % - Akzent1 3 6 2" xfId="6757" xr:uid="{00000000-0005-0000-0000-000052000000}"/>
    <cellStyle name="20 % - Akzent1 3 6 2 2" xfId="20208" xr:uid="{00000000-0005-0000-0000-000052000000}"/>
    <cellStyle name="20 % - Akzent1 3 6 2 3" xfId="33692" xr:uid="{00000000-0005-0000-0000-000052000000}"/>
    <cellStyle name="20 % - Akzent1 3 6 2 4" xfId="47183" xr:uid="{00000000-0005-0000-0000-000052000000}"/>
    <cellStyle name="20 % - Akzent1 3 6 3" xfId="10113" xr:uid="{00000000-0005-0000-0000-000052000000}"/>
    <cellStyle name="20 % - Akzent1 3 6 3 2" xfId="23564" xr:uid="{00000000-0005-0000-0000-000052000000}"/>
    <cellStyle name="20 % - Akzent1 3 6 3 3" xfId="37048" xr:uid="{00000000-0005-0000-0000-000052000000}"/>
    <cellStyle name="20 % - Akzent1 3 6 3 4" xfId="50539" xr:uid="{00000000-0005-0000-0000-000052000000}"/>
    <cellStyle name="20 % - Akzent1 3 6 4" xfId="13469" xr:uid="{00000000-0005-0000-0000-000052000000}"/>
    <cellStyle name="20 % - Akzent1 3 6 4 2" xfId="26920" xr:uid="{00000000-0005-0000-0000-000052000000}"/>
    <cellStyle name="20 % - Akzent1 3 6 4 3" xfId="40404" xr:uid="{00000000-0005-0000-0000-000052000000}"/>
    <cellStyle name="20 % - Akzent1 3 6 4 4" xfId="53895" xr:uid="{00000000-0005-0000-0000-000052000000}"/>
    <cellStyle name="20 % - Akzent1 3 6 5" xfId="16851" xr:uid="{00000000-0005-0000-0000-000052000000}"/>
    <cellStyle name="20 % - Akzent1 3 6 6" xfId="30335" xr:uid="{00000000-0005-0000-0000-000052000000}"/>
    <cellStyle name="20 % - Akzent1 3 6 7" xfId="43826" xr:uid="{00000000-0005-0000-0000-000052000000}"/>
    <cellStyle name="20 % - Akzent1 3 7" xfId="3976" xr:uid="{00000000-0005-0000-0000-000053000000}"/>
    <cellStyle name="20 % - Akzent1 3 7 2" xfId="7333" xr:uid="{00000000-0005-0000-0000-000053000000}"/>
    <cellStyle name="20 % - Akzent1 3 7 2 2" xfId="20784" xr:uid="{00000000-0005-0000-0000-000053000000}"/>
    <cellStyle name="20 % - Akzent1 3 7 2 3" xfId="34268" xr:uid="{00000000-0005-0000-0000-000053000000}"/>
    <cellStyle name="20 % - Akzent1 3 7 2 4" xfId="47759" xr:uid="{00000000-0005-0000-0000-000053000000}"/>
    <cellStyle name="20 % - Akzent1 3 7 3" xfId="10689" xr:uid="{00000000-0005-0000-0000-000053000000}"/>
    <cellStyle name="20 % - Akzent1 3 7 3 2" xfId="24140" xr:uid="{00000000-0005-0000-0000-000053000000}"/>
    <cellStyle name="20 % - Akzent1 3 7 3 3" xfId="37624" xr:uid="{00000000-0005-0000-0000-000053000000}"/>
    <cellStyle name="20 % - Akzent1 3 7 3 4" xfId="51115" xr:uid="{00000000-0005-0000-0000-000053000000}"/>
    <cellStyle name="20 % - Akzent1 3 7 4" xfId="14045" xr:uid="{00000000-0005-0000-0000-000053000000}"/>
    <cellStyle name="20 % - Akzent1 3 7 4 2" xfId="27496" xr:uid="{00000000-0005-0000-0000-000053000000}"/>
    <cellStyle name="20 % - Akzent1 3 7 4 3" xfId="40980" xr:uid="{00000000-0005-0000-0000-000053000000}"/>
    <cellStyle name="20 % - Akzent1 3 7 4 4" xfId="54471" xr:uid="{00000000-0005-0000-0000-000053000000}"/>
    <cellStyle name="20 % - Akzent1 3 7 5" xfId="17427" xr:uid="{00000000-0005-0000-0000-000053000000}"/>
    <cellStyle name="20 % - Akzent1 3 7 6" xfId="30911" xr:uid="{00000000-0005-0000-0000-000053000000}"/>
    <cellStyle name="20 % - Akzent1 3 7 7" xfId="44402" xr:uid="{00000000-0005-0000-0000-000053000000}"/>
    <cellStyle name="20 % - Akzent1 3 8" xfId="4526" xr:uid="{00000000-0005-0000-0000-00003C000000}"/>
    <cellStyle name="20 % - Akzent1 3 8 2" xfId="17977" xr:uid="{00000000-0005-0000-0000-00003C000000}"/>
    <cellStyle name="20 % - Akzent1 3 8 3" xfId="31461" xr:uid="{00000000-0005-0000-0000-00003C000000}"/>
    <cellStyle name="20 % - Akzent1 3 8 4" xfId="44952" xr:uid="{00000000-0005-0000-0000-00003C000000}"/>
    <cellStyle name="20 % - Akzent1 3 9" xfId="7882" xr:uid="{00000000-0005-0000-0000-00003C000000}"/>
    <cellStyle name="20 % - Akzent1 3 9 2" xfId="21333" xr:uid="{00000000-0005-0000-0000-00003C000000}"/>
    <cellStyle name="20 % - Akzent1 3 9 3" xfId="34817" xr:uid="{00000000-0005-0000-0000-00003C000000}"/>
    <cellStyle name="20 % - Akzent1 3 9 4" xfId="48308" xr:uid="{00000000-0005-0000-0000-00003C000000}"/>
    <cellStyle name="20 % - Akzent1 4" xfId="1173" xr:uid="{00000000-0005-0000-0000-000054000000}"/>
    <cellStyle name="20 % - Akzent1 4 10" xfId="11257" xr:uid="{00000000-0005-0000-0000-000054000000}"/>
    <cellStyle name="20 % - Akzent1 4 10 2" xfId="24708" xr:uid="{00000000-0005-0000-0000-000054000000}"/>
    <cellStyle name="20 % - Akzent1 4 10 3" xfId="38192" xr:uid="{00000000-0005-0000-0000-000054000000}"/>
    <cellStyle name="20 % - Akzent1 4 10 4" xfId="51683" xr:uid="{00000000-0005-0000-0000-000054000000}"/>
    <cellStyle name="20 % - Akzent1 4 11" xfId="14638" xr:uid="{00000000-0005-0000-0000-000054000000}"/>
    <cellStyle name="20 % - Akzent1 4 12" xfId="28121" xr:uid="{00000000-0005-0000-0000-000054000000}"/>
    <cellStyle name="20 % - Akzent1 4 13" xfId="41612" xr:uid="{00000000-0005-0000-0000-000054000000}"/>
    <cellStyle name="20 % - Akzent1 4 2" xfId="1267" xr:uid="{00000000-0005-0000-0000-000055000000}"/>
    <cellStyle name="20 % - Akzent1 4 2 10" xfId="14740" xr:uid="{00000000-0005-0000-0000-000055000000}"/>
    <cellStyle name="20 % - Akzent1 4 2 11" xfId="28223" xr:uid="{00000000-0005-0000-0000-000055000000}"/>
    <cellStyle name="20 % - Akzent1 4 2 12" xfId="41714" xr:uid="{00000000-0005-0000-0000-000055000000}"/>
    <cellStyle name="20 % - Akzent1 4 2 2" xfId="1505" xr:uid="{00000000-0005-0000-0000-000056000000}"/>
    <cellStyle name="20 % - Akzent1 4 2 2 10" xfId="28473" xr:uid="{00000000-0005-0000-0000-000056000000}"/>
    <cellStyle name="20 % - Akzent1 4 2 2 11" xfId="41964" xr:uid="{00000000-0005-0000-0000-000056000000}"/>
    <cellStyle name="20 % - Akzent1 4 2 2 2" xfId="2081" xr:uid="{00000000-0005-0000-0000-000057000000}"/>
    <cellStyle name="20 % - Akzent1 4 2 2 2 2" xfId="3222" xr:uid="{00000000-0005-0000-0000-000058000000}"/>
    <cellStyle name="20 % - Akzent1 4 2 2 2 2 2" xfId="6583" xr:uid="{00000000-0005-0000-0000-000058000000}"/>
    <cellStyle name="20 % - Akzent1 4 2 2 2 2 2 2" xfId="20034" xr:uid="{00000000-0005-0000-0000-000058000000}"/>
    <cellStyle name="20 % - Akzent1 4 2 2 2 2 2 3" xfId="33518" xr:uid="{00000000-0005-0000-0000-000058000000}"/>
    <cellStyle name="20 % - Akzent1 4 2 2 2 2 2 4" xfId="47009" xr:uid="{00000000-0005-0000-0000-000058000000}"/>
    <cellStyle name="20 % - Akzent1 4 2 2 2 2 3" xfId="9939" xr:uid="{00000000-0005-0000-0000-000058000000}"/>
    <cellStyle name="20 % - Akzent1 4 2 2 2 2 3 2" xfId="23390" xr:uid="{00000000-0005-0000-0000-000058000000}"/>
    <cellStyle name="20 % - Akzent1 4 2 2 2 2 3 3" xfId="36874" xr:uid="{00000000-0005-0000-0000-000058000000}"/>
    <cellStyle name="20 % - Akzent1 4 2 2 2 2 3 4" xfId="50365" xr:uid="{00000000-0005-0000-0000-000058000000}"/>
    <cellStyle name="20 % - Akzent1 4 2 2 2 2 4" xfId="13295" xr:uid="{00000000-0005-0000-0000-000058000000}"/>
    <cellStyle name="20 % - Akzent1 4 2 2 2 2 4 2" xfId="26746" xr:uid="{00000000-0005-0000-0000-000058000000}"/>
    <cellStyle name="20 % - Akzent1 4 2 2 2 2 4 3" xfId="40230" xr:uid="{00000000-0005-0000-0000-000058000000}"/>
    <cellStyle name="20 % - Akzent1 4 2 2 2 2 4 4" xfId="53721" xr:uid="{00000000-0005-0000-0000-000058000000}"/>
    <cellStyle name="20 % - Akzent1 4 2 2 2 2 5" xfId="16677" xr:uid="{00000000-0005-0000-0000-000058000000}"/>
    <cellStyle name="20 % - Akzent1 4 2 2 2 2 6" xfId="30161" xr:uid="{00000000-0005-0000-0000-000058000000}"/>
    <cellStyle name="20 % - Akzent1 4 2 2 2 2 7" xfId="43652" xr:uid="{00000000-0005-0000-0000-000058000000}"/>
    <cellStyle name="20 % - Akzent1 4 2 2 2 3" xfId="5456" xr:uid="{00000000-0005-0000-0000-000057000000}"/>
    <cellStyle name="20 % - Akzent1 4 2 2 2 3 2" xfId="18907" xr:uid="{00000000-0005-0000-0000-000057000000}"/>
    <cellStyle name="20 % - Akzent1 4 2 2 2 3 3" xfId="32391" xr:uid="{00000000-0005-0000-0000-000057000000}"/>
    <cellStyle name="20 % - Akzent1 4 2 2 2 3 4" xfId="45882" xr:uid="{00000000-0005-0000-0000-000057000000}"/>
    <cellStyle name="20 % - Akzent1 4 2 2 2 4" xfId="8812" xr:uid="{00000000-0005-0000-0000-000057000000}"/>
    <cellStyle name="20 % - Akzent1 4 2 2 2 4 2" xfId="22263" xr:uid="{00000000-0005-0000-0000-000057000000}"/>
    <cellStyle name="20 % - Akzent1 4 2 2 2 4 3" xfId="35747" xr:uid="{00000000-0005-0000-0000-000057000000}"/>
    <cellStyle name="20 % - Akzent1 4 2 2 2 4 4" xfId="49238" xr:uid="{00000000-0005-0000-0000-000057000000}"/>
    <cellStyle name="20 % - Akzent1 4 2 2 2 5" xfId="12168" xr:uid="{00000000-0005-0000-0000-000057000000}"/>
    <cellStyle name="20 % - Akzent1 4 2 2 2 5 2" xfId="25619" xr:uid="{00000000-0005-0000-0000-000057000000}"/>
    <cellStyle name="20 % - Akzent1 4 2 2 2 5 3" xfId="39103" xr:uid="{00000000-0005-0000-0000-000057000000}"/>
    <cellStyle name="20 % - Akzent1 4 2 2 2 5 4" xfId="52594" xr:uid="{00000000-0005-0000-0000-000057000000}"/>
    <cellStyle name="20 % - Akzent1 4 2 2 2 6" xfId="15550" xr:uid="{00000000-0005-0000-0000-000057000000}"/>
    <cellStyle name="20 % - Akzent1 4 2 2 2 7" xfId="29034" xr:uid="{00000000-0005-0000-0000-000057000000}"/>
    <cellStyle name="20 % - Akzent1 4 2 2 2 8" xfId="42525" xr:uid="{00000000-0005-0000-0000-000057000000}"/>
    <cellStyle name="20 % - Akzent1 4 2 2 3" xfId="2662" xr:uid="{00000000-0005-0000-0000-000059000000}"/>
    <cellStyle name="20 % - Akzent1 4 2 2 3 2" xfId="6023" xr:uid="{00000000-0005-0000-0000-000059000000}"/>
    <cellStyle name="20 % - Akzent1 4 2 2 3 2 2" xfId="19474" xr:uid="{00000000-0005-0000-0000-000059000000}"/>
    <cellStyle name="20 % - Akzent1 4 2 2 3 2 3" xfId="32958" xr:uid="{00000000-0005-0000-0000-000059000000}"/>
    <cellStyle name="20 % - Akzent1 4 2 2 3 2 4" xfId="46449" xr:uid="{00000000-0005-0000-0000-000059000000}"/>
    <cellStyle name="20 % - Akzent1 4 2 2 3 3" xfId="9379" xr:uid="{00000000-0005-0000-0000-000059000000}"/>
    <cellStyle name="20 % - Akzent1 4 2 2 3 3 2" xfId="22830" xr:uid="{00000000-0005-0000-0000-000059000000}"/>
    <cellStyle name="20 % - Akzent1 4 2 2 3 3 3" xfId="36314" xr:uid="{00000000-0005-0000-0000-000059000000}"/>
    <cellStyle name="20 % - Akzent1 4 2 2 3 3 4" xfId="49805" xr:uid="{00000000-0005-0000-0000-000059000000}"/>
    <cellStyle name="20 % - Akzent1 4 2 2 3 4" xfId="12735" xr:uid="{00000000-0005-0000-0000-000059000000}"/>
    <cellStyle name="20 % - Akzent1 4 2 2 3 4 2" xfId="26186" xr:uid="{00000000-0005-0000-0000-000059000000}"/>
    <cellStyle name="20 % - Akzent1 4 2 2 3 4 3" xfId="39670" xr:uid="{00000000-0005-0000-0000-000059000000}"/>
    <cellStyle name="20 % - Akzent1 4 2 2 3 4 4" xfId="53161" xr:uid="{00000000-0005-0000-0000-000059000000}"/>
    <cellStyle name="20 % - Akzent1 4 2 2 3 5" xfId="16117" xr:uid="{00000000-0005-0000-0000-000059000000}"/>
    <cellStyle name="20 % - Akzent1 4 2 2 3 6" xfId="29601" xr:uid="{00000000-0005-0000-0000-000059000000}"/>
    <cellStyle name="20 % - Akzent1 4 2 2 3 7" xfId="43092" xr:uid="{00000000-0005-0000-0000-000059000000}"/>
    <cellStyle name="20 % - Akzent1 4 2 2 4" xfId="3767" xr:uid="{00000000-0005-0000-0000-00005A000000}"/>
    <cellStyle name="20 % - Akzent1 4 2 2 4 2" xfId="7128" xr:uid="{00000000-0005-0000-0000-00005A000000}"/>
    <cellStyle name="20 % - Akzent1 4 2 2 4 2 2" xfId="20579" xr:uid="{00000000-0005-0000-0000-00005A000000}"/>
    <cellStyle name="20 % - Akzent1 4 2 2 4 2 3" xfId="34063" xr:uid="{00000000-0005-0000-0000-00005A000000}"/>
    <cellStyle name="20 % - Akzent1 4 2 2 4 2 4" xfId="47554" xr:uid="{00000000-0005-0000-0000-00005A000000}"/>
    <cellStyle name="20 % - Akzent1 4 2 2 4 3" xfId="10484" xr:uid="{00000000-0005-0000-0000-00005A000000}"/>
    <cellStyle name="20 % - Akzent1 4 2 2 4 3 2" xfId="23935" xr:uid="{00000000-0005-0000-0000-00005A000000}"/>
    <cellStyle name="20 % - Akzent1 4 2 2 4 3 3" xfId="37419" xr:uid="{00000000-0005-0000-0000-00005A000000}"/>
    <cellStyle name="20 % - Akzent1 4 2 2 4 3 4" xfId="50910" xr:uid="{00000000-0005-0000-0000-00005A000000}"/>
    <cellStyle name="20 % - Akzent1 4 2 2 4 4" xfId="13840" xr:uid="{00000000-0005-0000-0000-00005A000000}"/>
    <cellStyle name="20 % - Akzent1 4 2 2 4 4 2" xfId="27291" xr:uid="{00000000-0005-0000-0000-00005A000000}"/>
    <cellStyle name="20 % - Akzent1 4 2 2 4 4 3" xfId="40775" xr:uid="{00000000-0005-0000-0000-00005A000000}"/>
    <cellStyle name="20 % - Akzent1 4 2 2 4 4 4" xfId="54266" xr:uid="{00000000-0005-0000-0000-00005A000000}"/>
    <cellStyle name="20 % - Akzent1 4 2 2 4 5" xfId="17222" xr:uid="{00000000-0005-0000-0000-00005A000000}"/>
    <cellStyle name="20 % - Akzent1 4 2 2 4 6" xfId="30706" xr:uid="{00000000-0005-0000-0000-00005A000000}"/>
    <cellStyle name="20 % - Akzent1 4 2 2 4 7" xfId="44197" xr:uid="{00000000-0005-0000-0000-00005A000000}"/>
    <cellStyle name="20 % - Akzent1 4 2 2 5" xfId="4347" xr:uid="{00000000-0005-0000-0000-00005B000000}"/>
    <cellStyle name="20 % - Akzent1 4 2 2 5 2" xfId="7704" xr:uid="{00000000-0005-0000-0000-00005B000000}"/>
    <cellStyle name="20 % - Akzent1 4 2 2 5 2 2" xfId="21155" xr:uid="{00000000-0005-0000-0000-00005B000000}"/>
    <cellStyle name="20 % - Akzent1 4 2 2 5 2 3" xfId="34639" xr:uid="{00000000-0005-0000-0000-00005B000000}"/>
    <cellStyle name="20 % - Akzent1 4 2 2 5 2 4" xfId="48130" xr:uid="{00000000-0005-0000-0000-00005B000000}"/>
    <cellStyle name="20 % - Akzent1 4 2 2 5 3" xfId="11060" xr:uid="{00000000-0005-0000-0000-00005B000000}"/>
    <cellStyle name="20 % - Akzent1 4 2 2 5 3 2" xfId="24511" xr:uid="{00000000-0005-0000-0000-00005B000000}"/>
    <cellStyle name="20 % - Akzent1 4 2 2 5 3 3" xfId="37995" xr:uid="{00000000-0005-0000-0000-00005B000000}"/>
    <cellStyle name="20 % - Akzent1 4 2 2 5 3 4" xfId="51486" xr:uid="{00000000-0005-0000-0000-00005B000000}"/>
    <cellStyle name="20 % - Akzent1 4 2 2 5 4" xfId="14416" xr:uid="{00000000-0005-0000-0000-00005B000000}"/>
    <cellStyle name="20 % - Akzent1 4 2 2 5 4 2" xfId="27867" xr:uid="{00000000-0005-0000-0000-00005B000000}"/>
    <cellStyle name="20 % - Akzent1 4 2 2 5 4 3" xfId="41351" xr:uid="{00000000-0005-0000-0000-00005B000000}"/>
    <cellStyle name="20 % - Akzent1 4 2 2 5 4 4" xfId="54842" xr:uid="{00000000-0005-0000-0000-00005B000000}"/>
    <cellStyle name="20 % - Akzent1 4 2 2 5 5" xfId="17798" xr:uid="{00000000-0005-0000-0000-00005B000000}"/>
    <cellStyle name="20 % - Akzent1 4 2 2 5 6" xfId="31282" xr:uid="{00000000-0005-0000-0000-00005B000000}"/>
    <cellStyle name="20 % - Akzent1 4 2 2 5 7" xfId="44773" xr:uid="{00000000-0005-0000-0000-00005B000000}"/>
    <cellStyle name="20 % - Akzent1 4 2 2 6" xfId="4897" xr:uid="{00000000-0005-0000-0000-000056000000}"/>
    <cellStyle name="20 % - Akzent1 4 2 2 6 2" xfId="18348" xr:uid="{00000000-0005-0000-0000-000056000000}"/>
    <cellStyle name="20 % - Akzent1 4 2 2 6 3" xfId="31832" xr:uid="{00000000-0005-0000-0000-000056000000}"/>
    <cellStyle name="20 % - Akzent1 4 2 2 6 4" xfId="45323" xr:uid="{00000000-0005-0000-0000-000056000000}"/>
    <cellStyle name="20 % - Akzent1 4 2 2 7" xfId="8253" xr:uid="{00000000-0005-0000-0000-000056000000}"/>
    <cellStyle name="20 % - Akzent1 4 2 2 7 2" xfId="21704" xr:uid="{00000000-0005-0000-0000-000056000000}"/>
    <cellStyle name="20 % - Akzent1 4 2 2 7 3" xfId="35188" xr:uid="{00000000-0005-0000-0000-000056000000}"/>
    <cellStyle name="20 % - Akzent1 4 2 2 7 4" xfId="48679" xr:uid="{00000000-0005-0000-0000-000056000000}"/>
    <cellStyle name="20 % - Akzent1 4 2 2 8" xfId="11609" xr:uid="{00000000-0005-0000-0000-000056000000}"/>
    <cellStyle name="20 % - Akzent1 4 2 2 8 2" xfId="25060" xr:uid="{00000000-0005-0000-0000-000056000000}"/>
    <cellStyle name="20 % - Akzent1 4 2 2 8 3" xfId="38544" xr:uid="{00000000-0005-0000-0000-000056000000}"/>
    <cellStyle name="20 % - Akzent1 4 2 2 8 4" xfId="52035" xr:uid="{00000000-0005-0000-0000-000056000000}"/>
    <cellStyle name="20 % - Akzent1 4 2 2 9" xfId="14990" xr:uid="{00000000-0005-0000-0000-000056000000}"/>
    <cellStyle name="20 % - Akzent1 4 2 3" xfId="1832" xr:uid="{00000000-0005-0000-0000-00005C000000}"/>
    <cellStyle name="20 % - Akzent1 4 2 3 2" xfId="2972" xr:uid="{00000000-0005-0000-0000-00005D000000}"/>
    <cellStyle name="20 % - Akzent1 4 2 3 2 2" xfId="6333" xr:uid="{00000000-0005-0000-0000-00005D000000}"/>
    <cellStyle name="20 % - Akzent1 4 2 3 2 2 2" xfId="19784" xr:uid="{00000000-0005-0000-0000-00005D000000}"/>
    <cellStyle name="20 % - Akzent1 4 2 3 2 2 3" xfId="33268" xr:uid="{00000000-0005-0000-0000-00005D000000}"/>
    <cellStyle name="20 % - Akzent1 4 2 3 2 2 4" xfId="46759" xr:uid="{00000000-0005-0000-0000-00005D000000}"/>
    <cellStyle name="20 % - Akzent1 4 2 3 2 3" xfId="9689" xr:uid="{00000000-0005-0000-0000-00005D000000}"/>
    <cellStyle name="20 % - Akzent1 4 2 3 2 3 2" xfId="23140" xr:uid="{00000000-0005-0000-0000-00005D000000}"/>
    <cellStyle name="20 % - Akzent1 4 2 3 2 3 3" xfId="36624" xr:uid="{00000000-0005-0000-0000-00005D000000}"/>
    <cellStyle name="20 % - Akzent1 4 2 3 2 3 4" xfId="50115" xr:uid="{00000000-0005-0000-0000-00005D000000}"/>
    <cellStyle name="20 % - Akzent1 4 2 3 2 4" xfId="13045" xr:uid="{00000000-0005-0000-0000-00005D000000}"/>
    <cellStyle name="20 % - Akzent1 4 2 3 2 4 2" xfId="26496" xr:uid="{00000000-0005-0000-0000-00005D000000}"/>
    <cellStyle name="20 % - Akzent1 4 2 3 2 4 3" xfId="39980" xr:uid="{00000000-0005-0000-0000-00005D000000}"/>
    <cellStyle name="20 % - Akzent1 4 2 3 2 4 4" xfId="53471" xr:uid="{00000000-0005-0000-0000-00005D000000}"/>
    <cellStyle name="20 % - Akzent1 4 2 3 2 5" xfId="16427" xr:uid="{00000000-0005-0000-0000-00005D000000}"/>
    <cellStyle name="20 % - Akzent1 4 2 3 2 6" xfId="29911" xr:uid="{00000000-0005-0000-0000-00005D000000}"/>
    <cellStyle name="20 % - Akzent1 4 2 3 2 7" xfId="43402" xr:uid="{00000000-0005-0000-0000-00005D000000}"/>
    <cellStyle name="20 % - Akzent1 4 2 3 3" xfId="5206" xr:uid="{00000000-0005-0000-0000-00005C000000}"/>
    <cellStyle name="20 % - Akzent1 4 2 3 3 2" xfId="18657" xr:uid="{00000000-0005-0000-0000-00005C000000}"/>
    <cellStyle name="20 % - Akzent1 4 2 3 3 3" xfId="32141" xr:uid="{00000000-0005-0000-0000-00005C000000}"/>
    <cellStyle name="20 % - Akzent1 4 2 3 3 4" xfId="45632" xr:uid="{00000000-0005-0000-0000-00005C000000}"/>
    <cellStyle name="20 % - Akzent1 4 2 3 4" xfId="8562" xr:uid="{00000000-0005-0000-0000-00005C000000}"/>
    <cellStyle name="20 % - Akzent1 4 2 3 4 2" xfId="22013" xr:uid="{00000000-0005-0000-0000-00005C000000}"/>
    <cellStyle name="20 % - Akzent1 4 2 3 4 3" xfId="35497" xr:uid="{00000000-0005-0000-0000-00005C000000}"/>
    <cellStyle name="20 % - Akzent1 4 2 3 4 4" xfId="48988" xr:uid="{00000000-0005-0000-0000-00005C000000}"/>
    <cellStyle name="20 % - Akzent1 4 2 3 5" xfId="11918" xr:uid="{00000000-0005-0000-0000-00005C000000}"/>
    <cellStyle name="20 % - Akzent1 4 2 3 5 2" xfId="25369" xr:uid="{00000000-0005-0000-0000-00005C000000}"/>
    <cellStyle name="20 % - Akzent1 4 2 3 5 3" xfId="38853" xr:uid="{00000000-0005-0000-0000-00005C000000}"/>
    <cellStyle name="20 % - Akzent1 4 2 3 5 4" xfId="52344" xr:uid="{00000000-0005-0000-0000-00005C000000}"/>
    <cellStyle name="20 % - Akzent1 4 2 3 6" xfId="15300" xr:uid="{00000000-0005-0000-0000-00005C000000}"/>
    <cellStyle name="20 % - Akzent1 4 2 3 7" xfId="28784" xr:uid="{00000000-0005-0000-0000-00005C000000}"/>
    <cellStyle name="20 % - Akzent1 4 2 3 8" xfId="42275" xr:uid="{00000000-0005-0000-0000-00005C000000}"/>
    <cellStyle name="20 % - Akzent1 4 2 4" xfId="2411" xr:uid="{00000000-0005-0000-0000-00005E000000}"/>
    <cellStyle name="20 % - Akzent1 4 2 4 2" xfId="5773" xr:uid="{00000000-0005-0000-0000-00005E000000}"/>
    <cellStyle name="20 % - Akzent1 4 2 4 2 2" xfId="19224" xr:uid="{00000000-0005-0000-0000-00005E000000}"/>
    <cellStyle name="20 % - Akzent1 4 2 4 2 3" xfId="32708" xr:uid="{00000000-0005-0000-0000-00005E000000}"/>
    <cellStyle name="20 % - Akzent1 4 2 4 2 4" xfId="46199" xr:uid="{00000000-0005-0000-0000-00005E000000}"/>
    <cellStyle name="20 % - Akzent1 4 2 4 3" xfId="9129" xr:uid="{00000000-0005-0000-0000-00005E000000}"/>
    <cellStyle name="20 % - Akzent1 4 2 4 3 2" xfId="22580" xr:uid="{00000000-0005-0000-0000-00005E000000}"/>
    <cellStyle name="20 % - Akzent1 4 2 4 3 3" xfId="36064" xr:uid="{00000000-0005-0000-0000-00005E000000}"/>
    <cellStyle name="20 % - Akzent1 4 2 4 3 4" xfId="49555" xr:uid="{00000000-0005-0000-0000-00005E000000}"/>
    <cellStyle name="20 % - Akzent1 4 2 4 4" xfId="12485" xr:uid="{00000000-0005-0000-0000-00005E000000}"/>
    <cellStyle name="20 % - Akzent1 4 2 4 4 2" xfId="25936" xr:uid="{00000000-0005-0000-0000-00005E000000}"/>
    <cellStyle name="20 % - Akzent1 4 2 4 4 3" xfId="39420" xr:uid="{00000000-0005-0000-0000-00005E000000}"/>
    <cellStyle name="20 % - Akzent1 4 2 4 4 4" xfId="52911" xr:uid="{00000000-0005-0000-0000-00005E000000}"/>
    <cellStyle name="20 % - Akzent1 4 2 4 5" xfId="15867" xr:uid="{00000000-0005-0000-0000-00005E000000}"/>
    <cellStyle name="20 % - Akzent1 4 2 4 6" xfId="29351" xr:uid="{00000000-0005-0000-0000-00005E000000}"/>
    <cellStyle name="20 % - Akzent1 4 2 4 7" xfId="42842" xr:uid="{00000000-0005-0000-0000-00005E000000}"/>
    <cellStyle name="20 % - Akzent1 4 2 5" xfId="3517" xr:uid="{00000000-0005-0000-0000-00005F000000}"/>
    <cellStyle name="20 % - Akzent1 4 2 5 2" xfId="6878" xr:uid="{00000000-0005-0000-0000-00005F000000}"/>
    <cellStyle name="20 % - Akzent1 4 2 5 2 2" xfId="20329" xr:uid="{00000000-0005-0000-0000-00005F000000}"/>
    <cellStyle name="20 % - Akzent1 4 2 5 2 3" xfId="33813" xr:uid="{00000000-0005-0000-0000-00005F000000}"/>
    <cellStyle name="20 % - Akzent1 4 2 5 2 4" xfId="47304" xr:uid="{00000000-0005-0000-0000-00005F000000}"/>
    <cellStyle name="20 % - Akzent1 4 2 5 3" xfId="10234" xr:uid="{00000000-0005-0000-0000-00005F000000}"/>
    <cellStyle name="20 % - Akzent1 4 2 5 3 2" xfId="23685" xr:uid="{00000000-0005-0000-0000-00005F000000}"/>
    <cellStyle name="20 % - Akzent1 4 2 5 3 3" xfId="37169" xr:uid="{00000000-0005-0000-0000-00005F000000}"/>
    <cellStyle name="20 % - Akzent1 4 2 5 3 4" xfId="50660" xr:uid="{00000000-0005-0000-0000-00005F000000}"/>
    <cellStyle name="20 % - Akzent1 4 2 5 4" xfId="13590" xr:uid="{00000000-0005-0000-0000-00005F000000}"/>
    <cellStyle name="20 % - Akzent1 4 2 5 4 2" xfId="27041" xr:uid="{00000000-0005-0000-0000-00005F000000}"/>
    <cellStyle name="20 % - Akzent1 4 2 5 4 3" xfId="40525" xr:uid="{00000000-0005-0000-0000-00005F000000}"/>
    <cellStyle name="20 % - Akzent1 4 2 5 4 4" xfId="54016" xr:uid="{00000000-0005-0000-0000-00005F000000}"/>
    <cellStyle name="20 % - Akzent1 4 2 5 5" xfId="16972" xr:uid="{00000000-0005-0000-0000-00005F000000}"/>
    <cellStyle name="20 % - Akzent1 4 2 5 6" xfId="30456" xr:uid="{00000000-0005-0000-0000-00005F000000}"/>
    <cellStyle name="20 % - Akzent1 4 2 5 7" xfId="43947" xr:uid="{00000000-0005-0000-0000-00005F000000}"/>
    <cellStyle name="20 % - Akzent1 4 2 6" xfId="4097" xr:uid="{00000000-0005-0000-0000-000060000000}"/>
    <cellStyle name="20 % - Akzent1 4 2 6 2" xfId="7454" xr:uid="{00000000-0005-0000-0000-000060000000}"/>
    <cellStyle name="20 % - Akzent1 4 2 6 2 2" xfId="20905" xr:uid="{00000000-0005-0000-0000-000060000000}"/>
    <cellStyle name="20 % - Akzent1 4 2 6 2 3" xfId="34389" xr:uid="{00000000-0005-0000-0000-000060000000}"/>
    <cellStyle name="20 % - Akzent1 4 2 6 2 4" xfId="47880" xr:uid="{00000000-0005-0000-0000-000060000000}"/>
    <cellStyle name="20 % - Akzent1 4 2 6 3" xfId="10810" xr:uid="{00000000-0005-0000-0000-000060000000}"/>
    <cellStyle name="20 % - Akzent1 4 2 6 3 2" xfId="24261" xr:uid="{00000000-0005-0000-0000-000060000000}"/>
    <cellStyle name="20 % - Akzent1 4 2 6 3 3" xfId="37745" xr:uid="{00000000-0005-0000-0000-000060000000}"/>
    <cellStyle name="20 % - Akzent1 4 2 6 3 4" xfId="51236" xr:uid="{00000000-0005-0000-0000-000060000000}"/>
    <cellStyle name="20 % - Akzent1 4 2 6 4" xfId="14166" xr:uid="{00000000-0005-0000-0000-000060000000}"/>
    <cellStyle name="20 % - Akzent1 4 2 6 4 2" xfId="27617" xr:uid="{00000000-0005-0000-0000-000060000000}"/>
    <cellStyle name="20 % - Akzent1 4 2 6 4 3" xfId="41101" xr:uid="{00000000-0005-0000-0000-000060000000}"/>
    <cellStyle name="20 % - Akzent1 4 2 6 4 4" xfId="54592" xr:uid="{00000000-0005-0000-0000-000060000000}"/>
    <cellStyle name="20 % - Akzent1 4 2 6 5" xfId="17548" xr:uid="{00000000-0005-0000-0000-000060000000}"/>
    <cellStyle name="20 % - Akzent1 4 2 6 6" xfId="31032" xr:uid="{00000000-0005-0000-0000-000060000000}"/>
    <cellStyle name="20 % - Akzent1 4 2 6 7" xfId="44523" xr:uid="{00000000-0005-0000-0000-000060000000}"/>
    <cellStyle name="20 % - Akzent1 4 2 7" xfId="4647" xr:uid="{00000000-0005-0000-0000-000055000000}"/>
    <cellStyle name="20 % - Akzent1 4 2 7 2" xfId="18098" xr:uid="{00000000-0005-0000-0000-000055000000}"/>
    <cellStyle name="20 % - Akzent1 4 2 7 3" xfId="31582" xr:uid="{00000000-0005-0000-0000-000055000000}"/>
    <cellStyle name="20 % - Akzent1 4 2 7 4" xfId="45073" xr:uid="{00000000-0005-0000-0000-000055000000}"/>
    <cellStyle name="20 % - Akzent1 4 2 8" xfId="8003" xr:uid="{00000000-0005-0000-0000-000055000000}"/>
    <cellStyle name="20 % - Akzent1 4 2 8 2" xfId="21454" xr:uid="{00000000-0005-0000-0000-000055000000}"/>
    <cellStyle name="20 % - Akzent1 4 2 8 3" xfId="34938" xr:uid="{00000000-0005-0000-0000-000055000000}"/>
    <cellStyle name="20 % - Akzent1 4 2 8 4" xfId="48429" xr:uid="{00000000-0005-0000-0000-000055000000}"/>
    <cellStyle name="20 % - Akzent1 4 2 9" xfId="11359" xr:uid="{00000000-0005-0000-0000-000055000000}"/>
    <cellStyle name="20 % - Akzent1 4 2 9 2" xfId="24810" xr:uid="{00000000-0005-0000-0000-000055000000}"/>
    <cellStyle name="20 % - Akzent1 4 2 9 3" xfId="38294" xr:uid="{00000000-0005-0000-0000-000055000000}"/>
    <cellStyle name="20 % - Akzent1 4 2 9 4" xfId="51785" xr:uid="{00000000-0005-0000-0000-000055000000}"/>
    <cellStyle name="20 % - Akzent1 4 3" xfId="1407" xr:uid="{00000000-0005-0000-0000-000061000000}"/>
    <cellStyle name="20 % - Akzent1 4 3 10" xfId="28372" xr:uid="{00000000-0005-0000-0000-000061000000}"/>
    <cellStyle name="20 % - Akzent1 4 3 11" xfId="41863" xr:uid="{00000000-0005-0000-0000-000061000000}"/>
    <cellStyle name="20 % - Akzent1 4 3 2" xfId="1981" xr:uid="{00000000-0005-0000-0000-000062000000}"/>
    <cellStyle name="20 % - Akzent1 4 3 2 2" xfId="3121" xr:uid="{00000000-0005-0000-0000-000063000000}"/>
    <cellStyle name="20 % - Akzent1 4 3 2 2 2" xfId="6482" xr:uid="{00000000-0005-0000-0000-000063000000}"/>
    <cellStyle name="20 % - Akzent1 4 3 2 2 2 2" xfId="19933" xr:uid="{00000000-0005-0000-0000-000063000000}"/>
    <cellStyle name="20 % - Akzent1 4 3 2 2 2 3" xfId="33417" xr:uid="{00000000-0005-0000-0000-000063000000}"/>
    <cellStyle name="20 % - Akzent1 4 3 2 2 2 4" xfId="46908" xr:uid="{00000000-0005-0000-0000-000063000000}"/>
    <cellStyle name="20 % - Akzent1 4 3 2 2 3" xfId="9838" xr:uid="{00000000-0005-0000-0000-000063000000}"/>
    <cellStyle name="20 % - Akzent1 4 3 2 2 3 2" xfId="23289" xr:uid="{00000000-0005-0000-0000-000063000000}"/>
    <cellStyle name="20 % - Akzent1 4 3 2 2 3 3" xfId="36773" xr:uid="{00000000-0005-0000-0000-000063000000}"/>
    <cellStyle name="20 % - Akzent1 4 3 2 2 3 4" xfId="50264" xr:uid="{00000000-0005-0000-0000-000063000000}"/>
    <cellStyle name="20 % - Akzent1 4 3 2 2 4" xfId="13194" xr:uid="{00000000-0005-0000-0000-000063000000}"/>
    <cellStyle name="20 % - Akzent1 4 3 2 2 4 2" xfId="26645" xr:uid="{00000000-0005-0000-0000-000063000000}"/>
    <cellStyle name="20 % - Akzent1 4 3 2 2 4 3" xfId="40129" xr:uid="{00000000-0005-0000-0000-000063000000}"/>
    <cellStyle name="20 % - Akzent1 4 3 2 2 4 4" xfId="53620" xr:uid="{00000000-0005-0000-0000-000063000000}"/>
    <cellStyle name="20 % - Akzent1 4 3 2 2 5" xfId="16576" xr:uid="{00000000-0005-0000-0000-000063000000}"/>
    <cellStyle name="20 % - Akzent1 4 3 2 2 6" xfId="30060" xr:uid="{00000000-0005-0000-0000-000063000000}"/>
    <cellStyle name="20 % - Akzent1 4 3 2 2 7" xfId="43551" xr:uid="{00000000-0005-0000-0000-000063000000}"/>
    <cellStyle name="20 % - Akzent1 4 3 2 3" xfId="5355" xr:uid="{00000000-0005-0000-0000-000062000000}"/>
    <cellStyle name="20 % - Akzent1 4 3 2 3 2" xfId="18806" xr:uid="{00000000-0005-0000-0000-000062000000}"/>
    <cellStyle name="20 % - Akzent1 4 3 2 3 3" xfId="32290" xr:uid="{00000000-0005-0000-0000-000062000000}"/>
    <cellStyle name="20 % - Akzent1 4 3 2 3 4" xfId="45781" xr:uid="{00000000-0005-0000-0000-000062000000}"/>
    <cellStyle name="20 % - Akzent1 4 3 2 4" xfId="8711" xr:uid="{00000000-0005-0000-0000-000062000000}"/>
    <cellStyle name="20 % - Akzent1 4 3 2 4 2" xfId="22162" xr:uid="{00000000-0005-0000-0000-000062000000}"/>
    <cellStyle name="20 % - Akzent1 4 3 2 4 3" xfId="35646" xr:uid="{00000000-0005-0000-0000-000062000000}"/>
    <cellStyle name="20 % - Akzent1 4 3 2 4 4" xfId="49137" xr:uid="{00000000-0005-0000-0000-000062000000}"/>
    <cellStyle name="20 % - Akzent1 4 3 2 5" xfId="12067" xr:uid="{00000000-0005-0000-0000-000062000000}"/>
    <cellStyle name="20 % - Akzent1 4 3 2 5 2" xfId="25518" xr:uid="{00000000-0005-0000-0000-000062000000}"/>
    <cellStyle name="20 % - Akzent1 4 3 2 5 3" xfId="39002" xr:uid="{00000000-0005-0000-0000-000062000000}"/>
    <cellStyle name="20 % - Akzent1 4 3 2 5 4" xfId="52493" xr:uid="{00000000-0005-0000-0000-000062000000}"/>
    <cellStyle name="20 % - Akzent1 4 3 2 6" xfId="15449" xr:uid="{00000000-0005-0000-0000-000062000000}"/>
    <cellStyle name="20 % - Akzent1 4 3 2 7" xfId="28933" xr:uid="{00000000-0005-0000-0000-000062000000}"/>
    <cellStyle name="20 % - Akzent1 4 3 2 8" xfId="42424" xr:uid="{00000000-0005-0000-0000-000062000000}"/>
    <cellStyle name="20 % - Akzent1 4 3 3" xfId="2561" xr:uid="{00000000-0005-0000-0000-000064000000}"/>
    <cellStyle name="20 % - Akzent1 4 3 3 2" xfId="5922" xr:uid="{00000000-0005-0000-0000-000064000000}"/>
    <cellStyle name="20 % - Akzent1 4 3 3 2 2" xfId="19373" xr:uid="{00000000-0005-0000-0000-000064000000}"/>
    <cellStyle name="20 % - Akzent1 4 3 3 2 3" xfId="32857" xr:uid="{00000000-0005-0000-0000-000064000000}"/>
    <cellStyle name="20 % - Akzent1 4 3 3 2 4" xfId="46348" xr:uid="{00000000-0005-0000-0000-000064000000}"/>
    <cellStyle name="20 % - Akzent1 4 3 3 3" xfId="9278" xr:uid="{00000000-0005-0000-0000-000064000000}"/>
    <cellStyle name="20 % - Akzent1 4 3 3 3 2" xfId="22729" xr:uid="{00000000-0005-0000-0000-000064000000}"/>
    <cellStyle name="20 % - Akzent1 4 3 3 3 3" xfId="36213" xr:uid="{00000000-0005-0000-0000-000064000000}"/>
    <cellStyle name="20 % - Akzent1 4 3 3 3 4" xfId="49704" xr:uid="{00000000-0005-0000-0000-000064000000}"/>
    <cellStyle name="20 % - Akzent1 4 3 3 4" xfId="12634" xr:uid="{00000000-0005-0000-0000-000064000000}"/>
    <cellStyle name="20 % - Akzent1 4 3 3 4 2" xfId="26085" xr:uid="{00000000-0005-0000-0000-000064000000}"/>
    <cellStyle name="20 % - Akzent1 4 3 3 4 3" xfId="39569" xr:uid="{00000000-0005-0000-0000-000064000000}"/>
    <cellStyle name="20 % - Akzent1 4 3 3 4 4" xfId="53060" xr:uid="{00000000-0005-0000-0000-000064000000}"/>
    <cellStyle name="20 % - Akzent1 4 3 3 5" xfId="16016" xr:uid="{00000000-0005-0000-0000-000064000000}"/>
    <cellStyle name="20 % - Akzent1 4 3 3 6" xfId="29500" xr:uid="{00000000-0005-0000-0000-000064000000}"/>
    <cellStyle name="20 % - Akzent1 4 3 3 7" xfId="42991" xr:uid="{00000000-0005-0000-0000-000064000000}"/>
    <cellStyle name="20 % - Akzent1 4 3 4" xfId="3666" xr:uid="{00000000-0005-0000-0000-000065000000}"/>
    <cellStyle name="20 % - Akzent1 4 3 4 2" xfId="7027" xr:uid="{00000000-0005-0000-0000-000065000000}"/>
    <cellStyle name="20 % - Akzent1 4 3 4 2 2" xfId="20478" xr:uid="{00000000-0005-0000-0000-000065000000}"/>
    <cellStyle name="20 % - Akzent1 4 3 4 2 3" xfId="33962" xr:uid="{00000000-0005-0000-0000-000065000000}"/>
    <cellStyle name="20 % - Akzent1 4 3 4 2 4" xfId="47453" xr:uid="{00000000-0005-0000-0000-000065000000}"/>
    <cellStyle name="20 % - Akzent1 4 3 4 3" xfId="10383" xr:uid="{00000000-0005-0000-0000-000065000000}"/>
    <cellStyle name="20 % - Akzent1 4 3 4 3 2" xfId="23834" xr:uid="{00000000-0005-0000-0000-000065000000}"/>
    <cellStyle name="20 % - Akzent1 4 3 4 3 3" xfId="37318" xr:uid="{00000000-0005-0000-0000-000065000000}"/>
    <cellStyle name="20 % - Akzent1 4 3 4 3 4" xfId="50809" xr:uid="{00000000-0005-0000-0000-000065000000}"/>
    <cellStyle name="20 % - Akzent1 4 3 4 4" xfId="13739" xr:uid="{00000000-0005-0000-0000-000065000000}"/>
    <cellStyle name="20 % - Akzent1 4 3 4 4 2" xfId="27190" xr:uid="{00000000-0005-0000-0000-000065000000}"/>
    <cellStyle name="20 % - Akzent1 4 3 4 4 3" xfId="40674" xr:uid="{00000000-0005-0000-0000-000065000000}"/>
    <cellStyle name="20 % - Akzent1 4 3 4 4 4" xfId="54165" xr:uid="{00000000-0005-0000-0000-000065000000}"/>
    <cellStyle name="20 % - Akzent1 4 3 4 5" xfId="17121" xr:uid="{00000000-0005-0000-0000-000065000000}"/>
    <cellStyle name="20 % - Akzent1 4 3 4 6" xfId="30605" xr:uid="{00000000-0005-0000-0000-000065000000}"/>
    <cellStyle name="20 % - Akzent1 4 3 4 7" xfId="44096" xr:uid="{00000000-0005-0000-0000-000065000000}"/>
    <cellStyle name="20 % - Akzent1 4 3 5" xfId="4246" xr:uid="{00000000-0005-0000-0000-000066000000}"/>
    <cellStyle name="20 % - Akzent1 4 3 5 2" xfId="7603" xr:uid="{00000000-0005-0000-0000-000066000000}"/>
    <cellStyle name="20 % - Akzent1 4 3 5 2 2" xfId="21054" xr:uid="{00000000-0005-0000-0000-000066000000}"/>
    <cellStyle name="20 % - Akzent1 4 3 5 2 3" xfId="34538" xr:uid="{00000000-0005-0000-0000-000066000000}"/>
    <cellStyle name="20 % - Akzent1 4 3 5 2 4" xfId="48029" xr:uid="{00000000-0005-0000-0000-000066000000}"/>
    <cellStyle name="20 % - Akzent1 4 3 5 3" xfId="10959" xr:uid="{00000000-0005-0000-0000-000066000000}"/>
    <cellStyle name="20 % - Akzent1 4 3 5 3 2" xfId="24410" xr:uid="{00000000-0005-0000-0000-000066000000}"/>
    <cellStyle name="20 % - Akzent1 4 3 5 3 3" xfId="37894" xr:uid="{00000000-0005-0000-0000-000066000000}"/>
    <cellStyle name="20 % - Akzent1 4 3 5 3 4" xfId="51385" xr:uid="{00000000-0005-0000-0000-000066000000}"/>
    <cellStyle name="20 % - Akzent1 4 3 5 4" xfId="14315" xr:uid="{00000000-0005-0000-0000-000066000000}"/>
    <cellStyle name="20 % - Akzent1 4 3 5 4 2" xfId="27766" xr:uid="{00000000-0005-0000-0000-000066000000}"/>
    <cellStyle name="20 % - Akzent1 4 3 5 4 3" xfId="41250" xr:uid="{00000000-0005-0000-0000-000066000000}"/>
    <cellStyle name="20 % - Akzent1 4 3 5 4 4" xfId="54741" xr:uid="{00000000-0005-0000-0000-000066000000}"/>
    <cellStyle name="20 % - Akzent1 4 3 5 5" xfId="17697" xr:uid="{00000000-0005-0000-0000-000066000000}"/>
    <cellStyle name="20 % - Akzent1 4 3 5 6" xfId="31181" xr:uid="{00000000-0005-0000-0000-000066000000}"/>
    <cellStyle name="20 % - Akzent1 4 3 5 7" xfId="44672" xr:uid="{00000000-0005-0000-0000-000066000000}"/>
    <cellStyle name="20 % - Akzent1 4 3 6" xfId="4796" xr:uid="{00000000-0005-0000-0000-000061000000}"/>
    <cellStyle name="20 % - Akzent1 4 3 6 2" xfId="18247" xr:uid="{00000000-0005-0000-0000-000061000000}"/>
    <cellStyle name="20 % - Akzent1 4 3 6 3" xfId="31731" xr:uid="{00000000-0005-0000-0000-000061000000}"/>
    <cellStyle name="20 % - Akzent1 4 3 6 4" xfId="45222" xr:uid="{00000000-0005-0000-0000-000061000000}"/>
    <cellStyle name="20 % - Akzent1 4 3 7" xfId="8152" xr:uid="{00000000-0005-0000-0000-000061000000}"/>
    <cellStyle name="20 % - Akzent1 4 3 7 2" xfId="21603" xr:uid="{00000000-0005-0000-0000-000061000000}"/>
    <cellStyle name="20 % - Akzent1 4 3 7 3" xfId="35087" xr:uid="{00000000-0005-0000-0000-000061000000}"/>
    <cellStyle name="20 % - Akzent1 4 3 7 4" xfId="48578" xr:uid="{00000000-0005-0000-0000-000061000000}"/>
    <cellStyle name="20 % - Akzent1 4 3 8" xfId="11508" xr:uid="{00000000-0005-0000-0000-000061000000}"/>
    <cellStyle name="20 % - Akzent1 4 3 8 2" xfId="24959" xr:uid="{00000000-0005-0000-0000-000061000000}"/>
    <cellStyle name="20 % - Akzent1 4 3 8 3" xfId="38443" xr:uid="{00000000-0005-0000-0000-000061000000}"/>
    <cellStyle name="20 % - Akzent1 4 3 8 4" xfId="51934" xr:uid="{00000000-0005-0000-0000-000061000000}"/>
    <cellStyle name="20 % - Akzent1 4 3 9" xfId="14889" xr:uid="{00000000-0005-0000-0000-000061000000}"/>
    <cellStyle name="20 % - Akzent1 4 4" xfId="1732" xr:uid="{00000000-0005-0000-0000-000067000000}"/>
    <cellStyle name="20 % - Akzent1 4 4 2" xfId="2871" xr:uid="{00000000-0005-0000-0000-000068000000}"/>
    <cellStyle name="20 % - Akzent1 4 4 2 2" xfId="6232" xr:uid="{00000000-0005-0000-0000-000068000000}"/>
    <cellStyle name="20 % - Akzent1 4 4 2 2 2" xfId="19683" xr:uid="{00000000-0005-0000-0000-000068000000}"/>
    <cellStyle name="20 % - Akzent1 4 4 2 2 3" xfId="33167" xr:uid="{00000000-0005-0000-0000-000068000000}"/>
    <cellStyle name="20 % - Akzent1 4 4 2 2 4" xfId="46658" xr:uid="{00000000-0005-0000-0000-000068000000}"/>
    <cellStyle name="20 % - Akzent1 4 4 2 3" xfId="9588" xr:uid="{00000000-0005-0000-0000-000068000000}"/>
    <cellStyle name="20 % - Akzent1 4 4 2 3 2" xfId="23039" xr:uid="{00000000-0005-0000-0000-000068000000}"/>
    <cellStyle name="20 % - Akzent1 4 4 2 3 3" xfId="36523" xr:uid="{00000000-0005-0000-0000-000068000000}"/>
    <cellStyle name="20 % - Akzent1 4 4 2 3 4" xfId="50014" xr:uid="{00000000-0005-0000-0000-000068000000}"/>
    <cellStyle name="20 % - Akzent1 4 4 2 4" xfId="12944" xr:uid="{00000000-0005-0000-0000-000068000000}"/>
    <cellStyle name="20 % - Akzent1 4 4 2 4 2" xfId="26395" xr:uid="{00000000-0005-0000-0000-000068000000}"/>
    <cellStyle name="20 % - Akzent1 4 4 2 4 3" xfId="39879" xr:uid="{00000000-0005-0000-0000-000068000000}"/>
    <cellStyle name="20 % - Akzent1 4 4 2 4 4" xfId="53370" xr:uid="{00000000-0005-0000-0000-000068000000}"/>
    <cellStyle name="20 % - Akzent1 4 4 2 5" xfId="16326" xr:uid="{00000000-0005-0000-0000-000068000000}"/>
    <cellStyle name="20 % - Akzent1 4 4 2 6" xfId="29810" xr:uid="{00000000-0005-0000-0000-000068000000}"/>
    <cellStyle name="20 % - Akzent1 4 4 2 7" xfId="43301" xr:uid="{00000000-0005-0000-0000-000068000000}"/>
    <cellStyle name="20 % - Akzent1 4 4 3" xfId="5105" xr:uid="{00000000-0005-0000-0000-000067000000}"/>
    <cellStyle name="20 % - Akzent1 4 4 3 2" xfId="18556" xr:uid="{00000000-0005-0000-0000-000067000000}"/>
    <cellStyle name="20 % - Akzent1 4 4 3 3" xfId="32040" xr:uid="{00000000-0005-0000-0000-000067000000}"/>
    <cellStyle name="20 % - Akzent1 4 4 3 4" xfId="45531" xr:uid="{00000000-0005-0000-0000-000067000000}"/>
    <cellStyle name="20 % - Akzent1 4 4 4" xfId="8461" xr:uid="{00000000-0005-0000-0000-000067000000}"/>
    <cellStyle name="20 % - Akzent1 4 4 4 2" xfId="21912" xr:uid="{00000000-0005-0000-0000-000067000000}"/>
    <cellStyle name="20 % - Akzent1 4 4 4 3" xfId="35396" xr:uid="{00000000-0005-0000-0000-000067000000}"/>
    <cellStyle name="20 % - Akzent1 4 4 4 4" xfId="48887" xr:uid="{00000000-0005-0000-0000-000067000000}"/>
    <cellStyle name="20 % - Akzent1 4 4 5" xfId="11817" xr:uid="{00000000-0005-0000-0000-000067000000}"/>
    <cellStyle name="20 % - Akzent1 4 4 5 2" xfId="25268" xr:uid="{00000000-0005-0000-0000-000067000000}"/>
    <cellStyle name="20 % - Akzent1 4 4 5 3" xfId="38752" xr:uid="{00000000-0005-0000-0000-000067000000}"/>
    <cellStyle name="20 % - Akzent1 4 4 5 4" xfId="52243" xr:uid="{00000000-0005-0000-0000-000067000000}"/>
    <cellStyle name="20 % - Akzent1 4 4 6" xfId="15199" xr:uid="{00000000-0005-0000-0000-000067000000}"/>
    <cellStyle name="20 % - Akzent1 4 4 7" xfId="28683" xr:uid="{00000000-0005-0000-0000-000067000000}"/>
    <cellStyle name="20 % - Akzent1 4 4 8" xfId="42174" xr:uid="{00000000-0005-0000-0000-000067000000}"/>
    <cellStyle name="20 % - Akzent1 4 5" xfId="2309" xr:uid="{00000000-0005-0000-0000-000069000000}"/>
    <cellStyle name="20 % - Akzent1 4 5 2" xfId="5671" xr:uid="{00000000-0005-0000-0000-000069000000}"/>
    <cellStyle name="20 % - Akzent1 4 5 2 2" xfId="19122" xr:uid="{00000000-0005-0000-0000-000069000000}"/>
    <cellStyle name="20 % - Akzent1 4 5 2 3" xfId="32606" xr:uid="{00000000-0005-0000-0000-000069000000}"/>
    <cellStyle name="20 % - Akzent1 4 5 2 4" xfId="46097" xr:uid="{00000000-0005-0000-0000-000069000000}"/>
    <cellStyle name="20 % - Akzent1 4 5 3" xfId="9027" xr:uid="{00000000-0005-0000-0000-000069000000}"/>
    <cellStyle name="20 % - Akzent1 4 5 3 2" xfId="22478" xr:uid="{00000000-0005-0000-0000-000069000000}"/>
    <cellStyle name="20 % - Akzent1 4 5 3 3" xfId="35962" xr:uid="{00000000-0005-0000-0000-000069000000}"/>
    <cellStyle name="20 % - Akzent1 4 5 3 4" xfId="49453" xr:uid="{00000000-0005-0000-0000-000069000000}"/>
    <cellStyle name="20 % - Akzent1 4 5 4" xfId="12383" xr:uid="{00000000-0005-0000-0000-000069000000}"/>
    <cellStyle name="20 % - Akzent1 4 5 4 2" xfId="25834" xr:uid="{00000000-0005-0000-0000-000069000000}"/>
    <cellStyle name="20 % - Akzent1 4 5 4 3" xfId="39318" xr:uid="{00000000-0005-0000-0000-000069000000}"/>
    <cellStyle name="20 % - Akzent1 4 5 4 4" xfId="52809" xr:uid="{00000000-0005-0000-0000-000069000000}"/>
    <cellStyle name="20 % - Akzent1 4 5 5" xfId="15765" xr:uid="{00000000-0005-0000-0000-000069000000}"/>
    <cellStyle name="20 % - Akzent1 4 5 6" xfId="29249" xr:uid="{00000000-0005-0000-0000-000069000000}"/>
    <cellStyle name="20 % - Akzent1 4 5 7" xfId="42740" xr:uid="{00000000-0005-0000-0000-000069000000}"/>
    <cellStyle name="20 % - Akzent1 4 6" xfId="3415" xr:uid="{00000000-0005-0000-0000-00006A000000}"/>
    <cellStyle name="20 % - Akzent1 4 6 2" xfId="6776" xr:uid="{00000000-0005-0000-0000-00006A000000}"/>
    <cellStyle name="20 % - Akzent1 4 6 2 2" xfId="20227" xr:uid="{00000000-0005-0000-0000-00006A000000}"/>
    <cellStyle name="20 % - Akzent1 4 6 2 3" xfId="33711" xr:uid="{00000000-0005-0000-0000-00006A000000}"/>
    <cellStyle name="20 % - Akzent1 4 6 2 4" xfId="47202" xr:uid="{00000000-0005-0000-0000-00006A000000}"/>
    <cellStyle name="20 % - Akzent1 4 6 3" xfId="10132" xr:uid="{00000000-0005-0000-0000-00006A000000}"/>
    <cellStyle name="20 % - Akzent1 4 6 3 2" xfId="23583" xr:uid="{00000000-0005-0000-0000-00006A000000}"/>
    <cellStyle name="20 % - Akzent1 4 6 3 3" xfId="37067" xr:uid="{00000000-0005-0000-0000-00006A000000}"/>
    <cellStyle name="20 % - Akzent1 4 6 3 4" xfId="50558" xr:uid="{00000000-0005-0000-0000-00006A000000}"/>
    <cellStyle name="20 % - Akzent1 4 6 4" xfId="13488" xr:uid="{00000000-0005-0000-0000-00006A000000}"/>
    <cellStyle name="20 % - Akzent1 4 6 4 2" xfId="26939" xr:uid="{00000000-0005-0000-0000-00006A000000}"/>
    <cellStyle name="20 % - Akzent1 4 6 4 3" xfId="40423" xr:uid="{00000000-0005-0000-0000-00006A000000}"/>
    <cellStyle name="20 % - Akzent1 4 6 4 4" xfId="53914" xr:uid="{00000000-0005-0000-0000-00006A000000}"/>
    <cellStyle name="20 % - Akzent1 4 6 5" xfId="16870" xr:uid="{00000000-0005-0000-0000-00006A000000}"/>
    <cellStyle name="20 % - Akzent1 4 6 6" xfId="30354" xr:uid="{00000000-0005-0000-0000-00006A000000}"/>
    <cellStyle name="20 % - Akzent1 4 6 7" xfId="43845" xr:uid="{00000000-0005-0000-0000-00006A000000}"/>
    <cellStyle name="20 % - Akzent1 4 7" xfId="3995" xr:uid="{00000000-0005-0000-0000-00006B000000}"/>
    <cellStyle name="20 % - Akzent1 4 7 2" xfId="7352" xr:uid="{00000000-0005-0000-0000-00006B000000}"/>
    <cellStyle name="20 % - Akzent1 4 7 2 2" xfId="20803" xr:uid="{00000000-0005-0000-0000-00006B000000}"/>
    <cellStyle name="20 % - Akzent1 4 7 2 3" xfId="34287" xr:uid="{00000000-0005-0000-0000-00006B000000}"/>
    <cellStyle name="20 % - Akzent1 4 7 2 4" xfId="47778" xr:uid="{00000000-0005-0000-0000-00006B000000}"/>
    <cellStyle name="20 % - Akzent1 4 7 3" xfId="10708" xr:uid="{00000000-0005-0000-0000-00006B000000}"/>
    <cellStyle name="20 % - Akzent1 4 7 3 2" xfId="24159" xr:uid="{00000000-0005-0000-0000-00006B000000}"/>
    <cellStyle name="20 % - Akzent1 4 7 3 3" xfId="37643" xr:uid="{00000000-0005-0000-0000-00006B000000}"/>
    <cellStyle name="20 % - Akzent1 4 7 3 4" xfId="51134" xr:uid="{00000000-0005-0000-0000-00006B000000}"/>
    <cellStyle name="20 % - Akzent1 4 7 4" xfId="14064" xr:uid="{00000000-0005-0000-0000-00006B000000}"/>
    <cellStyle name="20 % - Akzent1 4 7 4 2" xfId="27515" xr:uid="{00000000-0005-0000-0000-00006B000000}"/>
    <cellStyle name="20 % - Akzent1 4 7 4 3" xfId="40999" xr:uid="{00000000-0005-0000-0000-00006B000000}"/>
    <cellStyle name="20 % - Akzent1 4 7 4 4" xfId="54490" xr:uid="{00000000-0005-0000-0000-00006B000000}"/>
    <cellStyle name="20 % - Akzent1 4 7 5" xfId="17446" xr:uid="{00000000-0005-0000-0000-00006B000000}"/>
    <cellStyle name="20 % - Akzent1 4 7 6" xfId="30930" xr:uid="{00000000-0005-0000-0000-00006B000000}"/>
    <cellStyle name="20 % - Akzent1 4 7 7" xfId="44421" xr:uid="{00000000-0005-0000-0000-00006B000000}"/>
    <cellStyle name="20 % - Akzent1 4 8" xfId="4545" xr:uid="{00000000-0005-0000-0000-000054000000}"/>
    <cellStyle name="20 % - Akzent1 4 8 2" xfId="17996" xr:uid="{00000000-0005-0000-0000-000054000000}"/>
    <cellStyle name="20 % - Akzent1 4 8 3" xfId="31480" xr:uid="{00000000-0005-0000-0000-000054000000}"/>
    <cellStyle name="20 % - Akzent1 4 8 4" xfId="44971" xr:uid="{00000000-0005-0000-0000-000054000000}"/>
    <cellStyle name="20 % - Akzent1 4 9" xfId="7901" xr:uid="{00000000-0005-0000-0000-000054000000}"/>
    <cellStyle name="20 % - Akzent1 4 9 2" xfId="21352" xr:uid="{00000000-0005-0000-0000-000054000000}"/>
    <cellStyle name="20 % - Akzent1 4 9 3" xfId="34836" xr:uid="{00000000-0005-0000-0000-000054000000}"/>
    <cellStyle name="20 % - Akzent1 4 9 4" xfId="48327" xr:uid="{00000000-0005-0000-0000-000054000000}"/>
    <cellStyle name="20 % - Akzent1 5" xfId="1193" xr:uid="{00000000-0005-0000-0000-00006C000000}"/>
    <cellStyle name="20 % - Akzent1 5 10" xfId="14656" xr:uid="{00000000-0005-0000-0000-00006C000000}"/>
    <cellStyle name="20 % - Akzent1 5 11" xfId="28139" xr:uid="{00000000-0005-0000-0000-00006C000000}"/>
    <cellStyle name="20 % - Akzent1 5 12" xfId="41630" xr:uid="{00000000-0005-0000-0000-00006C000000}"/>
    <cellStyle name="20 % - Akzent1 5 2" xfId="1424" xr:uid="{00000000-0005-0000-0000-00006D000000}"/>
    <cellStyle name="20 % - Akzent1 5 2 10" xfId="28389" xr:uid="{00000000-0005-0000-0000-00006D000000}"/>
    <cellStyle name="20 % - Akzent1 5 2 11" xfId="41880" xr:uid="{00000000-0005-0000-0000-00006D000000}"/>
    <cellStyle name="20 % - Akzent1 5 2 2" xfId="1998" xr:uid="{00000000-0005-0000-0000-00006E000000}"/>
    <cellStyle name="20 % - Akzent1 5 2 2 2" xfId="3138" xr:uid="{00000000-0005-0000-0000-00006F000000}"/>
    <cellStyle name="20 % - Akzent1 5 2 2 2 2" xfId="6499" xr:uid="{00000000-0005-0000-0000-00006F000000}"/>
    <cellStyle name="20 % - Akzent1 5 2 2 2 2 2" xfId="19950" xr:uid="{00000000-0005-0000-0000-00006F000000}"/>
    <cellStyle name="20 % - Akzent1 5 2 2 2 2 3" xfId="33434" xr:uid="{00000000-0005-0000-0000-00006F000000}"/>
    <cellStyle name="20 % - Akzent1 5 2 2 2 2 4" xfId="46925" xr:uid="{00000000-0005-0000-0000-00006F000000}"/>
    <cellStyle name="20 % - Akzent1 5 2 2 2 3" xfId="9855" xr:uid="{00000000-0005-0000-0000-00006F000000}"/>
    <cellStyle name="20 % - Akzent1 5 2 2 2 3 2" xfId="23306" xr:uid="{00000000-0005-0000-0000-00006F000000}"/>
    <cellStyle name="20 % - Akzent1 5 2 2 2 3 3" xfId="36790" xr:uid="{00000000-0005-0000-0000-00006F000000}"/>
    <cellStyle name="20 % - Akzent1 5 2 2 2 3 4" xfId="50281" xr:uid="{00000000-0005-0000-0000-00006F000000}"/>
    <cellStyle name="20 % - Akzent1 5 2 2 2 4" xfId="13211" xr:uid="{00000000-0005-0000-0000-00006F000000}"/>
    <cellStyle name="20 % - Akzent1 5 2 2 2 4 2" xfId="26662" xr:uid="{00000000-0005-0000-0000-00006F000000}"/>
    <cellStyle name="20 % - Akzent1 5 2 2 2 4 3" xfId="40146" xr:uid="{00000000-0005-0000-0000-00006F000000}"/>
    <cellStyle name="20 % - Akzent1 5 2 2 2 4 4" xfId="53637" xr:uid="{00000000-0005-0000-0000-00006F000000}"/>
    <cellStyle name="20 % - Akzent1 5 2 2 2 5" xfId="16593" xr:uid="{00000000-0005-0000-0000-00006F000000}"/>
    <cellStyle name="20 % - Akzent1 5 2 2 2 6" xfId="30077" xr:uid="{00000000-0005-0000-0000-00006F000000}"/>
    <cellStyle name="20 % - Akzent1 5 2 2 2 7" xfId="43568" xr:uid="{00000000-0005-0000-0000-00006F000000}"/>
    <cellStyle name="20 % - Akzent1 5 2 2 3" xfId="5372" xr:uid="{00000000-0005-0000-0000-00006E000000}"/>
    <cellStyle name="20 % - Akzent1 5 2 2 3 2" xfId="18823" xr:uid="{00000000-0005-0000-0000-00006E000000}"/>
    <cellStyle name="20 % - Akzent1 5 2 2 3 3" xfId="32307" xr:uid="{00000000-0005-0000-0000-00006E000000}"/>
    <cellStyle name="20 % - Akzent1 5 2 2 3 4" xfId="45798" xr:uid="{00000000-0005-0000-0000-00006E000000}"/>
    <cellStyle name="20 % - Akzent1 5 2 2 4" xfId="8728" xr:uid="{00000000-0005-0000-0000-00006E000000}"/>
    <cellStyle name="20 % - Akzent1 5 2 2 4 2" xfId="22179" xr:uid="{00000000-0005-0000-0000-00006E000000}"/>
    <cellStyle name="20 % - Akzent1 5 2 2 4 3" xfId="35663" xr:uid="{00000000-0005-0000-0000-00006E000000}"/>
    <cellStyle name="20 % - Akzent1 5 2 2 4 4" xfId="49154" xr:uid="{00000000-0005-0000-0000-00006E000000}"/>
    <cellStyle name="20 % - Akzent1 5 2 2 5" xfId="12084" xr:uid="{00000000-0005-0000-0000-00006E000000}"/>
    <cellStyle name="20 % - Akzent1 5 2 2 5 2" xfId="25535" xr:uid="{00000000-0005-0000-0000-00006E000000}"/>
    <cellStyle name="20 % - Akzent1 5 2 2 5 3" xfId="39019" xr:uid="{00000000-0005-0000-0000-00006E000000}"/>
    <cellStyle name="20 % - Akzent1 5 2 2 5 4" xfId="52510" xr:uid="{00000000-0005-0000-0000-00006E000000}"/>
    <cellStyle name="20 % - Akzent1 5 2 2 6" xfId="15466" xr:uid="{00000000-0005-0000-0000-00006E000000}"/>
    <cellStyle name="20 % - Akzent1 5 2 2 7" xfId="28950" xr:uid="{00000000-0005-0000-0000-00006E000000}"/>
    <cellStyle name="20 % - Akzent1 5 2 2 8" xfId="42441" xr:uid="{00000000-0005-0000-0000-00006E000000}"/>
    <cellStyle name="20 % - Akzent1 5 2 3" xfId="2578" xr:uid="{00000000-0005-0000-0000-000070000000}"/>
    <cellStyle name="20 % - Akzent1 5 2 3 2" xfId="5939" xr:uid="{00000000-0005-0000-0000-000070000000}"/>
    <cellStyle name="20 % - Akzent1 5 2 3 2 2" xfId="19390" xr:uid="{00000000-0005-0000-0000-000070000000}"/>
    <cellStyle name="20 % - Akzent1 5 2 3 2 3" xfId="32874" xr:uid="{00000000-0005-0000-0000-000070000000}"/>
    <cellStyle name="20 % - Akzent1 5 2 3 2 4" xfId="46365" xr:uid="{00000000-0005-0000-0000-000070000000}"/>
    <cellStyle name="20 % - Akzent1 5 2 3 3" xfId="9295" xr:uid="{00000000-0005-0000-0000-000070000000}"/>
    <cellStyle name="20 % - Akzent1 5 2 3 3 2" xfId="22746" xr:uid="{00000000-0005-0000-0000-000070000000}"/>
    <cellStyle name="20 % - Akzent1 5 2 3 3 3" xfId="36230" xr:uid="{00000000-0005-0000-0000-000070000000}"/>
    <cellStyle name="20 % - Akzent1 5 2 3 3 4" xfId="49721" xr:uid="{00000000-0005-0000-0000-000070000000}"/>
    <cellStyle name="20 % - Akzent1 5 2 3 4" xfId="12651" xr:uid="{00000000-0005-0000-0000-000070000000}"/>
    <cellStyle name="20 % - Akzent1 5 2 3 4 2" xfId="26102" xr:uid="{00000000-0005-0000-0000-000070000000}"/>
    <cellStyle name="20 % - Akzent1 5 2 3 4 3" xfId="39586" xr:uid="{00000000-0005-0000-0000-000070000000}"/>
    <cellStyle name="20 % - Akzent1 5 2 3 4 4" xfId="53077" xr:uid="{00000000-0005-0000-0000-000070000000}"/>
    <cellStyle name="20 % - Akzent1 5 2 3 5" xfId="16033" xr:uid="{00000000-0005-0000-0000-000070000000}"/>
    <cellStyle name="20 % - Akzent1 5 2 3 6" xfId="29517" xr:uid="{00000000-0005-0000-0000-000070000000}"/>
    <cellStyle name="20 % - Akzent1 5 2 3 7" xfId="43008" xr:uid="{00000000-0005-0000-0000-000070000000}"/>
    <cellStyle name="20 % - Akzent1 5 2 4" xfId="3683" xr:uid="{00000000-0005-0000-0000-000071000000}"/>
    <cellStyle name="20 % - Akzent1 5 2 4 2" xfId="7044" xr:uid="{00000000-0005-0000-0000-000071000000}"/>
    <cellStyle name="20 % - Akzent1 5 2 4 2 2" xfId="20495" xr:uid="{00000000-0005-0000-0000-000071000000}"/>
    <cellStyle name="20 % - Akzent1 5 2 4 2 3" xfId="33979" xr:uid="{00000000-0005-0000-0000-000071000000}"/>
    <cellStyle name="20 % - Akzent1 5 2 4 2 4" xfId="47470" xr:uid="{00000000-0005-0000-0000-000071000000}"/>
    <cellStyle name="20 % - Akzent1 5 2 4 3" xfId="10400" xr:uid="{00000000-0005-0000-0000-000071000000}"/>
    <cellStyle name="20 % - Akzent1 5 2 4 3 2" xfId="23851" xr:uid="{00000000-0005-0000-0000-000071000000}"/>
    <cellStyle name="20 % - Akzent1 5 2 4 3 3" xfId="37335" xr:uid="{00000000-0005-0000-0000-000071000000}"/>
    <cellStyle name="20 % - Akzent1 5 2 4 3 4" xfId="50826" xr:uid="{00000000-0005-0000-0000-000071000000}"/>
    <cellStyle name="20 % - Akzent1 5 2 4 4" xfId="13756" xr:uid="{00000000-0005-0000-0000-000071000000}"/>
    <cellStyle name="20 % - Akzent1 5 2 4 4 2" xfId="27207" xr:uid="{00000000-0005-0000-0000-000071000000}"/>
    <cellStyle name="20 % - Akzent1 5 2 4 4 3" xfId="40691" xr:uid="{00000000-0005-0000-0000-000071000000}"/>
    <cellStyle name="20 % - Akzent1 5 2 4 4 4" xfId="54182" xr:uid="{00000000-0005-0000-0000-000071000000}"/>
    <cellStyle name="20 % - Akzent1 5 2 4 5" xfId="17138" xr:uid="{00000000-0005-0000-0000-000071000000}"/>
    <cellStyle name="20 % - Akzent1 5 2 4 6" xfId="30622" xr:uid="{00000000-0005-0000-0000-000071000000}"/>
    <cellStyle name="20 % - Akzent1 5 2 4 7" xfId="44113" xr:uid="{00000000-0005-0000-0000-000071000000}"/>
    <cellStyle name="20 % - Akzent1 5 2 5" xfId="4263" xr:uid="{00000000-0005-0000-0000-000072000000}"/>
    <cellStyle name="20 % - Akzent1 5 2 5 2" xfId="7620" xr:uid="{00000000-0005-0000-0000-000072000000}"/>
    <cellStyle name="20 % - Akzent1 5 2 5 2 2" xfId="21071" xr:uid="{00000000-0005-0000-0000-000072000000}"/>
    <cellStyle name="20 % - Akzent1 5 2 5 2 3" xfId="34555" xr:uid="{00000000-0005-0000-0000-000072000000}"/>
    <cellStyle name="20 % - Akzent1 5 2 5 2 4" xfId="48046" xr:uid="{00000000-0005-0000-0000-000072000000}"/>
    <cellStyle name="20 % - Akzent1 5 2 5 3" xfId="10976" xr:uid="{00000000-0005-0000-0000-000072000000}"/>
    <cellStyle name="20 % - Akzent1 5 2 5 3 2" xfId="24427" xr:uid="{00000000-0005-0000-0000-000072000000}"/>
    <cellStyle name="20 % - Akzent1 5 2 5 3 3" xfId="37911" xr:uid="{00000000-0005-0000-0000-000072000000}"/>
    <cellStyle name="20 % - Akzent1 5 2 5 3 4" xfId="51402" xr:uid="{00000000-0005-0000-0000-000072000000}"/>
    <cellStyle name="20 % - Akzent1 5 2 5 4" xfId="14332" xr:uid="{00000000-0005-0000-0000-000072000000}"/>
    <cellStyle name="20 % - Akzent1 5 2 5 4 2" xfId="27783" xr:uid="{00000000-0005-0000-0000-000072000000}"/>
    <cellStyle name="20 % - Akzent1 5 2 5 4 3" xfId="41267" xr:uid="{00000000-0005-0000-0000-000072000000}"/>
    <cellStyle name="20 % - Akzent1 5 2 5 4 4" xfId="54758" xr:uid="{00000000-0005-0000-0000-000072000000}"/>
    <cellStyle name="20 % - Akzent1 5 2 5 5" xfId="17714" xr:uid="{00000000-0005-0000-0000-000072000000}"/>
    <cellStyle name="20 % - Akzent1 5 2 5 6" xfId="31198" xr:uid="{00000000-0005-0000-0000-000072000000}"/>
    <cellStyle name="20 % - Akzent1 5 2 5 7" xfId="44689" xr:uid="{00000000-0005-0000-0000-000072000000}"/>
    <cellStyle name="20 % - Akzent1 5 2 6" xfId="4813" xr:uid="{00000000-0005-0000-0000-00006D000000}"/>
    <cellStyle name="20 % - Akzent1 5 2 6 2" xfId="18264" xr:uid="{00000000-0005-0000-0000-00006D000000}"/>
    <cellStyle name="20 % - Akzent1 5 2 6 3" xfId="31748" xr:uid="{00000000-0005-0000-0000-00006D000000}"/>
    <cellStyle name="20 % - Akzent1 5 2 6 4" xfId="45239" xr:uid="{00000000-0005-0000-0000-00006D000000}"/>
    <cellStyle name="20 % - Akzent1 5 2 7" xfId="8169" xr:uid="{00000000-0005-0000-0000-00006D000000}"/>
    <cellStyle name="20 % - Akzent1 5 2 7 2" xfId="21620" xr:uid="{00000000-0005-0000-0000-00006D000000}"/>
    <cellStyle name="20 % - Akzent1 5 2 7 3" xfId="35104" xr:uid="{00000000-0005-0000-0000-00006D000000}"/>
    <cellStyle name="20 % - Akzent1 5 2 7 4" xfId="48595" xr:uid="{00000000-0005-0000-0000-00006D000000}"/>
    <cellStyle name="20 % - Akzent1 5 2 8" xfId="11525" xr:uid="{00000000-0005-0000-0000-00006D000000}"/>
    <cellStyle name="20 % - Akzent1 5 2 8 2" xfId="24976" xr:uid="{00000000-0005-0000-0000-00006D000000}"/>
    <cellStyle name="20 % - Akzent1 5 2 8 3" xfId="38460" xr:uid="{00000000-0005-0000-0000-00006D000000}"/>
    <cellStyle name="20 % - Akzent1 5 2 8 4" xfId="51951" xr:uid="{00000000-0005-0000-0000-00006D000000}"/>
    <cellStyle name="20 % - Akzent1 5 2 9" xfId="14906" xr:uid="{00000000-0005-0000-0000-00006D000000}"/>
    <cellStyle name="20 % - Akzent1 5 3" xfId="1749" xr:uid="{00000000-0005-0000-0000-000073000000}"/>
    <cellStyle name="20 % - Akzent1 5 3 2" xfId="2888" xr:uid="{00000000-0005-0000-0000-000074000000}"/>
    <cellStyle name="20 % - Akzent1 5 3 2 2" xfId="6249" xr:uid="{00000000-0005-0000-0000-000074000000}"/>
    <cellStyle name="20 % - Akzent1 5 3 2 2 2" xfId="19700" xr:uid="{00000000-0005-0000-0000-000074000000}"/>
    <cellStyle name="20 % - Akzent1 5 3 2 2 3" xfId="33184" xr:uid="{00000000-0005-0000-0000-000074000000}"/>
    <cellStyle name="20 % - Akzent1 5 3 2 2 4" xfId="46675" xr:uid="{00000000-0005-0000-0000-000074000000}"/>
    <cellStyle name="20 % - Akzent1 5 3 2 3" xfId="9605" xr:uid="{00000000-0005-0000-0000-000074000000}"/>
    <cellStyle name="20 % - Akzent1 5 3 2 3 2" xfId="23056" xr:uid="{00000000-0005-0000-0000-000074000000}"/>
    <cellStyle name="20 % - Akzent1 5 3 2 3 3" xfId="36540" xr:uid="{00000000-0005-0000-0000-000074000000}"/>
    <cellStyle name="20 % - Akzent1 5 3 2 3 4" xfId="50031" xr:uid="{00000000-0005-0000-0000-000074000000}"/>
    <cellStyle name="20 % - Akzent1 5 3 2 4" xfId="12961" xr:uid="{00000000-0005-0000-0000-000074000000}"/>
    <cellStyle name="20 % - Akzent1 5 3 2 4 2" xfId="26412" xr:uid="{00000000-0005-0000-0000-000074000000}"/>
    <cellStyle name="20 % - Akzent1 5 3 2 4 3" xfId="39896" xr:uid="{00000000-0005-0000-0000-000074000000}"/>
    <cellStyle name="20 % - Akzent1 5 3 2 4 4" xfId="53387" xr:uid="{00000000-0005-0000-0000-000074000000}"/>
    <cellStyle name="20 % - Akzent1 5 3 2 5" xfId="16343" xr:uid="{00000000-0005-0000-0000-000074000000}"/>
    <cellStyle name="20 % - Akzent1 5 3 2 6" xfId="29827" xr:uid="{00000000-0005-0000-0000-000074000000}"/>
    <cellStyle name="20 % - Akzent1 5 3 2 7" xfId="43318" xr:uid="{00000000-0005-0000-0000-000074000000}"/>
    <cellStyle name="20 % - Akzent1 5 3 3" xfId="5122" xr:uid="{00000000-0005-0000-0000-000073000000}"/>
    <cellStyle name="20 % - Akzent1 5 3 3 2" xfId="18573" xr:uid="{00000000-0005-0000-0000-000073000000}"/>
    <cellStyle name="20 % - Akzent1 5 3 3 3" xfId="32057" xr:uid="{00000000-0005-0000-0000-000073000000}"/>
    <cellStyle name="20 % - Akzent1 5 3 3 4" xfId="45548" xr:uid="{00000000-0005-0000-0000-000073000000}"/>
    <cellStyle name="20 % - Akzent1 5 3 4" xfId="8478" xr:uid="{00000000-0005-0000-0000-000073000000}"/>
    <cellStyle name="20 % - Akzent1 5 3 4 2" xfId="21929" xr:uid="{00000000-0005-0000-0000-000073000000}"/>
    <cellStyle name="20 % - Akzent1 5 3 4 3" xfId="35413" xr:uid="{00000000-0005-0000-0000-000073000000}"/>
    <cellStyle name="20 % - Akzent1 5 3 4 4" xfId="48904" xr:uid="{00000000-0005-0000-0000-000073000000}"/>
    <cellStyle name="20 % - Akzent1 5 3 5" xfId="11834" xr:uid="{00000000-0005-0000-0000-000073000000}"/>
    <cellStyle name="20 % - Akzent1 5 3 5 2" xfId="25285" xr:uid="{00000000-0005-0000-0000-000073000000}"/>
    <cellStyle name="20 % - Akzent1 5 3 5 3" xfId="38769" xr:uid="{00000000-0005-0000-0000-000073000000}"/>
    <cellStyle name="20 % - Akzent1 5 3 5 4" xfId="52260" xr:uid="{00000000-0005-0000-0000-000073000000}"/>
    <cellStyle name="20 % - Akzent1 5 3 6" xfId="15216" xr:uid="{00000000-0005-0000-0000-000073000000}"/>
    <cellStyle name="20 % - Akzent1 5 3 7" xfId="28700" xr:uid="{00000000-0005-0000-0000-000073000000}"/>
    <cellStyle name="20 % - Akzent1 5 3 8" xfId="42191" xr:uid="{00000000-0005-0000-0000-000073000000}"/>
    <cellStyle name="20 % - Akzent1 5 4" xfId="2327" xr:uid="{00000000-0005-0000-0000-000075000000}"/>
    <cellStyle name="20 % - Akzent1 5 4 2" xfId="5689" xr:uid="{00000000-0005-0000-0000-000075000000}"/>
    <cellStyle name="20 % - Akzent1 5 4 2 2" xfId="19140" xr:uid="{00000000-0005-0000-0000-000075000000}"/>
    <cellStyle name="20 % - Akzent1 5 4 2 3" xfId="32624" xr:uid="{00000000-0005-0000-0000-000075000000}"/>
    <cellStyle name="20 % - Akzent1 5 4 2 4" xfId="46115" xr:uid="{00000000-0005-0000-0000-000075000000}"/>
    <cellStyle name="20 % - Akzent1 5 4 3" xfId="9045" xr:uid="{00000000-0005-0000-0000-000075000000}"/>
    <cellStyle name="20 % - Akzent1 5 4 3 2" xfId="22496" xr:uid="{00000000-0005-0000-0000-000075000000}"/>
    <cellStyle name="20 % - Akzent1 5 4 3 3" xfId="35980" xr:uid="{00000000-0005-0000-0000-000075000000}"/>
    <cellStyle name="20 % - Akzent1 5 4 3 4" xfId="49471" xr:uid="{00000000-0005-0000-0000-000075000000}"/>
    <cellStyle name="20 % - Akzent1 5 4 4" xfId="12401" xr:uid="{00000000-0005-0000-0000-000075000000}"/>
    <cellStyle name="20 % - Akzent1 5 4 4 2" xfId="25852" xr:uid="{00000000-0005-0000-0000-000075000000}"/>
    <cellStyle name="20 % - Akzent1 5 4 4 3" xfId="39336" xr:uid="{00000000-0005-0000-0000-000075000000}"/>
    <cellStyle name="20 % - Akzent1 5 4 4 4" xfId="52827" xr:uid="{00000000-0005-0000-0000-000075000000}"/>
    <cellStyle name="20 % - Akzent1 5 4 5" xfId="15783" xr:uid="{00000000-0005-0000-0000-000075000000}"/>
    <cellStyle name="20 % - Akzent1 5 4 6" xfId="29267" xr:uid="{00000000-0005-0000-0000-000075000000}"/>
    <cellStyle name="20 % - Akzent1 5 4 7" xfId="42758" xr:uid="{00000000-0005-0000-0000-000075000000}"/>
    <cellStyle name="20 % - Akzent1 5 5" xfId="3433" xr:uid="{00000000-0005-0000-0000-000076000000}"/>
    <cellStyle name="20 % - Akzent1 5 5 2" xfId="6794" xr:uid="{00000000-0005-0000-0000-000076000000}"/>
    <cellStyle name="20 % - Akzent1 5 5 2 2" xfId="20245" xr:uid="{00000000-0005-0000-0000-000076000000}"/>
    <cellStyle name="20 % - Akzent1 5 5 2 3" xfId="33729" xr:uid="{00000000-0005-0000-0000-000076000000}"/>
    <cellStyle name="20 % - Akzent1 5 5 2 4" xfId="47220" xr:uid="{00000000-0005-0000-0000-000076000000}"/>
    <cellStyle name="20 % - Akzent1 5 5 3" xfId="10150" xr:uid="{00000000-0005-0000-0000-000076000000}"/>
    <cellStyle name="20 % - Akzent1 5 5 3 2" xfId="23601" xr:uid="{00000000-0005-0000-0000-000076000000}"/>
    <cellStyle name="20 % - Akzent1 5 5 3 3" xfId="37085" xr:uid="{00000000-0005-0000-0000-000076000000}"/>
    <cellStyle name="20 % - Akzent1 5 5 3 4" xfId="50576" xr:uid="{00000000-0005-0000-0000-000076000000}"/>
    <cellStyle name="20 % - Akzent1 5 5 4" xfId="13506" xr:uid="{00000000-0005-0000-0000-000076000000}"/>
    <cellStyle name="20 % - Akzent1 5 5 4 2" xfId="26957" xr:uid="{00000000-0005-0000-0000-000076000000}"/>
    <cellStyle name="20 % - Akzent1 5 5 4 3" xfId="40441" xr:uid="{00000000-0005-0000-0000-000076000000}"/>
    <cellStyle name="20 % - Akzent1 5 5 4 4" xfId="53932" xr:uid="{00000000-0005-0000-0000-000076000000}"/>
    <cellStyle name="20 % - Akzent1 5 5 5" xfId="16888" xr:uid="{00000000-0005-0000-0000-000076000000}"/>
    <cellStyle name="20 % - Akzent1 5 5 6" xfId="30372" xr:uid="{00000000-0005-0000-0000-000076000000}"/>
    <cellStyle name="20 % - Akzent1 5 5 7" xfId="43863" xr:uid="{00000000-0005-0000-0000-000076000000}"/>
    <cellStyle name="20 % - Akzent1 5 6" xfId="4013" xr:uid="{00000000-0005-0000-0000-000077000000}"/>
    <cellStyle name="20 % - Akzent1 5 6 2" xfId="7370" xr:uid="{00000000-0005-0000-0000-000077000000}"/>
    <cellStyle name="20 % - Akzent1 5 6 2 2" xfId="20821" xr:uid="{00000000-0005-0000-0000-000077000000}"/>
    <cellStyle name="20 % - Akzent1 5 6 2 3" xfId="34305" xr:uid="{00000000-0005-0000-0000-000077000000}"/>
    <cellStyle name="20 % - Akzent1 5 6 2 4" xfId="47796" xr:uid="{00000000-0005-0000-0000-000077000000}"/>
    <cellStyle name="20 % - Akzent1 5 6 3" xfId="10726" xr:uid="{00000000-0005-0000-0000-000077000000}"/>
    <cellStyle name="20 % - Akzent1 5 6 3 2" xfId="24177" xr:uid="{00000000-0005-0000-0000-000077000000}"/>
    <cellStyle name="20 % - Akzent1 5 6 3 3" xfId="37661" xr:uid="{00000000-0005-0000-0000-000077000000}"/>
    <cellStyle name="20 % - Akzent1 5 6 3 4" xfId="51152" xr:uid="{00000000-0005-0000-0000-000077000000}"/>
    <cellStyle name="20 % - Akzent1 5 6 4" xfId="14082" xr:uid="{00000000-0005-0000-0000-000077000000}"/>
    <cellStyle name="20 % - Akzent1 5 6 4 2" xfId="27533" xr:uid="{00000000-0005-0000-0000-000077000000}"/>
    <cellStyle name="20 % - Akzent1 5 6 4 3" xfId="41017" xr:uid="{00000000-0005-0000-0000-000077000000}"/>
    <cellStyle name="20 % - Akzent1 5 6 4 4" xfId="54508" xr:uid="{00000000-0005-0000-0000-000077000000}"/>
    <cellStyle name="20 % - Akzent1 5 6 5" xfId="17464" xr:uid="{00000000-0005-0000-0000-000077000000}"/>
    <cellStyle name="20 % - Akzent1 5 6 6" xfId="30948" xr:uid="{00000000-0005-0000-0000-000077000000}"/>
    <cellStyle name="20 % - Akzent1 5 6 7" xfId="44439" xr:uid="{00000000-0005-0000-0000-000077000000}"/>
    <cellStyle name="20 % - Akzent1 5 7" xfId="4563" xr:uid="{00000000-0005-0000-0000-00006C000000}"/>
    <cellStyle name="20 % - Akzent1 5 7 2" xfId="18014" xr:uid="{00000000-0005-0000-0000-00006C000000}"/>
    <cellStyle name="20 % - Akzent1 5 7 3" xfId="31498" xr:uid="{00000000-0005-0000-0000-00006C000000}"/>
    <cellStyle name="20 % - Akzent1 5 7 4" xfId="44989" xr:uid="{00000000-0005-0000-0000-00006C000000}"/>
    <cellStyle name="20 % - Akzent1 5 8" xfId="7919" xr:uid="{00000000-0005-0000-0000-00006C000000}"/>
    <cellStyle name="20 % - Akzent1 5 8 2" xfId="21370" xr:uid="{00000000-0005-0000-0000-00006C000000}"/>
    <cellStyle name="20 % - Akzent1 5 8 3" xfId="34854" xr:uid="{00000000-0005-0000-0000-00006C000000}"/>
    <cellStyle name="20 % - Akzent1 5 8 4" xfId="48345" xr:uid="{00000000-0005-0000-0000-00006C000000}"/>
    <cellStyle name="20 % - Akzent1 5 9" xfId="11275" xr:uid="{00000000-0005-0000-0000-00006C000000}"/>
    <cellStyle name="20 % - Akzent1 5 9 2" xfId="24726" xr:uid="{00000000-0005-0000-0000-00006C000000}"/>
    <cellStyle name="20 % - Akzent1 5 9 3" xfId="38210" xr:uid="{00000000-0005-0000-0000-00006C000000}"/>
    <cellStyle name="20 % - Akzent1 5 9 4" xfId="51701" xr:uid="{00000000-0005-0000-0000-00006C000000}"/>
    <cellStyle name="20 % - Akzent1 6" xfId="1284" xr:uid="{00000000-0005-0000-0000-000078000000}"/>
    <cellStyle name="20 % - Akzent1 6 10" xfId="14757" xr:uid="{00000000-0005-0000-0000-000078000000}"/>
    <cellStyle name="20 % - Akzent1 6 11" xfId="28240" xr:uid="{00000000-0005-0000-0000-000078000000}"/>
    <cellStyle name="20 % - Akzent1 6 12" xfId="41731" xr:uid="{00000000-0005-0000-0000-000078000000}"/>
    <cellStyle name="20 % - Akzent1 6 2" xfId="1522" xr:uid="{00000000-0005-0000-0000-000079000000}"/>
    <cellStyle name="20 % - Akzent1 6 2 10" xfId="28490" xr:uid="{00000000-0005-0000-0000-000079000000}"/>
    <cellStyle name="20 % - Akzent1 6 2 11" xfId="41981" xr:uid="{00000000-0005-0000-0000-000079000000}"/>
    <cellStyle name="20 % - Akzent1 6 2 2" xfId="2098" xr:uid="{00000000-0005-0000-0000-00007A000000}"/>
    <cellStyle name="20 % - Akzent1 6 2 2 2" xfId="3239" xr:uid="{00000000-0005-0000-0000-00007B000000}"/>
    <cellStyle name="20 % - Akzent1 6 2 2 2 2" xfId="6600" xr:uid="{00000000-0005-0000-0000-00007B000000}"/>
    <cellStyle name="20 % - Akzent1 6 2 2 2 2 2" xfId="20051" xr:uid="{00000000-0005-0000-0000-00007B000000}"/>
    <cellStyle name="20 % - Akzent1 6 2 2 2 2 3" xfId="33535" xr:uid="{00000000-0005-0000-0000-00007B000000}"/>
    <cellStyle name="20 % - Akzent1 6 2 2 2 2 4" xfId="47026" xr:uid="{00000000-0005-0000-0000-00007B000000}"/>
    <cellStyle name="20 % - Akzent1 6 2 2 2 3" xfId="9956" xr:uid="{00000000-0005-0000-0000-00007B000000}"/>
    <cellStyle name="20 % - Akzent1 6 2 2 2 3 2" xfId="23407" xr:uid="{00000000-0005-0000-0000-00007B000000}"/>
    <cellStyle name="20 % - Akzent1 6 2 2 2 3 3" xfId="36891" xr:uid="{00000000-0005-0000-0000-00007B000000}"/>
    <cellStyle name="20 % - Akzent1 6 2 2 2 3 4" xfId="50382" xr:uid="{00000000-0005-0000-0000-00007B000000}"/>
    <cellStyle name="20 % - Akzent1 6 2 2 2 4" xfId="13312" xr:uid="{00000000-0005-0000-0000-00007B000000}"/>
    <cellStyle name="20 % - Akzent1 6 2 2 2 4 2" xfId="26763" xr:uid="{00000000-0005-0000-0000-00007B000000}"/>
    <cellStyle name="20 % - Akzent1 6 2 2 2 4 3" xfId="40247" xr:uid="{00000000-0005-0000-0000-00007B000000}"/>
    <cellStyle name="20 % - Akzent1 6 2 2 2 4 4" xfId="53738" xr:uid="{00000000-0005-0000-0000-00007B000000}"/>
    <cellStyle name="20 % - Akzent1 6 2 2 2 5" xfId="16694" xr:uid="{00000000-0005-0000-0000-00007B000000}"/>
    <cellStyle name="20 % - Akzent1 6 2 2 2 6" xfId="30178" xr:uid="{00000000-0005-0000-0000-00007B000000}"/>
    <cellStyle name="20 % - Akzent1 6 2 2 2 7" xfId="43669" xr:uid="{00000000-0005-0000-0000-00007B000000}"/>
    <cellStyle name="20 % - Akzent1 6 2 2 3" xfId="5473" xr:uid="{00000000-0005-0000-0000-00007A000000}"/>
    <cellStyle name="20 % - Akzent1 6 2 2 3 2" xfId="18924" xr:uid="{00000000-0005-0000-0000-00007A000000}"/>
    <cellStyle name="20 % - Akzent1 6 2 2 3 3" xfId="32408" xr:uid="{00000000-0005-0000-0000-00007A000000}"/>
    <cellStyle name="20 % - Akzent1 6 2 2 3 4" xfId="45899" xr:uid="{00000000-0005-0000-0000-00007A000000}"/>
    <cellStyle name="20 % - Akzent1 6 2 2 4" xfId="8829" xr:uid="{00000000-0005-0000-0000-00007A000000}"/>
    <cellStyle name="20 % - Akzent1 6 2 2 4 2" xfId="22280" xr:uid="{00000000-0005-0000-0000-00007A000000}"/>
    <cellStyle name="20 % - Akzent1 6 2 2 4 3" xfId="35764" xr:uid="{00000000-0005-0000-0000-00007A000000}"/>
    <cellStyle name="20 % - Akzent1 6 2 2 4 4" xfId="49255" xr:uid="{00000000-0005-0000-0000-00007A000000}"/>
    <cellStyle name="20 % - Akzent1 6 2 2 5" xfId="12185" xr:uid="{00000000-0005-0000-0000-00007A000000}"/>
    <cellStyle name="20 % - Akzent1 6 2 2 5 2" xfId="25636" xr:uid="{00000000-0005-0000-0000-00007A000000}"/>
    <cellStyle name="20 % - Akzent1 6 2 2 5 3" xfId="39120" xr:uid="{00000000-0005-0000-0000-00007A000000}"/>
    <cellStyle name="20 % - Akzent1 6 2 2 5 4" xfId="52611" xr:uid="{00000000-0005-0000-0000-00007A000000}"/>
    <cellStyle name="20 % - Akzent1 6 2 2 6" xfId="15567" xr:uid="{00000000-0005-0000-0000-00007A000000}"/>
    <cellStyle name="20 % - Akzent1 6 2 2 7" xfId="29051" xr:uid="{00000000-0005-0000-0000-00007A000000}"/>
    <cellStyle name="20 % - Akzent1 6 2 2 8" xfId="42542" xr:uid="{00000000-0005-0000-0000-00007A000000}"/>
    <cellStyle name="20 % - Akzent1 6 2 3" xfId="2679" xr:uid="{00000000-0005-0000-0000-00007C000000}"/>
    <cellStyle name="20 % - Akzent1 6 2 3 2" xfId="6040" xr:uid="{00000000-0005-0000-0000-00007C000000}"/>
    <cellStyle name="20 % - Akzent1 6 2 3 2 2" xfId="19491" xr:uid="{00000000-0005-0000-0000-00007C000000}"/>
    <cellStyle name="20 % - Akzent1 6 2 3 2 3" xfId="32975" xr:uid="{00000000-0005-0000-0000-00007C000000}"/>
    <cellStyle name="20 % - Akzent1 6 2 3 2 4" xfId="46466" xr:uid="{00000000-0005-0000-0000-00007C000000}"/>
    <cellStyle name="20 % - Akzent1 6 2 3 3" xfId="9396" xr:uid="{00000000-0005-0000-0000-00007C000000}"/>
    <cellStyle name="20 % - Akzent1 6 2 3 3 2" xfId="22847" xr:uid="{00000000-0005-0000-0000-00007C000000}"/>
    <cellStyle name="20 % - Akzent1 6 2 3 3 3" xfId="36331" xr:uid="{00000000-0005-0000-0000-00007C000000}"/>
    <cellStyle name="20 % - Akzent1 6 2 3 3 4" xfId="49822" xr:uid="{00000000-0005-0000-0000-00007C000000}"/>
    <cellStyle name="20 % - Akzent1 6 2 3 4" xfId="12752" xr:uid="{00000000-0005-0000-0000-00007C000000}"/>
    <cellStyle name="20 % - Akzent1 6 2 3 4 2" xfId="26203" xr:uid="{00000000-0005-0000-0000-00007C000000}"/>
    <cellStyle name="20 % - Akzent1 6 2 3 4 3" xfId="39687" xr:uid="{00000000-0005-0000-0000-00007C000000}"/>
    <cellStyle name="20 % - Akzent1 6 2 3 4 4" xfId="53178" xr:uid="{00000000-0005-0000-0000-00007C000000}"/>
    <cellStyle name="20 % - Akzent1 6 2 3 5" xfId="16134" xr:uid="{00000000-0005-0000-0000-00007C000000}"/>
    <cellStyle name="20 % - Akzent1 6 2 3 6" xfId="29618" xr:uid="{00000000-0005-0000-0000-00007C000000}"/>
    <cellStyle name="20 % - Akzent1 6 2 3 7" xfId="43109" xr:uid="{00000000-0005-0000-0000-00007C000000}"/>
    <cellStyle name="20 % - Akzent1 6 2 4" xfId="3784" xr:uid="{00000000-0005-0000-0000-00007D000000}"/>
    <cellStyle name="20 % - Akzent1 6 2 4 2" xfId="7145" xr:uid="{00000000-0005-0000-0000-00007D000000}"/>
    <cellStyle name="20 % - Akzent1 6 2 4 2 2" xfId="20596" xr:uid="{00000000-0005-0000-0000-00007D000000}"/>
    <cellStyle name="20 % - Akzent1 6 2 4 2 3" xfId="34080" xr:uid="{00000000-0005-0000-0000-00007D000000}"/>
    <cellStyle name="20 % - Akzent1 6 2 4 2 4" xfId="47571" xr:uid="{00000000-0005-0000-0000-00007D000000}"/>
    <cellStyle name="20 % - Akzent1 6 2 4 3" xfId="10501" xr:uid="{00000000-0005-0000-0000-00007D000000}"/>
    <cellStyle name="20 % - Akzent1 6 2 4 3 2" xfId="23952" xr:uid="{00000000-0005-0000-0000-00007D000000}"/>
    <cellStyle name="20 % - Akzent1 6 2 4 3 3" xfId="37436" xr:uid="{00000000-0005-0000-0000-00007D000000}"/>
    <cellStyle name="20 % - Akzent1 6 2 4 3 4" xfId="50927" xr:uid="{00000000-0005-0000-0000-00007D000000}"/>
    <cellStyle name="20 % - Akzent1 6 2 4 4" xfId="13857" xr:uid="{00000000-0005-0000-0000-00007D000000}"/>
    <cellStyle name="20 % - Akzent1 6 2 4 4 2" xfId="27308" xr:uid="{00000000-0005-0000-0000-00007D000000}"/>
    <cellStyle name="20 % - Akzent1 6 2 4 4 3" xfId="40792" xr:uid="{00000000-0005-0000-0000-00007D000000}"/>
    <cellStyle name="20 % - Akzent1 6 2 4 4 4" xfId="54283" xr:uid="{00000000-0005-0000-0000-00007D000000}"/>
    <cellStyle name="20 % - Akzent1 6 2 4 5" xfId="17239" xr:uid="{00000000-0005-0000-0000-00007D000000}"/>
    <cellStyle name="20 % - Akzent1 6 2 4 6" xfId="30723" xr:uid="{00000000-0005-0000-0000-00007D000000}"/>
    <cellStyle name="20 % - Akzent1 6 2 4 7" xfId="44214" xr:uid="{00000000-0005-0000-0000-00007D000000}"/>
    <cellStyle name="20 % - Akzent1 6 2 5" xfId="4364" xr:uid="{00000000-0005-0000-0000-00007E000000}"/>
    <cellStyle name="20 % - Akzent1 6 2 5 2" xfId="7721" xr:uid="{00000000-0005-0000-0000-00007E000000}"/>
    <cellStyle name="20 % - Akzent1 6 2 5 2 2" xfId="21172" xr:uid="{00000000-0005-0000-0000-00007E000000}"/>
    <cellStyle name="20 % - Akzent1 6 2 5 2 3" xfId="34656" xr:uid="{00000000-0005-0000-0000-00007E000000}"/>
    <cellStyle name="20 % - Akzent1 6 2 5 2 4" xfId="48147" xr:uid="{00000000-0005-0000-0000-00007E000000}"/>
    <cellStyle name="20 % - Akzent1 6 2 5 3" xfId="11077" xr:uid="{00000000-0005-0000-0000-00007E000000}"/>
    <cellStyle name="20 % - Akzent1 6 2 5 3 2" xfId="24528" xr:uid="{00000000-0005-0000-0000-00007E000000}"/>
    <cellStyle name="20 % - Akzent1 6 2 5 3 3" xfId="38012" xr:uid="{00000000-0005-0000-0000-00007E000000}"/>
    <cellStyle name="20 % - Akzent1 6 2 5 3 4" xfId="51503" xr:uid="{00000000-0005-0000-0000-00007E000000}"/>
    <cellStyle name="20 % - Akzent1 6 2 5 4" xfId="14433" xr:uid="{00000000-0005-0000-0000-00007E000000}"/>
    <cellStyle name="20 % - Akzent1 6 2 5 4 2" xfId="27884" xr:uid="{00000000-0005-0000-0000-00007E000000}"/>
    <cellStyle name="20 % - Akzent1 6 2 5 4 3" xfId="41368" xr:uid="{00000000-0005-0000-0000-00007E000000}"/>
    <cellStyle name="20 % - Akzent1 6 2 5 4 4" xfId="54859" xr:uid="{00000000-0005-0000-0000-00007E000000}"/>
    <cellStyle name="20 % - Akzent1 6 2 5 5" xfId="17815" xr:uid="{00000000-0005-0000-0000-00007E000000}"/>
    <cellStyle name="20 % - Akzent1 6 2 5 6" xfId="31299" xr:uid="{00000000-0005-0000-0000-00007E000000}"/>
    <cellStyle name="20 % - Akzent1 6 2 5 7" xfId="44790" xr:uid="{00000000-0005-0000-0000-00007E000000}"/>
    <cellStyle name="20 % - Akzent1 6 2 6" xfId="4914" xr:uid="{00000000-0005-0000-0000-000079000000}"/>
    <cellStyle name="20 % - Akzent1 6 2 6 2" xfId="18365" xr:uid="{00000000-0005-0000-0000-000079000000}"/>
    <cellStyle name="20 % - Akzent1 6 2 6 3" xfId="31849" xr:uid="{00000000-0005-0000-0000-000079000000}"/>
    <cellStyle name="20 % - Akzent1 6 2 6 4" xfId="45340" xr:uid="{00000000-0005-0000-0000-000079000000}"/>
    <cellStyle name="20 % - Akzent1 6 2 7" xfId="8270" xr:uid="{00000000-0005-0000-0000-000079000000}"/>
    <cellStyle name="20 % - Akzent1 6 2 7 2" xfId="21721" xr:uid="{00000000-0005-0000-0000-000079000000}"/>
    <cellStyle name="20 % - Akzent1 6 2 7 3" xfId="35205" xr:uid="{00000000-0005-0000-0000-000079000000}"/>
    <cellStyle name="20 % - Akzent1 6 2 7 4" xfId="48696" xr:uid="{00000000-0005-0000-0000-000079000000}"/>
    <cellStyle name="20 % - Akzent1 6 2 8" xfId="11626" xr:uid="{00000000-0005-0000-0000-000079000000}"/>
    <cellStyle name="20 % - Akzent1 6 2 8 2" xfId="25077" xr:uid="{00000000-0005-0000-0000-000079000000}"/>
    <cellStyle name="20 % - Akzent1 6 2 8 3" xfId="38561" xr:uid="{00000000-0005-0000-0000-000079000000}"/>
    <cellStyle name="20 % - Akzent1 6 2 8 4" xfId="52052" xr:uid="{00000000-0005-0000-0000-000079000000}"/>
    <cellStyle name="20 % - Akzent1 6 2 9" xfId="15007" xr:uid="{00000000-0005-0000-0000-000079000000}"/>
    <cellStyle name="20 % - Akzent1 6 3" xfId="1849" xr:uid="{00000000-0005-0000-0000-00007F000000}"/>
    <cellStyle name="20 % - Akzent1 6 3 2" xfId="2989" xr:uid="{00000000-0005-0000-0000-000080000000}"/>
    <cellStyle name="20 % - Akzent1 6 3 2 2" xfId="6350" xr:uid="{00000000-0005-0000-0000-000080000000}"/>
    <cellStyle name="20 % - Akzent1 6 3 2 2 2" xfId="19801" xr:uid="{00000000-0005-0000-0000-000080000000}"/>
    <cellStyle name="20 % - Akzent1 6 3 2 2 3" xfId="33285" xr:uid="{00000000-0005-0000-0000-000080000000}"/>
    <cellStyle name="20 % - Akzent1 6 3 2 2 4" xfId="46776" xr:uid="{00000000-0005-0000-0000-000080000000}"/>
    <cellStyle name="20 % - Akzent1 6 3 2 3" xfId="9706" xr:uid="{00000000-0005-0000-0000-000080000000}"/>
    <cellStyle name="20 % - Akzent1 6 3 2 3 2" xfId="23157" xr:uid="{00000000-0005-0000-0000-000080000000}"/>
    <cellStyle name="20 % - Akzent1 6 3 2 3 3" xfId="36641" xr:uid="{00000000-0005-0000-0000-000080000000}"/>
    <cellStyle name="20 % - Akzent1 6 3 2 3 4" xfId="50132" xr:uid="{00000000-0005-0000-0000-000080000000}"/>
    <cellStyle name="20 % - Akzent1 6 3 2 4" xfId="13062" xr:uid="{00000000-0005-0000-0000-000080000000}"/>
    <cellStyle name="20 % - Akzent1 6 3 2 4 2" xfId="26513" xr:uid="{00000000-0005-0000-0000-000080000000}"/>
    <cellStyle name="20 % - Akzent1 6 3 2 4 3" xfId="39997" xr:uid="{00000000-0005-0000-0000-000080000000}"/>
    <cellStyle name="20 % - Akzent1 6 3 2 4 4" xfId="53488" xr:uid="{00000000-0005-0000-0000-000080000000}"/>
    <cellStyle name="20 % - Akzent1 6 3 2 5" xfId="16444" xr:uid="{00000000-0005-0000-0000-000080000000}"/>
    <cellStyle name="20 % - Akzent1 6 3 2 6" xfId="29928" xr:uid="{00000000-0005-0000-0000-000080000000}"/>
    <cellStyle name="20 % - Akzent1 6 3 2 7" xfId="43419" xr:uid="{00000000-0005-0000-0000-000080000000}"/>
    <cellStyle name="20 % - Akzent1 6 3 3" xfId="5223" xr:uid="{00000000-0005-0000-0000-00007F000000}"/>
    <cellStyle name="20 % - Akzent1 6 3 3 2" xfId="18674" xr:uid="{00000000-0005-0000-0000-00007F000000}"/>
    <cellStyle name="20 % - Akzent1 6 3 3 3" xfId="32158" xr:uid="{00000000-0005-0000-0000-00007F000000}"/>
    <cellStyle name="20 % - Akzent1 6 3 3 4" xfId="45649" xr:uid="{00000000-0005-0000-0000-00007F000000}"/>
    <cellStyle name="20 % - Akzent1 6 3 4" xfId="8579" xr:uid="{00000000-0005-0000-0000-00007F000000}"/>
    <cellStyle name="20 % - Akzent1 6 3 4 2" xfId="22030" xr:uid="{00000000-0005-0000-0000-00007F000000}"/>
    <cellStyle name="20 % - Akzent1 6 3 4 3" xfId="35514" xr:uid="{00000000-0005-0000-0000-00007F000000}"/>
    <cellStyle name="20 % - Akzent1 6 3 4 4" xfId="49005" xr:uid="{00000000-0005-0000-0000-00007F000000}"/>
    <cellStyle name="20 % - Akzent1 6 3 5" xfId="11935" xr:uid="{00000000-0005-0000-0000-00007F000000}"/>
    <cellStyle name="20 % - Akzent1 6 3 5 2" xfId="25386" xr:uid="{00000000-0005-0000-0000-00007F000000}"/>
    <cellStyle name="20 % - Akzent1 6 3 5 3" xfId="38870" xr:uid="{00000000-0005-0000-0000-00007F000000}"/>
    <cellStyle name="20 % - Akzent1 6 3 5 4" xfId="52361" xr:uid="{00000000-0005-0000-0000-00007F000000}"/>
    <cellStyle name="20 % - Akzent1 6 3 6" xfId="15317" xr:uid="{00000000-0005-0000-0000-00007F000000}"/>
    <cellStyle name="20 % - Akzent1 6 3 7" xfId="28801" xr:uid="{00000000-0005-0000-0000-00007F000000}"/>
    <cellStyle name="20 % - Akzent1 6 3 8" xfId="42292" xr:uid="{00000000-0005-0000-0000-00007F000000}"/>
    <cellStyle name="20 % - Akzent1 6 4" xfId="2428" xr:uid="{00000000-0005-0000-0000-000081000000}"/>
    <cellStyle name="20 % - Akzent1 6 4 2" xfId="5790" xr:uid="{00000000-0005-0000-0000-000081000000}"/>
    <cellStyle name="20 % - Akzent1 6 4 2 2" xfId="19241" xr:uid="{00000000-0005-0000-0000-000081000000}"/>
    <cellStyle name="20 % - Akzent1 6 4 2 3" xfId="32725" xr:uid="{00000000-0005-0000-0000-000081000000}"/>
    <cellStyle name="20 % - Akzent1 6 4 2 4" xfId="46216" xr:uid="{00000000-0005-0000-0000-000081000000}"/>
    <cellStyle name="20 % - Akzent1 6 4 3" xfId="9146" xr:uid="{00000000-0005-0000-0000-000081000000}"/>
    <cellStyle name="20 % - Akzent1 6 4 3 2" xfId="22597" xr:uid="{00000000-0005-0000-0000-000081000000}"/>
    <cellStyle name="20 % - Akzent1 6 4 3 3" xfId="36081" xr:uid="{00000000-0005-0000-0000-000081000000}"/>
    <cellStyle name="20 % - Akzent1 6 4 3 4" xfId="49572" xr:uid="{00000000-0005-0000-0000-000081000000}"/>
    <cellStyle name="20 % - Akzent1 6 4 4" xfId="12502" xr:uid="{00000000-0005-0000-0000-000081000000}"/>
    <cellStyle name="20 % - Akzent1 6 4 4 2" xfId="25953" xr:uid="{00000000-0005-0000-0000-000081000000}"/>
    <cellStyle name="20 % - Akzent1 6 4 4 3" xfId="39437" xr:uid="{00000000-0005-0000-0000-000081000000}"/>
    <cellStyle name="20 % - Akzent1 6 4 4 4" xfId="52928" xr:uid="{00000000-0005-0000-0000-000081000000}"/>
    <cellStyle name="20 % - Akzent1 6 4 5" xfId="15884" xr:uid="{00000000-0005-0000-0000-000081000000}"/>
    <cellStyle name="20 % - Akzent1 6 4 6" xfId="29368" xr:uid="{00000000-0005-0000-0000-000081000000}"/>
    <cellStyle name="20 % - Akzent1 6 4 7" xfId="42859" xr:uid="{00000000-0005-0000-0000-000081000000}"/>
    <cellStyle name="20 % - Akzent1 6 5" xfId="3534" xr:uid="{00000000-0005-0000-0000-000082000000}"/>
    <cellStyle name="20 % - Akzent1 6 5 2" xfId="6895" xr:uid="{00000000-0005-0000-0000-000082000000}"/>
    <cellStyle name="20 % - Akzent1 6 5 2 2" xfId="20346" xr:uid="{00000000-0005-0000-0000-000082000000}"/>
    <cellStyle name="20 % - Akzent1 6 5 2 3" xfId="33830" xr:uid="{00000000-0005-0000-0000-000082000000}"/>
    <cellStyle name="20 % - Akzent1 6 5 2 4" xfId="47321" xr:uid="{00000000-0005-0000-0000-000082000000}"/>
    <cellStyle name="20 % - Akzent1 6 5 3" xfId="10251" xr:uid="{00000000-0005-0000-0000-000082000000}"/>
    <cellStyle name="20 % - Akzent1 6 5 3 2" xfId="23702" xr:uid="{00000000-0005-0000-0000-000082000000}"/>
    <cellStyle name="20 % - Akzent1 6 5 3 3" xfId="37186" xr:uid="{00000000-0005-0000-0000-000082000000}"/>
    <cellStyle name="20 % - Akzent1 6 5 3 4" xfId="50677" xr:uid="{00000000-0005-0000-0000-000082000000}"/>
    <cellStyle name="20 % - Akzent1 6 5 4" xfId="13607" xr:uid="{00000000-0005-0000-0000-000082000000}"/>
    <cellStyle name="20 % - Akzent1 6 5 4 2" xfId="27058" xr:uid="{00000000-0005-0000-0000-000082000000}"/>
    <cellStyle name="20 % - Akzent1 6 5 4 3" xfId="40542" xr:uid="{00000000-0005-0000-0000-000082000000}"/>
    <cellStyle name="20 % - Akzent1 6 5 4 4" xfId="54033" xr:uid="{00000000-0005-0000-0000-000082000000}"/>
    <cellStyle name="20 % - Akzent1 6 5 5" xfId="16989" xr:uid="{00000000-0005-0000-0000-000082000000}"/>
    <cellStyle name="20 % - Akzent1 6 5 6" xfId="30473" xr:uid="{00000000-0005-0000-0000-000082000000}"/>
    <cellStyle name="20 % - Akzent1 6 5 7" xfId="43964" xr:uid="{00000000-0005-0000-0000-000082000000}"/>
    <cellStyle name="20 % - Akzent1 6 6" xfId="4114" xr:uid="{00000000-0005-0000-0000-000083000000}"/>
    <cellStyle name="20 % - Akzent1 6 6 2" xfId="7471" xr:uid="{00000000-0005-0000-0000-000083000000}"/>
    <cellStyle name="20 % - Akzent1 6 6 2 2" xfId="20922" xr:uid="{00000000-0005-0000-0000-000083000000}"/>
    <cellStyle name="20 % - Akzent1 6 6 2 3" xfId="34406" xr:uid="{00000000-0005-0000-0000-000083000000}"/>
    <cellStyle name="20 % - Akzent1 6 6 2 4" xfId="47897" xr:uid="{00000000-0005-0000-0000-000083000000}"/>
    <cellStyle name="20 % - Akzent1 6 6 3" xfId="10827" xr:uid="{00000000-0005-0000-0000-000083000000}"/>
    <cellStyle name="20 % - Akzent1 6 6 3 2" xfId="24278" xr:uid="{00000000-0005-0000-0000-000083000000}"/>
    <cellStyle name="20 % - Akzent1 6 6 3 3" xfId="37762" xr:uid="{00000000-0005-0000-0000-000083000000}"/>
    <cellStyle name="20 % - Akzent1 6 6 3 4" xfId="51253" xr:uid="{00000000-0005-0000-0000-000083000000}"/>
    <cellStyle name="20 % - Akzent1 6 6 4" xfId="14183" xr:uid="{00000000-0005-0000-0000-000083000000}"/>
    <cellStyle name="20 % - Akzent1 6 6 4 2" xfId="27634" xr:uid="{00000000-0005-0000-0000-000083000000}"/>
    <cellStyle name="20 % - Akzent1 6 6 4 3" xfId="41118" xr:uid="{00000000-0005-0000-0000-000083000000}"/>
    <cellStyle name="20 % - Akzent1 6 6 4 4" xfId="54609" xr:uid="{00000000-0005-0000-0000-000083000000}"/>
    <cellStyle name="20 % - Akzent1 6 6 5" xfId="17565" xr:uid="{00000000-0005-0000-0000-000083000000}"/>
    <cellStyle name="20 % - Akzent1 6 6 6" xfId="31049" xr:uid="{00000000-0005-0000-0000-000083000000}"/>
    <cellStyle name="20 % - Akzent1 6 6 7" xfId="44540" xr:uid="{00000000-0005-0000-0000-000083000000}"/>
    <cellStyle name="20 % - Akzent1 6 7" xfId="4664" xr:uid="{00000000-0005-0000-0000-000078000000}"/>
    <cellStyle name="20 % - Akzent1 6 7 2" xfId="18115" xr:uid="{00000000-0005-0000-0000-000078000000}"/>
    <cellStyle name="20 % - Akzent1 6 7 3" xfId="31599" xr:uid="{00000000-0005-0000-0000-000078000000}"/>
    <cellStyle name="20 % - Akzent1 6 7 4" xfId="45090" xr:uid="{00000000-0005-0000-0000-000078000000}"/>
    <cellStyle name="20 % - Akzent1 6 8" xfId="8020" xr:uid="{00000000-0005-0000-0000-000078000000}"/>
    <cellStyle name="20 % - Akzent1 6 8 2" xfId="21471" xr:uid="{00000000-0005-0000-0000-000078000000}"/>
    <cellStyle name="20 % - Akzent1 6 8 3" xfId="34955" xr:uid="{00000000-0005-0000-0000-000078000000}"/>
    <cellStyle name="20 % - Akzent1 6 8 4" xfId="48446" xr:uid="{00000000-0005-0000-0000-000078000000}"/>
    <cellStyle name="20 % - Akzent1 6 9" xfId="11376" xr:uid="{00000000-0005-0000-0000-000078000000}"/>
    <cellStyle name="20 % - Akzent1 6 9 2" xfId="24827" xr:uid="{00000000-0005-0000-0000-000078000000}"/>
    <cellStyle name="20 % - Akzent1 6 9 3" xfId="38311" xr:uid="{00000000-0005-0000-0000-000078000000}"/>
    <cellStyle name="20 % - Akzent1 6 9 4" xfId="51802" xr:uid="{00000000-0005-0000-0000-000078000000}"/>
    <cellStyle name="20 % - Akzent1 7" xfId="1341" xr:uid="{00000000-0005-0000-0000-000084000000}"/>
    <cellStyle name="20 % - Akzent1 7 10" xfId="28303" xr:uid="{00000000-0005-0000-0000-000084000000}"/>
    <cellStyle name="20 % - Akzent1 7 11" xfId="41794" xr:uid="{00000000-0005-0000-0000-000084000000}"/>
    <cellStyle name="20 % - Akzent1 7 2" xfId="1912" xr:uid="{00000000-0005-0000-0000-000085000000}"/>
    <cellStyle name="20 % - Akzent1 7 2 2" xfId="3052" xr:uid="{00000000-0005-0000-0000-000086000000}"/>
    <cellStyle name="20 % - Akzent1 7 2 2 2" xfId="6413" xr:uid="{00000000-0005-0000-0000-000086000000}"/>
    <cellStyle name="20 % - Akzent1 7 2 2 2 2" xfId="19864" xr:uid="{00000000-0005-0000-0000-000086000000}"/>
    <cellStyle name="20 % - Akzent1 7 2 2 2 3" xfId="33348" xr:uid="{00000000-0005-0000-0000-000086000000}"/>
    <cellStyle name="20 % - Akzent1 7 2 2 2 4" xfId="46839" xr:uid="{00000000-0005-0000-0000-000086000000}"/>
    <cellStyle name="20 % - Akzent1 7 2 2 3" xfId="9769" xr:uid="{00000000-0005-0000-0000-000086000000}"/>
    <cellStyle name="20 % - Akzent1 7 2 2 3 2" xfId="23220" xr:uid="{00000000-0005-0000-0000-000086000000}"/>
    <cellStyle name="20 % - Akzent1 7 2 2 3 3" xfId="36704" xr:uid="{00000000-0005-0000-0000-000086000000}"/>
    <cellStyle name="20 % - Akzent1 7 2 2 3 4" xfId="50195" xr:uid="{00000000-0005-0000-0000-000086000000}"/>
    <cellStyle name="20 % - Akzent1 7 2 2 4" xfId="13125" xr:uid="{00000000-0005-0000-0000-000086000000}"/>
    <cellStyle name="20 % - Akzent1 7 2 2 4 2" xfId="26576" xr:uid="{00000000-0005-0000-0000-000086000000}"/>
    <cellStyle name="20 % - Akzent1 7 2 2 4 3" xfId="40060" xr:uid="{00000000-0005-0000-0000-000086000000}"/>
    <cellStyle name="20 % - Akzent1 7 2 2 4 4" xfId="53551" xr:uid="{00000000-0005-0000-0000-000086000000}"/>
    <cellStyle name="20 % - Akzent1 7 2 2 5" xfId="16507" xr:uid="{00000000-0005-0000-0000-000086000000}"/>
    <cellStyle name="20 % - Akzent1 7 2 2 6" xfId="29991" xr:uid="{00000000-0005-0000-0000-000086000000}"/>
    <cellStyle name="20 % - Akzent1 7 2 2 7" xfId="43482" xr:uid="{00000000-0005-0000-0000-000086000000}"/>
    <cellStyle name="20 % - Akzent1 7 2 3" xfId="5286" xr:uid="{00000000-0005-0000-0000-000085000000}"/>
    <cellStyle name="20 % - Akzent1 7 2 3 2" xfId="18737" xr:uid="{00000000-0005-0000-0000-000085000000}"/>
    <cellStyle name="20 % - Akzent1 7 2 3 3" xfId="32221" xr:uid="{00000000-0005-0000-0000-000085000000}"/>
    <cellStyle name="20 % - Akzent1 7 2 3 4" xfId="45712" xr:uid="{00000000-0005-0000-0000-000085000000}"/>
    <cellStyle name="20 % - Akzent1 7 2 4" xfId="8642" xr:uid="{00000000-0005-0000-0000-000085000000}"/>
    <cellStyle name="20 % - Akzent1 7 2 4 2" xfId="22093" xr:uid="{00000000-0005-0000-0000-000085000000}"/>
    <cellStyle name="20 % - Akzent1 7 2 4 3" xfId="35577" xr:uid="{00000000-0005-0000-0000-000085000000}"/>
    <cellStyle name="20 % - Akzent1 7 2 4 4" xfId="49068" xr:uid="{00000000-0005-0000-0000-000085000000}"/>
    <cellStyle name="20 % - Akzent1 7 2 5" xfId="11998" xr:uid="{00000000-0005-0000-0000-000085000000}"/>
    <cellStyle name="20 % - Akzent1 7 2 5 2" xfId="25449" xr:uid="{00000000-0005-0000-0000-000085000000}"/>
    <cellStyle name="20 % - Akzent1 7 2 5 3" xfId="38933" xr:uid="{00000000-0005-0000-0000-000085000000}"/>
    <cellStyle name="20 % - Akzent1 7 2 5 4" xfId="52424" xr:uid="{00000000-0005-0000-0000-000085000000}"/>
    <cellStyle name="20 % - Akzent1 7 2 6" xfId="15380" xr:uid="{00000000-0005-0000-0000-000085000000}"/>
    <cellStyle name="20 % - Akzent1 7 2 7" xfId="28864" xr:uid="{00000000-0005-0000-0000-000085000000}"/>
    <cellStyle name="20 % - Akzent1 7 2 8" xfId="42355" xr:uid="{00000000-0005-0000-0000-000085000000}"/>
    <cellStyle name="20 % - Akzent1 7 3" xfId="2492" xr:uid="{00000000-0005-0000-0000-000087000000}"/>
    <cellStyle name="20 % - Akzent1 7 3 2" xfId="5853" xr:uid="{00000000-0005-0000-0000-000087000000}"/>
    <cellStyle name="20 % - Akzent1 7 3 2 2" xfId="19304" xr:uid="{00000000-0005-0000-0000-000087000000}"/>
    <cellStyle name="20 % - Akzent1 7 3 2 3" xfId="32788" xr:uid="{00000000-0005-0000-0000-000087000000}"/>
    <cellStyle name="20 % - Akzent1 7 3 2 4" xfId="46279" xr:uid="{00000000-0005-0000-0000-000087000000}"/>
    <cellStyle name="20 % - Akzent1 7 3 3" xfId="9209" xr:uid="{00000000-0005-0000-0000-000087000000}"/>
    <cellStyle name="20 % - Akzent1 7 3 3 2" xfId="22660" xr:uid="{00000000-0005-0000-0000-000087000000}"/>
    <cellStyle name="20 % - Akzent1 7 3 3 3" xfId="36144" xr:uid="{00000000-0005-0000-0000-000087000000}"/>
    <cellStyle name="20 % - Akzent1 7 3 3 4" xfId="49635" xr:uid="{00000000-0005-0000-0000-000087000000}"/>
    <cellStyle name="20 % - Akzent1 7 3 4" xfId="12565" xr:uid="{00000000-0005-0000-0000-000087000000}"/>
    <cellStyle name="20 % - Akzent1 7 3 4 2" xfId="26016" xr:uid="{00000000-0005-0000-0000-000087000000}"/>
    <cellStyle name="20 % - Akzent1 7 3 4 3" xfId="39500" xr:uid="{00000000-0005-0000-0000-000087000000}"/>
    <cellStyle name="20 % - Akzent1 7 3 4 4" xfId="52991" xr:uid="{00000000-0005-0000-0000-000087000000}"/>
    <cellStyle name="20 % - Akzent1 7 3 5" xfId="15947" xr:uid="{00000000-0005-0000-0000-000087000000}"/>
    <cellStyle name="20 % - Akzent1 7 3 6" xfId="29431" xr:uid="{00000000-0005-0000-0000-000087000000}"/>
    <cellStyle name="20 % - Akzent1 7 3 7" xfId="42922" xr:uid="{00000000-0005-0000-0000-000087000000}"/>
    <cellStyle name="20 % - Akzent1 7 4" xfId="3597" xr:uid="{00000000-0005-0000-0000-000088000000}"/>
    <cellStyle name="20 % - Akzent1 7 4 2" xfId="6958" xr:uid="{00000000-0005-0000-0000-000088000000}"/>
    <cellStyle name="20 % - Akzent1 7 4 2 2" xfId="20409" xr:uid="{00000000-0005-0000-0000-000088000000}"/>
    <cellStyle name="20 % - Akzent1 7 4 2 3" xfId="33893" xr:uid="{00000000-0005-0000-0000-000088000000}"/>
    <cellStyle name="20 % - Akzent1 7 4 2 4" xfId="47384" xr:uid="{00000000-0005-0000-0000-000088000000}"/>
    <cellStyle name="20 % - Akzent1 7 4 3" xfId="10314" xr:uid="{00000000-0005-0000-0000-000088000000}"/>
    <cellStyle name="20 % - Akzent1 7 4 3 2" xfId="23765" xr:uid="{00000000-0005-0000-0000-000088000000}"/>
    <cellStyle name="20 % - Akzent1 7 4 3 3" xfId="37249" xr:uid="{00000000-0005-0000-0000-000088000000}"/>
    <cellStyle name="20 % - Akzent1 7 4 3 4" xfId="50740" xr:uid="{00000000-0005-0000-0000-000088000000}"/>
    <cellStyle name="20 % - Akzent1 7 4 4" xfId="13670" xr:uid="{00000000-0005-0000-0000-000088000000}"/>
    <cellStyle name="20 % - Akzent1 7 4 4 2" xfId="27121" xr:uid="{00000000-0005-0000-0000-000088000000}"/>
    <cellStyle name="20 % - Akzent1 7 4 4 3" xfId="40605" xr:uid="{00000000-0005-0000-0000-000088000000}"/>
    <cellStyle name="20 % - Akzent1 7 4 4 4" xfId="54096" xr:uid="{00000000-0005-0000-0000-000088000000}"/>
    <cellStyle name="20 % - Akzent1 7 4 5" xfId="17052" xr:uid="{00000000-0005-0000-0000-000088000000}"/>
    <cellStyle name="20 % - Akzent1 7 4 6" xfId="30536" xr:uid="{00000000-0005-0000-0000-000088000000}"/>
    <cellStyle name="20 % - Akzent1 7 4 7" xfId="44027" xr:uid="{00000000-0005-0000-0000-000088000000}"/>
    <cellStyle name="20 % - Akzent1 7 5" xfId="4177" xr:uid="{00000000-0005-0000-0000-000089000000}"/>
    <cellStyle name="20 % - Akzent1 7 5 2" xfId="7534" xr:uid="{00000000-0005-0000-0000-000089000000}"/>
    <cellStyle name="20 % - Akzent1 7 5 2 2" xfId="20985" xr:uid="{00000000-0005-0000-0000-000089000000}"/>
    <cellStyle name="20 % - Akzent1 7 5 2 3" xfId="34469" xr:uid="{00000000-0005-0000-0000-000089000000}"/>
    <cellStyle name="20 % - Akzent1 7 5 2 4" xfId="47960" xr:uid="{00000000-0005-0000-0000-000089000000}"/>
    <cellStyle name="20 % - Akzent1 7 5 3" xfId="10890" xr:uid="{00000000-0005-0000-0000-000089000000}"/>
    <cellStyle name="20 % - Akzent1 7 5 3 2" xfId="24341" xr:uid="{00000000-0005-0000-0000-000089000000}"/>
    <cellStyle name="20 % - Akzent1 7 5 3 3" xfId="37825" xr:uid="{00000000-0005-0000-0000-000089000000}"/>
    <cellStyle name="20 % - Akzent1 7 5 3 4" xfId="51316" xr:uid="{00000000-0005-0000-0000-000089000000}"/>
    <cellStyle name="20 % - Akzent1 7 5 4" xfId="14246" xr:uid="{00000000-0005-0000-0000-000089000000}"/>
    <cellStyle name="20 % - Akzent1 7 5 4 2" xfId="27697" xr:uid="{00000000-0005-0000-0000-000089000000}"/>
    <cellStyle name="20 % - Akzent1 7 5 4 3" xfId="41181" xr:uid="{00000000-0005-0000-0000-000089000000}"/>
    <cellStyle name="20 % - Akzent1 7 5 4 4" xfId="54672" xr:uid="{00000000-0005-0000-0000-000089000000}"/>
    <cellStyle name="20 % - Akzent1 7 5 5" xfId="17628" xr:uid="{00000000-0005-0000-0000-000089000000}"/>
    <cellStyle name="20 % - Akzent1 7 5 6" xfId="31112" xr:uid="{00000000-0005-0000-0000-000089000000}"/>
    <cellStyle name="20 % - Akzent1 7 5 7" xfId="44603" xr:uid="{00000000-0005-0000-0000-000089000000}"/>
    <cellStyle name="20 % - Akzent1 7 6" xfId="4727" xr:uid="{00000000-0005-0000-0000-000084000000}"/>
    <cellStyle name="20 % - Akzent1 7 6 2" xfId="18178" xr:uid="{00000000-0005-0000-0000-000084000000}"/>
    <cellStyle name="20 % - Akzent1 7 6 3" xfId="31662" xr:uid="{00000000-0005-0000-0000-000084000000}"/>
    <cellStyle name="20 % - Akzent1 7 6 4" xfId="45153" xr:uid="{00000000-0005-0000-0000-000084000000}"/>
    <cellStyle name="20 % - Akzent1 7 7" xfId="8083" xr:uid="{00000000-0005-0000-0000-000084000000}"/>
    <cellStyle name="20 % - Akzent1 7 7 2" xfId="21534" xr:uid="{00000000-0005-0000-0000-000084000000}"/>
    <cellStyle name="20 % - Akzent1 7 7 3" xfId="35018" xr:uid="{00000000-0005-0000-0000-000084000000}"/>
    <cellStyle name="20 % - Akzent1 7 7 4" xfId="48509" xr:uid="{00000000-0005-0000-0000-000084000000}"/>
    <cellStyle name="20 % - Akzent1 7 8" xfId="11439" xr:uid="{00000000-0005-0000-0000-000084000000}"/>
    <cellStyle name="20 % - Akzent1 7 8 2" xfId="24890" xr:uid="{00000000-0005-0000-0000-000084000000}"/>
    <cellStyle name="20 % - Akzent1 7 8 3" xfId="38374" xr:uid="{00000000-0005-0000-0000-000084000000}"/>
    <cellStyle name="20 % - Akzent1 7 8 4" xfId="51865" xr:uid="{00000000-0005-0000-0000-000084000000}"/>
    <cellStyle name="20 % - Akzent1 7 9" xfId="14820" xr:uid="{00000000-0005-0000-0000-000084000000}"/>
    <cellStyle name="20 % - Akzent1 8" xfId="1575" xr:uid="{00000000-0005-0000-0000-00008A000000}"/>
    <cellStyle name="20 % - Akzent1 8 10" xfId="28544" xr:uid="{00000000-0005-0000-0000-00008A000000}"/>
    <cellStyle name="20 % - Akzent1 8 11" xfId="42035" xr:uid="{00000000-0005-0000-0000-00008A000000}"/>
    <cellStyle name="20 % - Akzent1 8 2" xfId="2152" xr:uid="{00000000-0005-0000-0000-00008B000000}"/>
    <cellStyle name="20 % - Akzent1 8 2 2" xfId="3293" xr:uid="{00000000-0005-0000-0000-00008C000000}"/>
    <cellStyle name="20 % - Akzent1 8 2 2 2" xfId="6654" xr:uid="{00000000-0005-0000-0000-00008C000000}"/>
    <cellStyle name="20 % - Akzent1 8 2 2 2 2" xfId="20105" xr:uid="{00000000-0005-0000-0000-00008C000000}"/>
    <cellStyle name="20 % - Akzent1 8 2 2 2 3" xfId="33589" xr:uid="{00000000-0005-0000-0000-00008C000000}"/>
    <cellStyle name="20 % - Akzent1 8 2 2 2 4" xfId="47080" xr:uid="{00000000-0005-0000-0000-00008C000000}"/>
    <cellStyle name="20 % - Akzent1 8 2 2 3" xfId="10010" xr:uid="{00000000-0005-0000-0000-00008C000000}"/>
    <cellStyle name="20 % - Akzent1 8 2 2 3 2" xfId="23461" xr:uid="{00000000-0005-0000-0000-00008C000000}"/>
    <cellStyle name="20 % - Akzent1 8 2 2 3 3" xfId="36945" xr:uid="{00000000-0005-0000-0000-00008C000000}"/>
    <cellStyle name="20 % - Akzent1 8 2 2 3 4" xfId="50436" xr:uid="{00000000-0005-0000-0000-00008C000000}"/>
    <cellStyle name="20 % - Akzent1 8 2 2 4" xfId="13366" xr:uid="{00000000-0005-0000-0000-00008C000000}"/>
    <cellStyle name="20 % - Akzent1 8 2 2 4 2" xfId="26817" xr:uid="{00000000-0005-0000-0000-00008C000000}"/>
    <cellStyle name="20 % - Akzent1 8 2 2 4 3" xfId="40301" xr:uid="{00000000-0005-0000-0000-00008C000000}"/>
    <cellStyle name="20 % - Akzent1 8 2 2 4 4" xfId="53792" xr:uid="{00000000-0005-0000-0000-00008C000000}"/>
    <cellStyle name="20 % - Akzent1 8 2 2 5" xfId="16748" xr:uid="{00000000-0005-0000-0000-00008C000000}"/>
    <cellStyle name="20 % - Akzent1 8 2 2 6" xfId="30232" xr:uid="{00000000-0005-0000-0000-00008C000000}"/>
    <cellStyle name="20 % - Akzent1 8 2 2 7" xfId="43723" xr:uid="{00000000-0005-0000-0000-00008C000000}"/>
    <cellStyle name="20 % - Akzent1 8 2 3" xfId="5527" xr:uid="{00000000-0005-0000-0000-00008B000000}"/>
    <cellStyle name="20 % - Akzent1 8 2 3 2" xfId="18978" xr:uid="{00000000-0005-0000-0000-00008B000000}"/>
    <cellStyle name="20 % - Akzent1 8 2 3 3" xfId="32462" xr:uid="{00000000-0005-0000-0000-00008B000000}"/>
    <cellStyle name="20 % - Akzent1 8 2 3 4" xfId="45953" xr:uid="{00000000-0005-0000-0000-00008B000000}"/>
    <cellStyle name="20 % - Akzent1 8 2 4" xfId="8883" xr:uid="{00000000-0005-0000-0000-00008B000000}"/>
    <cellStyle name="20 % - Akzent1 8 2 4 2" xfId="22334" xr:uid="{00000000-0005-0000-0000-00008B000000}"/>
    <cellStyle name="20 % - Akzent1 8 2 4 3" xfId="35818" xr:uid="{00000000-0005-0000-0000-00008B000000}"/>
    <cellStyle name="20 % - Akzent1 8 2 4 4" xfId="49309" xr:uid="{00000000-0005-0000-0000-00008B000000}"/>
    <cellStyle name="20 % - Akzent1 8 2 5" xfId="12239" xr:uid="{00000000-0005-0000-0000-00008B000000}"/>
    <cellStyle name="20 % - Akzent1 8 2 5 2" xfId="25690" xr:uid="{00000000-0005-0000-0000-00008B000000}"/>
    <cellStyle name="20 % - Akzent1 8 2 5 3" xfId="39174" xr:uid="{00000000-0005-0000-0000-00008B000000}"/>
    <cellStyle name="20 % - Akzent1 8 2 5 4" xfId="52665" xr:uid="{00000000-0005-0000-0000-00008B000000}"/>
    <cellStyle name="20 % - Akzent1 8 2 6" xfId="15621" xr:uid="{00000000-0005-0000-0000-00008B000000}"/>
    <cellStyle name="20 % - Akzent1 8 2 7" xfId="29105" xr:uid="{00000000-0005-0000-0000-00008B000000}"/>
    <cellStyle name="20 % - Akzent1 8 2 8" xfId="42596" xr:uid="{00000000-0005-0000-0000-00008B000000}"/>
    <cellStyle name="20 % - Akzent1 8 3" xfId="2733" xr:uid="{00000000-0005-0000-0000-00008D000000}"/>
    <cellStyle name="20 % - Akzent1 8 3 2" xfId="6094" xr:uid="{00000000-0005-0000-0000-00008D000000}"/>
    <cellStyle name="20 % - Akzent1 8 3 2 2" xfId="19545" xr:uid="{00000000-0005-0000-0000-00008D000000}"/>
    <cellStyle name="20 % - Akzent1 8 3 2 3" xfId="33029" xr:uid="{00000000-0005-0000-0000-00008D000000}"/>
    <cellStyle name="20 % - Akzent1 8 3 2 4" xfId="46520" xr:uid="{00000000-0005-0000-0000-00008D000000}"/>
    <cellStyle name="20 % - Akzent1 8 3 3" xfId="9450" xr:uid="{00000000-0005-0000-0000-00008D000000}"/>
    <cellStyle name="20 % - Akzent1 8 3 3 2" xfId="22901" xr:uid="{00000000-0005-0000-0000-00008D000000}"/>
    <cellStyle name="20 % - Akzent1 8 3 3 3" xfId="36385" xr:uid="{00000000-0005-0000-0000-00008D000000}"/>
    <cellStyle name="20 % - Akzent1 8 3 3 4" xfId="49876" xr:uid="{00000000-0005-0000-0000-00008D000000}"/>
    <cellStyle name="20 % - Akzent1 8 3 4" xfId="12806" xr:uid="{00000000-0005-0000-0000-00008D000000}"/>
    <cellStyle name="20 % - Akzent1 8 3 4 2" xfId="26257" xr:uid="{00000000-0005-0000-0000-00008D000000}"/>
    <cellStyle name="20 % - Akzent1 8 3 4 3" xfId="39741" xr:uid="{00000000-0005-0000-0000-00008D000000}"/>
    <cellStyle name="20 % - Akzent1 8 3 4 4" xfId="53232" xr:uid="{00000000-0005-0000-0000-00008D000000}"/>
    <cellStyle name="20 % - Akzent1 8 3 5" xfId="16188" xr:uid="{00000000-0005-0000-0000-00008D000000}"/>
    <cellStyle name="20 % - Akzent1 8 3 6" xfId="29672" xr:uid="{00000000-0005-0000-0000-00008D000000}"/>
    <cellStyle name="20 % - Akzent1 8 3 7" xfId="43163" xr:uid="{00000000-0005-0000-0000-00008D000000}"/>
    <cellStyle name="20 % - Akzent1 8 4" xfId="3838" xr:uid="{00000000-0005-0000-0000-00008E000000}"/>
    <cellStyle name="20 % - Akzent1 8 4 2" xfId="7199" xr:uid="{00000000-0005-0000-0000-00008E000000}"/>
    <cellStyle name="20 % - Akzent1 8 4 2 2" xfId="20650" xr:uid="{00000000-0005-0000-0000-00008E000000}"/>
    <cellStyle name="20 % - Akzent1 8 4 2 3" xfId="34134" xr:uid="{00000000-0005-0000-0000-00008E000000}"/>
    <cellStyle name="20 % - Akzent1 8 4 2 4" xfId="47625" xr:uid="{00000000-0005-0000-0000-00008E000000}"/>
    <cellStyle name="20 % - Akzent1 8 4 3" xfId="10555" xr:uid="{00000000-0005-0000-0000-00008E000000}"/>
    <cellStyle name="20 % - Akzent1 8 4 3 2" xfId="24006" xr:uid="{00000000-0005-0000-0000-00008E000000}"/>
    <cellStyle name="20 % - Akzent1 8 4 3 3" xfId="37490" xr:uid="{00000000-0005-0000-0000-00008E000000}"/>
    <cellStyle name="20 % - Akzent1 8 4 3 4" xfId="50981" xr:uid="{00000000-0005-0000-0000-00008E000000}"/>
    <cellStyle name="20 % - Akzent1 8 4 4" xfId="13911" xr:uid="{00000000-0005-0000-0000-00008E000000}"/>
    <cellStyle name="20 % - Akzent1 8 4 4 2" xfId="27362" xr:uid="{00000000-0005-0000-0000-00008E000000}"/>
    <cellStyle name="20 % - Akzent1 8 4 4 3" xfId="40846" xr:uid="{00000000-0005-0000-0000-00008E000000}"/>
    <cellStyle name="20 % - Akzent1 8 4 4 4" xfId="54337" xr:uid="{00000000-0005-0000-0000-00008E000000}"/>
    <cellStyle name="20 % - Akzent1 8 4 5" xfId="17293" xr:uid="{00000000-0005-0000-0000-00008E000000}"/>
    <cellStyle name="20 % - Akzent1 8 4 6" xfId="30777" xr:uid="{00000000-0005-0000-0000-00008E000000}"/>
    <cellStyle name="20 % - Akzent1 8 4 7" xfId="44268" xr:uid="{00000000-0005-0000-0000-00008E000000}"/>
    <cellStyle name="20 % - Akzent1 8 5" xfId="4418" xr:uid="{00000000-0005-0000-0000-00008F000000}"/>
    <cellStyle name="20 % - Akzent1 8 5 2" xfId="7775" xr:uid="{00000000-0005-0000-0000-00008F000000}"/>
    <cellStyle name="20 % - Akzent1 8 5 2 2" xfId="21226" xr:uid="{00000000-0005-0000-0000-00008F000000}"/>
    <cellStyle name="20 % - Akzent1 8 5 2 3" xfId="34710" xr:uid="{00000000-0005-0000-0000-00008F000000}"/>
    <cellStyle name="20 % - Akzent1 8 5 2 4" xfId="48201" xr:uid="{00000000-0005-0000-0000-00008F000000}"/>
    <cellStyle name="20 % - Akzent1 8 5 3" xfId="11131" xr:uid="{00000000-0005-0000-0000-00008F000000}"/>
    <cellStyle name="20 % - Akzent1 8 5 3 2" xfId="24582" xr:uid="{00000000-0005-0000-0000-00008F000000}"/>
    <cellStyle name="20 % - Akzent1 8 5 3 3" xfId="38066" xr:uid="{00000000-0005-0000-0000-00008F000000}"/>
    <cellStyle name="20 % - Akzent1 8 5 3 4" xfId="51557" xr:uid="{00000000-0005-0000-0000-00008F000000}"/>
    <cellStyle name="20 % - Akzent1 8 5 4" xfId="14487" xr:uid="{00000000-0005-0000-0000-00008F000000}"/>
    <cellStyle name="20 % - Akzent1 8 5 4 2" xfId="27938" xr:uid="{00000000-0005-0000-0000-00008F000000}"/>
    <cellStyle name="20 % - Akzent1 8 5 4 3" xfId="41422" xr:uid="{00000000-0005-0000-0000-00008F000000}"/>
    <cellStyle name="20 % - Akzent1 8 5 4 4" xfId="54913" xr:uid="{00000000-0005-0000-0000-00008F000000}"/>
    <cellStyle name="20 % - Akzent1 8 5 5" xfId="17869" xr:uid="{00000000-0005-0000-0000-00008F000000}"/>
    <cellStyle name="20 % - Akzent1 8 5 6" xfId="31353" xr:uid="{00000000-0005-0000-0000-00008F000000}"/>
    <cellStyle name="20 % - Akzent1 8 5 7" xfId="44844" xr:uid="{00000000-0005-0000-0000-00008F000000}"/>
    <cellStyle name="20 % - Akzent1 8 6" xfId="4968" xr:uid="{00000000-0005-0000-0000-00008A000000}"/>
    <cellStyle name="20 % - Akzent1 8 6 2" xfId="18419" xr:uid="{00000000-0005-0000-0000-00008A000000}"/>
    <cellStyle name="20 % - Akzent1 8 6 3" xfId="31903" xr:uid="{00000000-0005-0000-0000-00008A000000}"/>
    <cellStyle name="20 % - Akzent1 8 6 4" xfId="45394" xr:uid="{00000000-0005-0000-0000-00008A000000}"/>
    <cellStyle name="20 % - Akzent1 8 7" xfId="8324" xr:uid="{00000000-0005-0000-0000-00008A000000}"/>
    <cellStyle name="20 % - Akzent1 8 7 2" xfId="21775" xr:uid="{00000000-0005-0000-0000-00008A000000}"/>
    <cellStyle name="20 % - Akzent1 8 7 3" xfId="35259" xr:uid="{00000000-0005-0000-0000-00008A000000}"/>
    <cellStyle name="20 % - Akzent1 8 7 4" xfId="48750" xr:uid="{00000000-0005-0000-0000-00008A000000}"/>
    <cellStyle name="20 % - Akzent1 8 8" xfId="11680" xr:uid="{00000000-0005-0000-0000-00008A000000}"/>
    <cellStyle name="20 % - Akzent1 8 8 2" xfId="25131" xr:uid="{00000000-0005-0000-0000-00008A000000}"/>
    <cellStyle name="20 % - Akzent1 8 8 3" xfId="38615" xr:uid="{00000000-0005-0000-0000-00008A000000}"/>
    <cellStyle name="20 % - Akzent1 8 8 4" xfId="52106" xr:uid="{00000000-0005-0000-0000-00008A000000}"/>
    <cellStyle name="20 % - Akzent1 8 9" xfId="15061" xr:uid="{00000000-0005-0000-0000-00008A000000}"/>
    <cellStyle name="20 % - Akzent1 9" xfId="1617" xr:uid="{00000000-0005-0000-0000-000090000000}"/>
    <cellStyle name="20 % - Akzent1 9 2" xfId="2171" xr:uid="{00000000-0005-0000-0000-000091000000}"/>
    <cellStyle name="20 % - Akzent1 9 2 2" xfId="3312" xr:uid="{00000000-0005-0000-0000-000092000000}"/>
    <cellStyle name="20 % - Akzent1 9 2 2 2" xfId="6673" xr:uid="{00000000-0005-0000-0000-000092000000}"/>
    <cellStyle name="20 % - Akzent1 9 2 2 2 2" xfId="20124" xr:uid="{00000000-0005-0000-0000-000092000000}"/>
    <cellStyle name="20 % - Akzent1 9 2 2 2 3" xfId="33608" xr:uid="{00000000-0005-0000-0000-000092000000}"/>
    <cellStyle name="20 % - Akzent1 9 2 2 2 4" xfId="47099" xr:uid="{00000000-0005-0000-0000-000092000000}"/>
    <cellStyle name="20 % - Akzent1 9 2 2 3" xfId="10029" xr:uid="{00000000-0005-0000-0000-000092000000}"/>
    <cellStyle name="20 % - Akzent1 9 2 2 3 2" xfId="23480" xr:uid="{00000000-0005-0000-0000-000092000000}"/>
    <cellStyle name="20 % - Akzent1 9 2 2 3 3" xfId="36964" xr:uid="{00000000-0005-0000-0000-000092000000}"/>
    <cellStyle name="20 % - Akzent1 9 2 2 3 4" xfId="50455" xr:uid="{00000000-0005-0000-0000-000092000000}"/>
    <cellStyle name="20 % - Akzent1 9 2 2 4" xfId="13385" xr:uid="{00000000-0005-0000-0000-000092000000}"/>
    <cellStyle name="20 % - Akzent1 9 2 2 4 2" xfId="26836" xr:uid="{00000000-0005-0000-0000-000092000000}"/>
    <cellStyle name="20 % - Akzent1 9 2 2 4 3" xfId="40320" xr:uid="{00000000-0005-0000-0000-000092000000}"/>
    <cellStyle name="20 % - Akzent1 9 2 2 4 4" xfId="53811" xr:uid="{00000000-0005-0000-0000-000092000000}"/>
    <cellStyle name="20 % - Akzent1 9 2 2 5" xfId="16767" xr:uid="{00000000-0005-0000-0000-000092000000}"/>
    <cellStyle name="20 % - Akzent1 9 2 2 6" xfId="30251" xr:uid="{00000000-0005-0000-0000-000092000000}"/>
    <cellStyle name="20 % - Akzent1 9 2 2 7" xfId="43742" xr:uid="{00000000-0005-0000-0000-000092000000}"/>
    <cellStyle name="20 % - Akzent1 9 2 3" xfId="5546" xr:uid="{00000000-0005-0000-0000-000091000000}"/>
    <cellStyle name="20 % - Akzent1 9 2 3 2" xfId="18997" xr:uid="{00000000-0005-0000-0000-000091000000}"/>
    <cellStyle name="20 % - Akzent1 9 2 3 3" xfId="32481" xr:uid="{00000000-0005-0000-0000-000091000000}"/>
    <cellStyle name="20 % - Akzent1 9 2 3 4" xfId="45972" xr:uid="{00000000-0005-0000-0000-000091000000}"/>
    <cellStyle name="20 % - Akzent1 9 2 4" xfId="8902" xr:uid="{00000000-0005-0000-0000-000091000000}"/>
    <cellStyle name="20 % - Akzent1 9 2 4 2" xfId="22353" xr:uid="{00000000-0005-0000-0000-000091000000}"/>
    <cellStyle name="20 % - Akzent1 9 2 4 3" xfId="35837" xr:uid="{00000000-0005-0000-0000-000091000000}"/>
    <cellStyle name="20 % - Akzent1 9 2 4 4" xfId="49328" xr:uid="{00000000-0005-0000-0000-000091000000}"/>
    <cellStyle name="20 % - Akzent1 9 2 5" xfId="12258" xr:uid="{00000000-0005-0000-0000-000091000000}"/>
    <cellStyle name="20 % - Akzent1 9 2 5 2" xfId="25709" xr:uid="{00000000-0005-0000-0000-000091000000}"/>
    <cellStyle name="20 % - Akzent1 9 2 5 3" xfId="39193" xr:uid="{00000000-0005-0000-0000-000091000000}"/>
    <cellStyle name="20 % - Akzent1 9 2 5 4" xfId="52684" xr:uid="{00000000-0005-0000-0000-000091000000}"/>
    <cellStyle name="20 % - Akzent1 9 2 6" xfId="15640" xr:uid="{00000000-0005-0000-0000-000091000000}"/>
    <cellStyle name="20 % - Akzent1 9 2 7" xfId="29124" xr:uid="{00000000-0005-0000-0000-000091000000}"/>
    <cellStyle name="20 % - Akzent1 9 2 8" xfId="42615" xr:uid="{00000000-0005-0000-0000-000091000000}"/>
    <cellStyle name="20 % - Akzent1 9 3" xfId="2753" xr:uid="{00000000-0005-0000-0000-000093000000}"/>
    <cellStyle name="20 % - Akzent1 9 3 2" xfId="6114" xr:uid="{00000000-0005-0000-0000-000093000000}"/>
    <cellStyle name="20 % - Akzent1 9 3 2 2" xfId="19565" xr:uid="{00000000-0005-0000-0000-000093000000}"/>
    <cellStyle name="20 % - Akzent1 9 3 2 3" xfId="33049" xr:uid="{00000000-0005-0000-0000-000093000000}"/>
    <cellStyle name="20 % - Akzent1 9 3 2 4" xfId="46540" xr:uid="{00000000-0005-0000-0000-000093000000}"/>
    <cellStyle name="20 % - Akzent1 9 3 3" xfId="9470" xr:uid="{00000000-0005-0000-0000-000093000000}"/>
    <cellStyle name="20 % - Akzent1 9 3 3 2" xfId="22921" xr:uid="{00000000-0005-0000-0000-000093000000}"/>
    <cellStyle name="20 % - Akzent1 9 3 3 3" xfId="36405" xr:uid="{00000000-0005-0000-0000-000093000000}"/>
    <cellStyle name="20 % - Akzent1 9 3 3 4" xfId="49896" xr:uid="{00000000-0005-0000-0000-000093000000}"/>
    <cellStyle name="20 % - Akzent1 9 3 4" xfId="12826" xr:uid="{00000000-0005-0000-0000-000093000000}"/>
    <cellStyle name="20 % - Akzent1 9 3 4 2" xfId="26277" xr:uid="{00000000-0005-0000-0000-000093000000}"/>
    <cellStyle name="20 % - Akzent1 9 3 4 3" xfId="39761" xr:uid="{00000000-0005-0000-0000-000093000000}"/>
    <cellStyle name="20 % - Akzent1 9 3 4 4" xfId="53252" xr:uid="{00000000-0005-0000-0000-000093000000}"/>
    <cellStyle name="20 % - Akzent1 9 3 5" xfId="16208" xr:uid="{00000000-0005-0000-0000-000093000000}"/>
    <cellStyle name="20 % - Akzent1 9 3 6" xfId="29692" xr:uid="{00000000-0005-0000-0000-000093000000}"/>
    <cellStyle name="20 % - Akzent1 9 3 7" xfId="43183" xr:uid="{00000000-0005-0000-0000-000093000000}"/>
    <cellStyle name="20 % - Akzent1 9 4" xfId="4987" xr:uid="{00000000-0005-0000-0000-000090000000}"/>
    <cellStyle name="20 % - Akzent1 9 4 2" xfId="18438" xr:uid="{00000000-0005-0000-0000-000090000000}"/>
    <cellStyle name="20 % - Akzent1 9 4 3" xfId="31922" xr:uid="{00000000-0005-0000-0000-000090000000}"/>
    <cellStyle name="20 % - Akzent1 9 4 4" xfId="45413" xr:uid="{00000000-0005-0000-0000-000090000000}"/>
    <cellStyle name="20 % - Akzent1 9 5" xfId="8343" xr:uid="{00000000-0005-0000-0000-000090000000}"/>
    <cellStyle name="20 % - Akzent1 9 5 2" xfId="21794" xr:uid="{00000000-0005-0000-0000-000090000000}"/>
    <cellStyle name="20 % - Akzent1 9 5 3" xfId="35278" xr:uid="{00000000-0005-0000-0000-000090000000}"/>
    <cellStyle name="20 % - Akzent1 9 5 4" xfId="48769" xr:uid="{00000000-0005-0000-0000-000090000000}"/>
    <cellStyle name="20 % - Akzent1 9 6" xfId="11699" xr:uid="{00000000-0005-0000-0000-000090000000}"/>
    <cellStyle name="20 % - Akzent1 9 6 2" xfId="25150" xr:uid="{00000000-0005-0000-0000-000090000000}"/>
    <cellStyle name="20 % - Akzent1 9 6 3" xfId="38634" xr:uid="{00000000-0005-0000-0000-000090000000}"/>
    <cellStyle name="20 % - Akzent1 9 6 4" xfId="52125" xr:uid="{00000000-0005-0000-0000-000090000000}"/>
    <cellStyle name="20 % - Akzent1 9 7" xfId="15081" xr:uid="{00000000-0005-0000-0000-000090000000}"/>
    <cellStyle name="20 % - Akzent1 9 8" xfId="28565" xr:uid="{00000000-0005-0000-0000-000090000000}"/>
    <cellStyle name="20 % - Akzent1 9 9" xfId="42056" xr:uid="{00000000-0005-0000-0000-000090000000}"/>
    <cellStyle name="20 % - Akzent2" xfId="259" builtinId="34" customBuiltin="1"/>
    <cellStyle name="20 % - Akzent2 10" xfId="1646" xr:uid="{00000000-0005-0000-0000-000095000000}"/>
    <cellStyle name="20 % - Akzent2 10 2" xfId="2782" xr:uid="{00000000-0005-0000-0000-000096000000}"/>
    <cellStyle name="20 % - Akzent2 10 2 2" xfId="6143" xr:uid="{00000000-0005-0000-0000-000096000000}"/>
    <cellStyle name="20 % - Akzent2 10 2 2 2" xfId="19594" xr:uid="{00000000-0005-0000-0000-000096000000}"/>
    <cellStyle name="20 % - Akzent2 10 2 2 3" xfId="33078" xr:uid="{00000000-0005-0000-0000-000096000000}"/>
    <cellStyle name="20 % - Akzent2 10 2 2 4" xfId="46569" xr:uid="{00000000-0005-0000-0000-000096000000}"/>
    <cellStyle name="20 % - Akzent2 10 2 3" xfId="9499" xr:uid="{00000000-0005-0000-0000-000096000000}"/>
    <cellStyle name="20 % - Akzent2 10 2 3 2" xfId="22950" xr:uid="{00000000-0005-0000-0000-000096000000}"/>
    <cellStyle name="20 % - Akzent2 10 2 3 3" xfId="36434" xr:uid="{00000000-0005-0000-0000-000096000000}"/>
    <cellStyle name="20 % - Akzent2 10 2 3 4" xfId="49925" xr:uid="{00000000-0005-0000-0000-000096000000}"/>
    <cellStyle name="20 % - Akzent2 10 2 4" xfId="12855" xr:uid="{00000000-0005-0000-0000-000096000000}"/>
    <cellStyle name="20 % - Akzent2 10 2 4 2" xfId="26306" xr:uid="{00000000-0005-0000-0000-000096000000}"/>
    <cellStyle name="20 % - Akzent2 10 2 4 3" xfId="39790" xr:uid="{00000000-0005-0000-0000-000096000000}"/>
    <cellStyle name="20 % - Akzent2 10 2 4 4" xfId="53281" xr:uid="{00000000-0005-0000-0000-000096000000}"/>
    <cellStyle name="20 % - Akzent2 10 2 5" xfId="16237" xr:uid="{00000000-0005-0000-0000-000096000000}"/>
    <cellStyle name="20 % - Akzent2 10 2 6" xfId="29721" xr:uid="{00000000-0005-0000-0000-000096000000}"/>
    <cellStyle name="20 % - Akzent2 10 2 7" xfId="43212" xr:uid="{00000000-0005-0000-0000-000096000000}"/>
    <cellStyle name="20 % - Akzent2 10 3" xfId="5016" xr:uid="{00000000-0005-0000-0000-000095000000}"/>
    <cellStyle name="20 % - Akzent2 10 3 2" xfId="18467" xr:uid="{00000000-0005-0000-0000-000095000000}"/>
    <cellStyle name="20 % - Akzent2 10 3 3" xfId="31951" xr:uid="{00000000-0005-0000-0000-000095000000}"/>
    <cellStyle name="20 % - Akzent2 10 3 4" xfId="45442" xr:uid="{00000000-0005-0000-0000-000095000000}"/>
    <cellStyle name="20 % - Akzent2 10 4" xfId="8372" xr:uid="{00000000-0005-0000-0000-000095000000}"/>
    <cellStyle name="20 % - Akzent2 10 4 2" xfId="21823" xr:uid="{00000000-0005-0000-0000-000095000000}"/>
    <cellStyle name="20 % - Akzent2 10 4 3" xfId="35307" xr:uid="{00000000-0005-0000-0000-000095000000}"/>
    <cellStyle name="20 % - Akzent2 10 4 4" xfId="48798" xr:uid="{00000000-0005-0000-0000-000095000000}"/>
    <cellStyle name="20 % - Akzent2 10 5" xfId="11728" xr:uid="{00000000-0005-0000-0000-000095000000}"/>
    <cellStyle name="20 % - Akzent2 10 5 2" xfId="25179" xr:uid="{00000000-0005-0000-0000-000095000000}"/>
    <cellStyle name="20 % - Akzent2 10 5 3" xfId="38663" xr:uid="{00000000-0005-0000-0000-000095000000}"/>
    <cellStyle name="20 % - Akzent2 10 5 4" xfId="52154" xr:uid="{00000000-0005-0000-0000-000095000000}"/>
    <cellStyle name="20 % - Akzent2 10 6" xfId="15110" xr:uid="{00000000-0005-0000-0000-000095000000}"/>
    <cellStyle name="20 % - Akzent2 10 7" xfId="28594" xr:uid="{00000000-0005-0000-0000-000095000000}"/>
    <cellStyle name="20 % - Akzent2 10 8" xfId="42085" xr:uid="{00000000-0005-0000-0000-000095000000}"/>
    <cellStyle name="20 % - Akzent2 11" xfId="2205" xr:uid="{00000000-0005-0000-0000-000097000000}"/>
    <cellStyle name="20 % - Akzent2 11 2" xfId="5580" xr:uid="{00000000-0005-0000-0000-000097000000}"/>
    <cellStyle name="20 % - Akzent2 11 2 2" xfId="19031" xr:uid="{00000000-0005-0000-0000-000097000000}"/>
    <cellStyle name="20 % - Akzent2 11 2 3" xfId="32515" xr:uid="{00000000-0005-0000-0000-000097000000}"/>
    <cellStyle name="20 % - Akzent2 11 2 4" xfId="46006" xr:uid="{00000000-0005-0000-0000-000097000000}"/>
    <cellStyle name="20 % - Akzent2 11 3" xfId="8936" xr:uid="{00000000-0005-0000-0000-000097000000}"/>
    <cellStyle name="20 % - Akzent2 11 3 2" xfId="22387" xr:uid="{00000000-0005-0000-0000-000097000000}"/>
    <cellStyle name="20 % - Akzent2 11 3 3" xfId="35871" xr:uid="{00000000-0005-0000-0000-000097000000}"/>
    <cellStyle name="20 % - Akzent2 11 3 4" xfId="49362" xr:uid="{00000000-0005-0000-0000-000097000000}"/>
    <cellStyle name="20 % - Akzent2 11 4" xfId="12292" xr:uid="{00000000-0005-0000-0000-000097000000}"/>
    <cellStyle name="20 % - Akzent2 11 4 2" xfId="25743" xr:uid="{00000000-0005-0000-0000-000097000000}"/>
    <cellStyle name="20 % - Akzent2 11 4 3" xfId="39227" xr:uid="{00000000-0005-0000-0000-000097000000}"/>
    <cellStyle name="20 % - Akzent2 11 4 4" xfId="52718" xr:uid="{00000000-0005-0000-0000-000097000000}"/>
    <cellStyle name="20 % - Akzent2 11 5" xfId="15674" xr:uid="{00000000-0005-0000-0000-000097000000}"/>
    <cellStyle name="20 % - Akzent2 11 6" xfId="29158" xr:uid="{00000000-0005-0000-0000-000097000000}"/>
    <cellStyle name="20 % - Akzent2 11 7" xfId="42649" xr:uid="{00000000-0005-0000-0000-000097000000}"/>
    <cellStyle name="20 % - Akzent2 12" xfId="3346" xr:uid="{00000000-0005-0000-0000-000098000000}"/>
    <cellStyle name="20 % - Akzent2 12 2" xfId="6707" xr:uid="{00000000-0005-0000-0000-000098000000}"/>
    <cellStyle name="20 % - Akzent2 12 2 2" xfId="20158" xr:uid="{00000000-0005-0000-0000-000098000000}"/>
    <cellStyle name="20 % - Akzent2 12 2 3" xfId="33642" xr:uid="{00000000-0005-0000-0000-000098000000}"/>
    <cellStyle name="20 % - Akzent2 12 2 4" xfId="47133" xr:uid="{00000000-0005-0000-0000-000098000000}"/>
    <cellStyle name="20 % - Akzent2 12 3" xfId="10063" xr:uid="{00000000-0005-0000-0000-000098000000}"/>
    <cellStyle name="20 % - Akzent2 12 3 2" xfId="23514" xr:uid="{00000000-0005-0000-0000-000098000000}"/>
    <cellStyle name="20 % - Akzent2 12 3 3" xfId="36998" xr:uid="{00000000-0005-0000-0000-000098000000}"/>
    <cellStyle name="20 % - Akzent2 12 3 4" xfId="50489" xr:uid="{00000000-0005-0000-0000-000098000000}"/>
    <cellStyle name="20 % - Akzent2 12 4" xfId="13419" xr:uid="{00000000-0005-0000-0000-000098000000}"/>
    <cellStyle name="20 % - Akzent2 12 4 2" xfId="26870" xr:uid="{00000000-0005-0000-0000-000098000000}"/>
    <cellStyle name="20 % - Akzent2 12 4 3" xfId="40354" xr:uid="{00000000-0005-0000-0000-000098000000}"/>
    <cellStyle name="20 % - Akzent2 12 4 4" xfId="53845" xr:uid="{00000000-0005-0000-0000-000098000000}"/>
    <cellStyle name="20 % - Akzent2 12 5" xfId="16801" xr:uid="{00000000-0005-0000-0000-000098000000}"/>
    <cellStyle name="20 % - Akzent2 12 6" xfId="30285" xr:uid="{00000000-0005-0000-0000-000098000000}"/>
    <cellStyle name="20 % - Akzent2 12 7" xfId="43776" xr:uid="{00000000-0005-0000-0000-000098000000}"/>
    <cellStyle name="20 % - Akzent2 13" xfId="3862" xr:uid="{00000000-0005-0000-0000-000099000000}"/>
    <cellStyle name="20 % - Akzent2 13 2" xfId="7223" xr:uid="{00000000-0005-0000-0000-000099000000}"/>
    <cellStyle name="20 % - Akzent2 13 2 2" xfId="20674" xr:uid="{00000000-0005-0000-0000-000099000000}"/>
    <cellStyle name="20 % - Akzent2 13 2 3" xfId="34158" xr:uid="{00000000-0005-0000-0000-000099000000}"/>
    <cellStyle name="20 % - Akzent2 13 2 4" xfId="47649" xr:uid="{00000000-0005-0000-0000-000099000000}"/>
    <cellStyle name="20 % - Akzent2 13 3" xfId="10579" xr:uid="{00000000-0005-0000-0000-000099000000}"/>
    <cellStyle name="20 % - Akzent2 13 3 2" xfId="24030" xr:uid="{00000000-0005-0000-0000-000099000000}"/>
    <cellStyle name="20 % - Akzent2 13 3 3" xfId="37514" xr:uid="{00000000-0005-0000-0000-000099000000}"/>
    <cellStyle name="20 % - Akzent2 13 3 4" xfId="51005" xr:uid="{00000000-0005-0000-0000-000099000000}"/>
    <cellStyle name="20 % - Akzent2 13 4" xfId="13935" xr:uid="{00000000-0005-0000-0000-000099000000}"/>
    <cellStyle name="20 % - Akzent2 13 4 2" xfId="27386" xr:uid="{00000000-0005-0000-0000-000099000000}"/>
    <cellStyle name="20 % - Akzent2 13 4 3" xfId="40870" xr:uid="{00000000-0005-0000-0000-000099000000}"/>
    <cellStyle name="20 % - Akzent2 13 4 4" xfId="54361" xr:uid="{00000000-0005-0000-0000-000099000000}"/>
    <cellStyle name="20 % - Akzent2 13 5" xfId="17317" xr:uid="{00000000-0005-0000-0000-000099000000}"/>
    <cellStyle name="20 % - Akzent2 13 6" xfId="30801" xr:uid="{00000000-0005-0000-0000-000099000000}"/>
    <cellStyle name="20 % - Akzent2 13 7" xfId="44292" xr:uid="{00000000-0005-0000-0000-000099000000}"/>
    <cellStyle name="20 % - Akzent2 14" xfId="3926" xr:uid="{00000000-0005-0000-0000-00009A000000}"/>
    <cellStyle name="20 % - Akzent2 14 2" xfId="7283" xr:uid="{00000000-0005-0000-0000-00009A000000}"/>
    <cellStyle name="20 % - Akzent2 14 2 2" xfId="20734" xr:uid="{00000000-0005-0000-0000-00009A000000}"/>
    <cellStyle name="20 % - Akzent2 14 2 3" xfId="34218" xr:uid="{00000000-0005-0000-0000-00009A000000}"/>
    <cellStyle name="20 % - Akzent2 14 2 4" xfId="47709" xr:uid="{00000000-0005-0000-0000-00009A000000}"/>
    <cellStyle name="20 % - Akzent2 14 3" xfId="10639" xr:uid="{00000000-0005-0000-0000-00009A000000}"/>
    <cellStyle name="20 % - Akzent2 14 3 2" xfId="24090" xr:uid="{00000000-0005-0000-0000-00009A000000}"/>
    <cellStyle name="20 % - Akzent2 14 3 3" xfId="37574" xr:uid="{00000000-0005-0000-0000-00009A000000}"/>
    <cellStyle name="20 % - Akzent2 14 3 4" xfId="51065" xr:uid="{00000000-0005-0000-0000-00009A000000}"/>
    <cellStyle name="20 % - Akzent2 14 4" xfId="13995" xr:uid="{00000000-0005-0000-0000-00009A000000}"/>
    <cellStyle name="20 % - Akzent2 14 4 2" xfId="27446" xr:uid="{00000000-0005-0000-0000-00009A000000}"/>
    <cellStyle name="20 % - Akzent2 14 4 3" xfId="40930" xr:uid="{00000000-0005-0000-0000-00009A000000}"/>
    <cellStyle name="20 % - Akzent2 14 4 4" xfId="54421" xr:uid="{00000000-0005-0000-0000-00009A000000}"/>
    <cellStyle name="20 % - Akzent2 14 5" xfId="17377" xr:uid="{00000000-0005-0000-0000-00009A000000}"/>
    <cellStyle name="20 % - Akzent2 14 6" xfId="30861" xr:uid="{00000000-0005-0000-0000-00009A000000}"/>
    <cellStyle name="20 % - Akzent2 14 7" xfId="44352" xr:uid="{00000000-0005-0000-0000-00009A000000}"/>
    <cellStyle name="20 % - Akzent2 15" xfId="4454" xr:uid="{00000000-0005-0000-0000-000004100000}"/>
    <cellStyle name="20 % - Akzent2 15 2" xfId="17905" xr:uid="{00000000-0005-0000-0000-000004100000}"/>
    <cellStyle name="20 % - Akzent2 15 3" xfId="31389" xr:uid="{00000000-0005-0000-0000-000004100000}"/>
    <cellStyle name="20 % - Akzent2 15 4" xfId="44880" xr:uid="{00000000-0005-0000-0000-000004100000}"/>
    <cellStyle name="20 % - Akzent2 16" xfId="7810" xr:uid="{00000000-0005-0000-0000-0000201D0000}"/>
    <cellStyle name="20 % - Akzent2 16 2" xfId="21261" xr:uid="{00000000-0005-0000-0000-0000201D0000}"/>
    <cellStyle name="20 % - Akzent2 16 3" xfId="34745" xr:uid="{00000000-0005-0000-0000-0000201D0000}"/>
    <cellStyle name="20 % - Akzent2 16 4" xfId="48236" xr:uid="{00000000-0005-0000-0000-0000201D0000}"/>
    <cellStyle name="20 % - Akzent2 17" xfId="11166" xr:uid="{00000000-0005-0000-0000-00003C2A0000}"/>
    <cellStyle name="20 % - Akzent2 17 2" xfId="24617" xr:uid="{00000000-0005-0000-0000-00003C2A0000}"/>
    <cellStyle name="20 % - Akzent2 17 3" xfId="38101" xr:uid="{00000000-0005-0000-0000-00003C2A0000}"/>
    <cellStyle name="20 % - Akzent2 17 4" xfId="51592" xr:uid="{00000000-0005-0000-0000-00003C2A0000}"/>
    <cellStyle name="20 % - Akzent2 18" xfId="14513" xr:uid="{00000000-0005-0000-0000-0000F8380000}"/>
    <cellStyle name="20 % - Akzent2 19" xfId="27997" xr:uid="{00000000-0005-0000-0000-0000936D0000}"/>
    <cellStyle name="20 % - Akzent2 2" xfId="569" xr:uid="{00000000-0005-0000-0000-00001B000000}"/>
    <cellStyle name="20 % - Akzent2 2 10" xfId="4506" xr:uid="{00000000-0005-0000-0000-00009B000000}"/>
    <cellStyle name="20 % - Akzent2 2 10 2" xfId="17957" xr:uid="{00000000-0005-0000-0000-00009B000000}"/>
    <cellStyle name="20 % - Akzent2 2 10 3" xfId="31441" xr:uid="{00000000-0005-0000-0000-00009B000000}"/>
    <cellStyle name="20 % - Akzent2 2 10 4" xfId="44932" xr:uid="{00000000-0005-0000-0000-00009B000000}"/>
    <cellStyle name="20 % - Akzent2 2 11" xfId="7862" xr:uid="{00000000-0005-0000-0000-00009B000000}"/>
    <cellStyle name="20 % - Akzent2 2 11 2" xfId="21313" xr:uid="{00000000-0005-0000-0000-00009B000000}"/>
    <cellStyle name="20 % - Akzent2 2 11 3" xfId="34797" xr:uid="{00000000-0005-0000-0000-00009B000000}"/>
    <cellStyle name="20 % - Akzent2 2 11 4" xfId="48288" xr:uid="{00000000-0005-0000-0000-00009B000000}"/>
    <cellStyle name="20 % - Akzent2 2 12" xfId="11218" xr:uid="{00000000-0005-0000-0000-00009B000000}"/>
    <cellStyle name="20 % - Akzent2 2 12 2" xfId="24669" xr:uid="{00000000-0005-0000-0000-00009B000000}"/>
    <cellStyle name="20 % - Akzent2 2 12 3" xfId="38153" xr:uid="{00000000-0005-0000-0000-00009B000000}"/>
    <cellStyle name="20 % - Akzent2 2 12 4" xfId="51644" xr:uid="{00000000-0005-0000-0000-00009B000000}"/>
    <cellStyle name="20 % - Akzent2 2 13" xfId="14599" xr:uid="{00000000-0005-0000-0000-00009B000000}"/>
    <cellStyle name="20 % - Akzent2 2 14" xfId="28078" xr:uid="{00000000-0005-0000-0000-00009B000000}"/>
    <cellStyle name="20 % - Akzent2 2 15" xfId="41556" xr:uid="{00000000-0005-0000-0000-00009B000000}"/>
    <cellStyle name="20 % - Akzent2 2 2" xfId="700" xr:uid="{00000000-0005-0000-0000-00001C000000}"/>
    <cellStyle name="20 % - Akzent2 2 2 10" xfId="14701" xr:uid="{00000000-0005-0000-0000-00009C000000}"/>
    <cellStyle name="20 % - Akzent2 2 2 11" xfId="28184" xr:uid="{00000000-0005-0000-0000-00009C000000}"/>
    <cellStyle name="20 % - Akzent2 2 2 12" xfId="41675" xr:uid="{00000000-0005-0000-0000-00009C000000}"/>
    <cellStyle name="20 % - Akzent2 2 2 13" xfId="1231" xr:uid="{00000000-0005-0000-0000-00009C000000}"/>
    <cellStyle name="20 % - Akzent2 2 2 2" xfId="1467" xr:uid="{00000000-0005-0000-0000-00009D000000}"/>
    <cellStyle name="20 % - Akzent2 2 2 2 10" xfId="28434" xr:uid="{00000000-0005-0000-0000-00009D000000}"/>
    <cellStyle name="20 % - Akzent2 2 2 2 11" xfId="41925" xr:uid="{00000000-0005-0000-0000-00009D000000}"/>
    <cellStyle name="20 % - Akzent2 2 2 2 2" xfId="2042" xr:uid="{00000000-0005-0000-0000-00009E000000}"/>
    <cellStyle name="20 % - Akzent2 2 2 2 2 2" xfId="3183" xr:uid="{00000000-0005-0000-0000-00009F000000}"/>
    <cellStyle name="20 % - Akzent2 2 2 2 2 2 2" xfId="6544" xr:uid="{00000000-0005-0000-0000-00009F000000}"/>
    <cellStyle name="20 % - Akzent2 2 2 2 2 2 2 2" xfId="19995" xr:uid="{00000000-0005-0000-0000-00009F000000}"/>
    <cellStyle name="20 % - Akzent2 2 2 2 2 2 2 3" xfId="33479" xr:uid="{00000000-0005-0000-0000-00009F000000}"/>
    <cellStyle name="20 % - Akzent2 2 2 2 2 2 2 4" xfId="46970" xr:uid="{00000000-0005-0000-0000-00009F000000}"/>
    <cellStyle name="20 % - Akzent2 2 2 2 2 2 3" xfId="9900" xr:uid="{00000000-0005-0000-0000-00009F000000}"/>
    <cellStyle name="20 % - Akzent2 2 2 2 2 2 3 2" xfId="23351" xr:uid="{00000000-0005-0000-0000-00009F000000}"/>
    <cellStyle name="20 % - Akzent2 2 2 2 2 2 3 3" xfId="36835" xr:uid="{00000000-0005-0000-0000-00009F000000}"/>
    <cellStyle name="20 % - Akzent2 2 2 2 2 2 3 4" xfId="50326" xr:uid="{00000000-0005-0000-0000-00009F000000}"/>
    <cellStyle name="20 % - Akzent2 2 2 2 2 2 4" xfId="13256" xr:uid="{00000000-0005-0000-0000-00009F000000}"/>
    <cellStyle name="20 % - Akzent2 2 2 2 2 2 4 2" xfId="26707" xr:uid="{00000000-0005-0000-0000-00009F000000}"/>
    <cellStyle name="20 % - Akzent2 2 2 2 2 2 4 3" xfId="40191" xr:uid="{00000000-0005-0000-0000-00009F000000}"/>
    <cellStyle name="20 % - Akzent2 2 2 2 2 2 4 4" xfId="53682" xr:uid="{00000000-0005-0000-0000-00009F000000}"/>
    <cellStyle name="20 % - Akzent2 2 2 2 2 2 5" xfId="16638" xr:uid="{00000000-0005-0000-0000-00009F000000}"/>
    <cellStyle name="20 % - Akzent2 2 2 2 2 2 6" xfId="30122" xr:uid="{00000000-0005-0000-0000-00009F000000}"/>
    <cellStyle name="20 % - Akzent2 2 2 2 2 2 7" xfId="43613" xr:uid="{00000000-0005-0000-0000-00009F000000}"/>
    <cellStyle name="20 % - Akzent2 2 2 2 2 3" xfId="5417" xr:uid="{00000000-0005-0000-0000-00009E000000}"/>
    <cellStyle name="20 % - Akzent2 2 2 2 2 3 2" xfId="18868" xr:uid="{00000000-0005-0000-0000-00009E000000}"/>
    <cellStyle name="20 % - Akzent2 2 2 2 2 3 3" xfId="32352" xr:uid="{00000000-0005-0000-0000-00009E000000}"/>
    <cellStyle name="20 % - Akzent2 2 2 2 2 3 4" xfId="45843" xr:uid="{00000000-0005-0000-0000-00009E000000}"/>
    <cellStyle name="20 % - Akzent2 2 2 2 2 4" xfId="8773" xr:uid="{00000000-0005-0000-0000-00009E000000}"/>
    <cellStyle name="20 % - Akzent2 2 2 2 2 4 2" xfId="22224" xr:uid="{00000000-0005-0000-0000-00009E000000}"/>
    <cellStyle name="20 % - Akzent2 2 2 2 2 4 3" xfId="35708" xr:uid="{00000000-0005-0000-0000-00009E000000}"/>
    <cellStyle name="20 % - Akzent2 2 2 2 2 4 4" xfId="49199" xr:uid="{00000000-0005-0000-0000-00009E000000}"/>
    <cellStyle name="20 % - Akzent2 2 2 2 2 5" xfId="12129" xr:uid="{00000000-0005-0000-0000-00009E000000}"/>
    <cellStyle name="20 % - Akzent2 2 2 2 2 5 2" xfId="25580" xr:uid="{00000000-0005-0000-0000-00009E000000}"/>
    <cellStyle name="20 % - Akzent2 2 2 2 2 5 3" xfId="39064" xr:uid="{00000000-0005-0000-0000-00009E000000}"/>
    <cellStyle name="20 % - Akzent2 2 2 2 2 5 4" xfId="52555" xr:uid="{00000000-0005-0000-0000-00009E000000}"/>
    <cellStyle name="20 % - Akzent2 2 2 2 2 6" xfId="15511" xr:uid="{00000000-0005-0000-0000-00009E000000}"/>
    <cellStyle name="20 % - Akzent2 2 2 2 2 7" xfId="28995" xr:uid="{00000000-0005-0000-0000-00009E000000}"/>
    <cellStyle name="20 % - Akzent2 2 2 2 2 8" xfId="42486" xr:uid="{00000000-0005-0000-0000-00009E000000}"/>
    <cellStyle name="20 % - Akzent2 2 2 2 3" xfId="2623" xr:uid="{00000000-0005-0000-0000-0000A0000000}"/>
    <cellStyle name="20 % - Akzent2 2 2 2 3 2" xfId="5984" xr:uid="{00000000-0005-0000-0000-0000A0000000}"/>
    <cellStyle name="20 % - Akzent2 2 2 2 3 2 2" xfId="19435" xr:uid="{00000000-0005-0000-0000-0000A0000000}"/>
    <cellStyle name="20 % - Akzent2 2 2 2 3 2 3" xfId="32919" xr:uid="{00000000-0005-0000-0000-0000A0000000}"/>
    <cellStyle name="20 % - Akzent2 2 2 2 3 2 4" xfId="46410" xr:uid="{00000000-0005-0000-0000-0000A0000000}"/>
    <cellStyle name="20 % - Akzent2 2 2 2 3 3" xfId="9340" xr:uid="{00000000-0005-0000-0000-0000A0000000}"/>
    <cellStyle name="20 % - Akzent2 2 2 2 3 3 2" xfId="22791" xr:uid="{00000000-0005-0000-0000-0000A0000000}"/>
    <cellStyle name="20 % - Akzent2 2 2 2 3 3 3" xfId="36275" xr:uid="{00000000-0005-0000-0000-0000A0000000}"/>
    <cellStyle name="20 % - Akzent2 2 2 2 3 3 4" xfId="49766" xr:uid="{00000000-0005-0000-0000-0000A0000000}"/>
    <cellStyle name="20 % - Akzent2 2 2 2 3 4" xfId="12696" xr:uid="{00000000-0005-0000-0000-0000A0000000}"/>
    <cellStyle name="20 % - Akzent2 2 2 2 3 4 2" xfId="26147" xr:uid="{00000000-0005-0000-0000-0000A0000000}"/>
    <cellStyle name="20 % - Akzent2 2 2 2 3 4 3" xfId="39631" xr:uid="{00000000-0005-0000-0000-0000A0000000}"/>
    <cellStyle name="20 % - Akzent2 2 2 2 3 4 4" xfId="53122" xr:uid="{00000000-0005-0000-0000-0000A0000000}"/>
    <cellStyle name="20 % - Akzent2 2 2 2 3 5" xfId="16078" xr:uid="{00000000-0005-0000-0000-0000A0000000}"/>
    <cellStyle name="20 % - Akzent2 2 2 2 3 6" xfId="29562" xr:uid="{00000000-0005-0000-0000-0000A0000000}"/>
    <cellStyle name="20 % - Akzent2 2 2 2 3 7" xfId="43053" xr:uid="{00000000-0005-0000-0000-0000A0000000}"/>
    <cellStyle name="20 % - Akzent2 2 2 2 4" xfId="3728" xr:uid="{00000000-0005-0000-0000-0000A1000000}"/>
    <cellStyle name="20 % - Akzent2 2 2 2 4 2" xfId="7089" xr:uid="{00000000-0005-0000-0000-0000A1000000}"/>
    <cellStyle name="20 % - Akzent2 2 2 2 4 2 2" xfId="20540" xr:uid="{00000000-0005-0000-0000-0000A1000000}"/>
    <cellStyle name="20 % - Akzent2 2 2 2 4 2 3" xfId="34024" xr:uid="{00000000-0005-0000-0000-0000A1000000}"/>
    <cellStyle name="20 % - Akzent2 2 2 2 4 2 4" xfId="47515" xr:uid="{00000000-0005-0000-0000-0000A1000000}"/>
    <cellStyle name="20 % - Akzent2 2 2 2 4 3" xfId="10445" xr:uid="{00000000-0005-0000-0000-0000A1000000}"/>
    <cellStyle name="20 % - Akzent2 2 2 2 4 3 2" xfId="23896" xr:uid="{00000000-0005-0000-0000-0000A1000000}"/>
    <cellStyle name="20 % - Akzent2 2 2 2 4 3 3" xfId="37380" xr:uid="{00000000-0005-0000-0000-0000A1000000}"/>
    <cellStyle name="20 % - Akzent2 2 2 2 4 3 4" xfId="50871" xr:uid="{00000000-0005-0000-0000-0000A1000000}"/>
    <cellStyle name="20 % - Akzent2 2 2 2 4 4" xfId="13801" xr:uid="{00000000-0005-0000-0000-0000A1000000}"/>
    <cellStyle name="20 % - Akzent2 2 2 2 4 4 2" xfId="27252" xr:uid="{00000000-0005-0000-0000-0000A1000000}"/>
    <cellStyle name="20 % - Akzent2 2 2 2 4 4 3" xfId="40736" xr:uid="{00000000-0005-0000-0000-0000A1000000}"/>
    <cellStyle name="20 % - Akzent2 2 2 2 4 4 4" xfId="54227" xr:uid="{00000000-0005-0000-0000-0000A1000000}"/>
    <cellStyle name="20 % - Akzent2 2 2 2 4 5" xfId="17183" xr:uid="{00000000-0005-0000-0000-0000A1000000}"/>
    <cellStyle name="20 % - Akzent2 2 2 2 4 6" xfId="30667" xr:uid="{00000000-0005-0000-0000-0000A1000000}"/>
    <cellStyle name="20 % - Akzent2 2 2 2 4 7" xfId="44158" xr:uid="{00000000-0005-0000-0000-0000A1000000}"/>
    <cellStyle name="20 % - Akzent2 2 2 2 5" xfId="4308" xr:uid="{00000000-0005-0000-0000-0000A2000000}"/>
    <cellStyle name="20 % - Akzent2 2 2 2 5 2" xfId="7665" xr:uid="{00000000-0005-0000-0000-0000A2000000}"/>
    <cellStyle name="20 % - Akzent2 2 2 2 5 2 2" xfId="21116" xr:uid="{00000000-0005-0000-0000-0000A2000000}"/>
    <cellStyle name="20 % - Akzent2 2 2 2 5 2 3" xfId="34600" xr:uid="{00000000-0005-0000-0000-0000A2000000}"/>
    <cellStyle name="20 % - Akzent2 2 2 2 5 2 4" xfId="48091" xr:uid="{00000000-0005-0000-0000-0000A2000000}"/>
    <cellStyle name="20 % - Akzent2 2 2 2 5 3" xfId="11021" xr:uid="{00000000-0005-0000-0000-0000A2000000}"/>
    <cellStyle name="20 % - Akzent2 2 2 2 5 3 2" xfId="24472" xr:uid="{00000000-0005-0000-0000-0000A2000000}"/>
    <cellStyle name="20 % - Akzent2 2 2 2 5 3 3" xfId="37956" xr:uid="{00000000-0005-0000-0000-0000A2000000}"/>
    <cellStyle name="20 % - Akzent2 2 2 2 5 3 4" xfId="51447" xr:uid="{00000000-0005-0000-0000-0000A2000000}"/>
    <cellStyle name="20 % - Akzent2 2 2 2 5 4" xfId="14377" xr:uid="{00000000-0005-0000-0000-0000A2000000}"/>
    <cellStyle name="20 % - Akzent2 2 2 2 5 4 2" xfId="27828" xr:uid="{00000000-0005-0000-0000-0000A2000000}"/>
    <cellStyle name="20 % - Akzent2 2 2 2 5 4 3" xfId="41312" xr:uid="{00000000-0005-0000-0000-0000A2000000}"/>
    <cellStyle name="20 % - Akzent2 2 2 2 5 4 4" xfId="54803" xr:uid="{00000000-0005-0000-0000-0000A2000000}"/>
    <cellStyle name="20 % - Akzent2 2 2 2 5 5" xfId="17759" xr:uid="{00000000-0005-0000-0000-0000A2000000}"/>
    <cellStyle name="20 % - Akzent2 2 2 2 5 6" xfId="31243" xr:uid="{00000000-0005-0000-0000-0000A2000000}"/>
    <cellStyle name="20 % - Akzent2 2 2 2 5 7" xfId="44734" xr:uid="{00000000-0005-0000-0000-0000A2000000}"/>
    <cellStyle name="20 % - Akzent2 2 2 2 6" xfId="4858" xr:uid="{00000000-0005-0000-0000-00009D000000}"/>
    <cellStyle name="20 % - Akzent2 2 2 2 6 2" xfId="18309" xr:uid="{00000000-0005-0000-0000-00009D000000}"/>
    <cellStyle name="20 % - Akzent2 2 2 2 6 3" xfId="31793" xr:uid="{00000000-0005-0000-0000-00009D000000}"/>
    <cellStyle name="20 % - Akzent2 2 2 2 6 4" xfId="45284" xr:uid="{00000000-0005-0000-0000-00009D000000}"/>
    <cellStyle name="20 % - Akzent2 2 2 2 7" xfId="8214" xr:uid="{00000000-0005-0000-0000-00009D000000}"/>
    <cellStyle name="20 % - Akzent2 2 2 2 7 2" xfId="21665" xr:uid="{00000000-0005-0000-0000-00009D000000}"/>
    <cellStyle name="20 % - Akzent2 2 2 2 7 3" xfId="35149" xr:uid="{00000000-0005-0000-0000-00009D000000}"/>
    <cellStyle name="20 % - Akzent2 2 2 2 7 4" xfId="48640" xr:uid="{00000000-0005-0000-0000-00009D000000}"/>
    <cellStyle name="20 % - Akzent2 2 2 2 8" xfId="11570" xr:uid="{00000000-0005-0000-0000-00009D000000}"/>
    <cellStyle name="20 % - Akzent2 2 2 2 8 2" xfId="25021" xr:uid="{00000000-0005-0000-0000-00009D000000}"/>
    <cellStyle name="20 % - Akzent2 2 2 2 8 3" xfId="38505" xr:uid="{00000000-0005-0000-0000-00009D000000}"/>
    <cellStyle name="20 % - Akzent2 2 2 2 8 4" xfId="51996" xr:uid="{00000000-0005-0000-0000-00009D000000}"/>
    <cellStyle name="20 % - Akzent2 2 2 2 9" xfId="14951" xr:uid="{00000000-0005-0000-0000-00009D000000}"/>
    <cellStyle name="20 % - Akzent2 2 2 3" xfId="1793" xr:uid="{00000000-0005-0000-0000-0000A3000000}"/>
    <cellStyle name="20 % - Akzent2 2 2 3 2" xfId="2933" xr:uid="{00000000-0005-0000-0000-0000A4000000}"/>
    <cellStyle name="20 % - Akzent2 2 2 3 2 2" xfId="6294" xr:uid="{00000000-0005-0000-0000-0000A4000000}"/>
    <cellStyle name="20 % - Akzent2 2 2 3 2 2 2" xfId="19745" xr:uid="{00000000-0005-0000-0000-0000A4000000}"/>
    <cellStyle name="20 % - Akzent2 2 2 3 2 2 3" xfId="33229" xr:uid="{00000000-0005-0000-0000-0000A4000000}"/>
    <cellStyle name="20 % - Akzent2 2 2 3 2 2 4" xfId="46720" xr:uid="{00000000-0005-0000-0000-0000A4000000}"/>
    <cellStyle name="20 % - Akzent2 2 2 3 2 3" xfId="9650" xr:uid="{00000000-0005-0000-0000-0000A4000000}"/>
    <cellStyle name="20 % - Akzent2 2 2 3 2 3 2" xfId="23101" xr:uid="{00000000-0005-0000-0000-0000A4000000}"/>
    <cellStyle name="20 % - Akzent2 2 2 3 2 3 3" xfId="36585" xr:uid="{00000000-0005-0000-0000-0000A4000000}"/>
    <cellStyle name="20 % - Akzent2 2 2 3 2 3 4" xfId="50076" xr:uid="{00000000-0005-0000-0000-0000A4000000}"/>
    <cellStyle name="20 % - Akzent2 2 2 3 2 4" xfId="13006" xr:uid="{00000000-0005-0000-0000-0000A4000000}"/>
    <cellStyle name="20 % - Akzent2 2 2 3 2 4 2" xfId="26457" xr:uid="{00000000-0005-0000-0000-0000A4000000}"/>
    <cellStyle name="20 % - Akzent2 2 2 3 2 4 3" xfId="39941" xr:uid="{00000000-0005-0000-0000-0000A4000000}"/>
    <cellStyle name="20 % - Akzent2 2 2 3 2 4 4" xfId="53432" xr:uid="{00000000-0005-0000-0000-0000A4000000}"/>
    <cellStyle name="20 % - Akzent2 2 2 3 2 5" xfId="16388" xr:uid="{00000000-0005-0000-0000-0000A4000000}"/>
    <cellStyle name="20 % - Akzent2 2 2 3 2 6" xfId="29872" xr:uid="{00000000-0005-0000-0000-0000A4000000}"/>
    <cellStyle name="20 % - Akzent2 2 2 3 2 7" xfId="43363" xr:uid="{00000000-0005-0000-0000-0000A4000000}"/>
    <cellStyle name="20 % - Akzent2 2 2 3 3" xfId="5167" xr:uid="{00000000-0005-0000-0000-0000A3000000}"/>
    <cellStyle name="20 % - Akzent2 2 2 3 3 2" xfId="18618" xr:uid="{00000000-0005-0000-0000-0000A3000000}"/>
    <cellStyle name="20 % - Akzent2 2 2 3 3 3" xfId="32102" xr:uid="{00000000-0005-0000-0000-0000A3000000}"/>
    <cellStyle name="20 % - Akzent2 2 2 3 3 4" xfId="45593" xr:uid="{00000000-0005-0000-0000-0000A3000000}"/>
    <cellStyle name="20 % - Akzent2 2 2 3 4" xfId="8523" xr:uid="{00000000-0005-0000-0000-0000A3000000}"/>
    <cellStyle name="20 % - Akzent2 2 2 3 4 2" xfId="21974" xr:uid="{00000000-0005-0000-0000-0000A3000000}"/>
    <cellStyle name="20 % - Akzent2 2 2 3 4 3" xfId="35458" xr:uid="{00000000-0005-0000-0000-0000A3000000}"/>
    <cellStyle name="20 % - Akzent2 2 2 3 4 4" xfId="48949" xr:uid="{00000000-0005-0000-0000-0000A3000000}"/>
    <cellStyle name="20 % - Akzent2 2 2 3 5" xfId="11879" xr:uid="{00000000-0005-0000-0000-0000A3000000}"/>
    <cellStyle name="20 % - Akzent2 2 2 3 5 2" xfId="25330" xr:uid="{00000000-0005-0000-0000-0000A3000000}"/>
    <cellStyle name="20 % - Akzent2 2 2 3 5 3" xfId="38814" xr:uid="{00000000-0005-0000-0000-0000A3000000}"/>
    <cellStyle name="20 % - Akzent2 2 2 3 5 4" xfId="52305" xr:uid="{00000000-0005-0000-0000-0000A3000000}"/>
    <cellStyle name="20 % - Akzent2 2 2 3 6" xfId="15261" xr:uid="{00000000-0005-0000-0000-0000A3000000}"/>
    <cellStyle name="20 % - Akzent2 2 2 3 7" xfId="28745" xr:uid="{00000000-0005-0000-0000-0000A3000000}"/>
    <cellStyle name="20 % - Akzent2 2 2 3 8" xfId="42236" xr:uid="{00000000-0005-0000-0000-0000A3000000}"/>
    <cellStyle name="20 % - Akzent2 2 2 4" xfId="2372" xr:uid="{00000000-0005-0000-0000-0000A5000000}"/>
    <cellStyle name="20 % - Akzent2 2 2 4 2" xfId="5734" xr:uid="{00000000-0005-0000-0000-0000A5000000}"/>
    <cellStyle name="20 % - Akzent2 2 2 4 2 2" xfId="19185" xr:uid="{00000000-0005-0000-0000-0000A5000000}"/>
    <cellStyle name="20 % - Akzent2 2 2 4 2 3" xfId="32669" xr:uid="{00000000-0005-0000-0000-0000A5000000}"/>
    <cellStyle name="20 % - Akzent2 2 2 4 2 4" xfId="46160" xr:uid="{00000000-0005-0000-0000-0000A5000000}"/>
    <cellStyle name="20 % - Akzent2 2 2 4 3" xfId="9090" xr:uid="{00000000-0005-0000-0000-0000A5000000}"/>
    <cellStyle name="20 % - Akzent2 2 2 4 3 2" xfId="22541" xr:uid="{00000000-0005-0000-0000-0000A5000000}"/>
    <cellStyle name="20 % - Akzent2 2 2 4 3 3" xfId="36025" xr:uid="{00000000-0005-0000-0000-0000A5000000}"/>
    <cellStyle name="20 % - Akzent2 2 2 4 3 4" xfId="49516" xr:uid="{00000000-0005-0000-0000-0000A5000000}"/>
    <cellStyle name="20 % - Akzent2 2 2 4 4" xfId="12446" xr:uid="{00000000-0005-0000-0000-0000A5000000}"/>
    <cellStyle name="20 % - Akzent2 2 2 4 4 2" xfId="25897" xr:uid="{00000000-0005-0000-0000-0000A5000000}"/>
    <cellStyle name="20 % - Akzent2 2 2 4 4 3" xfId="39381" xr:uid="{00000000-0005-0000-0000-0000A5000000}"/>
    <cellStyle name="20 % - Akzent2 2 2 4 4 4" xfId="52872" xr:uid="{00000000-0005-0000-0000-0000A5000000}"/>
    <cellStyle name="20 % - Akzent2 2 2 4 5" xfId="15828" xr:uid="{00000000-0005-0000-0000-0000A5000000}"/>
    <cellStyle name="20 % - Akzent2 2 2 4 6" xfId="29312" xr:uid="{00000000-0005-0000-0000-0000A5000000}"/>
    <cellStyle name="20 % - Akzent2 2 2 4 7" xfId="42803" xr:uid="{00000000-0005-0000-0000-0000A5000000}"/>
    <cellStyle name="20 % - Akzent2 2 2 5" xfId="3478" xr:uid="{00000000-0005-0000-0000-0000A6000000}"/>
    <cellStyle name="20 % - Akzent2 2 2 5 2" xfId="6839" xr:uid="{00000000-0005-0000-0000-0000A6000000}"/>
    <cellStyle name="20 % - Akzent2 2 2 5 2 2" xfId="20290" xr:uid="{00000000-0005-0000-0000-0000A6000000}"/>
    <cellStyle name="20 % - Akzent2 2 2 5 2 3" xfId="33774" xr:uid="{00000000-0005-0000-0000-0000A6000000}"/>
    <cellStyle name="20 % - Akzent2 2 2 5 2 4" xfId="47265" xr:uid="{00000000-0005-0000-0000-0000A6000000}"/>
    <cellStyle name="20 % - Akzent2 2 2 5 3" xfId="10195" xr:uid="{00000000-0005-0000-0000-0000A6000000}"/>
    <cellStyle name="20 % - Akzent2 2 2 5 3 2" xfId="23646" xr:uid="{00000000-0005-0000-0000-0000A6000000}"/>
    <cellStyle name="20 % - Akzent2 2 2 5 3 3" xfId="37130" xr:uid="{00000000-0005-0000-0000-0000A6000000}"/>
    <cellStyle name="20 % - Akzent2 2 2 5 3 4" xfId="50621" xr:uid="{00000000-0005-0000-0000-0000A6000000}"/>
    <cellStyle name="20 % - Akzent2 2 2 5 4" xfId="13551" xr:uid="{00000000-0005-0000-0000-0000A6000000}"/>
    <cellStyle name="20 % - Akzent2 2 2 5 4 2" xfId="27002" xr:uid="{00000000-0005-0000-0000-0000A6000000}"/>
    <cellStyle name="20 % - Akzent2 2 2 5 4 3" xfId="40486" xr:uid="{00000000-0005-0000-0000-0000A6000000}"/>
    <cellStyle name="20 % - Akzent2 2 2 5 4 4" xfId="53977" xr:uid="{00000000-0005-0000-0000-0000A6000000}"/>
    <cellStyle name="20 % - Akzent2 2 2 5 5" xfId="16933" xr:uid="{00000000-0005-0000-0000-0000A6000000}"/>
    <cellStyle name="20 % - Akzent2 2 2 5 6" xfId="30417" xr:uid="{00000000-0005-0000-0000-0000A6000000}"/>
    <cellStyle name="20 % - Akzent2 2 2 5 7" xfId="43908" xr:uid="{00000000-0005-0000-0000-0000A6000000}"/>
    <cellStyle name="20 % - Akzent2 2 2 6" xfId="4058" xr:uid="{00000000-0005-0000-0000-0000A7000000}"/>
    <cellStyle name="20 % - Akzent2 2 2 6 2" xfId="7415" xr:uid="{00000000-0005-0000-0000-0000A7000000}"/>
    <cellStyle name="20 % - Akzent2 2 2 6 2 2" xfId="20866" xr:uid="{00000000-0005-0000-0000-0000A7000000}"/>
    <cellStyle name="20 % - Akzent2 2 2 6 2 3" xfId="34350" xr:uid="{00000000-0005-0000-0000-0000A7000000}"/>
    <cellStyle name="20 % - Akzent2 2 2 6 2 4" xfId="47841" xr:uid="{00000000-0005-0000-0000-0000A7000000}"/>
    <cellStyle name="20 % - Akzent2 2 2 6 3" xfId="10771" xr:uid="{00000000-0005-0000-0000-0000A7000000}"/>
    <cellStyle name="20 % - Akzent2 2 2 6 3 2" xfId="24222" xr:uid="{00000000-0005-0000-0000-0000A7000000}"/>
    <cellStyle name="20 % - Akzent2 2 2 6 3 3" xfId="37706" xr:uid="{00000000-0005-0000-0000-0000A7000000}"/>
    <cellStyle name="20 % - Akzent2 2 2 6 3 4" xfId="51197" xr:uid="{00000000-0005-0000-0000-0000A7000000}"/>
    <cellStyle name="20 % - Akzent2 2 2 6 4" xfId="14127" xr:uid="{00000000-0005-0000-0000-0000A7000000}"/>
    <cellStyle name="20 % - Akzent2 2 2 6 4 2" xfId="27578" xr:uid="{00000000-0005-0000-0000-0000A7000000}"/>
    <cellStyle name="20 % - Akzent2 2 2 6 4 3" xfId="41062" xr:uid="{00000000-0005-0000-0000-0000A7000000}"/>
    <cellStyle name="20 % - Akzent2 2 2 6 4 4" xfId="54553" xr:uid="{00000000-0005-0000-0000-0000A7000000}"/>
    <cellStyle name="20 % - Akzent2 2 2 6 5" xfId="17509" xr:uid="{00000000-0005-0000-0000-0000A7000000}"/>
    <cellStyle name="20 % - Akzent2 2 2 6 6" xfId="30993" xr:uid="{00000000-0005-0000-0000-0000A7000000}"/>
    <cellStyle name="20 % - Akzent2 2 2 6 7" xfId="44484" xr:uid="{00000000-0005-0000-0000-0000A7000000}"/>
    <cellStyle name="20 % - Akzent2 2 2 7" xfId="4608" xr:uid="{00000000-0005-0000-0000-00009C000000}"/>
    <cellStyle name="20 % - Akzent2 2 2 7 2" xfId="18059" xr:uid="{00000000-0005-0000-0000-00009C000000}"/>
    <cellStyle name="20 % - Akzent2 2 2 7 3" xfId="31543" xr:uid="{00000000-0005-0000-0000-00009C000000}"/>
    <cellStyle name="20 % - Akzent2 2 2 7 4" xfId="45034" xr:uid="{00000000-0005-0000-0000-00009C000000}"/>
    <cellStyle name="20 % - Akzent2 2 2 8" xfId="7964" xr:uid="{00000000-0005-0000-0000-00009C000000}"/>
    <cellStyle name="20 % - Akzent2 2 2 8 2" xfId="21415" xr:uid="{00000000-0005-0000-0000-00009C000000}"/>
    <cellStyle name="20 % - Akzent2 2 2 8 3" xfId="34899" xr:uid="{00000000-0005-0000-0000-00009C000000}"/>
    <cellStyle name="20 % - Akzent2 2 2 8 4" xfId="48390" xr:uid="{00000000-0005-0000-0000-00009C000000}"/>
    <cellStyle name="20 % - Akzent2 2 2 9" xfId="11320" xr:uid="{00000000-0005-0000-0000-00009C000000}"/>
    <cellStyle name="20 % - Akzent2 2 2 9 2" xfId="24771" xr:uid="{00000000-0005-0000-0000-00009C000000}"/>
    <cellStyle name="20 % - Akzent2 2 2 9 3" xfId="38255" xr:uid="{00000000-0005-0000-0000-00009C000000}"/>
    <cellStyle name="20 % - Akzent2 2 2 9 4" xfId="51746" xr:uid="{00000000-0005-0000-0000-00009C000000}"/>
    <cellStyle name="20 % - Akzent2 2 3" xfId="1311" xr:uid="{00000000-0005-0000-0000-0000A8000000}"/>
    <cellStyle name="20 % - Akzent2 2 3 10" xfId="14787" xr:uid="{00000000-0005-0000-0000-0000A8000000}"/>
    <cellStyle name="20 % - Akzent2 2 3 11" xfId="28270" xr:uid="{00000000-0005-0000-0000-0000A8000000}"/>
    <cellStyle name="20 % - Akzent2 2 3 12" xfId="41761" xr:uid="{00000000-0005-0000-0000-0000A8000000}"/>
    <cellStyle name="20 % - Akzent2 2 3 2" xfId="1551" xr:uid="{00000000-0005-0000-0000-0000A9000000}"/>
    <cellStyle name="20 % - Akzent2 2 3 2 10" xfId="28520" xr:uid="{00000000-0005-0000-0000-0000A9000000}"/>
    <cellStyle name="20 % - Akzent2 2 3 2 11" xfId="42011" xr:uid="{00000000-0005-0000-0000-0000A9000000}"/>
    <cellStyle name="20 % - Akzent2 2 3 2 2" xfId="2128" xr:uid="{00000000-0005-0000-0000-0000AA000000}"/>
    <cellStyle name="20 % - Akzent2 2 3 2 2 2" xfId="3269" xr:uid="{00000000-0005-0000-0000-0000AB000000}"/>
    <cellStyle name="20 % - Akzent2 2 3 2 2 2 2" xfId="6630" xr:uid="{00000000-0005-0000-0000-0000AB000000}"/>
    <cellStyle name="20 % - Akzent2 2 3 2 2 2 2 2" xfId="20081" xr:uid="{00000000-0005-0000-0000-0000AB000000}"/>
    <cellStyle name="20 % - Akzent2 2 3 2 2 2 2 3" xfId="33565" xr:uid="{00000000-0005-0000-0000-0000AB000000}"/>
    <cellStyle name="20 % - Akzent2 2 3 2 2 2 2 4" xfId="47056" xr:uid="{00000000-0005-0000-0000-0000AB000000}"/>
    <cellStyle name="20 % - Akzent2 2 3 2 2 2 3" xfId="9986" xr:uid="{00000000-0005-0000-0000-0000AB000000}"/>
    <cellStyle name="20 % - Akzent2 2 3 2 2 2 3 2" xfId="23437" xr:uid="{00000000-0005-0000-0000-0000AB000000}"/>
    <cellStyle name="20 % - Akzent2 2 3 2 2 2 3 3" xfId="36921" xr:uid="{00000000-0005-0000-0000-0000AB000000}"/>
    <cellStyle name="20 % - Akzent2 2 3 2 2 2 3 4" xfId="50412" xr:uid="{00000000-0005-0000-0000-0000AB000000}"/>
    <cellStyle name="20 % - Akzent2 2 3 2 2 2 4" xfId="13342" xr:uid="{00000000-0005-0000-0000-0000AB000000}"/>
    <cellStyle name="20 % - Akzent2 2 3 2 2 2 4 2" xfId="26793" xr:uid="{00000000-0005-0000-0000-0000AB000000}"/>
    <cellStyle name="20 % - Akzent2 2 3 2 2 2 4 3" xfId="40277" xr:uid="{00000000-0005-0000-0000-0000AB000000}"/>
    <cellStyle name="20 % - Akzent2 2 3 2 2 2 4 4" xfId="53768" xr:uid="{00000000-0005-0000-0000-0000AB000000}"/>
    <cellStyle name="20 % - Akzent2 2 3 2 2 2 5" xfId="16724" xr:uid="{00000000-0005-0000-0000-0000AB000000}"/>
    <cellStyle name="20 % - Akzent2 2 3 2 2 2 6" xfId="30208" xr:uid="{00000000-0005-0000-0000-0000AB000000}"/>
    <cellStyle name="20 % - Akzent2 2 3 2 2 2 7" xfId="43699" xr:uid="{00000000-0005-0000-0000-0000AB000000}"/>
    <cellStyle name="20 % - Akzent2 2 3 2 2 3" xfId="5503" xr:uid="{00000000-0005-0000-0000-0000AA000000}"/>
    <cellStyle name="20 % - Akzent2 2 3 2 2 3 2" xfId="18954" xr:uid="{00000000-0005-0000-0000-0000AA000000}"/>
    <cellStyle name="20 % - Akzent2 2 3 2 2 3 3" xfId="32438" xr:uid="{00000000-0005-0000-0000-0000AA000000}"/>
    <cellStyle name="20 % - Akzent2 2 3 2 2 3 4" xfId="45929" xr:uid="{00000000-0005-0000-0000-0000AA000000}"/>
    <cellStyle name="20 % - Akzent2 2 3 2 2 4" xfId="8859" xr:uid="{00000000-0005-0000-0000-0000AA000000}"/>
    <cellStyle name="20 % - Akzent2 2 3 2 2 4 2" xfId="22310" xr:uid="{00000000-0005-0000-0000-0000AA000000}"/>
    <cellStyle name="20 % - Akzent2 2 3 2 2 4 3" xfId="35794" xr:uid="{00000000-0005-0000-0000-0000AA000000}"/>
    <cellStyle name="20 % - Akzent2 2 3 2 2 4 4" xfId="49285" xr:uid="{00000000-0005-0000-0000-0000AA000000}"/>
    <cellStyle name="20 % - Akzent2 2 3 2 2 5" xfId="12215" xr:uid="{00000000-0005-0000-0000-0000AA000000}"/>
    <cellStyle name="20 % - Akzent2 2 3 2 2 5 2" xfId="25666" xr:uid="{00000000-0005-0000-0000-0000AA000000}"/>
    <cellStyle name="20 % - Akzent2 2 3 2 2 5 3" xfId="39150" xr:uid="{00000000-0005-0000-0000-0000AA000000}"/>
    <cellStyle name="20 % - Akzent2 2 3 2 2 5 4" xfId="52641" xr:uid="{00000000-0005-0000-0000-0000AA000000}"/>
    <cellStyle name="20 % - Akzent2 2 3 2 2 6" xfId="15597" xr:uid="{00000000-0005-0000-0000-0000AA000000}"/>
    <cellStyle name="20 % - Akzent2 2 3 2 2 7" xfId="29081" xr:uid="{00000000-0005-0000-0000-0000AA000000}"/>
    <cellStyle name="20 % - Akzent2 2 3 2 2 8" xfId="42572" xr:uid="{00000000-0005-0000-0000-0000AA000000}"/>
    <cellStyle name="20 % - Akzent2 2 3 2 3" xfId="2709" xr:uid="{00000000-0005-0000-0000-0000AC000000}"/>
    <cellStyle name="20 % - Akzent2 2 3 2 3 2" xfId="6070" xr:uid="{00000000-0005-0000-0000-0000AC000000}"/>
    <cellStyle name="20 % - Akzent2 2 3 2 3 2 2" xfId="19521" xr:uid="{00000000-0005-0000-0000-0000AC000000}"/>
    <cellStyle name="20 % - Akzent2 2 3 2 3 2 3" xfId="33005" xr:uid="{00000000-0005-0000-0000-0000AC000000}"/>
    <cellStyle name="20 % - Akzent2 2 3 2 3 2 4" xfId="46496" xr:uid="{00000000-0005-0000-0000-0000AC000000}"/>
    <cellStyle name="20 % - Akzent2 2 3 2 3 3" xfId="9426" xr:uid="{00000000-0005-0000-0000-0000AC000000}"/>
    <cellStyle name="20 % - Akzent2 2 3 2 3 3 2" xfId="22877" xr:uid="{00000000-0005-0000-0000-0000AC000000}"/>
    <cellStyle name="20 % - Akzent2 2 3 2 3 3 3" xfId="36361" xr:uid="{00000000-0005-0000-0000-0000AC000000}"/>
    <cellStyle name="20 % - Akzent2 2 3 2 3 3 4" xfId="49852" xr:uid="{00000000-0005-0000-0000-0000AC000000}"/>
    <cellStyle name="20 % - Akzent2 2 3 2 3 4" xfId="12782" xr:uid="{00000000-0005-0000-0000-0000AC000000}"/>
    <cellStyle name="20 % - Akzent2 2 3 2 3 4 2" xfId="26233" xr:uid="{00000000-0005-0000-0000-0000AC000000}"/>
    <cellStyle name="20 % - Akzent2 2 3 2 3 4 3" xfId="39717" xr:uid="{00000000-0005-0000-0000-0000AC000000}"/>
    <cellStyle name="20 % - Akzent2 2 3 2 3 4 4" xfId="53208" xr:uid="{00000000-0005-0000-0000-0000AC000000}"/>
    <cellStyle name="20 % - Akzent2 2 3 2 3 5" xfId="16164" xr:uid="{00000000-0005-0000-0000-0000AC000000}"/>
    <cellStyle name="20 % - Akzent2 2 3 2 3 6" xfId="29648" xr:uid="{00000000-0005-0000-0000-0000AC000000}"/>
    <cellStyle name="20 % - Akzent2 2 3 2 3 7" xfId="43139" xr:uid="{00000000-0005-0000-0000-0000AC000000}"/>
    <cellStyle name="20 % - Akzent2 2 3 2 4" xfId="3814" xr:uid="{00000000-0005-0000-0000-0000AD000000}"/>
    <cellStyle name="20 % - Akzent2 2 3 2 4 2" xfId="7175" xr:uid="{00000000-0005-0000-0000-0000AD000000}"/>
    <cellStyle name="20 % - Akzent2 2 3 2 4 2 2" xfId="20626" xr:uid="{00000000-0005-0000-0000-0000AD000000}"/>
    <cellStyle name="20 % - Akzent2 2 3 2 4 2 3" xfId="34110" xr:uid="{00000000-0005-0000-0000-0000AD000000}"/>
    <cellStyle name="20 % - Akzent2 2 3 2 4 2 4" xfId="47601" xr:uid="{00000000-0005-0000-0000-0000AD000000}"/>
    <cellStyle name="20 % - Akzent2 2 3 2 4 3" xfId="10531" xr:uid="{00000000-0005-0000-0000-0000AD000000}"/>
    <cellStyle name="20 % - Akzent2 2 3 2 4 3 2" xfId="23982" xr:uid="{00000000-0005-0000-0000-0000AD000000}"/>
    <cellStyle name="20 % - Akzent2 2 3 2 4 3 3" xfId="37466" xr:uid="{00000000-0005-0000-0000-0000AD000000}"/>
    <cellStyle name="20 % - Akzent2 2 3 2 4 3 4" xfId="50957" xr:uid="{00000000-0005-0000-0000-0000AD000000}"/>
    <cellStyle name="20 % - Akzent2 2 3 2 4 4" xfId="13887" xr:uid="{00000000-0005-0000-0000-0000AD000000}"/>
    <cellStyle name="20 % - Akzent2 2 3 2 4 4 2" xfId="27338" xr:uid="{00000000-0005-0000-0000-0000AD000000}"/>
    <cellStyle name="20 % - Akzent2 2 3 2 4 4 3" xfId="40822" xr:uid="{00000000-0005-0000-0000-0000AD000000}"/>
    <cellStyle name="20 % - Akzent2 2 3 2 4 4 4" xfId="54313" xr:uid="{00000000-0005-0000-0000-0000AD000000}"/>
    <cellStyle name="20 % - Akzent2 2 3 2 4 5" xfId="17269" xr:uid="{00000000-0005-0000-0000-0000AD000000}"/>
    <cellStyle name="20 % - Akzent2 2 3 2 4 6" xfId="30753" xr:uid="{00000000-0005-0000-0000-0000AD000000}"/>
    <cellStyle name="20 % - Akzent2 2 3 2 4 7" xfId="44244" xr:uid="{00000000-0005-0000-0000-0000AD000000}"/>
    <cellStyle name="20 % - Akzent2 2 3 2 5" xfId="4394" xr:uid="{00000000-0005-0000-0000-0000AE000000}"/>
    <cellStyle name="20 % - Akzent2 2 3 2 5 2" xfId="7751" xr:uid="{00000000-0005-0000-0000-0000AE000000}"/>
    <cellStyle name="20 % - Akzent2 2 3 2 5 2 2" xfId="21202" xr:uid="{00000000-0005-0000-0000-0000AE000000}"/>
    <cellStyle name="20 % - Akzent2 2 3 2 5 2 3" xfId="34686" xr:uid="{00000000-0005-0000-0000-0000AE000000}"/>
    <cellStyle name="20 % - Akzent2 2 3 2 5 2 4" xfId="48177" xr:uid="{00000000-0005-0000-0000-0000AE000000}"/>
    <cellStyle name="20 % - Akzent2 2 3 2 5 3" xfId="11107" xr:uid="{00000000-0005-0000-0000-0000AE000000}"/>
    <cellStyle name="20 % - Akzent2 2 3 2 5 3 2" xfId="24558" xr:uid="{00000000-0005-0000-0000-0000AE000000}"/>
    <cellStyle name="20 % - Akzent2 2 3 2 5 3 3" xfId="38042" xr:uid="{00000000-0005-0000-0000-0000AE000000}"/>
    <cellStyle name="20 % - Akzent2 2 3 2 5 3 4" xfId="51533" xr:uid="{00000000-0005-0000-0000-0000AE000000}"/>
    <cellStyle name="20 % - Akzent2 2 3 2 5 4" xfId="14463" xr:uid="{00000000-0005-0000-0000-0000AE000000}"/>
    <cellStyle name="20 % - Akzent2 2 3 2 5 4 2" xfId="27914" xr:uid="{00000000-0005-0000-0000-0000AE000000}"/>
    <cellStyle name="20 % - Akzent2 2 3 2 5 4 3" xfId="41398" xr:uid="{00000000-0005-0000-0000-0000AE000000}"/>
    <cellStyle name="20 % - Akzent2 2 3 2 5 4 4" xfId="54889" xr:uid="{00000000-0005-0000-0000-0000AE000000}"/>
    <cellStyle name="20 % - Akzent2 2 3 2 5 5" xfId="17845" xr:uid="{00000000-0005-0000-0000-0000AE000000}"/>
    <cellStyle name="20 % - Akzent2 2 3 2 5 6" xfId="31329" xr:uid="{00000000-0005-0000-0000-0000AE000000}"/>
    <cellStyle name="20 % - Akzent2 2 3 2 5 7" xfId="44820" xr:uid="{00000000-0005-0000-0000-0000AE000000}"/>
    <cellStyle name="20 % - Akzent2 2 3 2 6" xfId="4944" xr:uid="{00000000-0005-0000-0000-0000A9000000}"/>
    <cellStyle name="20 % - Akzent2 2 3 2 6 2" xfId="18395" xr:uid="{00000000-0005-0000-0000-0000A9000000}"/>
    <cellStyle name="20 % - Akzent2 2 3 2 6 3" xfId="31879" xr:uid="{00000000-0005-0000-0000-0000A9000000}"/>
    <cellStyle name="20 % - Akzent2 2 3 2 6 4" xfId="45370" xr:uid="{00000000-0005-0000-0000-0000A9000000}"/>
    <cellStyle name="20 % - Akzent2 2 3 2 7" xfId="8300" xr:uid="{00000000-0005-0000-0000-0000A9000000}"/>
    <cellStyle name="20 % - Akzent2 2 3 2 7 2" xfId="21751" xr:uid="{00000000-0005-0000-0000-0000A9000000}"/>
    <cellStyle name="20 % - Akzent2 2 3 2 7 3" xfId="35235" xr:uid="{00000000-0005-0000-0000-0000A9000000}"/>
    <cellStyle name="20 % - Akzent2 2 3 2 7 4" xfId="48726" xr:uid="{00000000-0005-0000-0000-0000A9000000}"/>
    <cellStyle name="20 % - Akzent2 2 3 2 8" xfId="11656" xr:uid="{00000000-0005-0000-0000-0000A9000000}"/>
    <cellStyle name="20 % - Akzent2 2 3 2 8 2" xfId="25107" xr:uid="{00000000-0005-0000-0000-0000A9000000}"/>
    <cellStyle name="20 % - Akzent2 2 3 2 8 3" xfId="38591" xr:uid="{00000000-0005-0000-0000-0000A9000000}"/>
    <cellStyle name="20 % - Akzent2 2 3 2 8 4" xfId="52082" xr:uid="{00000000-0005-0000-0000-0000A9000000}"/>
    <cellStyle name="20 % - Akzent2 2 3 2 9" xfId="15037" xr:uid="{00000000-0005-0000-0000-0000A9000000}"/>
    <cellStyle name="20 % - Akzent2 2 3 3" xfId="1879" xr:uid="{00000000-0005-0000-0000-0000AF000000}"/>
    <cellStyle name="20 % - Akzent2 2 3 3 2" xfId="3019" xr:uid="{00000000-0005-0000-0000-0000B0000000}"/>
    <cellStyle name="20 % - Akzent2 2 3 3 2 2" xfId="6380" xr:uid="{00000000-0005-0000-0000-0000B0000000}"/>
    <cellStyle name="20 % - Akzent2 2 3 3 2 2 2" xfId="19831" xr:uid="{00000000-0005-0000-0000-0000B0000000}"/>
    <cellStyle name="20 % - Akzent2 2 3 3 2 2 3" xfId="33315" xr:uid="{00000000-0005-0000-0000-0000B0000000}"/>
    <cellStyle name="20 % - Akzent2 2 3 3 2 2 4" xfId="46806" xr:uid="{00000000-0005-0000-0000-0000B0000000}"/>
    <cellStyle name="20 % - Akzent2 2 3 3 2 3" xfId="9736" xr:uid="{00000000-0005-0000-0000-0000B0000000}"/>
    <cellStyle name="20 % - Akzent2 2 3 3 2 3 2" xfId="23187" xr:uid="{00000000-0005-0000-0000-0000B0000000}"/>
    <cellStyle name="20 % - Akzent2 2 3 3 2 3 3" xfId="36671" xr:uid="{00000000-0005-0000-0000-0000B0000000}"/>
    <cellStyle name="20 % - Akzent2 2 3 3 2 3 4" xfId="50162" xr:uid="{00000000-0005-0000-0000-0000B0000000}"/>
    <cellStyle name="20 % - Akzent2 2 3 3 2 4" xfId="13092" xr:uid="{00000000-0005-0000-0000-0000B0000000}"/>
    <cellStyle name="20 % - Akzent2 2 3 3 2 4 2" xfId="26543" xr:uid="{00000000-0005-0000-0000-0000B0000000}"/>
    <cellStyle name="20 % - Akzent2 2 3 3 2 4 3" xfId="40027" xr:uid="{00000000-0005-0000-0000-0000B0000000}"/>
    <cellStyle name="20 % - Akzent2 2 3 3 2 4 4" xfId="53518" xr:uid="{00000000-0005-0000-0000-0000B0000000}"/>
    <cellStyle name="20 % - Akzent2 2 3 3 2 5" xfId="16474" xr:uid="{00000000-0005-0000-0000-0000B0000000}"/>
    <cellStyle name="20 % - Akzent2 2 3 3 2 6" xfId="29958" xr:uid="{00000000-0005-0000-0000-0000B0000000}"/>
    <cellStyle name="20 % - Akzent2 2 3 3 2 7" xfId="43449" xr:uid="{00000000-0005-0000-0000-0000B0000000}"/>
    <cellStyle name="20 % - Akzent2 2 3 3 3" xfId="5253" xr:uid="{00000000-0005-0000-0000-0000AF000000}"/>
    <cellStyle name="20 % - Akzent2 2 3 3 3 2" xfId="18704" xr:uid="{00000000-0005-0000-0000-0000AF000000}"/>
    <cellStyle name="20 % - Akzent2 2 3 3 3 3" xfId="32188" xr:uid="{00000000-0005-0000-0000-0000AF000000}"/>
    <cellStyle name="20 % - Akzent2 2 3 3 3 4" xfId="45679" xr:uid="{00000000-0005-0000-0000-0000AF000000}"/>
    <cellStyle name="20 % - Akzent2 2 3 3 4" xfId="8609" xr:uid="{00000000-0005-0000-0000-0000AF000000}"/>
    <cellStyle name="20 % - Akzent2 2 3 3 4 2" xfId="22060" xr:uid="{00000000-0005-0000-0000-0000AF000000}"/>
    <cellStyle name="20 % - Akzent2 2 3 3 4 3" xfId="35544" xr:uid="{00000000-0005-0000-0000-0000AF000000}"/>
    <cellStyle name="20 % - Akzent2 2 3 3 4 4" xfId="49035" xr:uid="{00000000-0005-0000-0000-0000AF000000}"/>
    <cellStyle name="20 % - Akzent2 2 3 3 5" xfId="11965" xr:uid="{00000000-0005-0000-0000-0000AF000000}"/>
    <cellStyle name="20 % - Akzent2 2 3 3 5 2" xfId="25416" xr:uid="{00000000-0005-0000-0000-0000AF000000}"/>
    <cellStyle name="20 % - Akzent2 2 3 3 5 3" xfId="38900" xr:uid="{00000000-0005-0000-0000-0000AF000000}"/>
    <cellStyle name="20 % - Akzent2 2 3 3 5 4" xfId="52391" xr:uid="{00000000-0005-0000-0000-0000AF000000}"/>
    <cellStyle name="20 % - Akzent2 2 3 3 6" xfId="15347" xr:uid="{00000000-0005-0000-0000-0000AF000000}"/>
    <cellStyle name="20 % - Akzent2 2 3 3 7" xfId="28831" xr:uid="{00000000-0005-0000-0000-0000AF000000}"/>
    <cellStyle name="20 % - Akzent2 2 3 3 8" xfId="42322" xr:uid="{00000000-0005-0000-0000-0000AF000000}"/>
    <cellStyle name="20 % - Akzent2 2 3 4" xfId="2458" xr:uid="{00000000-0005-0000-0000-0000B1000000}"/>
    <cellStyle name="20 % - Akzent2 2 3 4 2" xfId="5820" xr:uid="{00000000-0005-0000-0000-0000B1000000}"/>
    <cellStyle name="20 % - Akzent2 2 3 4 2 2" xfId="19271" xr:uid="{00000000-0005-0000-0000-0000B1000000}"/>
    <cellStyle name="20 % - Akzent2 2 3 4 2 3" xfId="32755" xr:uid="{00000000-0005-0000-0000-0000B1000000}"/>
    <cellStyle name="20 % - Akzent2 2 3 4 2 4" xfId="46246" xr:uid="{00000000-0005-0000-0000-0000B1000000}"/>
    <cellStyle name="20 % - Akzent2 2 3 4 3" xfId="9176" xr:uid="{00000000-0005-0000-0000-0000B1000000}"/>
    <cellStyle name="20 % - Akzent2 2 3 4 3 2" xfId="22627" xr:uid="{00000000-0005-0000-0000-0000B1000000}"/>
    <cellStyle name="20 % - Akzent2 2 3 4 3 3" xfId="36111" xr:uid="{00000000-0005-0000-0000-0000B1000000}"/>
    <cellStyle name="20 % - Akzent2 2 3 4 3 4" xfId="49602" xr:uid="{00000000-0005-0000-0000-0000B1000000}"/>
    <cellStyle name="20 % - Akzent2 2 3 4 4" xfId="12532" xr:uid="{00000000-0005-0000-0000-0000B1000000}"/>
    <cellStyle name="20 % - Akzent2 2 3 4 4 2" xfId="25983" xr:uid="{00000000-0005-0000-0000-0000B1000000}"/>
    <cellStyle name="20 % - Akzent2 2 3 4 4 3" xfId="39467" xr:uid="{00000000-0005-0000-0000-0000B1000000}"/>
    <cellStyle name="20 % - Akzent2 2 3 4 4 4" xfId="52958" xr:uid="{00000000-0005-0000-0000-0000B1000000}"/>
    <cellStyle name="20 % - Akzent2 2 3 4 5" xfId="15914" xr:uid="{00000000-0005-0000-0000-0000B1000000}"/>
    <cellStyle name="20 % - Akzent2 2 3 4 6" xfId="29398" xr:uid="{00000000-0005-0000-0000-0000B1000000}"/>
    <cellStyle name="20 % - Akzent2 2 3 4 7" xfId="42889" xr:uid="{00000000-0005-0000-0000-0000B1000000}"/>
    <cellStyle name="20 % - Akzent2 2 3 5" xfId="3564" xr:uid="{00000000-0005-0000-0000-0000B2000000}"/>
    <cellStyle name="20 % - Akzent2 2 3 5 2" xfId="6925" xr:uid="{00000000-0005-0000-0000-0000B2000000}"/>
    <cellStyle name="20 % - Akzent2 2 3 5 2 2" xfId="20376" xr:uid="{00000000-0005-0000-0000-0000B2000000}"/>
    <cellStyle name="20 % - Akzent2 2 3 5 2 3" xfId="33860" xr:uid="{00000000-0005-0000-0000-0000B2000000}"/>
    <cellStyle name="20 % - Akzent2 2 3 5 2 4" xfId="47351" xr:uid="{00000000-0005-0000-0000-0000B2000000}"/>
    <cellStyle name="20 % - Akzent2 2 3 5 3" xfId="10281" xr:uid="{00000000-0005-0000-0000-0000B2000000}"/>
    <cellStyle name="20 % - Akzent2 2 3 5 3 2" xfId="23732" xr:uid="{00000000-0005-0000-0000-0000B2000000}"/>
    <cellStyle name="20 % - Akzent2 2 3 5 3 3" xfId="37216" xr:uid="{00000000-0005-0000-0000-0000B2000000}"/>
    <cellStyle name="20 % - Akzent2 2 3 5 3 4" xfId="50707" xr:uid="{00000000-0005-0000-0000-0000B2000000}"/>
    <cellStyle name="20 % - Akzent2 2 3 5 4" xfId="13637" xr:uid="{00000000-0005-0000-0000-0000B2000000}"/>
    <cellStyle name="20 % - Akzent2 2 3 5 4 2" xfId="27088" xr:uid="{00000000-0005-0000-0000-0000B2000000}"/>
    <cellStyle name="20 % - Akzent2 2 3 5 4 3" xfId="40572" xr:uid="{00000000-0005-0000-0000-0000B2000000}"/>
    <cellStyle name="20 % - Akzent2 2 3 5 4 4" xfId="54063" xr:uid="{00000000-0005-0000-0000-0000B2000000}"/>
    <cellStyle name="20 % - Akzent2 2 3 5 5" xfId="17019" xr:uid="{00000000-0005-0000-0000-0000B2000000}"/>
    <cellStyle name="20 % - Akzent2 2 3 5 6" xfId="30503" xr:uid="{00000000-0005-0000-0000-0000B2000000}"/>
    <cellStyle name="20 % - Akzent2 2 3 5 7" xfId="43994" xr:uid="{00000000-0005-0000-0000-0000B2000000}"/>
    <cellStyle name="20 % - Akzent2 2 3 6" xfId="4144" xr:uid="{00000000-0005-0000-0000-0000B3000000}"/>
    <cellStyle name="20 % - Akzent2 2 3 6 2" xfId="7501" xr:uid="{00000000-0005-0000-0000-0000B3000000}"/>
    <cellStyle name="20 % - Akzent2 2 3 6 2 2" xfId="20952" xr:uid="{00000000-0005-0000-0000-0000B3000000}"/>
    <cellStyle name="20 % - Akzent2 2 3 6 2 3" xfId="34436" xr:uid="{00000000-0005-0000-0000-0000B3000000}"/>
    <cellStyle name="20 % - Akzent2 2 3 6 2 4" xfId="47927" xr:uid="{00000000-0005-0000-0000-0000B3000000}"/>
    <cellStyle name="20 % - Akzent2 2 3 6 3" xfId="10857" xr:uid="{00000000-0005-0000-0000-0000B3000000}"/>
    <cellStyle name="20 % - Akzent2 2 3 6 3 2" xfId="24308" xr:uid="{00000000-0005-0000-0000-0000B3000000}"/>
    <cellStyle name="20 % - Akzent2 2 3 6 3 3" xfId="37792" xr:uid="{00000000-0005-0000-0000-0000B3000000}"/>
    <cellStyle name="20 % - Akzent2 2 3 6 3 4" xfId="51283" xr:uid="{00000000-0005-0000-0000-0000B3000000}"/>
    <cellStyle name="20 % - Akzent2 2 3 6 4" xfId="14213" xr:uid="{00000000-0005-0000-0000-0000B3000000}"/>
    <cellStyle name="20 % - Akzent2 2 3 6 4 2" xfId="27664" xr:uid="{00000000-0005-0000-0000-0000B3000000}"/>
    <cellStyle name="20 % - Akzent2 2 3 6 4 3" xfId="41148" xr:uid="{00000000-0005-0000-0000-0000B3000000}"/>
    <cellStyle name="20 % - Akzent2 2 3 6 4 4" xfId="54639" xr:uid="{00000000-0005-0000-0000-0000B3000000}"/>
    <cellStyle name="20 % - Akzent2 2 3 6 5" xfId="17595" xr:uid="{00000000-0005-0000-0000-0000B3000000}"/>
    <cellStyle name="20 % - Akzent2 2 3 6 6" xfId="31079" xr:uid="{00000000-0005-0000-0000-0000B3000000}"/>
    <cellStyle name="20 % - Akzent2 2 3 6 7" xfId="44570" xr:uid="{00000000-0005-0000-0000-0000B3000000}"/>
    <cellStyle name="20 % - Akzent2 2 3 7" xfId="4694" xr:uid="{00000000-0005-0000-0000-0000A8000000}"/>
    <cellStyle name="20 % - Akzent2 2 3 7 2" xfId="18145" xr:uid="{00000000-0005-0000-0000-0000A8000000}"/>
    <cellStyle name="20 % - Akzent2 2 3 7 3" xfId="31629" xr:uid="{00000000-0005-0000-0000-0000A8000000}"/>
    <cellStyle name="20 % - Akzent2 2 3 7 4" xfId="45120" xr:uid="{00000000-0005-0000-0000-0000A8000000}"/>
    <cellStyle name="20 % - Akzent2 2 3 8" xfId="8050" xr:uid="{00000000-0005-0000-0000-0000A8000000}"/>
    <cellStyle name="20 % - Akzent2 2 3 8 2" xfId="21501" xr:uid="{00000000-0005-0000-0000-0000A8000000}"/>
    <cellStyle name="20 % - Akzent2 2 3 8 3" xfId="34985" xr:uid="{00000000-0005-0000-0000-0000A8000000}"/>
    <cellStyle name="20 % - Akzent2 2 3 8 4" xfId="48476" xr:uid="{00000000-0005-0000-0000-0000A8000000}"/>
    <cellStyle name="20 % - Akzent2 2 3 9" xfId="11406" xr:uid="{00000000-0005-0000-0000-0000A8000000}"/>
    <cellStyle name="20 % - Akzent2 2 3 9 2" xfId="24857" xr:uid="{00000000-0005-0000-0000-0000A8000000}"/>
    <cellStyle name="20 % - Akzent2 2 3 9 3" xfId="38341" xr:uid="{00000000-0005-0000-0000-0000A8000000}"/>
    <cellStyle name="20 % - Akzent2 2 3 9 4" xfId="51832" xr:uid="{00000000-0005-0000-0000-0000A8000000}"/>
    <cellStyle name="20 % - Akzent2 2 4" xfId="1369" xr:uid="{00000000-0005-0000-0000-0000B4000000}"/>
    <cellStyle name="20 % - Akzent2 2 4 10" xfId="28333" xr:uid="{00000000-0005-0000-0000-0000B4000000}"/>
    <cellStyle name="20 % - Akzent2 2 4 11" xfId="41824" xr:uid="{00000000-0005-0000-0000-0000B4000000}"/>
    <cellStyle name="20 % - Akzent2 2 4 2" xfId="1942" xr:uid="{00000000-0005-0000-0000-0000B5000000}"/>
    <cellStyle name="20 % - Akzent2 2 4 2 2" xfId="3082" xr:uid="{00000000-0005-0000-0000-0000B6000000}"/>
    <cellStyle name="20 % - Akzent2 2 4 2 2 2" xfId="6443" xr:uid="{00000000-0005-0000-0000-0000B6000000}"/>
    <cellStyle name="20 % - Akzent2 2 4 2 2 2 2" xfId="19894" xr:uid="{00000000-0005-0000-0000-0000B6000000}"/>
    <cellStyle name="20 % - Akzent2 2 4 2 2 2 3" xfId="33378" xr:uid="{00000000-0005-0000-0000-0000B6000000}"/>
    <cellStyle name="20 % - Akzent2 2 4 2 2 2 4" xfId="46869" xr:uid="{00000000-0005-0000-0000-0000B6000000}"/>
    <cellStyle name="20 % - Akzent2 2 4 2 2 3" xfId="9799" xr:uid="{00000000-0005-0000-0000-0000B6000000}"/>
    <cellStyle name="20 % - Akzent2 2 4 2 2 3 2" xfId="23250" xr:uid="{00000000-0005-0000-0000-0000B6000000}"/>
    <cellStyle name="20 % - Akzent2 2 4 2 2 3 3" xfId="36734" xr:uid="{00000000-0005-0000-0000-0000B6000000}"/>
    <cellStyle name="20 % - Akzent2 2 4 2 2 3 4" xfId="50225" xr:uid="{00000000-0005-0000-0000-0000B6000000}"/>
    <cellStyle name="20 % - Akzent2 2 4 2 2 4" xfId="13155" xr:uid="{00000000-0005-0000-0000-0000B6000000}"/>
    <cellStyle name="20 % - Akzent2 2 4 2 2 4 2" xfId="26606" xr:uid="{00000000-0005-0000-0000-0000B6000000}"/>
    <cellStyle name="20 % - Akzent2 2 4 2 2 4 3" xfId="40090" xr:uid="{00000000-0005-0000-0000-0000B6000000}"/>
    <cellStyle name="20 % - Akzent2 2 4 2 2 4 4" xfId="53581" xr:uid="{00000000-0005-0000-0000-0000B6000000}"/>
    <cellStyle name="20 % - Akzent2 2 4 2 2 5" xfId="16537" xr:uid="{00000000-0005-0000-0000-0000B6000000}"/>
    <cellStyle name="20 % - Akzent2 2 4 2 2 6" xfId="30021" xr:uid="{00000000-0005-0000-0000-0000B6000000}"/>
    <cellStyle name="20 % - Akzent2 2 4 2 2 7" xfId="43512" xr:uid="{00000000-0005-0000-0000-0000B6000000}"/>
    <cellStyle name="20 % - Akzent2 2 4 2 3" xfId="5316" xr:uid="{00000000-0005-0000-0000-0000B5000000}"/>
    <cellStyle name="20 % - Akzent2 2 4 2 3 2" xfId="18767" xr:uid="{00000000-0005-0000-0000-0000B5000000}"/>
    <cellStyle name="20 % - Akzent2 2 4 2 3 3" xfId="32251" xr:uid="{00000000-0005-0000-0000-0000B5000000}"/>
    <cellStyle name="20 % - Akzent2 2 4 2 3 4" xfId="45742" xr:uid="{00000000-0005-0000-0000-0000B5000000}"/>
    <cellStyle name="20 % - Akzent2 2 4 2 4" xfId="8672" xr:uid="{00000000-0005-0000-0000-0000B5000000}"/>
    <cellStyle name="20 % - Akzent2 2 4 2 4 2" xfId="22123" xr:uid="{00000000-0005-0000-0000-0000B5000000}"/>
    <cellStyle name="20 % - Akzent2 2 4 2 4 3" xfId="35607" xr:uid="{00000000-0005-0000-0000-0000B5000000}"/>
    <cellStyle name="20 % - Akzent2 2 4 2 4 4" xfId="49098" xr:uid="{00000000-0005-0000-0000-0000B5000000}"/>
    <cellStyle name="20 % - Akzent2 2 4 2 5" xfId="12028" xr:uid="{00000000-0005-0000-0000-0000B5000000}"/>
    <cellStyle name="20 % - Akzent2 2 4 2 5 2" xfId="25479" xr:uid="{00000000-0005-0000-0000-0000B5000000}"/>
    <cellStyle name="20 % - Akzent2 2 4 2 5 3" xfId="38963" xr:uid="{00000000-0005-0000-0000-0000B5000000}"/>
    <cellStyle name="20 % - Akzent2 2 4 2 5 4" xfId="52454" xr:uid="{00000000-0005-0000-0000-0000B5000000}"/>
    <cellStyle name="20 % - Akzent2 2 4 2 6" xfId="15410" xr:uid="{00000000-0005-0000-0000-0000B5000000}"/>
    <cellStyle name="20 % - Akzent2 2 4 2 7" xfId="28894" xr:uid="{00000000-0005-0000-0000-0000B5000000}"/>
    <cellStyle name="20 % - Akzent2 2 4 2 8" xfId="42385" xr:uid="{00000000-0005-0000-0000-0000B5000000}"/>
    <cellStyle name="20 % - Akzent2 2 4 3" xfId="2522" xr:uid="{00000000-0005-0000-0000-0000B7000000}"/>
    <cellStyle name="20 % - Akzent2 2 4 3 2" xfId="5883" xr:uid="{00000000-0005-0000-0000-0000B7000000}"/>
    <cellStyle name="20 % - Akzent2 2 4 3 2 2" xfId="19334" xr:uid="{00000000-0005-0000-0000-0000B7000000}"/>
    <cellStyle name="20 % - Akzent2 2 4 3 2 3" xfId="32818" xr:uid="{00000000-0005-0000-0000-0000B7000000}"/>
    <cellStyle name="20 % - Akzent2 2 4 3 2 4" xfId="46309" xr:uid="{00000000-0005-0000-0000-0000B7000000}"/>
    <cellStyle name="20 % - Akzent2 2 4 3 3" xfId="9239" xr:uid="{00000000-0005-0000-0000-0000B7000000}"/>
    <cellStyle name="20 % - Akzent2 2 4 3 3 2" xfId="22690" xr:uid="{00000000-0005-0000-0000-0000B7000000}"/>
    <cellStyle name="20 % - Akzent2 2 4 3 3 3" xfId="36174" xr:uid="{00000000-0005-0000-0000-0000B7000000}"/>
    <cellStyle name="20 % - Akzent2 2 4 3 3 4" xfId="49665" xr:uid="{00000000-0005-0000-0000-0000B7000000}"/>
    <cellStyle name="20 % - Akzent2 2 4 3 4" xfId="12595" xr:uid="{00000000-0005-0000-0000-0000B7000000}"/>
    <cellStyle name="20 % - Akzent2 2 4 3 4 2" xfId="26046" xr:uid="{00000000-0005-0000-0000-0000B7000000}"/>
    <cellStyle name="20 % - Akzent2 2 4 3 4 3" xfId="39530" xr:uid="{00000000-0005-0000-0000-0000B7000000}"/>
    <cellStyle name="20 % - Akzent2 2 4 3 4 4" xfId="53021" xr:uid="{00000000-0005-0000-0000-0000B7000000}"/>
    <cellStyle name="20 % - Akzent2 2 4 3 5" xfId="15977" xr:uid="{00000000-0005-0000-0000-0000B7000000}"/>
    <cellStyle name="20 % - Akzent2 2 4 3 6" xfId="29461" xr:uid="{00000000-0005-0000-0000-0000B7000000}"/>
    <cellStyle name="20 % - Akzent2 2 4 3 7" xfId="42952" xr:uid="{00000000-0005-0000-0000-0000B7000000}"/>
    <cellStyle name="20 % - Akzent2 2 4 4" xfId="3627" xr:uid="{00000000-0005-0000-0000-0000B8000000}"/>
    <cellStyle name="20 % - Akzent2 2 4 4 2" xfId="6988" xr:uid="{00000000-0005-0000-0000-0000B8000000}"/>
    <cellStyle name="20 % - Akzent2 2 4 4 2 2" xfId="20439" xr:uid="{00000000-0005-0000-0000-0000B8000000}"/>
    <cellStyle name="20 % - Akzent2 2 4 4 2 3" xfId="33923" xr:uid="{00000000-0005-0000-0000-0000B8000000}"/>
    <cellStyle name="20 % - Akzent2 2 4 4 2 4" xfId="47414" xr:uid="{00000000-0005-0000-0000-0000B8000000}"/>
    <cellStyle name="20 % - Akzent2 2 4 4 3" xfId="10344" xr:uid="{00000000-0005-0000-0000-0000B8000000}"/>
    <cellStyle name="20 % - Akzent2 2 4 4 3 2" xfId="23795" xr:uid="{00000000-0005-0000-0000-0000B8000000}"/>
    <cellStyle name="20 % - Akzent2 2 4 4 3 3" xfId="37279" xr:uid="{00000000-0005-0000-0000-0000B8000000}"/>
    <cellStyle name="20 % - Akzent2 2 4 4 3 4" xfId="50770" xr:uid="{00000000-0005-0000-0000-0000B8000000}"/>
    <cellStyle name="20 % - Akzent2 2 4 4 4" xfId="13700" xr:uid="{00000000-0005-0000-0000-0000B8000000}"/>
    <cellStyle name="20 % - Akzent2 2 4 4 4 2" xfId="27151" xr:uid="{00000000-0005-0000-0000-0000B8000000}"/>
    <cellStyle name="20 % - Akzent2 2 4 4 4 3" xfId="40635" xr:uid="{00000000-0005-0000-0000-0000B8000000}"/>
    <cellStyle name="20 % - Akzent2 2 4 4 4 4" xfId="54126" xr:uid="{00000000-0005-0000-0000-0000B8000000}"/>
    <cellStyle name="20 % - Akzent2 2 4 4 5" xfId="17082" xr:uid="{00000000-0005-0000-0000-0000B8000000}"/>
    <cellStyle name="20 % - Akzent2 2 4 4 6" xfId="30566" xr:uid="{00000000-0005-0000-0000-0000B8000000}"/>
    <cellStyle name="20 % - Akzent2 2 4 4 7" xfId="44057" xr:uid="{00000000-0005-0000-0000-0000B8000000}"/>
    <cellStyle name="20 % - Akzent2 2 4 5" xfId="4207" xr:uid="{00000000-0005-0000-0000-0000B9000000}"/>
    <cellStyle name="20 % - Akzent2 2 4 5 2" xfId="7564" xr:uid="{00000000-0005-0000-0000-0000B9000000}"/>
    <cellStyle name="20 % - Akzent2 2 4 5 2 2" xfId="21015" xr:uid="{00000000-0005-0000-0000-0000B9000000}"/>
    <cellStyle name="20 % - Akzent2 2 4 5 2 3" xfId="34499" xr:uid="{00000000-0005-0000-0000-0000B9000000}"/>
    <cellStyle name="20 % - Akzent2 2 4 5 2 4" xfId="47990" xr:uid="{00000000-0005-0000-0000-0000B9000000}"/>
    <cellStyle name="20 % - Akzent2 2 4 5 3" xfId="10920" xr:uid="{00000000-0005-0000-0000-0000B9000000}"/>
    <cellStyle name="20 % - Akzent2 2 4 5 3 2" xfId="24371" xr:uid="{00000000-0005-0000-0000-0000B9000000}"/>
    <cellStyle name="20 % - Akzent2 2 4 5 3 3" xfId="37855" xr:uid="{00000000-0005-0000-0000-0000B9000000}"/>
    <cellStyle name="20 % - Akzent2 2 4 5 3 4" xfId="51346" xr:uid="{00000000-0005-0000-0000-0000B9000000}"/>
    <cellStyle name="20 % - Akzent2 2 4 5 4" xfId="14276" xr:uid="{00000000-0005-0000-0000-0000B9000000}"/>
    <cellStyle name="20 % - Akzent2 2 4 5 4 2" xfId="27727" xr:uid="{00000000-0005-0000-0000-0000B9000000}"/>
    <cellStyle name="20 % - Akzent2 2 4 5 4 3" xfId="41211" xr:uid="{00000000-0005-0000-0000-0000B9000000}"/>
    <cellStyle name="20 % - Akzent2 2 4 5 4 4" xfId="54702" xr:uid="{00000000-0005-0000-0000-0000B9000000}"/>
    <cellStyle name="20 % - Akzent2 2 4 5 5" xfId="17658" xr:uid="{00000000-0005-0000-0000-0000B9000000}"/>
    <cellStyle name="20 % - Akzent2 2 4 5 6" xfId="31142" xr:uid="{00000000-0005-0000-0000-0000B9000000}"/>
    <cellStyle name="20 % - Akzent2 2 4 5 7" xfId="44633" xr:uid="{00000000-0005-0000-0000-0000B9000000}"/>
    <cellStyle name="20 % - Akzent2 2 4 6" xfId="4757" xr:uid="{00000000-0005-0000-0000-0000B4000000}"/>
    <cellStyle name="20 % - Akzent2 2 4 6 2" xfId="18208" xr:uid="{00000000-0005-0000-0000-0000B4000000}"/>
    <cellStyle name="20 % - Akzent2 2 4 6 3" xfId="31692" xr:uid="{00000000-0005-0000-0000-0000B4000000}"/>
    <cellStyle name="20 % - Akzent2 2 4 6 4" xfId="45183" xr:uid="{00000000-0005-0000-0000-0000B4000000}"/>
    <cellStyle name="20 % - Akzent2 2 4 7" xfId="8113" xr:uid="{00000000-0005-0000-0000-0000B4000000}"/>
    <cellStyle name="20 % - Akzent2 2 4 7 2" xfId="21564" xr:uid="{00000000-0005-0000-0000-0000B4000000}"/>
    <cellStyle name="20 % - Akzent2 2 4 7 3" xfId="35048" xr:uid="{00000000-0005-0000-0000-0000B4000000}"/>
    <cellStyle name="20 % - Akzent2 2 4 7 4" xfId="48539" xr:uid="{00000000-0005-0000-0000-0000B4000000}"/>
    <cellStyle name="20 % - Akzent2 2 4 8" xfId="11469" xr:uid="{00000000-0005-0000-0000-0000B4000000}"/>
    <cellStyle name="20 % - Akzent2 2 4 8 2" xfId="24920" xr:uid="{00000000-0005-0000-0000-0000B4000000}"/>
    <cellStyle name="20 % - Akzent2 2 4 8 3" xfId="38404" xr:uid="{00000000-0005-0000-0000-0000B4000000}"/>
    <cellStyle name="20 % - Akzent2 2 4 8 4" xfId="51895" xr:uid="{00000000-0005-0000-0000-0000B4000000}"/>
    <cellStyle name="20 % - Akzent2 2 4 9" xfId="14850" xr:uid="{00000000-0005-0000-0000-0000B4000000}"/>
    <cellStyle name="20 % - Akzent2 2 5" xfId="1694" xr:uid="{00000000-0005-0000-0000-0000BA000000}"/>
    <cellStyle name="20 % - Akzent2 2 5 2" xfId="2832" xr:uid="{00000000-0005-0000-0000-0000BB000000}"/>
    <cellStyle name="20 % - Akzent2 2 5 2 2" xfId="6193" xr:uid="{00000000-0005-0000-0000-0000BB000000}"/>
    <cellStyle name="20 % - Akzent2 2 5 2 2 2" xfId="19644" xr:uid="{00000000-0005-0000-0000-0000BB000000}"/>
    <cellStyle name="20 % - Akzent2 2 5 2 2 3" xfId="33128" xr:uid="{00000000-0005-0000-0000-0000BB000000}"/>
    <cellStyle name="20 % - Akzent2 2 5 2 2 4" xfId="46619" xr:uid="{00000000-0005-0000-0000-0000BB000000}"/>
    <cellStyle name="20 % - Akzent2 2 5 2 3" xfId="9549" xr:uid="{00000000-0005-0000-0000-0000BB000000}"/>
    <cellStyle name="20 % - Akzent2 2 5 2 3 2" xfId="23000" xr:uid="{00000000-0005-0000-0000-0000BB000000}"/>
    <cellStyle name="20 % - Akzent2 2 5 2 3 3" xfId="36484" xr:uid="{00000000-0005-0000-0000-0000BB000000}"/>
    <cellStyle name="20 % - Akzent2 2 5 2 3 4" xfId="49975" xr:uid="{00000000-0005-0000-0000-0000BB000000}"/>
    <cellStyle name="20 % - Akzent2 2 5 2 4" xfId="12905" xr:uid="{00000000-0005-0000-0000-0000BB000000}"/>
    <cellStyle name="20 % - Akzent2 2 5 2 4 2" xfId="26356" xr:uid="{00000000-0005-0000-0000-0000BB000000}"/>
    <cellStyle name="20 % - Akzent2 2 5 2 4 3" xfId="39840" xr:uid="{00000000-0005-0000-0000-0000BB000000}"/>
    <cellStyle name="20 % - Akzent2 2 5 2 4 4" xfId="53331" xr:uid="{00000000-0005-0000-0000-0000BB000000}"/>
    <cellStyle name="20 % - Akzent2 2 5 2 5" xfId="16287" xr:uid="{00000000-0005-0000-0000-0000BB000000}"/>
    <cellStyle name="20 % - Akzent2 2 5 2 6" xfId="29771" xr:uid="{00000000-0005-0000-0000-0000BB000000}"/>
    <cellStyle name="20 % - Akzent2 2 5 2 7" xfId="43262" xr:uid="{00000000-0005-0000-0000-0000BB000000}"/>
    <cellStyle name="20 % - Akzent2 2 5 3" xfId="5066" xr:uid="{00000000-0005-0000-0000-0000BA000000}"/>
    <cellStyle name="20 % - Akzent2 2 5 3 2" xfId="18517" xr:uid="{00000000-0005-0000-0000-0000BA000000}"/>
    <cellStyle name="20 % - Akzent2 2 5 3 3" xfId="32001" xr:uid="{00000000-0005-0000-0000-0000BA000000}"/>
    <cellStyle name="20 % - Akzent2 2 5 3 4" xfId="45492" xr:uid="{00000000-0005-0000-0000-0000BA000000}"/>
    <cellStyle name="20 % - Akzent2 2 5 4" xfId="8422" xr:uid="{00000000-0005-0000-0000-0000BA000000}"/>
    <cellStyle name="20 % - Akzent2 2 5 4 2" xfId="21873" xr:uid="{00000000-0005-0000-0000-0000BA000000}"/>
    <cellStyle name="20 % - Akzent2 2 5 4 3" xfId="35357" xr:uid="{00000000-0005-0000-0000-0000BA000000}"/>
    <cellStyle name="20 % - Akzent2 2 5 4 4" xfId="48848" xr:uid="{00000000-0005-0000-0000-0000BA000000}"/>
    <cellStyle name="20 % - Akzent2 2 5 5" xfId="11778" xr:uid="{00000000-0005-0000-0000-0000BA000000}"/>
    <cellStyle name="20 % - Akzent2 2 5 5 2" xfId="25229" xr:uid="{00000000-0005-0000-0000-0000BA000000}"/>
    <cellStyle name="20 % - Akzent2 2 5 5 3" xfId="38713" xr:uid="{00000000-0005-0000-0000-0000BA000000}"/>
    <cellStyle name="20 % - Akzent2 2 5 5 4" xfId="52204" xr:uid="{00000000-0005-0000-0000-0000BA000000}"/>
    <cellStyle name="20 % - Akzent2 2 5 6" xfId="15160" xr:uid="{00000000-0005-0000-0000-0000BA000000}"/>
    <cellStyle name="20 % - Akzent2 2 5 7" xfId="28644" xr:uid="{00000000-0005-0000-0000-0000BA000000}"/>
    <cellStyle name="20 % - Akzent2 2 5 8" xfId="42135" xr:uid="{00000000-0005-0000-0000-0000BA000000}"/>
    <cellStyle name="20 % - Akzent2 2 6" xfId="2259" xr:uid="{00000000-0005-0000-0000-0000BC000000}"/>
    <cellStyle name="20 % - Akzent2 2 6 2" xfId="5632" xr:uid="{00000000-0005-0000-0000-0000BC000000}"/>
    <cellStyle name="20 % - Akzent2 2 6 2 2" xfId="19083" xr:uid="{00000000-0005-0000-0000-0000BC000000}"/>
    <cellStyle name="20 % - Akzent2 2 6 2 3" xfId="32567" xr:uid="{00000000-0005-0000-0000-0000BC000000}"/>
    <cellStyle name="20 % - Akzent2 2 6 2 4" xfId="46058" xr:uid="{00000000-0005-0000-0000-0000BC000000}"/>
    <cellStyle name="20 % - Akzent2 2 6 3" xfId="8988" xr:uid="{00000000-0005-0000-0000-0000BC000000}"/>
    <cellStyle name="20 % - Akzent2 2 6 3 2" xfId="22439" xr:uid="{00000000-0005-0000-0000-0000BC000000}"/>
    <cellStyle name="20 % - Akzent2 2 6 3 3" xfId="35923" xr:uid="{00000000-0005-0000-0000-0000BC000000}"/>
    <cellStyle name="20 % - Akzent2 2 6 3 4" xfId="49414" xr:uid="{00000000-0005-0000-0000-0000BC000000}"/>
    <cellStyle name="20 % - Akzent2 2 6 4" xfId="12344" xr:uid="{00000000-0005-0000-0000-0000BC000000}"/>
    <cellStyle name="20 % - Akzent2 2 6 4 2" xfId="25795" xr:uid="{00000000-0005-0000-0000-0000BC000000}"/>
    <cellStyle name="20 % - Akzent2 2 6 4 3" xfId="39279" xr:uid="{00000000-0005-0000-0000-0000BC000000}"/>
    <cellStyle name="20 % - Akzent2 2 6 4 4" xfId="52770" xr:uid="{00000000-0005-0000-0000-0000BC000000}"/>
    <cellStyle name="20 % - Akzent2 2 6 5" xfId="15726" xr:uid="{00000000-0005-0000-0000-0000BC000000}"/>
    <cellStyle name="20 % - Akzent2 2 6 6" xfId="29210" xr:uid="{00000000-0005-0000-0000-0000BC000000}"/>
    <cellStyle name="20 % - Akzent2 2 6 7" xfId="42701" xr:uid="{00000000-0005-0000-0000-0000BC000000}"/>
    <cellStyle name="20 % - Akzent2 2 7" xfId="3376" xr:uid="{00000000-0005-0000-0000-0000BD000000}"/>
    <cellStyle name="20 % - Akzent2 2 7 2" xfId="6737" xr:uid="{00000000-0005-0000-0000-0000BD000000}"/>
    <cellStyle name="20 % - Akzent2 2 7 2 2" xfId="20188" xr:uid="{00000000-0005-0000-0000-0000BD000000}"/>
    <cellStyle name="20 % - Akzent2 2 7 2 3" xfId="33672" xr:uid="{00000000-0005-0000-0000-0000BD000000}"/>
    <cellStyle name="20 % - Akzent2 2 7 2 4" xfId="47163" xr:uid="{00000000-0005-0000-0000-0000BD000000}"/>
    <cellStyle name="20 % - Akzent2 2 7 3" xfId="10093" xr:uid="{00000000-0005-0000-0000-0000BD000000}"/>
    <cellStyle name="20 % - Akzent2 2 7 3 2" xfId="23544" xr:uid="{00000000-0005-0000-0000-0000BD000000}"/>
    <cellStyle name="20 % - Akzent2 2 7 3 3" xfId="37028" xr:uid="{00000000-0005-0000-0000-0000BD000000}"/>
    <cellStyle name="20 % - Akzent2 2 7 3 4" xfId="50519" xr:uid="{00000000-0005-0000-0000-0000BD000000}"/>
    <cellStyle name="20 % - Akzent2 2 7 4" xfId="13449" xr:uid="{00000000-0005-0000-0000-0000BD000000}"/>
    <cellStyle name="20 % - Akzent2 2 7 4 2" xfId="26900" xr:uid="{00000000-0005-0000-0000-0000BD000000}"/>
    <cellStyle name="20 % - Akzent2 2 7 4 3" xfId="40384" xr:uid="{00000000-0005-0000-0000-0000BD000000}"/>
    <cellStyle name="20 % - Akzent2 2 7 4 4" xfId="53875" xr:uid="{00000000-0005-0000-0000-0000BD000000}"/>
    <cellStyle name="20 % - Akzent2 2 7 5" xfId="16831" xr:uid="{00000000-0005-0000-0000-0000BD000000}"/>
    <cellStyle name="20 % - Akzent2 2 7 6" xfId="30315" xr:uid="{00000000-0005-0000-0000-0000BD000000}"/>
    <cellStyle name="20 % - Akzent2 2 7 7" xfId="43806" xr:uid="{00000000-0005-0000-0000-0000BD000000}"/>
    <cellStyle name="20 % - Akzent2 2 8" xfId="3883" xr:uid="{00000000-0005-0000-0000-0000BE000000}"/>
    <cellStyle name="20 % - Akzent2 2 8 2" xfId="7244" xr:uid="{00000000-0005-0000-0000-0000BE000000}"/>
    <cellStyle name="20 % - Akzent2 2 8 2 2" xfId="20695" xr:uid="{00000000-0005-0000-0000-0000BE000000}"/>
    <cellStyle name="20 % - Akzent2 2 8 2 3" xfId="34179" xr:uid="{00000000-0005-0000-0000-0000BE000000}"/>
    <cellStyle name="20 % - Akzent2 2 8 2 4" xfId="47670" xr:uid="{00000000-0005-0000-0000-0000BE000000}"/>
    <cellStyle name="20 % - Akzent2 2 8 3" xfId="10600" xr:uid="{00000000-0005-0000-0000-0000BE000000}"/>
    <cellStyle name="20 % - Akzent2 2 8 3 2" xfId="24051" xr:uid="{00000000-0005-0000-0000-0000BE000000}"/>
    <cellStyle name="20 % - Akzent2 2 8 3 3" xfId="37535" xr:uid="{00000000-0005-0000-0000-0000BE000000}"/>
    <cellStyle name="20 % - Akzent2 2 8 3 4" xfId="51026" xr:uid="{00000000-0005-0000-0000-0000BE000000}"/>
    <cellStyle name="20 % - Akzent2 2 8 4" xfId="13956" xr:uid="{00000000-0005-0000-0000-0000BE000000}"/>
    <cellStyle name="20 % - Akzent2 2 8 4 2" xfId="27407" xr:uid="{00000000-0005-0000-0000-0000BE000000}"/>
    <cellStyle name="20 % - Akzent2 2 8 4 3" xfId="40891" xr:uid="{00000000-0005-0000-0000-0000BE000000}"/>
    <cellStyle name="20 % - Akzent2 2 8 4 4" xfId="54382" xr:uid="{00000000-0005-0000-0000-0000BE000000}"/>
    <cellStyle name="20 % - Akzent2 2 8 5" xfId="17338" xr:uid="{00000000-0005-0000-0000-0000BE000000}"/>
    <cellStyle name="20 % - Akzent2 2 8 6" xfId="30822" xr:uid="{00000000-0005-0000-0000-0000BE000000}"/>
    <cellStyle name="20 % - Akzent2 2 8 7" xfId="44313" xr:uid="{00000000-0005-0000-0000-0000BE000000}"/>
    <cellStyle name="20 % - Akzent2 2 9" xfId="3956" xr:uid="{00000000-0005-0000-0000-0000BF000000}"/>
    <cellStyle name="20 % - Akzent2 2 9 2" xfId="7313" xr:uid="{00000000-0005-0000-0000-0000BF000000}"/>
    <cellStyle name="20 % - Akzent2 2 9 2 2" xfId="20764" xr:uid="{00000000-0005-0000-0000-0000BF000000}"/>
    <cellStyle name="20 % - Akzent2 2 9 2 3" xfId="34248" xr:uid="{00000000-0005-0000-0000-0000BF000000}"/>
    <cellStyle name="20 % - Akzent2 2 9 2 4" xfId="47739" xr:uid="{00000000-0005-0000-0000-0000BF000000}"/>
    <cellStyle name="20 % - Akzent2 2 9 3" xfId="10669" xr:uid="{00000000-0005-0000-0000-0000BF000000}"/>
    <cellStyle name="20 % - Akzent2 2 9 3 2" xfId="24120" xr:uid="{00000000-0005-0000-0000-0000BF000000}"/>
    <cellStyle name="20 % - Akzent2 2 9 3 3" xfId="37604" xr:uid="{00000000-0005-0000-0000-0000BF000000}"/>
    <cellStyle name="20 % - Akzent2 2 9 3 4" xfId="51095" xr:uid="{00000000-0005-0000-0000-0000BF000000}"/>
    <cellStyle name="20 % - Akzent2 2 9 4" xfId="14025" xr:uid="{00000000-0005-0000-0000-0000BF000000}"/>
    <cellStyle name="20 % - Akzent2 2 9 4 2" xfId="27476" xr:uid="{00000000-0005-0000-0000-0000BF000000}"/>
    <cellStyle name="20 % - Akzent2 2 9 4 3" xfId="40960" xr:uid="{00000000-0005-0000-0000-0000BF000000}"/>
    <cellStyle name="20 % - Akzent2 2 9 4 4" xfId="54451" xr:uid="{00000000-0005-0000-0000-0000BF000000}"/>
    <cellStyle name="20 % - Akzent2 2 9 5" xfId="17407" xr:uid="{00000000-0005-0000-0000-0000BF000000}"/>
    <cellStyle name="20 % - Akzent2 2 9 6" xfId="30891" xr:uid="{00000000-0005-0000-0000-0000BF000000}"/>
    <cellStyle name="20 % - Akzent2 2 9 7" xfId="44382" xr:uid="{00000000-0005-0000-0000-0000BF000000}"/>
    <cellStyle name="20 % - Akzent2 20" xfId="41464" xr:uid="{00000000-0005-0000-0000-000037A20000}"/>
    <cellStyle name="20 % - Akzent2 3" xfId="1155" xr:uid="{00000000-0005-0000-0000-0000C0000000}"/>
    <cellStyle name="20 % - Akzent2 3 10" xfId="11239" xr:uid="{00000000-0005-0000-0000-0000C0000000}"/>
    <cellStyle name="20 % - Akzent2 3 10 2" xfId="24690" xr:uid="{00000000-0005-0000-0000-0000C0000000}"/>
    <cellStyle name="20 % - Akzent2 3 10 3" xfId="38174" xr:uid="{00000000-0005-0000-0000-0000C0000000}"/>
    <cellStyle name="20 % - Akzent2 3 10 4" xfId="51665" xr:uid="{00000000-0005-0000-0000-0000C0000000}"/>
    <cellStyle name="20 % - Akzent2 3 11" xfId="14620" xr:uid="{00000000-0005-0000-0000-0000C0000000}"/>
    <cellStyle name="20 % - Akzent2 3 12" xfId="28103" xr:uid="{00000000-0005-0000-0000-0000C0000000}"/>
    <cellStyle name="20 % - Akzent2 3 13" xfId="41594" xr:uid="{00000000-0005-0000-0000-0000C0000000}"/>
    <cellStyle name="20 % - Akzent2 3 2" xfId="1249" xr:uid="{00000000-0005-0000-0000-0000C1000000}"/>
    <cellStyle name="20 % - Akzent2 3 2 10" xfId="14722" xr:uid="{00000000-0005-0000-0000-0000C1000000}"/>
    <cellStyle name="20 % - Akzent2 3 2 11" xfId="28205" xr:uid="{00000000-0005-0000-0000-0000C1000000}"/>
    <cellStyle name="20 % - Akzent2 3 2 12" xfId="41696" xr:uid="{00000000-0005-0000-0000-0000C1000000}"/>
    <cellStyle name="20 % - Akzent2 3 2 2" xfId="1487" xr:uid="{00000000-0005-0000-0000-0000C2000000}"/>
    <cellStyle name="20 % - Akzent2 3 2 2 10" xfId="28455" xr:uid="{00000000-0005-0000-0000-0000C2000000}"/>
    <cellStyle name="20 % - Akzent2 3 2 2 11" xfId="41946" xr:uid="{00000000-0005-0000-0000-0000C2000000}"/>
    <cellStyle name="20 % - Akzent2 3 2 2 2" xfId="2063" xr:uid="{00000000-0005-0000-0000-0000C3000000}"/>
    <cellStyle name="20 % - Akzent2 3 2 2 2 2" xfId="3204" xr:uid="{00000000-0005-0000-0000-0000C4000000}"/>
    <cellStyle name="20 % - Akzent2 3 2 2 2 2 2" xfId="6565" xr:uid="{00000000-0005-0000-0000-0000C4000000}"/>
    <cellStyle name="20 % - Akzent2 3 2 2 2 2 2 2" xfId="20016" xr:uid="{00000000-0005-0000-0000-0000C4000000}"/>
    <cellStyle name="20 % - Akzent2 3 2 2 2 2 2 3" xfId="33500" xr:uid="{00000000-0005-0000-0000-0000C4000000}"/>
    <cellStyle name="20 % - Akzent2 3 2 2 2 2 2 4" xfId="46991" xr:uid="{00000000-0005-0000-0000-0000C4000000}"/>
    <cellStyle name="20 % - Akzent2 3 2 2 2 2 3" xfId="9921" xr:uid="{00000000-0005-0000-0000-0000C4000000}"/>
    <cellStyle name="20 % - Akzent2 3 2 2 2 2 3 2" xfId="23372" xr:uid="{00000000-0005-0000-0000-0000C4000000}"/>
    <cellStyle name="20 % - Akzent2 3 2 2 2 2 3 3" xfId="36856" xr:uid="{00000000-0005-0000-0000-0000C4000000}"/>
    <cellStyle name="20 % - Akzent2 3 2 2 2 2 3 4" xfId="50347" xr:uid="{00000000-0005-0000-0000-0000C4000000}"/>
    <cellStyle name="20 % - Akzent2 3 2 2 2 2 4" xfId="13277" xr:uid="{00000000-0005-0000-0000-0000C4000000}"/>
    <cellStyle name="20 % - Akzent2 3 2 2 2 2 4 2" xfId="26728" xr:uid="{00000000-0005-0000-0000-0000C4000000}"/>
    <cellStyle name="20 % - Akzent2 3 2 2 2 2 4 3" xfId="40212" xr:uid="{00000000-0005-0000-0000-0000C4000000}"/>
    <cellStyle name="20 % - Akzent2 3 2 2 2 2 4 4" xfId="53703" xr:uid="{00000000-0005-0000-0000-0000C4000000}"/>
    <cellStyle name="20 % - Akzent2 3 2 2 2 2 5" xfId="16659" xr:uid="{00000000-0005-0000-0000-0000C4000000}"/>
    <cellStyle name="20 % - Akzent2 3 2 2 2 2 6" xfId="30143" xr:uid="{00000000-0005-0000-0000-0000C4000000}"/>
    <cellStyle name="20 % - Akzent2 3 2 2 2 2 7" xfId="43634" xr:uid="{00000000-0005-0000-0000-0000C4000000}"/>
    <cellStyle name="20 % - Akzent2 3 2 2 2 3" xfId="5438" xr:uid="{00000000-0005-0000-0000-0000C3000000}"/>
    <cellStyle name="20 % - Akzent2 3 2 2 2 3 2" xfId="18889" xr:uid="{00000000-0005-0000-0000-0000C3000000}"/>
    <cellStyle name="20 % - Akzent2 3 2 2 2 3 3" xfId="32373" xr:uid="{00000000-0005-0000-0000-0000C3000000}"/>
    <cellStyle name="20 % - Akzent2 3 2 2 2 3 4" xfId="45864" xr:uid="{00000000-0005-0000-0000-0000C3000000}"/>
    <cellStyle name="20 % - Akzent2 3 2 2 2 4" xfId="8794" xr:uid="{00000000-0005-0000-0000-0000C3000000}"/>
    <cellStyle name="20 % - Akzent2 3 2 2 2 4 2" xfId="22245" xr:uid="{00000000-0005-0000-0000-0000C3000000}"/>
    <cellStyle name="20 % - Akzent2 3 2 2 2 4 3" xfId="35729" xr:uid="{00000000-0005-0000-0000-0000C3000000}"/>
    <cellStyle name="20 % - Akzent2 3 2 2 2 4 4" xfId="49220" xr:uid="{00000000-0005-0000-0000-0000C3000000}"/>
    <cellStyle name="20 % - Akzent2 3 2 2 2 5" xfId="12150" xr:uid="{00000000-0005-0000-0000-0000C3000000}"/>
    <cellStyle name="20 % - Akzent2 3 2 2 2 5 2" xfId="25601" xr:uid="{00000000-0005-0000-0000-0000C3000000}"/>
    <cellStyle name="20 % - Akzent2 3 2 2 2 5 3" xfId="39085" xr:uid="{00000000-0005-0000-0000-0000C3000000}"/>
    <cellStyle name="20 % - Akzent2 3 2 2 2 5 4" xfId="52576" xr:uid="{00000000-0005-0000-0000-0000C3000000}"/>
    <cellStyle name="20 % - Akzent2 3 2 2 2 6" xfId="15532" xr:uid="{00000000-0005-0000-0000-0000C3000000}"/>
    <cellStyle name="20 % - Akzent2 3 2 2 2 7" xfId="29016" xr:uid="{00000000-0005-0000-0000-0000C3000000}"/>
    <cellStyle name="20 % - Akzent2 3 2 2 2 8" xfId="42507" xr:uid="{00000000-0005-0000-0000-0000C3000000}"/>
    <cellStyle name="20 % - Akzent2 3 2 2 3" xfId="2644" xr:uid="{00000000-0005-0000-0000-0000C5000000}"/>
    <cellStyle name="20 % - Akzent2 3 2 2 3 2" xfId="6005" xr:uid="{00000000-0005-0000-0000-0000C5000000}"/>
    <cellStyle name="20 % - Akzent2 3 2 2 3 2 2" xfId="19456" xr:uid="{00000000-0005-0000-0000-0000C5000000}"/>
    <cellStyle name="20 % - Akzent2 3 2 2 3 2 3" xfId="32940" xr:uid="{00000000-0005-0000-0000-0000C5000000}"/>
    <cellStyle name="20 % - Akzent2 3 2 2 3 2 4" xfId="46431" xr:uid="{00000000-0005-0000-0000-0000C5000000}"/>
    <cellStyle name="20 % - Akzent2 3 2 2 3 3" xfId="9361" xr:uid="{00000000-0005-0000-0000-0000C5000000}"/>
    <cellStyle name="20 % - Akzent2 3 2 2 3 3 2" xfId="22812" xr:uid="{00000000-0005-0000-0000-0000C5000000}"/>
    <cellStyle name="20 % - Akzent2 3 2 2 3 3 3" xfId="36296" xr:uid="{00000000-0005-0000-0000-0000C5000000}"/>
    <cellStyle name="20 % - Akzent2 3 2 2 3 3 4" xfId="49787" xr:uid="{00000000-0005-0000-0000-0000C5000000}"/>
    <cellStyle name="20 % - Akzent2 3 2 2 3 4" xfId="12717" xr:uid="{00000000-0005-0000-0000-0000C5000000}"/>
    <cellStyle name="20 % - Akzent2 3 2 2 3 4 2" xfId="26168" xr:uid="{00000000-0005-0000-0000-0000C5000000}"/>
    <cellStyle name="20 % - Akzent2 3 2 2 3 4 3" xfId="39652" xr:uid="{00000000-0005-0000-0000-0000C5000000}"/>
    <cellStyle name="20 % - Akzent2 3 2 2 3 4 4" xfId="53143" xr:uid="{00000000-0005-0000-0000-0000C5000000}"/>
    <cellStyle name="20 % - Akzent2 3 2 2 3 5" xfId="16099" xr:uid="{00000000-0005-0000-0000-0000C5000000}"/>
    <cellStyle name="20 % - Akzent2 3 2 2 3 6" xfId="29583" xr:uid="{00000000-0005-0000-0000-0000C5000000}"/>
    <cellStyle name="20 % - Akzent2 3 2 2 3 7" xfId="43074" xr:uid="{00000000-0005-0000-0000-0000C5000000}"/>
    <cellStyle name="20 % - Akzent2 3 2 2 4" xfId="3749" xr:uid="{00000000-0005-0000-0000-0000C6000000}"/>
    <cellStyle name="20 % - Akzent2 3 2 2 4 2" xfId="7110" xr:uid="{00000000-0005-0000-0000-0000C6000000}"/>
    <cellStyle name="20 % - Akzent2 3 2 2 4 2 2" xfId="20561" xr:uid="{00000000-0005-0000-0000-0000C6000000}"/>
    <cellStyle name="20 % - Akzent2 3 2 2 4 2 3" xfId="34045" xr:uid="{00000000-0005-0000-0000-0000C6000000}"/>
    <cellStyle name="20 % - Akzent2 3 2 2 4 2 4" xfId="47536" xr:uid="{00000000-0005-0000-0000-0000C6000000}"/>
    <cellStyle name="20 % - Akzent2 3 2 2 4 3" xfId="10466" xr:uid="{00000000-0005-0000-0000-0000C6000000}"/>
    <cellStyle name="20 % - Akzent2 3 2 2 4 3 2" xfId="23917" xr:uid="{00000000-0005-0000-0000-0000C6000000}"/>
    <cellStyle name="20 % - Akzent2 3 2 2 4 3 3" xfId="37401" xr:uid="{00000000-0005-0000-0000-0000C6000000}"/>
    <cellStyle name="20 % - Akzent2 3 2 2 4 3 4" xfId="50892" xr:uid="{00000000-0005-0000-0000-0000C6000000}"/>
    <cellStyle name="20 % - Akzent2 3 2 2 4 4" xfId="13822" xr:uid="{00000000-0005-0000-0000-0000C6000000}"/>
    <cellStyle name="20 % - Akzent2 3 2 2 4 4 2" xfId="27273" xr:uid="{00000000-0005-0000-0000-0000C6000000}"/>
    <cellStyle name="20 % - Akzent2 3 2 2 4 4 3" xfId="40757" xr:uid="{00000000-0005-0000-0000-0000C6000000}"/>
    <cellStyle name="20 % - Akzent2 3 2 2 4 4 4" xfId="54248" xr:uid="{00000000-0005-0000-0000-0000C6000000}"/>
    <cellStyle name="20 % - Akzent2 3 2 2 4 5" xfId="17204" xr:uid="{00000000-0005-0000-0000-0000C6000000}"/>
    <cellStyle name="20 % - Akzent2 3 2 2 4 6" xfId="30688" xr:uid="{00000000-0005-0000-0000-0000C6000000}"/>
    <cellStyle name="20 % - Akzent2 3 2 2 4 7" xfId="44179" xr:uid="{00000000-0005-0000-0000-0000C6000000}"/>
    <cellStyle name="20 % - Akzent2 3 2 2 5" xfId="4329" xr:uid="{00000000-0005-0000-0000-0000C7000000}"/>
    <cellStyle name="20 % - Akzent2 3 2 2 5 2" xfId="7686" xr:uid="{00000000-0005-0000-0000-0000C7000000}"/>
    <cellStyle name="20 % - Akzent2 3 2 2 5 2 2" xfId="21137" xr:uid="{00000000-0005-0000-0000-0000C7000000}"/>
    <cellStyle name="20 % - Akzent2 3 2 2 5 2 3" xfId="34621" xr:uid="{00000000-0005-0000-0000-0000C7000000}"/>
    <cellStyle name="20 % - Akzent2 3 2 2 5 2 4" xfId="48112" xr:uid="{00000000-0005-0000-0000-0000C7000000}"/>
    <cellStyle name="20 % - Akzent2 3 2 2 5 3" xfId="11042" xr:uid="{00000000-0005-0000-0000-0000C7000000}"/>
    <cellStyle name="20 % - Akzent2 3 2 2 5 3 2" xfId="24493" xr:uid="{00000000-0005-0000-0000-0000C7000000}"/>
    <cellStyle name="20 % - Akzent2 3 2 2 5 3 3" xfId="37977" xr:uid="{00000000-0005-0000-0000-0000C7000000}"/>
    <cellStyle name="20 % - Akzent2 3 2 2 5 3 4" xfId="51468" xr:uid="{00000000-0005-0000-0000-0000C7000000}"/>
    <cellStyle name="20 % - Akzent2 3 2 2 5 4" xfId="14398" xr:uid="{00000000-0005-0000-0000-0000C7000000}"/>
    <cellStyle name="20 % - Akzent2 3 2 2 5 4 2" xfId="27849" xr:uid="{00000000-0005-0000-0000-0000C7000000}"/>
    <cellStyle name="20 % - Akzent2 3 2 2 5 4 3" xfId="41333" xr:uid="{00000000-0005-0000-0000-0000C7000000}"/>
    <cellStyle name="20 % - Akzent2 3 2 2 5 4 4" xfId="54824" xr:uid="{00000000-0005-0000-0000-0000C7000000}"/>
    <cellStyle name="20 % - Akzent2 3 2 2 5 5" xfId="17780" xr:uid="{00000000-0005-0000-0000-0000C7000000}"/>
    <cellStyle name="20 % - Akzent2 3 2 2 5 6" xfId="31264" xr:uid="{00000000-0005-0000-0000-0000C7000000}"/>
    <cellStyle name="20 % - Akzent2 3 2 2 5 7" xfId="44755" xr:uid="{00000000-0005-0000-0000-0000C7000000}"/>
    <cellStyle name="20 % - Akzent2 3 2 2 6" xfId="4879" xr:uid="{00000000-0005-0000-0000-0000C2000000}"/>
    <cellStyle name="20 % - Akzent2 3 2 2 6 2" xfId="18330" xr:uid="{00000000-0005-0000-0000-0000C2000000}"/>
    <cellStyle name="20 % - Akzent2 3 2 2 6 3" xfId="31814" xr:uid="{00000000-0005-0000-0000-0000C2000000}"/>
    <cellStyle name="20 % - Akzent2 3 2 2 6 4" xfId="45305" xr:uid="{00000000-0005-0000-0000-0000C2000000}"/>
    <cellStyle name="20 % - Akzent2 3 2 2 7" xfId="8235" xr:uid="{00000000-0005-0000-0000-0000C2000000}"/>
    <cellStyle name="20 % - Akzent2 3 2 2 7 2" xfId="21686" xr:uid="{00000000-0005-0000-0000-0000C2000000}"/>
    <cellStyle name="20 % - Akzent2 3 2 2 7 3" xfId="35170" xr:uid="{00000000-0005-0000-0000-0000C2000000}"/>
    <cellStyle name="20 % - Akzent2 3 2 2 7 4" xfId="48661" xr:uid="{00000000-0005-0000-0000-0000C2000000}"/>
    <cellStyle name="20 % - Akzent2 3 2 2 8" xfId="11591" xr:uid="{00000000-0005-0000-0000-0000C2000000}"/>
    <cellStyle name="20 % - Akzent2 3 2 2 8 2" xfId="25042" xr:uid="{00000000-0005-0000-0000-0000C2000000}"/>
    <cellStyle name="20 % - Akzent2 3 2 2 8 3" xfId="38526" xr:uid="{00000000-0005-0000-0000-0000C2000000}"/>
    <cellStyle name="20 % - Akzent2 3 2 2 8 4" xfId="52017" xr:uid="{00000000-0005-0000-0000-0000C2000000}"/>
    <cellStyle name="20 % - Akzent2 3 2 2 9" xfId="14972" xr:uid="{00000000-0005-0000-0000-0000C2000000}"/>
    <cellStyle name="20 % - Akzent2 3 2 3" xfId="1814" xr:uid="{00000000-0005-0000-0000-0000C8000000}"/>
    <cellStyle name="20 % - Akzent2 3 2 3 2" xfId="2954" xr:uid="{00000000-0005-0000-0000-0000C9000000}"/>
    <cellStyle name="20 % - Akzent2 3 2 3 2 2" xfId="6315" xr:uid="{00000000-0005-0000-0000-0000C9000000}"/>
    <cellStyle name="20 % - Akzent2 3 2 3 2 2 2" xfId="19766" xr:uid="{00000000-0005-0000-0000-0000C9000000}"/>
    <cellStyle name="20 % - Akzent2 3 2 3 2 2 3" xfId="33250" xr:uid="{00000000-0005-0000-0000-0000C9000000}"/>
    <cellStyle name="20 % - Akzent2 3 2 3 2 2 4" xfId="46741" xr:uid="{00000000-0005-0000-0000-0000C9000000}"/>
    <cellStyle name="20 % - Akzent2 3 2 3 2 3" xfId="9671" xr:uid="{00000000-0005-0000-0000-0000C9000000}"/>
    <cellStyle name="20 % - Akzent2 3 2 3 2 3 2" xfId="23122" xr:uid="{00000000-0005-0000-0000-0000C9000000}"/>
    <cellStyle name="20 % - Akzent2 3 2 3 2 3 3" xfId="36606" xr:uid="{00000000-0005-0000-0000-0000C9000000}"/>
    <cellStyle name="20 % - Akzent2 3 2 3 2 3 4" xfId="50097" xr:uid="{00000000-0005-0000-0000-0000C9000000}"/>
    <cellStyle name="20 % - Akzent2 3 2 3 2 4" xfId="13027" xr:uid="{00000000-0005-0000-0000-0000C9000000}"/>
    <cellStyle name="20 % - Akzent2 3 2 3 2 4 2" xfId="26478" xr:uid="{00000000-0005-0000-0000-0000C9000000}"/>
    <cellStyle name="20 % - Akzent2 3 2 3 2 4 3" xfId="39962" xr:uid="{00000000-0005-0000-0000-0000C9000000}"/>
    <cellStyle name="20 % - Akzent2 3 2 3 2 4 4" xfId="53453" xr:uid="{00000000-0005-0000-0000-0000C9000000}"/>
    <cellStyle name="20 % - Akzent2 3 2 3 2 5" xfId="16409" xr:uid="{00000000-0005-0000-0000-0000C9000000}"/>
    <cellStyle name="20 % - Akzent2 3 2 3 2 6" xfId="29893" xr:uid="{00000000-0005-0000-0000-0000C9000000}"/>
    <cellStyle name="20 % - Akzent2 3 2 3 2 7" xfId="43384" xr:uid="{00000000-0005-0000-0000-0000C9000000}"/>
    <cellStyle name="20 % - Akzent2 3 2 3 3" xfId="5188" xr:uid="{00000000-0005-0000-0000-0000C8000000}"/>
    <cellStyle name="20 % - Akzent2 3 2 3 3 2" xfId="18639" xr:uid="{00000000-0005-0000-0000-0000C8000000}"/>
    <cellStyle name="20 % - Akzent2 3 2 3 3 3" xfId="32123" xr:uid="{00000000-0005-0000-0000-0000C8000000}"/>
    <cellStyle name="20 % - Akzent2 3 2 3 3 4" xfId="45614" xr:uid="{00000000-0005-0000-0000-0000C8000000}"/>
    <cellStyle name="20 % - Akzent2 3 2 3 4" xfId="8544" xr:uid="{00000000-0005-0000-0000-0000C8000000}"/>
    <cellStyle name="20 % - Akzent2 3 2 3 4 2" xfId="21995" xr:uid="{00000000-0005-0000-0000-0000C8000000}"/>
    <cellStyle name="20 % - Akzent2 3 2 3 4 3" xfId="35479" xr:uid="{00000000-0005-0000-0000-0000C8000000}"/>
    <cellStyle name="20 % - Akzent2 3 2 3 4 4" xfId="48970" xr:uid="{00000000-0005-0000-0000-0000C8000000}"/>
    <cellStyle name="20 % - Akzent2 3 2 3 5" xfId="11900" xr:uid="{00000000-0005-0000-0000-0000C8000000}"/>
    <cellStyle name="20 % - Akzent2 3 2 3 5 2" xfId="25351" xr:uid="{00000000-0005-0000-0000-0000C8000000}"/>
    <cellStyle name="20 % - Akzent2 3 2 3 5 3" xfId="38835" xr:uid="{00000000-0005-0000-0000-0000C8000000}"/>
    <cellStyle name="20 % - Akzent2 3 2 3 5 4" xfId="52326" xr:uid="{00000000-0005-0000-0000-0000C8000000}"/>
    <cellStyle name="20 % - Akzent2 3 2 3 6" xfId="15282" xr:uid="{00000000-0005-0000-0000-0000C8000000}"/>
    <cellStyle name="20 % - Akzent2 3 2 3 7" xfId="28766" xr:uid="{00000000-0005-0000-0000-0000C8000000}"/>
    <cellStyle name="20 % - Akzent2 3 2 3 8" xfId="42257" xr:uid="{00000000-0005-0000-0000-0000C8000000}"/>
    <cellStyle name="20 % - Akzent2 3 2 4" xfId="2393" xr:uid="{00000000-0005-0000-0000-0000CA000000}"/>
    <cellStyle name="20 % - Akzent2 3 2 4 2" xfId="5755" xr:uid="{00000000-0005-0000-0000-0000CA000000}"/>
    <cellStyle name="20 % - Akzent2 3 2 4 2 2" xfId="19206" xr:uid="{00000000-0005-0000-0000-0000CA000000}"/>
    <cellStyle name="20 % - Akzent2 3 2 4 2 3" xfId="32690" xr:uid="{00000000-0005-0000-0000-0000CA000000}"/>
    <cellStyle name="20 % - Akzent2 3 2 4 2 4" xfId="46181" xr:uid="{00000000-0005-0000-0000-0000CA000000}"/>
    <cellStyle name="20 % - Akzent2 3 2 4 3" xfId="9111" xr:uid="{00000000-0005-0000-0000-0000CA000000}"/>
    <cellStyle name="20 % - Akzent2 3 2 4 3 2" xfId="22562" xr:uid="{00000000-0005-0000-0000-0000CA000000}"/>
    <cellStyle name="20 % - Akzent2 3 2 4 3 3" xfId="36046" xr:uid="{00000000-0005-0000-0000-0000CA000000}"/>
    <cellStyle name="20 % - Akzent2 3 2 4 3 4" xfId="49537" xr:uid="{00000000-0005-0000-0000-0000CA000000}"/>
    <cellStyle name="20 % - Akzent2 3 2 4 4" xfId="12467" xr:uid="{00000000-0005-0000-0000-0000CA000000}"/>
    <cellStyle name="20 % - Akzent2 3 2 4 4 2" xfId="25918" xr:uid="{00000000-0005-0000-0000-0000CA000000}"/>
    <cellStyle name="20 % - Akzent2 3 2 4 4 3" xfId="39402" xr:uid="{00000000-0005-0000-0000-0000CA000000}"/>
    <cellStyle name="20 % - Akzent2 3 2 4 4 4" xfId="52893" xr:uid="{00000000-0005-0000-0000-0000CA000000}"/>
    <cellStyle name="20 % - Akzent2 3 2 4 5" xfId="15849" xr:uid="{00000000-0005-0000-0000-0000CA000000}"/>
    <cellStyle name="20 % - Akzent2 3 2 4 6" xfId="29333" xr:uid="{00000000-0005-0000-0000-0000CA000000}"/>
    <cellStyle name="20 % - Akzent2 3 2 4 7" xfId="42824" xr:uid="{00000000-0005-0000-0000-0000CA000000}"/>
    <cellStyle name="20 % - Akzent2 3 2 5" xfId="3499" xr:uid="{00000000-0005-0000-0000-0000CB000000}"/>
    <cellStyle name="20 % - Akzent2 3 2 5 2" xfId="6860" xr:uid="{00000000-0005-0000-0000-0000CB000000}"/>
    <cellStyle name="20 % - Akzent2 3 2 5 2 2" xfId="20311" xr:uid="{00000000-0005-0000-0000-0000CB000000}"/>
    <cellStyle name="20 % - Akzent2 3 2 5 2 3" xfId="33795" xr:uid="{00000000-0005-0000-0000-0000CB000000}"/>
    <cellStyle name="20 % - Akzent2 3 2 5 2 4" xfId="47286" xr:uid="{00000000-0005-0000-0000-0000CB000000}"/>
    <cellStyle name="20 % - Akzent2 3 2 5 3" xfId="10216" xr:uid="{00000000-0005-0000-0000-0000CB000000}"/>
    <cellStyle name="20 % - Akzent2 3 2 5 3 2" xfId="23667" xr:uid="{00000000-0005-0000-0000-0000CB000000}"/>
    <cellStyle name="20 % - Akzent2 3 2 5 3 3" xfId="37151" xr:uid="{00000000-0005-0000-0000-0000CB000000}"/>
    <cellStyle name="20 % - Akzent2 3 2 5 3 4" xfId="50642" xr:uid="{00000000-0005-0000-0000-0000CB000000}"/>
    <cellStyle name="20 % - Akzent2 3 2 5 4" xfId="13572" xr:uid="{00000000-0005-0000-0000-0000CB000000}"/>
    <cellStyle name="20 % - Akzent2 3 2 5 4 2" xfId="27023" xr:uid="{00000000-0005-0000-0000-0000CB000000}"/>
    <cellStyle name="20 % - Akzent2 3 2 5 4 3" xfId="40507" xr:uid="{00000000-0005-0000-0000-0000CB000000}"/>
    <cellStyle name="20 % - Akzent2 3 2 5 4 4" xfId="53998" xr:uid="{00000000-0005-0000-0000-0000CB000000}"/>
    <cellStyle name="20 % - Akzent2 3 2 5 5" xfId="16954" xr:uid="{00000000-0005-0000-0000-0000CB000000}"/>
    <cellStyle name="20 % - Akzent2 3 2 5 6" xfId="30438" xr:uid="{00000000-0005-0000-0000-0000CB000000}"/>
    <cellStyle name="20 % - Akzent2 3 2 5 7" xfId="43929" xr:uid="{00000000-0005-0000-0000-0000CB000000}"/>
    <cellStyle name="20 % - Akzent2 3 2 6" xfId="4079" xr:uid="{00000000-0005-0000-0000-0000CC000000}"/>
    <cellStyle name="20 % - Akzent2 3 2 6 2" xfId="7436" xr:uid="{00000000-0005-0000-0000-0000CC000000}"/>
    <cellStyle name="20 % - Akzent2 3 2 6 2 2" xfId="20887" xr:uid="{00000000-0005-0000-0000-0000CC000000}"/>
    <cellStyle name="20 % - Akzent2 3 2 6 2 3" xfId="34371" xr:uid="{00000000-0005-0000-0000-0000CC000000}"/>
    <cellStyle name="20 % - Akzent2 3 2 6 2 4" xfId="47862" xr:uid="{00000000-0005-0000-0000-0000CC000000}"/>
    <cellStyle name="20 % - Akzent2 3 2 6 3" xfId="10792" xr:uid="{00000000-0005-0000-0000-0000CC000000}"/>
    <cellStyle name="20 % - Akzent2 3 2 6 3 2" xfId="24243" xr:uid="{00000000-0005-0000-0000-0000CC000000}"/>
    <cellStyle name="20 % - Akzent2 3 2 6 3 3" xfId="37727" xr:uid="{00000000-0005-0000-0000-0000CC000000}"/>
    <cellStyle name="20 % - Akzent2 3 2 6 3 4" xfId="51218" xr:uid="{00000000-0005-0000-0000-0000CC000000}"/>
    <cellStyle name="20 % - Akzent2 3 2 6 4" xfId="14148" xr:uid="{00000000-0005-0000-0000-0000CC000000}"/>
    <cellStyle name="20 % - Akzent2 3 2 6 4 2" xfId="27599" xr:uid="{00000000-0005-0000-0000-0000CC000000}"/>
    <cellStyle name="20 % - Akzent2 3 2 6 4 3" xfId="41083" xr:uid="{00000000-0005-0000-0000-0000CC000000}"/>
    <cellStyle name="20 % - Akzent2 3 2 6 4 4" xfId="54574" xr:uid="{00000000-0005-0000-0000-0000CC000000}"/>
    <cellStyle name="20 % - Akzent2 3 2 6 5" xfId="17530" xr:uid="{00000000-0005-0000-0000-0000CC000000}"/>
    <cellStyle name="20 % - Akzent2 3 2 6 6" xfId="31014" xr:uid="{00000000-0005-0000-0000-0000CC000000}"/>
    <cellStyle name="20 % - Akzent2 3 2 6 7" xfId="44505" xr:uid="{00000000-0005-0000-0000-0000CC000000}"/>
    <cellStyle name="20 % - Akzent2 3 2 7" xfId="4629" xr:uid="{00000000-0005-0000-0000-0000C1000000}"/>
    <cellStyle name="20 % - Akzent2 3 2 7 2" xfId="18080" xr:uid="{00000000-0005-0000-0000-0000C1000000}"/>
    <cellStyle name="20 % - Akzent2 3 2 7 3" xfId="31564" xr:uid="{00000000-0005-0000-0000-0000C1000000}"/>
    <cellStyle name="20 % - Akzent2 3 2 7 4" xfId="45055" xr:uid="{00000000-0005-0000-0000-0000C1000000}"/>
    <cellStyle name="20 % - Akzent2 3 2 8" xfId="7985" xr:uid="{00000000-0005-0000-0000-0000C1000000}"/>
    <cellStyle name="20 % - Akzent2 3 2 8 2" xfId="21436" xr:uid="{00000000-0005-0000-0000-0000C1000000}"/>
    <cellStyle name="20 % - Akzent2 3 2 8 3" xfId="34920" xr:uid="{00000000-0005-0000-0000-0000C1000000}"/>
    <cellStyle name="20 % - Akzent2 3 2 8 4" xfId="48411" xr:uid="{00000000-0005-0000-0000-0000C1000000}"/>
    <cellStyle name="20 % - Akzent2 3 2 9" xfId="11341" xr:uid="{00000000-0005-0000-0000-0000C1000000}"/>
    <cellStyle name="20 % - Akzent2 3 2 9 2" xfId="24792" xr:uid="{00000000-0005-0000-0000-0000C1000000}"/>
    <cellStyle name="20 % - Akzent2 3 2 9 3" xfId="38276" xr:uid="{00000000-0005-0000-0000-0000C1000000}"/>
    <cellStyle name="20 % - Akzent2 3 2 9 4" xfId="51767" xr:uid="{00000000-0005-0000-0000-0000C1000000}"/>
    <cellStyle name="20 % - Akzent2 3 3" xfId="1389" xr:uid="{00000000-0005-0000-0000-0000CD000000}"/>
    <cellStyle name="20 % - Akzent2 3 3 10" xfId="28354" xr:uid="{00000000-0005-0000-0000-0000CD000000}"/>
    <cellStyle name="20 % - Akzent2 3 3 11" xfId="41845" xr:uid="{00000000-0005-0000-0000-0000CD000000}"/>
    <cellStyle name="20 % - Akzent2 3 3 2" xfId="1963" xr:uid="{00000000-0005-0000-0000-0000CE000000}"/>
    <cellStyle name="20 % - Akzent2 3 3 2 2" xfId="3103" xr:uid="{00000000-0005-0000-0000-0000CF000000}"/>
    <cellStyle name="20 % - Akzent2 3 3 2 2 2" xfId="6464" xr:uid="{00000000-0005-0000-0000-0000CF000000}"/>
    <cellStyle name="20 % - Akzent2 3 3 2 2 2 2" xfId="19915" xr:uid="{00000000-0005-0000-0000-0000CF000000}"/>
    <cellStyle name="20 % - Akzent2 3 3 2 2 2 3" xfId="33399" xr:uid="{00000000-0005-0000-0000-0000CF000000}"/>
    <cellStyle name="20 % - Akzent2 3 3 2 2 2 4" xfId="46890" xr:uid="{00000000-0005-0000-0000-0000CF000000}"/>
    <cellStyle name="20 % - Akzent2 3 3 2 2 3" xfId="9820" xr:uid="{00000000-0005-0000-0000-0000CF000000}"/>
    <cellStyle name="20 % - Akzent2 3 3 2 2 3 2" xfId="23271" xr:uid="{00000000-0005-0000-0000-0000CF000000}"/>
    <cellStyle name="20 % - Akzent2 3 3 2 2 3 3" xfId="36755" xr:uid="{00000000-0005-0000-0000-0000CF000000}"/>
    <cellStyle name="20 % - Akzent2 3 3 2 2 3 4" xfId="50246" xr:uid="{00000000-0005-0000-0000-0000CF000000}"/>
    <cellStyle name="20 % - Akzent2 3 3 2 2 4" xfId="13176" xr:uid="{00000000-0005-0000-0000-0000CF000000}"/>
    <cellStyle name="20 % - Akzent2 3 3 2 2 4 2" xfId="26627" xr:uid="{00000000-0005-0000-0000-0000CF000000}"/>
    <cellStyle name="20 % - Akzent2 3 3 2 2 4 3" xfId="40111" xr:uid="{00000000-0005-0000-0000-0000CF000000}"/>
    <cellStyle name="20 % - Akzent2 3 3 2 2 4 4" xfId="53602" xr:uid="{00000000-0005-0000-0000-0000CF000000}"/>
    <cellStyle name="20 % - Akzent2 3 3 2 2 5" xfId="16558" xr:uid="{00000000-0005-0000-0000-0000CF000000}"/>
    <cellStyle name="20 % - Akzent2 3 3 2 2 6" xfId="30042" xr:uid="{00000000-0005-0000-0000-0000CF000000}"/>
    <cellStyle name="20 % - Akzent2 3 3 2 2 7" xfId="43533" xr:uid="{00000000-0005-0000-0000-0000CF000000}"/>
    <cellStyle name="20 % - Akzent2 3 3 2 3" xfId="5337" xr:uid="{00000000-0005-0000-0000-0000CE000000}"/>
    <cellStyle name="20 % - Akzent2 3 3 2 3 2" xfId="18788" xr:uid="{00000000-0005-0000-0000-0000CE000000}"/>
    <cellStyle name="20 % - Akzent2 3 3 2 3 3" xfId="32272" xr:uid="{00000000-0005-0000-0000-0000CE000000}"/>
    <cellStyle name="20 % - Akzent2 3 3 2 3 4" xfId="45763" xr:uid="{00000000-0005-0000-0000-0000CE000000}"/>
    <cellStyle name="20 % - Akzent2 3 3 2 4" xfId="8693" xr:uid="{00000000-0005-0000-0000-0000CE000000}"/>
    <cellStyle name="20 % - Akzent2 3 3 2 4 2" xfId="22144" xr:uid="{00000000-0005-0000-0000-0000CE000000}"/>
    <cellStyle name="20 % - Akzent2 3 3 2 4 3" xfId="35628" xr:uid="{00000000-0005-0000-0000-0000CE000000}"/>
    <cellStyle name="20 % - Akzent2 3 3 2 4 4" xfId="49119" xr:uid="{00000000-0005-0000-0000-0000CE000000}"/>
    <cellStyle name="20 % - Akzent2 3 3 2 5" xfId="12049" xr:uid="{00000000-0005-0000-0000-0000CE000000}"/>
    <cellStyle name="20 % - Akzent2 3 3 2 5 2" xfId="25500" xr:uid="{00000000-0005-0000-0000-0000CE000000}"/>
    <cellStyle name="20 % - Akzent2 3 3 2 5 3" xfId="38984" xr:uid="{00000000-0005-0000-0000-0000CE000000}"/>
    <cellStyle name="20 % - Akzent2 3 3 2 5 4" xfId="52475" xr:uid="{00000000-0005-0000-0000-0000CE000000}"/>
    <cellStyle name="20 % - Akzent2 3 3 2 6" xfId="15431" xr:uid="{00000000-0005-0000-0000-0000CE000000}"/>
    <cellStyle name="20 % - Akzent2 3 3 2 7" xfId="28915" xr:uid="{00000000-0005-0000-0000-0000CE000000}"/>
    <cellStyle name="20 % - Akzent2 3 3 2 8" xfId="42406" xr:uid="{00000000-0005-0000-0000-0000CE000000}"/>
    <cellStyle name="20 % - Akzent2 3 3 3" xfId="2543" xr:uid="{00000000-0005-0000-0000-0000D0000000}"/>
    <cellStyle name="20 % - Akzent2 3 3 3 2" xfId="5904" xr:uid="{00000000-0005-0000-0000-0000D0000000}"/>
    <cellStyle name="20 % - Akzent2 3 3 3 2 2" xfId="19355" xr:uid="{00000000-0005-0000-0000-0000D0000000}"/>
    <cellStyle name="20 % - Akzent2 3 3 3 2 3" xfId="32839" xr:uid="{00000000-0005-0000-0000-0000D0000000}"/>
    <cellStyle name="20 % - Akzent2 3 3 3 2 4" xfId="46330" xr:uid="{00000000-0005-0000-0000-0000D0000000}"/>
    <cellStyle name="20 % - Akzent2 3 3 3 3" xfId="9260" xr:uid="{00000000-0005-0000-0000-0000D0000000}"/>
    <cellStyle name="20 % - Akzent2 3 3 3 3 2" xfId="22711" xr:uid="{00000000-0005-0000-0000-0000D0000000}"/>
    <cellStyle name="20 % - Akzent2 3 3 3 3 3" xfId="36195" xr:uid="{00000000-0005-0000-0000-0000D0000000}"/>
    <cellStyle name="20 % - Akzent2 3 3 3 3 4" xfId="49686" xr:uid="{00000000-0005-0000-0000-0000D0000000}"/>
    <cellStyle name="20 % - Akzent2 3 3 3 4" xfId="12616" xr:uid="{00000000-0005-0000-0000-0000D0000000}"/>
    <cellStyle name="20 % - Akzent2 3 3 3 4 2" xfId="26067" xr:uid="{00000000-0005-0000-0000-0000D0000000}"/>
    <cellStyle name="20 % - Akzent2 3 3 3 4 3" xfId="39551" xr:uid="{00000000-0005-0000-0000-0000D0000000}"/>
    <cellStyle name="20 % - Akzent2 3 3 3 4 4" xfId="53042" xr:uid="{00000000-0005-0000-0000-0000D0000000}"/>
    <cellStyle name="20 % - Akzent2 3 3 3 5" xfId="15998" xr:uid="{00000000-0005-0000-0000-0000D0000000}"/>
    <cellStyle name="20 % - Akzent2 3 3 3 6" xfId="29482" xr:uid="{00000000-0005-0000-0000-0000D0000000}"/>
    <cellStyle name="20 % - Akzent2 3 3 3 7" xfId="42973" xr:uid="{00000000-0005-0000-0000-0000D0000000}"/>
    <cellStyle name="20 % - Akzent2 3 3 4" xfId="3648" xr:uid="{00000000-0005-0000-0000-0000D1000000}"/>
    <cellStyle name="20 % - Akzent2 3 3 4 2" xfId="7009" xr:uid="{00000000-0005-0000-0000-0000D1000000}"/>
    <cellStyle name="20 % - Akzent2 3 3 4 2 2" xfId="20460" xr:uid="{00000000-0005-0000-0000-0000D1000000}"/>
    <cellStyle name="20 % - Akzent2 3 3 4 2 3" xfId="33944" xr:uid="{00000000-0005-0000-0000-0000D1000000}"/>
    <cellStyle name="20 % - Akzent2 3 3 4 2 4" xfId="47435" xr:uid="{00000000-0005-0000-0000-0000D1000000}"/>
    <cellStyle name="20 % - Akzent2 3 3 4 3" xfId="10365" xr:uid="{00000000-0005-0000-0000-0000D1000000}"/>
    <cellStyle name="20 % - Akzent2 3 3 4 3 2" xfId="23816" xr:uid="{00000000-0005-0000-0000-0000D1000000}"/>
    <cellStyle name="20 % - Akzent2 3 3 4 3 3" xfId="37300" xr:uid="{00000000-0005-0000-0000-0000D1000000}"/>
    <cellStyle name="20 % - Akzent2 3 3 4 3 4" xfId="50791" xr:uid="{00000000-0005-0000-0000-0000D1000000}"/>
    <cellStyle name="20 % - Akzent2 3 3 4 4" xfId="13721" xr:uid="{00000000-0005-0000-0000-0000D1000000}"/>
    <cellStyle name="20 % - Akzent2 3 3 4 4 2" xfId="27172" xr:uid="{00000000-0005-0000-0000-0000D1000000}"/>
    <cellStyle name="20 % - Akzent2 3 3 4 4 3" xfId="40656" xr:uid="{00000000-0005-0000-0000-0000D1000000}"/>
    <cellStyle name="20 % - Akzent2 3 3 4 4 4" xfId="54147" xr:uid="{00000000-0005-0000-0000-0000D1000000}"/>
    <cellStyle name="20 % - Akzent2 3 3 4 5" xfId="17103" xr:uid="{00000000-0005-0000-0000-0000D1000000}"/>
    <cellStyle name="20 % - Akzent2 3 3 4 6" xfId="30587" xr:uid="{00000000-0005-0000-0000-0000D1000000}"/>
    <cellStyle name="20 % - Akzent2 3 3 4 7" xfId="44078" xr:uid="{00000000-0005-0000-0000-0000D1000000}"/>
    <cellStyle name="20 % - Akzent2 3 3 5" xfId="4228" xr:uid="{00000000-0005-0000-0000-0000D2000000}"/>
    <cellStyle name="20 % - Akzent2 3 3 5 2" xfId="7585" xr:uid="{00000000-0005-0000-0000-0000D2000000}"/>
    <cellStyle name="20 % - Akzent2 3 3 5 2 2" xfId="21036" xr:uid="{00000000-0005-0000-0000-0000D2000000}"/>
    <cellStyle name="20 % - Akzent2 3 3 5 2 3" xfId="34520" xr:uid="{00000000-0005-0000-0000-0000D2000000}"/>
    <cellStyle name="20 % - Akzent2 3 3 5 2 4" xfId="48011" xr:uid="{00000000-0005-0000-0000-0000D2000000}"/>
    <cellStyle name="20 % - Akzent2 3 3 5 3" xfId="10941" xr:uid="{00000000-0005-0000-0000-0000D2000000}"/>
    <cellStyle name="20 % - Akzent2 3 3 5 3 2" xfId="24392" xr:uid="{00000000-0005-0000-0000-0000D2000000}"/>
    <cellStyle name="20 % - Akzent2 3 3 5 3 3" xfId="37876" xr:uid="{00000000-0005-0000-0000-0000D2000000}"/>
    <cellStyle name="20 % - Akzent2 3 3 5 3 4" xfId="51367" xr:uid="{00000000-0005-0000-0000-0000D2000000}"/>
    <cellStyle name="20 % - Akzent2 3 3 5 4" xfId="14297" xr:uid="{00000000-0005-0000-0000-0000D2000000}"/>
    <cellStyle name="20 % - Akzent2 3 3 5 4 2" xfId="27748" xr:uid="{00000000-0005-0000-0000-0000D2000000}"/>
    <cellStyle name="20 % - Akzent2 3 3 5 4 3" xfId="41232" xr:uid="{00000000-0005-0000-0000-0000D2000000}"/>
    <cellStyle name="20 % - Akzent2 3 3 5 4 4" xfId="54723" xr:uid="{00000000-0005-0000-0000-0000D2000000}"/>
    <cellStyle name="20 % - Akzent2 3 3 5 5" xfId="17679" xr:uid="{00000000-0005-0000-0000-0000D2000000}"/>
    <cellStyle name="20 % - Akzent2 3 3 5 6" xfId="31163" xr:uid="{00000000-0005-0000-0000-0000D2000000}"/>
    <cellStyle name="20 % - Akzent2 3 3 5 7" xfId="44654" xr:uid="{00000000-0005-0000-0000-0000D2000000}"/>
    <cellStyle name="20 % - Akzent2 3 3 6" xfId="4778" xr:uid="{00000000-0005-0000-0000-0000CD000000}"/>
    <cellStyle name="20 % - Akzent2 3 3 6 2" xfId="18229" xr:uid="{00000000-0005-0000-0000-0000CD000000}"/>
    <cellStyle name="20 % - Akzent2 3 3 6 3" xfId="31713" xr:uid="{00000000-0005-0000-0000-0000CD000000}"/>
    <cellStyle name="20 % - Akzent2 3 3 6 4" xfId="45204" xr:uid="{00000000-0005-0000-0000-0000CD000000}"/>
    <cellStyle name="20 % - Akzent2 3 3 7" xfId="8134" xr:uid="{00000000-0005-0000-0000-0000CD000000}"/>
    <cellStyle name="20 % - Akzent2 3 3 7 2" xfId="21585" xr:uid="{00000000-0005-0000-0000-0000CD000000}"/>
    <cellStyle name="20 % - Akzent2 3 3 7 3" xfId="35069" xr:uid="{00000000-0005-0000-0000-0000CD000000}"/>
    <cellStyle name="20 % - Akzent2 3 3 7 4" xfId="48560" xr:uid="{00000000-0005-0000-0000-0000CD000000}"/>
    <cellStyle name="20 % - Akzent2 3 3 8" xfId="11490" xr:uid="{00000000-0005-0000-0000-0000CD000000}"/>
    <cellStyle name="20 % - Akzent2 3 3 8 2" xfId="24941" xr:uid="{00000000-0005-0000-0000-0000CD000000}"/>
    <cellStyle name="20 % - Akzent2 3 3 8 3" xfId="38425" xr:uid="{00000000-0005-0000-0000-0000CD000000}"/>
    <cellStyle name="20 % - Akzent2 3 3 8 4" xfId="51916" xr:uid="{00000000-0005-0000-0000-0000CD000000}"/>
    <cellStyle name="20 % - Akzent2 3 3 9" xfId="14871" xr:uid="{00000000-0005-0000-0000-0000CD000000}"/>
    <cellStyle name="20 % - Akzent2 3 4" xfId="1714" xr:uid="{00000000-0005-0000-0000-0000D3000000}"/>
    <cellStyle name="20 % - Akzent2 3 4 2" xfId="2853" xr:uid="{00000000-0005-0000-0000-0000D4000000}"/>
    <cellStyle name="20 % - Akzent2 3 4 2 2" xfId="6214" xr:uid="{00000000-0005-0000-0000-0000D4000000}"/>
    <cellStyle name="20 % - Akzent2 3 4 2 2 2" xfId="19665" xr:uid="{00000000-0005-0000-0000-0000D4000000}"/>
    <cellStyle name="20 % - Akzent2 3 4 2 2 3" xfId="33149" xr:uid="{00000000-0005-0000-0000-0000D4000000}"/>
    <cellStyle name="20 % - Akzent2 3 4 2 2 4" xfId="46640" xr:uid="{00000000-0005-0000-0000-0000D4000000}"/>
    <cellStyle name="20 % - Akzent2 3 4 2 3" xfId="9570" xr:uid="{00000000-0005-0000-0000-0000D4000000}"/>
    <cellStyle name="20 % - Akzent2 3 4 2 3 2" xfId="23021" xr:uid="{00000000-0005-0000-0000-0000D4000000}"/>
    <cellStyle name="20 % - Akzent2 3 4 2 3 3" xfId="36505" xr:uid="{00000000-0005-0000-0000-0000D4000000}"/>
    <cellStyle name="20 % - Akzent2 3 4 2 3 4" xfId="49996" xr:uid="{00000000-0005-0000-0000-0000D4000000}"/>
    <cellStyle name="20 % - Akzent2 3 4 2 4" xfId="12926" xr:uid="{00000000-0005-0000-0000-0000D4000000}"/>
    <cellStyle name="20 % - Akzent2 3 4 2 4 2" xfId="26377" xr:uid="{00000000-0005-0000-0000-0000D4000000}"/>
    <cellStyle name="20 % - Akzent2 3 4 2 4 3" xfId="39861" xr:uid="{00000000-0005-0000-0000-0000D4000000}"/>
    <cellStyle name="20 % - Akzent2 3 4 2 4 4" xfId="53352" xr:uid="{00000000-0005-0000-0000-0000D4000000}"/>
    <cellStyle name="20 % - Akzent2 3 4 2 5" xfId="16308" xr:uid="{00000000-0005-0000-0000-0000D4000000}"/>
    <cellStyle name="20 % - Akzent2 3 4 2 6" xfId="29792" xr:uid="{00000000-0005-0000-0000-0000D4000000}"/>
    <cellStyle name="20 % - Akzent2 3 4 2 7" xfId="43283" xr:uid="{00000000-0005-0000-0000-0000D4000000}"/>
    <cellStyle name="20 % - Akzent2 3 4 3" xfId="5087" xr:uid="{00000000-0005-0000-0000-0000D3000000}"/>
    <cellStyle name="20 % - Akzent2 3 4 3 2" xfId="18538" xr:uid="{00000000-0005-0000-0000-0000D3000000}"/>
    <cellStyle name="20 % - Akzent2 3 4 3 3" xfId="32022" xr:uid="{00000000-0005-0000-0000-0000D3000000}"/>
    <cellStyle name="20 % - Akzent2 3 4 3 4" xfId="45513" xr:uid="{00000000-0005-0000-0000-0000D3000000}"/>
    <cellStyle name="20 % - Akzent2 3 4 4" xfId="8443" xr:uid="{00000000-0005-0000-0000-0000D3000000}"/>
    <cellStyle name="20 % - Akzent2 3 4 4 2" xfId="21894" xr:uid="{00000000-0005-0000-0000-0000D3000000}"/>
    <cellStyle name="20 % - Akzent2 3 4 4 3" xfId="35378" xr:uid="{00000000-0005-0000-0000-0000D3000000}"/>
    <cellStyle name="20 % - Akzent2 3 4 4 4" xfId="48869" xr:uid="{00000000-0005-0000-0000-0000D3000000}"/>
    <cellStyle name="20 % - Akzent2 3 4 5" xfId="11799" xr:uid="{00000000-0005-0000-0000-0000D3000000}"/>
    <cellStyle name="20 % - Akzent2 3 4 5 2" xfId="25250" xr:uid="{00000000-0005-0000-0000-0000D3000000}"/>
    <cellStyle name="20 % - Akzent2 3 4 5 3" xfId="38734" xr:uid="{00000000-0005-0000-0000-0000D3000000}"/>
    <cellStyle name="20 % - Akzent2 3 4 5 4" xfId="52225" xr:uid="{00000000-0005-0000-0000-0000D3000000}"/>
    <cellStyle name="20 % - Akzent2 3 4 6" xfId="15181" xr:uid="{00000000-0005-0000-0000-0000D3000000}"/>
    <cellStyle name="20 % - Akzent2 3 4 7" xfId="28665" xr:uid="{00000000-0005-0000-0000-0000D3000000}"/>
    <cellStyle name="20 % - Akzent2 3 4 8" xfId="42156" xr:uid="{00000000-0005-0000-0000-0000D3000000}"/>
    <cellStyle name="20 % - Akzent2 3 5" xfId="2291" xr:uid="{00000000-0005-0000-0000-0000D5000000}"/>
    <cellStyle name="20 % - Akzent2 3 5 2" xfId="5653" xr:uid="{00000000-0005-0000-0000-0000D5000000}"/>
    <cellStyle name="20 % - Akzent2 3 5 2 2" xfId="19104" xr:uid="{00000000-0005-0000-0000-0000D5000000}"/>
    <cellStyle name="20 % - Akzent2 3 5 2 3" xfId="32588" xr:uid="{00000000-0005-0000-0000-0000D5000000}"/>
    <cellStyle name="20 % - Akzent2 3 5 2 4" xfId="46079" xr:uid="{00000000-0005-0000-0000-0000D5000000}"/>
    <cellStyle name="20 % - Akzent2 3 5 3" xfId="9009" xr:uid="{00000000-0005-0000-0000-0000D5000000}"/>
    <cellStyle name="20 % - Akzent2 3 5 3 2" xfId="22460" xr:uid="{00000000-0005-0000-0000-0000D5000000}"/>
    <cellStyle name="20 % - Akzent2 3 5 3 3" xfId="35944" xr:uid="{00000000-0005-0000-0000-0000D5000000}"/>
    <cellStyle name="20 % - Akzent2 3 5 3 4" xfId="49435" xr:uid="{00000000-0005-0000-0000-0000D5000000}"/>
    <cellStyle name="20 % - Akzent2 3 5 4" xfId="12365" xr:uid="{00000000-0005-0000-0000-0000D5000000}"/>
    <cellStyle name="20 % - Akzent2 3 5 4 2" xfId="25816" xr:uid="{00000000-0005-0000-0000-0000D5000000}"/>
    <cellStyle name="20 % - Akzent2 3 5 4 3" xfId="39300" xr:uid="{00000000-0005-0000-0000-0000D5000000}"/>
    <cellStyle name="20 % - Akzent2 3 5 4 4" xfId="52791" xr:uid="{00000000-0005-0000-0000-0000D5000000}"/>
    <cellStyle name="20 % - Akzent2 3 5 5" xfId="15747" xr:uid="{00000000-0005-0000-0000-0000D5000000}"/>
    <cellStyle name="20 % - Akzent2 3 5 6" xfId="29231" xr:uid="{00000000-0005-0000-0000-0000D5000000}"/>
    <cellStyle name="20 % - Akzent2 3 5 7" xfId="42722" xr:uid="{00000000-0005-0000-0000-0000D5000000}"/>
    <cellStyle name="20 % - Akzent2 3 6" xfId="3397" xr:uid="{00000000-0005-0000-0000-0000D6000000}"/>
    <cellStyle name="20 % - Akzent2 3 6 2" xfId="6758" xr:uid="{00000000-0005-0000-0000-0000D6000000}"/>
    <cellStyle name="20 % - Akzent2 3 6 2 2" xfId="20209" xr:uid="{00000000-0005-0000-0000-0000D6000000}"/>
    <cellStyle name="20 % - Akzent2 3 6 2 3" xfId="33693" xr:uid="{00000000-0005-0000-0000-0000D6000000}"/>
    <cellStyle name="20 % - Akzent2 3 6 2 4" xfId="47184" xr:uid="{00000000-0005-0000-0000-0000D6000000}"/>
    <cellStyle name="20 % - Akzent2 3 6 3" xfId="10114" xr:uid="{00000000-0005-0000-0000-0000D6000000}"/>
    <cellStyle name="20 % - Akzent2 3 6 3 2" xfId="23565" xr:uid="{00000000-0005-0000-0000-0000D6000000}"/>
    <cellStyle name="20 % - Akzent2 3 6 3 3" xfId="37049" xr:uid="{00000000-0005-0000-0000-0000D6000000}"/>
    <cellStyle name="20 % - Akzent2 3 6 3 4" xfId="50540" xr:uid="{00000000-0005-0000-0000-0000D6000000}"/>
    <cellStyle name="20 % - Akzent2 3 6 4" xfId="13470" xr:uid="{00000000-0005-0000-0000-0000D6000000}"/>
    <cellStyle name="20 % - Akzent2 3 6 4 2" xfId="26921" xr:uid="{00000000-0005-0000-0000-0000D6000000}"/>
    <cellStyle name="20 % - Akzent2 3 6 4 3" xfId="40405" xr:uid="{00000000-0005-0000-0000-0000D6000000}"/>
    <cellStyle name="20 % - Akzent2 3 6 4 4" xfId="53896" xr:uid="{00000000-0005-0000-0000-0000D6000000}"/>
    <cellStyle name="20 % - Akzent2 3 6 5" xfId="16852" xr:uid="{00000000-0005-0000-0000-0000D6000000}"/>
    <cellStyle name="20 % - Akzent2 3 6 6" xfId="30336" xr:uid="{00000000-0005-0000-0000-0000D6000000}"/>
    <cellStyle name="20 % - Akzent2 3 6 7" xfId="43827" xr:uid="{00000000-0005-0000-0000-0000D6000000}"/>
    <cellStyle name="20 % - Akzent2 3 7" xfId="3977" xr:uid="{00000000-0005-0000-0000-0000D7000000}"/>
    <cellStyle name="20 % - Akzent2 3 7 2" xfId="7334" xr:uid="{00000000-0005-0000-0000-0000D7000000}"/>
    <cellStyle name="20 % - Akzent2 3 7 2 2" xfId="20785" xr:uid="{00000000-0005-0000-0000-0000D7000000}"/>
    <cellStyle name="20 % - Akzent2 3 7 2 3" xfId="34269" xr:uid="{00000000-0005-0000-0000-0000D7000000}"/>
    <cellStyle name="20 % - Akzent2 3 7 2 4" xfId="47760" xr:uid="{00000000-0005-0000-0000-0000D7000000}"/>
    <cellStyle name="20 % - Akzent2 3 7 3" xfId="10690" xr:uid="{00000000-0005-0000-0000-0000D7000000}"/>
    <cellStyle name="20 % - Akzent2 3 7 3 2" xfId="24141" xr:uid="{00000000-0005-0000-0000-0000D7000000}"/>
    <cellStyle name="20 % - Akzent2 3 7 3 3" xfId="37625" xr:uid="{00000000-0005-0000-0000-0000D7000000}"/>
    <cellStyle name="20 % - Akzent2 3 7 3 4" xfId="51116" xr:uid="{00000000-0005-0000-0000-0000D7000000}"/>
    <cellStyle name="20 % - Akzent2 3 7 4" xfId="14046" xr:uid="{00000000-0005-0000-0000-0000D7000000}"/>
    <cellStyle name="20 % - Akzent2 3 7 4 2" xfId="27497" xr:uid="{00000000-0005-0000-0000-0000D7000000}"/>
    <cellStyle name="20 % - Akzent2 3 7 4 3" xfId="40981" xr:uid="{00000000-0005-0000-0000-0000D7000000}"/>
    <cellStyle name="20 % - Akzent2 3 7 4 4" xfId="54472" xr:uid="{00000000-0005-0000-0000-0000D7000000}"/>
    <cellStyle name="20 % - Akzent2 3 7 5" xfId="17428" xr:uid="{00000000-0005-0000-0000-0000D7000000}"/>
    <cellStyle name="20 % - Akzent2 3 7 6" xfId="30912" xr:uid="{00000000-0005-0000-0000-0000D7000000}"/>
    <cellStyle name="20 % - Akzent2 3 7 7" xfId="44403" xr:uid="{00000000-0005-0000-0000-0000D7000000}"/>
    <cellStyle name="20 % - Akzent2 3 8" xfId="4527" xr:uid="{00000000-0005-0000-0000-0000C0000000}"/>
    <cellStyle name="20 % - Akzent2 3 8 2" xfId="17978" xr:uid="{00000000-0005-0000-0000-0000C0000000}"/>
    <cellStyle name="20 % - Akzent2 3 8 3" xfId="31462" xr:uid="{00000000-0005-0000-0000-0000C0000000}"/>
    <cellStyle name="20 % - Akzent2 3 8 4" xfId="44953" xr:uid="{00000000-0005-0000-0000-0000C0000000}"/>
    <cellStyle name="20 % - Akzent2 3 9" xfId="7883" xr:uid="{00000000-0005-0000-0000-0000C0000000}"/>
    <cellStyle name="20 % - Akzent2 3 9 2" xfId="21334" xr:uid="{00000000-0005-0000-0000-0000C0000000}"/>
    <cellStyle name="20 % - Akzent2 3 9 3" xfId="34818" xr:uid="{00000000-0005-0000-0000-0000C0000000}"/>
    <cellStyle name="20 % - Akzent2 3 9 4" xfId="48309" xr:uid="{00000000-0005-0000-0000-0000C0000000}"/>
    <cellStyle name="20 % - Akzent2 4" xfId="1174" xr:uid="{00000000-0005-0000-0000-0000D8000000}"/>
    <cellStyle name="20 % - Akzent2 4 10" xfId="11258" xr:uid="{00000000-0005-0000-0000-0000D8000000}"/>
    <cellStyle name="20 % - Akzent2 4 10 2" xfId="24709" xr:uid="{00000000-0005-0000-0000-0000D8000000}"/>
    <cellStyle name="20 % - Akzent2 4 10 3" xfId="38193" xr:uid="{00000000-0005-0000-0000-0000D8000000}"/>
    <cellStyle name="20 % - Akzent2 4 10 4" xfId="51684" xr:uid="{00000000-0005-0000-0000-0000D8000000}"/>
    <cellStyle name="20 % - Akzent2 4 11" xfId="14639" xr:uid="{00000000-0005-0000-0000-0000D8000000}"/>
    <cellStyle name="20 % - Akzent2 4 12" xfId="28122" xr:uid="{00000000-0005-0000-0000-0000D8000000}"/>
    <cellStyle name="20 % - Akzent2 4 13" xfId="41613" xr:uid="{00000000-0005-0000-0000-0000D8000000}"/>
    <cellStyle name="20 % - Akzent2 4 2" xfId="1268" xr:uid="{00000000-0005-0000-0000-0000D9000000}"/>
    <cellStyle name="20 % - Akzent2 4 2 10" xfId="14741" xr:uid="{00000000-0005-0000-0000-0000D9000000}"/>
    <cellStyle name="20 % - Akzent2 4 2 11" xfId="28224" xr:uid="{00000000-0005-0000-0000-0000D9000000}"/>
    <cellStyle name="20 % - Akzent2 4 2 12" xfId="41715" xr:uid="{00000000-0005-0000-0000-0000D9000000}"/>
    <cellStyle name="20 % - Akzent2 4 2 2" xfId="1506" xr:uid="{00000000-0005-0000-0000-0000DA000000}"/>
    <cellStyle name="20 % - Akzent2 4 2 2 10" xfId="28474" xr:uid="{00000000-0005-0000-0000-0000DA000000}"/>
    <cellStyle name="20 % - Akzent2 4 2 2 11" xfId="41965" xr:uid="{00000000-0005-0000-0000-0000DA000000}"/>
    <cellStyle name="20 % - Akzent2 4 2 2 2" xfId="2082" xr:uid="{00000000-0005-0000-0000-0000DB000000}"/>
    <cellStyle name="20 % - Akzent2 4 2 2 2 2" xfId="3223" xr:uid="{00000000-0005-0000-0000-0000DC000000}"/>
    <cellStyle name="20 % - Akzent2 4 2 2 2 2 2" xfId="6584" xr:uid="{00000000-0005-0000-0000-0000DC000000}"/>
    <cellStyle name="20 % - Akzent2 4 2 2 2 2 2 2" xfId="20035" xr:uid="{00000000-0005-0000-0000-0000DC000000}"/>
    <cellStyle name="20 % - Akzent2 4 2 2 2 2 2 3" xfId="33519" xr:uid="{00000000-0005-0000-0000-0000DC000000}"/>
    <cellStyle name="20 % - Akzent2 4 2 2 2 2 2 4" xfId="47010" xr:uid="{00000000-0005-0000-0000-0000DC000000}"/>
    <cellStyle name="20 % - Akzent2 4 2 2 2 2 3" xfId="9940" xr:uid="{00000000-0005-0000-0000-0000DC000000}"/>
    <cellStyle name="20 % - Akzent2 4 2 2 2 2 3 2" xfId="23391" xr:uid="{00000000-0005-0000-0000-0000DC000000}"/>
    <cellStyle name="20 % - Akzent2 4 2 2 2 2 3 3" xfId="36875" xr:uid="{00000000-0005-0000-0000-0000DC000000}"/>
    <cellStyle name="20 % - Akzent2 4 2 2 2 2 3 4" xfId="50366" xr:uid="{00000000-0005-0000-0000-0000DC000000}"/>
    <cellStyle name="20 % - Akzent2 4 2 2 2 2 4" xfId="13296" xr:uid="{00000000-0005-0000-0000-0000DC000000}"/>
    <cellStyle name="20 % - Akzent2 4 2 2 2 2 4 2" xfId="26747" xr:uid="{00000000-0005-0000-0000-0000DC000000}"/>
    <cellStyle name="20 % - Akzent2 4 2 2 2 2 4 3" xfId="40231" xr:uid="{00000000-0005-0000-0000-0000DC000000}"/>
    <cellStyle name="20 % - Akzent2 4 2 2 2 2 4 4" xfId="53722" xr:uid="{00000000-0005-0000-0000-0000DC000000}"/>
    <cellStyle name="20 % - Akzent2 4 2 2 2 2 5" xfId="16678" xr:uid="{00000000-0005-0000-0000-0000DC000000}"/>
    <cellStyle name="20 % - Akzent2 4 2 2 2 2 6" xfId="30162" xr:uid="{00000000-0005-0000-0000-0000DC000000}"/>
    <cellStyle name="20 % - Akzent2 4 2 2 2 2 7" xfId="43653" xr:uid="{00000000-0005-0000-0000-0000DC000000}"/>
    <cellStyle name="20 % - Akzent2 4 2 2 2 3" xfId="5457" xr:uid="{00000000-0005-0000-0000-0000DB000000}"/>
    <cellStyle name="20 % - Akzent2 4 2 2 2 3 2" xfId="18908" xr:uid="{00000000-0005-0000-0000-0000DB000000}"/>
    <cellStyle name="20 % - Akzent2 4 2 2 2 3 3" xfId="32392" xr:uid="{00000000-0005-0000-0000-0000DB000000}"/>
    <cellStyle name="20 % - Akzent2 4 2 2 2 3 4" xfId="45883" xr:uid="{00000000-0005-0000-0000-0000DB000000}"/>
    <cellStyle name="20 % - Akzent2 4 2 2 2 4" xfId="8813" xr:uid="{00000000-0005-0000-0000-0000DB000000}"/>
    <cellStyle name="20 % - Akzent2 4 2 2 2 4 2" xfId="22264" xr:uid="{00000000-0005-0000-0000-0000DB000000}"/>
    <cellStyle name="20 % - Akzent2 4 2 2 2 4 3" xfId="35748" xr:uid="{00000000-0005-0000-0000-0000DB000000}"/>
    <cellStyle name="20 % - Akzent2 4 2 2 2 4 4" xfId="49239" xr:uid="{00000000-0005-0000-0000-0000DB000000}"/>
    <cellStyle name="20 % - Akzent2 4 2 2 2 5" xfId="12169" xr:uid="{00000000-0005-0000-0000-0000DB000000}"/>
    <cellStyle name="20 % - Akzent2 4 2 2 2 5 2" xfId="25620" xr:uid="{00000000-0005-0000-0000-0000DB000000}"/>
    <cellStyle name="20 % - Akzent2 4 2 2 2 5 3" xfId="39104" xr:uid="{00000000-0005-0000-0000-0000DB000000}"/>
    <cellStyle name="20 % - Akzent2 4 2 2 2 5 4" xfId="52595" xr:uid="{00000000-0005-0000-0000-0000DB000000}"/>
    <cellStyle name="20 % - Akzent2 4 2 2 2 6" xfId="15551" xr:uid="{00000000-0005-0000-0000-0000DB000000}"/>
    <cellStyle name="20 % - Akzent2 4 2 2 2 7" xfId="29035" xr:uid="{00000000-0005-0000-0000-0000DB000000}"/>
    <cellStyle name="20 % - Akzent2 4 2 2 2 8" xfId="42526" xr:uid="{00000000-0005-0000-0000-0000DB000000}"/>
    <cellStyle name="20 % - Akzent2 4 2 2 3" xfId="2663" xr:uid="{00000000-0005-0000-0000-0000DD000000}"/>
    <cellStyle name="20 % - Akzent2 4 2 2 3 2" xfId="6024" xr:uid="{00000000-0005-0000-0000-0000DD000000}"/>
    <cellStyle name="20 % - Akzent2 4 2 2 3 2 2" xfId="19475" xr:uid="{00000000-0005-0000-0000-0000DD000000}"/>
    <cellStyle name="20 % - Akzent2 4 2 2 3 2 3" xfId="32959" xr:uid="{00000000-0005-0000-0000-0000DD000000}"/>
    <cellStyle name="20 % - Akzent2 4 2 2 3 2 4" xfId="46450" xr:uid="{00000000-0005-0000-0000-0000DD000000}"/>
    <cellStyle name="20 % - Akzent2 4 2 2 3 3" xfId="9380" xr:uid="{00000000-0005-0000-0000-0000DD000000}"/>
    <cellStyle name="20 % - Akzent2 4 2 2 3 3 2" xfId="22831" xr:uid="{00000000-0005-0000-0000-0000DD000000}"/>
    <cellStyle name="20 % - Akzent2 4 2 2 3 3 3" xfId="36315" xr:uid="{00000000-0005-0000-0000-0000DD000000}"/>
    <cellStyle name="20 % - Akzent2 4 2 2 3 3 4" xfId="49806" xr:uid="{00000000-0005-0000-0000-0000DD000000}"/>
    <cellStyle name="20 % - Akzent2 4 2 2 3 4" xfId="12736" xr:uid="{00000000-0005-0000-0000-0000DD000000}"/>
    <cellStyle name="20 % - Akzent2 4 2 2 3 4 2" xfId="26187" xr:uid="{00000000-0005-0000-0000-0000DD000000}"/>
    <cellStyle name="20 % - Akzent2 4 2 2 3 4 3" xfId="39671" xr:uid="{00000000-0005-0000-0000-0000DD000000}"/>
    <cellStyle name="20 % - Akzent2 4 2 2 3 4 4" xfId="53162" xr:uid="{00000000-0005-0000-0000-0000DD000000}"/>
    <cellStyle name="20 % - Akzent2 4 2 2 3 5" xfId="16118" xr:uid="{00000000-0005-0000-0000-0000DD000000}"/>
    <cellStyle name="20 % - Akzent2 4 2 2 3 6" xfId="29602" xr:uid="{00000000-0005-0000-0000-0000DD000000}"/>
    <cellStyle name="20 % - Akzent2 4 2 2 3 7" xfId="43093" xr:uid="{00000000-0005-0000-0000-0000DD000000}"/>
    <cellStyle name="20 % - Akzent2 4 2 2 4" xfId="3768" xr:uid="{00000000-0005-0000-0000-0000DE000000}"/>
    <cellStyle name="20 % - Akzent2 4 2 2 4 2" xfId="7129" xr:uid="{00000000-0005-0000-0000-0000DE000000}"/>
    <cellStyle name="20 % - Akzent2 4 2 2 4 2 2" xfId="20580" xr:uid="{00000000-0005-0000-0000-0000DE000000}"/>
    <cellStyle name="20 % - Akzent2 4 2 2 4 2 3" xfId="34064" xr:uid="{00000000-0005-0000-0000-0000DE000000}"/>
    <cellStyle name="20 % - Akzent2 4 2 2 4 2 4" xfId="47555" xr:uid="{00000000-0005-0000-0000-0000DE000000}"/>
    <cellStyle name="20 % - Akzent2 4 2 2 4 3" xfId="10485" xr:uid="{00000000-0005-0000-0000-0000DE000000}"/>
    <cellStyle name="20 % - Akzent2 4 2 2 4 3 2" xfId="23936" xr:uid="{00000000-0005-0000-0000-0000DE000000}"/>
    <cellStyle name="20 % - Akzent2 4 2 2 4 3 3" xfId="37420" xr:uid="{00000000-0005-0000-0000-0000DE000000}"/>
    <cellStyle name="20 % - Akzent2 4 2 2 4 3 4" xfId="50911" xr:uid="{00000000-0005-0000-0000-0000DE000000}"/>
    <cellStyle name="20 % - Akzent2 4 2 2 4 4" xfId="13841" xr:uid="{00000000-0005-0000-0000-0000DE000000}"/>
    <cellStyle name="20 % - Akzent2 4 2 2 4 4 2" xfId="27292" xr:uid="{00000000-0005-0000-0000-0000DE000000}"/>
    <cellStyle name="20 % - Akzent2 4 2 2 4 4 3" xfId="40776" xr:uid="{00000000-0005-0000-0000-0000DE000000}"/>
    <cellStyle name="20 % - Akzent2 4 2 2 4 4 4" xfId="54267" xr:uid="{00000000-0005-0000-0000-0000DE000000}"/>
    <cellStyle name="20 % - Akzent2 4 2 2 4 5" xfId="17223" xr:uid="{00000000-0005-0000-0000-0000DE000000}"/>
    <cellStyle name="20 % - Akzent2 4 2 2 4 6" xfId="30707" xr:uid="{00000000-0005-0000-0000-0000DE000000}"/>
    <cellStyle name="20 % - Akzent2 4 2 2 4 7" xfId="44198" xr:uid="{00000000-0005-0000-0000-0000DE000000}"/>
    <cellStyle name="20 % - Akzent2 4 2 2 5" xfId="4348" xr:uid="{00000000-0005-0000-0000-0000DF000000}"/>
    <cellStyle name="20 % - Akzent2 4 2 2 5 2" xfId="7705" xr:uid="{00000000-0005-0000-0000-0000DF000000}"/>
    <cellStyle name="20 % - Akzent2 4 2 2 5 2 2" xfId="21156" xr:uid="{00000000-0005-0000-0000-0000DF000000}"/>
    <cellStyle name="20 % - Akzent2 4 2 2 5 2 3" xfId="34640" xr:uid="{00000000-0005-0000-0000-0000DF000000}"/>
    <cellStyle name="20 % - Akzent2 4 2 2 5 2 4" xfId="48131" xr:uid="{00000000-0005-0000-0000-0000DF000000}"/>
    <cellStyle name="20 % - Akzent2 4 2 2 5 3" xfId="11061" xr:uid="{00000000-0005-0000-0000-0000DF000000}"/>
    <cellStyle name="20 % - Akzent2 4 2 2 5 3 2" xfId="24512" xr:uid="{00000000-0005-0000-0000-0000DF000000}"/>
    <cellStyle name="20 % - Akzent2 4 2 2 5 3 3" xfId="37996" xr:uid="{00000000-0005-0000-0000-0000DF000000}"/>
    <cellStyle name="20 % - Akzent2 4 2 2 5 3 4" xfId="51487" xr:uid="{00000000-0005-0000-0000-0000DF000000}"/>
    <cellStyle name="20 % - Akzent2 4 2 2 5 4" xfId="14417" xr:uid="{00000000-0005-0000-0000-0000DF000000}"/>
    <cellStyle name="20 % - Akzent2 4 2 2 5 4 2" xfId="27868" xr:uid="{00000000-0005-0000-0000-0000DF000000}"/>
    <cellStyle name="20 % - Akzent2 4 2 2 5 4 3" xfId="41352" xr:uid="{00000000-0005-0000-0000-0000DF000000}"/>
    <cellStyle name="20 % - Akzent2 4 2 2 5 4 4" xfId="54843" xr:uid="{00000000-0005-0000-0000-0000DF000000}"/>
    <cellStyle name="20 % - Akzent2 4 2 2 5 5" xfId="17799" xr:uid="{00000000-0005-0000-0000-0000DF000000}"/>
    <cellStyle name="20 % - Akzent2 4 2 2 5 6" xfId="31283" xr:uid="{00000000-0005-0000-0000-0000DF000000}"/>
    <cellStyle name="20 % - Akzent2 4 2 2 5 7" xfId="44774" xr:uid="{00000000-0005-0000-0000-0000DF000000}"/>
    <cellStyle name="20 % - Akzent2 4 2 2 6" xfId="4898" xr:uid="{00000000-0005-0000-0000-0000DA000000}"/>
    <cellStyle name="20 % - Akzent2 4 2 2 6 2" xfId="18349" xr:uid="{00000000-0005-0000-0000-0000DA000000}"/>
    <cellStyle name="20 % - Akzent2 4 2 2 6 3" xfId="31833" xr:uid="{00000000-0005-0000-0000-0000DA000000}"/>
    <cellStyle name="20 % - Akzent2 4 2 2 6 4" xfId="45324" xr:uid="{00000000-0005-0000-0000-0000DA000000}"/>
    <cellStyle name="20 % - Akzent2 4 2 2 7" xfId="8254" xr:uid="{00000000-0005-0000-0000-0000DA000000}"/>
    <cellStyle name="20 % - Akzent2 4 2 2 7 2" xfId="21705" xr:uid="{00000000-0005-0000-0000-0000DA000000}"/>
    <cellStyle name="20 % - Akzent2 4 2 2 7 3" xfId="35189" xr:uid="{00000000-0005-0000-0000-0000DA000000}"/>
    <cellStyle name="20 % - Akzent2 4 2 2 7 4" xfId="48680" xr:uid="{00000000-0005-0000-0000-0000DA000000}"/>
    <cellStyle name="20 % - Akzent2 4 2 2 8" xfId="11610" xr:uid="{00000000-0005-0000-0000-0000DA000000}"/>
    <cellStyle name="20 % - Akzent2 4 2 2 8 2" xfId="25061" xr:uid="{00000000-0005-0000-0000-0000DA000000}"/>
    <cellStyle name="20 % - Akzent2 4 2 2 8 3" xfId="38545" xr:uid="{00000000-0005-0000-0000-0000DA000000}"/>
    <cellStyle name="20 % - Akzent2 4 2 2 8 4" xfId="52036" xr:uid="{00000000-0005-0000-0000-0000DA000000}"/>
    <cellStyle name="20 % - Akzent2 4 2 2 9" xfId="14991" xr:uid="{00000000-0005-0000-0000-0000DA000000}"/>
    <cellStyle name="20 % - Akzent2 4 2 3" xfId="1833" xr:uid="{00000000-0005-0000-0000-0000E0000000}"/>
    <cellStyle name="20 % - Akzent2 4 2 3 2" xfId="2973" xr:uid="{00000000-0005-0000-0000-0000E1000000}"/>
    <cellStyle name="20 % - Akzent2 4 2 3 2 2" xfId="6334" xr:uid="{00000000-0005-0000-0000-0000E1000000}"/>
    <cellStyle name="20 % - Akzent2 4 2 3 2 2 2" xfId="19785" xr:uid="{00000000-0005-0000-0000-0000E1000000}"/>
    <cellStyle name="20 % - Akzent2 4 2 3 2 2 3" xfId="33269" xr:uid="{00000000-0005-0000-0000-0000E1000000}"/>
    <cellStyle name="20 % - Akzent2 4 2 3 2 2 4" xfId="46760" xr:uid="{00000000-0005-0000-0000-0000E1000000}"/>
    <cellStyle name="20 % - Akzent2 4 2 3 2 3" xfId="9690" xr:uid="{00000000-0005-0000-0000-0000E1000000}"/>
    <cellStyle name="20 % - Akzent2 4 2 3 2 3 2" xfId="23141" xr:uid="{00000000-0005-0000-0000-0000E1000000}"/>
    <cellStyle name="20 % - Akzent2 4 2 3 2 3 3" xfId="36625" xr:uid="{00000000-0005-0000-0000-0000E1000000}"/>
    <cellStyle name="20 % - Akzent2 4 2 3 2 3 4" xfId="50116" xr:uid="{00000000-0005-0000-0000-0000E1000000}"/>
    <cellStyle name="20 % - Akzent2 4 2 3 2 4" xfId="13046" xr:uid="{00000000-0005-0000-0000-0000E1000000}"/>
    <cellStyle name="20 % - Akzent2 4 2 3 2 4 2" xfId="26497" xr:uid="{00000000-0005-0000-0000-0000E1000000}"/>
    <cellStyle name="20 % - Akzent2 4 2 3 2 4 3" xfId="39981" xr:uid="{00000000-0005-0000-0000-0000E1000000}"/>
    <cellStyle name="20 % - Akzent2 4 2 3 2 4 4" xfId="53472" xr:uid="{00000000-0005-0000-0000-0000E1000000}"/>
    <cellStyle name="20 % - Akzent2 4 2 3 2 5" xfId="16428" xr:uid="{00000000-0005-0000-0000-0000E1000000}"/>
    <cellStyle name="20 % - Akzent2 4 2 3 2 6" xfId="29912" xr:uid="{00000000-0005-0000-0000-0000E1000000}"/>
    <cellStyle name="20 % - Akzent2 4 2 3 2 7" xfId="43403" xr:uid="{00000000-0005-0000-0000-0000E1000000}"/>
    <cellStyle name="20 % - Akzent2 4 2 3 3" xfId="5207" xr:uid="{00000000-0005-0000-0000-0000E0000000}"/>
    <cellStyle name="20 % - Akzent2 4 2 3 3 2" xfId="18658" xr:uid="{00000000-0005-0000-0000-0000E0000000}"/>
    <cellStyle name="20 % - Akzent2 4 2 3 3 3" xfId="32142" xr:uid="{00000000-0005-0000-0000-0000E0000000}"/>
    <cellStyle name="20 % - Akzent2 4 2 3 3 4" xfId="45633" xr:uid="{00000000-0005-0000-0000-0000E0000000}"/>
    <cellStyle name="20 % - Akzent2 4 2 3 4" xfId="8563" xr:uid="{00000000-0005-0000-0000-0000E0000000}"/>
    <cellStyle name="20 % - Akzent2 4 2 3 4 2" xfId="22014" xr:uid="{00000000-0005-0000-0000-0000E0000000}"/>
    <cellStyle name="20 % - Akzent2 4 2 3 4 3" xfId="35498" xr:uid="{00000000-0005-0000-0000-0000E0000000}"/>
    <cellStyle name="20 % - Akzent2 4 2 3 4 4" xfId="48989" xr:uid="{00000000-0005-0000-0000-0000E0000000}"/>
    <cellStyle name="20 % - Akzent2 4 2 3 5" xfId="11919" xr:uid="{00000000-0005-0000-0000-0000E0000000}"/>
    <cellStyle name="20 % - Akzent2 4 2 3 5 2" xfId="25370" xr:uid="{00000000-0005-0000-0000-0000E0000000}"/>
    <cellStyle name="20 % - Akzent2 4 2 3 5 3" xfId="38854" xr:uid="{00000000-0005-0000-0000-0000E0000000}"/>
    <cellStyle name="20 % - Akzent2 4 2 3 5 4" xfId="52345" xr:uid="{00000000-0005-0000-0000-0000E0000000}"/>
    <cellStyle name="20 % - Akzent2 4 2 3 6" xfId="15301" xr:uid="{00000000-0005-0000-0000-0000E0000000}"/>
    <cellStyle name="20 % - Akzent2 4 2 3 7" xfId="28785" xr:uid="{00000000-0005-0000-0000-0000E0000000}"/>
    <cellStyle name="20 % - Akzent2 4 2 3 8" xfId="42276" xr:uid="{00000000-0005-0000-0000-0000E0000000}"/>
    <cellStyle name="20 % - Akzent2 4 2 4" xfId="2412" xr:uid="{00000000-0005-0000-0000-0000E2000000}"/>
    <cellStyle name="20 % - Akzent2 4 2 4 2" xfId="5774" xr:uid="{00000000-0005-0000-0000-0000E2000000}"/>
    <cellStyle name="20 % - Akzent2 4 2 4 2 2" xfId="19225" xr:uid="{00000000-0005-0000-0000-0000E2000000}"/>
    <cellStyle name="20 % - Akzent2 4 2 4 2 3" xfId="32709" xr:uid="{00000000-0005-0000-0000-0000E2000000}"/>
    <cellStyle name="20 % - Akzent2 4 2 4 2 4" xfId="46200" xr:uid="{00000000-0005-0000-0000-0000E2000000}"/>
    <cellStyle name="20 % - Akzent2 4 2 4 3" xfId="9130" xr:uid="{00000000-0005-0000-0000-0000E2000000}"/>
    <cellStyle name="20 % - Akzent2 4 2 4 3 2" xfId="22581" xr:uid="{00000000-0005-0000-0000-0000E2000000}"/>
    <cellStyle name="20 % - Akzent2 4 2 4 3 3" xfId="36065" xr:uid="{00000000-0005-0000-0000-0000E2000000}"/>
    <cellStyle name="20 % - Akzent2 4 2 4 3 4" xfId="49556" xr:uid="{00000000-0005-0000-0000-0000E2000000}"/>
    <cellStyle name="20 % - Akzent2 4 2 4 4" xfId="12486" xr:uid="{00000000-0005-0000-0000-0000E2000000}"/>
    <cellStyle name="20 % - Akzent2 4 2 4 4 2" xfId="25937" xr:uid="{00000000-0005-0000-0000-0000E2000000}"/>
    <cellStyle name="20 % - Akzent2 4 2 4 4 3" xfId="39421" xr:uid="{00000000-0005-0000-0000-0000E2000000}"/>
    <cellStyle name="20 % - Akzent2 4 2 4 4 4" xfId="52912" xr:uid="{00000000-0005-0000-0000-0000E2000000}"/>
    <cellStyle name="20 % - Akzent2 4 2 4 5" xfId="15868" xr:uid="{00000000-0005-0000-0000-0000E2000000}"/>
    <cellStyle name="20 % - Akzent2 4 2 4 6" xfId="29352" xr:uid="{00000000-0005-0000-0000-0000E2000000}"/>
    <cellStyle name="20 % - Akzent2 4 2 4 7" xfId="42843" xr:uid="{00000000-0005-0000-0000-0000E2000000}"/>
    <cellStyle name="20 % - Akzent2 4 2 5" xfId="3518" xr:uid="{00000000-0005-0000-0000-0000E3000000}"/>
    <cellStyle name="20 % - Akzent2 4 2 5 2" xfId="6879" xr:uid="{00000000-0005-0000-0000-0000E3000000}"/>
    <cellStyle name="20 % - Akzent2 4 2 5 2 2" xfId="20330" xr:uid="{00000000-0005-0000-0000-0000E3000000}"/>
    <cellStyle name="20 % - Akzent2 4 2 5 2 3" xfId="33814" xr:uid="{00000000-0005-0000-0000-0000E3000000}"/>
    <cellStyle name="20 % - Akzent2 4 2 5 2 4" xfId="47305" xr:uid="{00000000-0005-0000-0000-0000E3000000}"/>
    <cellStyle name="20 % - Akzent2 4 2 5 3" xfId="10235" xr:uid="{00000000-0005-0000-0000-0000E3000000}"/>
    <cellStyle name="20 % - Akzent2 4 2 5 3 2" xfId="23686" xr:uid="{00000000-0005-0000-0000-0000E3000000}"/>
    <cellStyle name="20 % - Akzent2 4 2 5 3 3" xfId="37170" xr:uid="{00000000-0005-0000-0000-0000E3000000}"/>
    <cellStyle name="20 % - Akzent2 4 2 5 3 4" xfId="50661" xr:uid="{00000000-0005-0000-0000-0000E3000000}"/>
    <cellStyle name="20 % - Akzent2 4 2 5 4" xfId="13591" xr:uid="{00000000-0005-0000-0000-0000E3000000}"/>
    <cellStyle name="20 % - Akzent2 4 2 5 4 2" xfId="27042" xr:uid="{00000000-0005-0000-0000-0000E3000000}"/>
    <cellStyle name="20 % - Akzent2 4 2 5 4 3" xfId="40526" xr:uid="{00000000-0005-0000-0000-0000E3000000}"/>
    <cellStyle name="20 % - Akzent2 4 2 5 4 4" xfId="54017" xr:uid="{00000000-0005-0000-0000-0000E3000000}"/>
    <cellStyle name="20 % - Akzent2 4 2 5 5" xfId="16973" xr:uid="{00000000-0005-0000-0000-0000E3000000}"/>
    <cellStyle name="20 % - Akzent2 4 2 5 6" xfId="30457" xr:uid="{00000000-0005-0000-0000-0000E3000000}"/>
    <cellStyle name="20 % - Akzent2 4 2 5 7" xfId="43948" xr:uid="{00000000-0005-0000-0000-0000E3000000}"/>
    <cellStyle name="20 % - Akzent2 4 2 6" xfId="4098" xr:uid="{00000000-0005-0000-0000-0000E4000000}"/>
    <cellStyle name="20 % - Akzent2 4 2 6 2" xfId="7455" xr:uid="{00000000-0005-0000-0000-0000E4000000}"/>
    <cellStyle name="20 % - Akzent2 4 2 6 2 2" xfId="20906" xr:uid="{00000000-0005-0000-0000-0000E4000000}"/>
    <cellStyle name="20 % - Akzent2 4 2 6 2 3" xfId="34390" xr:uid="{00000000-0005-0000-0000-0000E4000000}"/>
    <cellStyle name="20 % - Akzent2 4 2 6 2 4" xfId="47881" xr:uid="{00000000-0005-0000-0000-0000E4000000}"/>
    <cellStyle name="20 % - Akzent2 4 2 6 3" xfId="10811" xr:uid="{00000000-0005-0000-0000-0000E4000000}"/>
    <cellStyle name="20 % - Akzent2 4 2 6 3 2" xfId="24262" xr:uid="{00000000-0005-0000-0000-0000E4000000}"/>
    <cellStyle name="20 % - Akzent2 4 2 6 3 3" xfId="37746" xr:uid="{00000000-0005-0000-0000-0000E4000000}"/>
    <cellStyle name="20 % - Akzent2 4 2 6 3 4" xfId="51237" xr:uid="{00000000-0005-0000-0000-0000E4000000}"/>
    <cellStyle name="20 % - Akzent2 4 2 6 4" xfId="14167" xr:uid="{00000000-0005-0000-0000-0000E4000000}"/>
    <cellStyle name="20 % - Akzent2 4 2 6 4 2" xfId="27618" xr:uid="{00000000-0005-0000-0000-0000E4000000}"/>
    <cellStyle name="20 % - Akzent2 4 2 6 4 3" xfId="41102" xr:uid="{00000000-0005-0000-0000-0000E4000000}"/>
    <cellStyle name="20 % - Akzent2 4 2 6 4 4" xfId="54593" xr:uid="{00000000-0005-0000-0000-0000E4000000}"/>
    <cellStyle name="20 % - Akzent2 4 2 6 5" xfId="17549" xr:uid="{00000000-0005-0000-0000-0000E4000000}"/>
    <cellStyle name="20 % - Akzent2 4 2 6 6" xfId="31033" xr:uid="{00000000-0005-0000-0000-0000E4000000}"/>
    <cellStyle name="20 % - Akzent2 4 2 6 7" xfId="44524" xr:uid="{00000000-0005-0000-0000-0000E4000000}"/>
    <cellStyle name="20 % - Akzent2 4 2 7" xfId="4648" xr:uid="{00000000-0005-0000-0000-0000D9000000}"/>
    <cellStyle name="20 % - Akzent2 4 2 7 2" xfId="18099" xr:uid="{00000000-0005-0000-0000-0000D9000000}"/>
    <cellStyle name="20 % - Akzent2 4 2 7 3" xfId="31583" xr:uid="{00000000-0005-0000-0000-0000D9000000}"/>
    <cellStyle name="20 % - Akzent2 4 2 7 4" xfId="45074" xr:uid="{00000000-0005-0000-0000-0000D9000000}"/>
    <cellStyle name="20 % - Akzent2 4 2 8" xfId="8004" xr:uid="{00000000-0005-0000-0000-0000D9000000}"/>
    <cellStyle name="20 % - Akzent2 4 2 8 2" xfId="21455" xr:uid="{00000000-0005-0000-0000-0000D9000000}"/>
    <cellStyle name="20 % - Akzent2 4 2 8 3" xfId="34939" xr:uid="{00000000-0005-0000-0000-0000D9000000}"/>
    <cellStyle name="20 % - Akzent2 4 2 8 4" xfId="48430" xr:uid="{00000000-0005-0000-0000-0000D9000000}"/>
    <cellStyle name="20 % - Akzent2 4 2 9" xfId="11360" xr:uid="{00000000-0005-0000-0000-0000D9000000}"/>
    <cellStyle name="20 % - Akzent2 4 2 9 2" xfId="24811" xr:uid="{00000000-0005-0000-0000-0000D9000000}"/>
    <cellStyle name="20 % - Akzent2 4 2 9 3" xfId="38295" xr:uid="{00000000-0005-0000-0000-0000D9000000}"/>
    <cellStyle name="20 % - Akzent2 4 2 9 4" xfId="51786" xr:uid="{00000000-0005-0000-0000-0000D9000000}"/>
    <cellStyle name="20 % - Akzent2 4 3" xfId="1408" xr:uid="{00000000-0005-0000-0000-0000E5000000}"/>
    <cellStyle name="20 % - Akzent2 4 3 10" xfId="28373" xr:uid="{00000000-0005-0000-0000-0000E5000000}"/>
    <cellStyle name="20 % - Akzent2 4 3 11" xfId="41864" xr:uid="{00000000-0005-0000-0000-0000E5000000}"/>
    <cellStyle name="20 % - Akzent2 4 3 2" xfId="1982" xr:uid="{00000000-0005-0000-0000-0000E6000000}"/>
    <cellStyle name="20 % - Akzent2 4 3 2 2" xfId="3122" xr:uid="{00000000-0005-0000-0000-0000E7000000}"/>
    <cellStyle name="20 % - Akzent2 4 3 2 2 2" xfId="6483" xr:uid="{00000000-0005-0000-0000-0000E7000000}"/>
    <cellStyle name="20 % - Akzent2 4 3 2 2 2 2" xfId="19934" xr:uid="{00000000-0005-0000-0000-0000E7000000}"/>
    <cellStyle name="20 % - Akzent2 4 3 2 2 2 3" xfId="33418" xr:uid="{00000000-0005-0000-0000-0000E7000000}"/>
    <cellStyle name="20 % - Akzent2 4 3 2 2 2 4" xfId="46909" xr:uid="{00000000-0005-0000-0000-0000E7000000}"/>
    <cellStyle name="20 % - Akzent2 4 3 2 2 3" xfId="9839" xr:uid="{00000000-0005-0000-0000-0000E7000000}"/>
    <cellStyle name="20 % - Akzent2 4 3 2 2 3 2" xfId="23290" xr:uid="{00000000-0005-0000-0000-0000E7000000}"/>
    <cellStyle name="20 % - Akzent2 4 3 2 2 3 3" xfId="36774" xr:uid="{00000000-0005-0000-0000-0000E7000000}"/>
    <cellStyle name="20 % - Akzent2 4 3 2 2 3 4" xfId="50265" xr:uid="{00000000-0005-0000-0000-0000E7000000}"/>
    <cellStyle name="20 % - Akzent2 4 3 2 2 4" xfId="13195" xr:uid="{00000000-0005-0000-0000-0000E7000000}"/>
    <cellStyle name="20 % - Akzent2 4 3 2 2 4 2" xfId="26646" xr:uid="{00000000-0005-0000-0000-0000E7000000}"/>
    <cellStyle name="20 % - Akzent2 4 3 2 2 4 3" xfId="40130" xr:uid="{00000000-0005-0000-0000-0000E7000000}"/>
    <cellStyle name="20 % - Akzent2 4 3 2 2 4 4" xfId="53621" xr:uid="{00000000-0005-0000-0000-0000E7000000}"/>
    <cellStyle name="20 % - Akzent2 4 3 2 2 5" xfId="16577" xr:uid="{00000000-0005-0000-0000-0000E7000000}"/>
    <cellStyle name="20 % - Akzent2 4 3 2 2 6" xfId="30061" xr:uid="{00000000-0005-0000-0000-0000E7000000}"/>
    <cellStyle name="20 % - Akzent2 4 3 2 2 7" xfId="43552" xr:uid="{00000000-0005-0000-0000-0000E7000000}"/>
    <cellStyle name="20 % - Akzent2 4 3 2 3" xfId="5356" xr:uid="{00000000-0005-0000-0000-0000E6000000}"/>
    <cellStyle name="20 % - Akzent2 4 3 2 3 2" xfId="18807" xr:uid="{00000000-0005-0000-0000-0000E6000000}"/>
    <cellStyle name="20 % - Akzent2 4 3 2 3 3" xfId="32291" xr:uid="{00000000-0005-0000-0000-0000E6000000}"/>
    <cellStyle name="20 % - Akzent2 4 3 2 3 4" xfId="45782" xr:uid="{00000000-0005-0000-0000-0000E6000000}"/>
    <cellStyle name="20 % - Akzent2 4 3 2 4" xfId="8712" xr:uid="{00000000-0005-0000-0000-0000E6000000}"/>
    <cellStyle name="20 % - Akzent2 4 3 2 4 2" xfId="22163" xr:uid="{00000000-0005-0000-0000-0000E6000000}"/>
    <cellStyle name="20 % - Akzent2 4 3 2 4 3" xfId="35647" xr:uid="{00000000-0005-0000-0000-0000E6000000}"/>
    <cellStyle name="20 % - Akzent2 4 3 2 4 4" xfId="49138" xr:uid="{00000000-0005-0000-0000-0000E6000000}"/>
    <cellStyle name="20 % - Akzent2 4 3 2 5" xfId="12068" xr:uid="{00000000-0005-0000-0000-0000E6000000}"/>
    <cellStyle name="20 % - Akzent2 4 3 2 5 2" xfId="25519" xr:uid="{00000000-0005-0000-0000-0000E6000000}"/>
    <cellStyle name="20 % - Akzent2 4 3 2 5 3" xfId="39003" xr:uid="{00000000-0005-0000-0000-0000E6000000}"/>
    <cellStyle name="20 % - Akzent2 4 3 2 5 4" xfId="52494" xr:uid="{00000000-0005-0000-0000-0000E6000000}"/>
    <cellStyle name="20 % - Akzent2 4 3 2 6" xfId="15450" xr:uid="{00000000-0005-0000-0000-0000E6000000}"/>
    <cellStyle name="20 % - Akzent2 4 3 2 7" xfId="28934" xr:uid="{00000000-0005-0000-0000-0000E6000000}"/>
    <cellStyle name="20 % - Akzent2 4 3 2 8" xfId="42425" xr:uid="{00000000-0005-0000-0000-0000E6000000}"/>
    <cellStyle name="20 % - Akzent2 4 3 3" xfId="2562" xr:uid="{00000000-0005-0000-0000-0000E8000000}"/>
    <cellStyle name="20 % - Akzent2 4 3 3 2" xfId="5923" xr:uid="{00000000-0005-0000-0000-0000E8000000}"/>
    <cellStyle name="20 % - Akzent2 4 3 3 2 2" xfId="19374" xr:uid="{00000000-0005-0000-0000-0000E8000000}"/>
    <cellStyle name="20 % - Akzent2 4 3 3 2 3" xfId="32858" xr:uid="{00000000-0005-0000-0000-0000E8000000}"/>
    <cellStyle name="20 % - Akzent2 4 3 3 2 4" xfId="46349" xr:uid="{00000000-0005-0000-0000-0000E8000000}"/>
    <cellStyle name="20 % - Akzent2 4 3 3 3" xfId="9279" xr:uid="{00000000-0005-0000-0000-0000E8000000}"/>
    <cellStyle name="20 % - Akzent2 4 3 3 3 2" xfId="22730" xr:uid="{00000000-0005-0000-0000-0000E8000000}"/>
    <cellStyle name="20 % - Akzent2 4 3 3 3 3" xfId="36214" xr:uid="{00000000-0005-0000-0000-0000E8000000}"/>
    <cellStyle name="20 % - Akzent2 4 3 3 3 4" xfId="49705" xr:uid="{00000000-0005-0000-0000-0000E8000000}"/>
    <cellStyle name="20 % - Akzent2 4 3 3 4" xfId="12635" xr:uid="{00000000-0005-0000-0000-0000E8000000}"/>
    <cellStyle name="20 % - Akzent2 4 3 3 4 2" xfId="26086" xr:uid="{00000000-0005-0000-0000-0000E8000000}"/>
    <cellStyle name="20 % - Akzent2 4 3 3 4 3" xfId="39570" xr:uid="{00000000-0005-0000-0000-0000E8000000}"/>
    <cellStyle name="20 % - Akzent2 4 3 3 4 4" xfId="53061" xr:uid="{00000000-0005-0000-0000-0000E8000000}"/>
    <cellStyle name="20 % - Akzent2 4 3 3 5" xfId="16017" xr:uid="{00000000-0005-0000-0000-0000E8000000}"/>
    <cellStyle name="20 % - Akzent2 4 3 3 6" xfId="29501" xr:uid="{00000000-0005-0000-0000-0000E8000000}"/>
    <cellStyle name="20 % - Akzent2 4 3 3 7" xfId="42992" xr:uid="{00000000-0005-0000-0000-0000E8000000}"/>
    <cellStyle name="20 % - Akzent2 4 3 4" xfId="3667" xr:uid="{00000000-0005-0000-0000-0000E9000000}"/>
    <cellStyle name="20 % - Akzent2 4 3 4 2" xfId="7028" xr:uid="{00000000-0005-0000-0000-0000E9000000}"/>
    <cellStyle name="20 % - Akzent2 4 3 4 2 2" xfId="20479" xr:uid="{00000000-0005-0000-0000-0000E9000000}"/>
    <cellStyle name="20 % - Akzent2 4 3 4 2 3" xfId="33963" xr:uid="{00000000-0005-0000-0000-0000E9000000}"/>
    <cellStyle name="20 % - Akzent2 4 3 4 2 4" xfId="47454" xr:uid="{00000000-0005-0000-0000-0000E9000000}"/>
    <cellStyle name="20 % - Akzent2 4 3 4 3" xfId="10384" xr:uid="{00000000-0005-0000-0000-0000E9000000}"/>
    <cellStyle name="20 % - Akzent2 4 3 4 3 2" xfId="23835" xr:uid="{00000000-0005-0000-0000-0000E9000000}"/>
    <cellStyle name="20 % - Akzent2 4 3 4 3 3" xfId="37319" xr:uid="{00000000-0005-0000-0000-0000E9000000}"/>
    <cellStyle name="20 % - Akzent2 4 3 4 3 4" xfId="50810" xr:uid="{00000000-0005-0000-0000-0000E9000000}"/>
    <cellStyle name="20 % - Akzent2 4 3 4 4" xfId="13740" xr:uid="{00000000-0005-0000-0000-0000E9000000}"/>
    <cellStyle name="20 % - Akzent2 4 3 4 4 2" xfId="27191" xr:uid="{00000000-0005-0000-0000-0000E9000000}"/>
    <cellStyle name="20 % - Akzent2 4 3 4 4 3" xfId="40675" xr:uid="{00000000-0005-0000-0000-0000E9000000}"/>
    <cellStyle name="20 % - Akzent2 4 3 4 4 4" xfId="54166" xr:uid="{00000000-0005-0000-0000-0000E9000000}"/>
    <cellStyle name="20 % - Akzent2 4 3 4 5" xfId="17122" xr:uid="{00000000-0005-0000-0000-0000E9000000}"/>
    <cellStyle name="20 % - Akzent2 4 3 4 6" xfId="30606" xr:uid="{00000000-0005-0000-0000-0000E9000000}"/>
    <cellStyle name="20 % - Akzent2 4 3 4 7" xfId="44097" xr:uid="{00000000-0005-0000-0000-0000E9000000}"/>
    <cellStyle name="20 % - Akzent2 4 3 5" xfId="4247" xr:uid="{00000000-0005-0000-0000-0000EA000000}"/>
    <cellStyle name="20 % - Akzent2 4 3 5 2" xfId="7604" xr:uid="{00000000-0005-0000-0000-0000EA000000}"/>
    <cellStyle name="20 % - Akzent2 4 3 5 2 2" xfId="21055" xr:uid="{00000000-0005-0000-0000-0000EA000000}"/>
    <cellStyle name="20 % - Akzent2 4 3 5 2 3" xfId="34539" xr:uid="{00000000-0005-0000-0000-0000EA000000}"/>
    <cellStyle name="20 % - Akzent2 4 3 5 2 4" xfId="48030" xr:uid="{00000000-0005-0000-0000-0000EA000000}"/>
    <cellStyle name="20 % - Akzent2 4 3 5 3" xfId="10960" xr:uid="{00000000-0005-0000-0000-0000EA000000}"/>
    <cellStyle name="20 % - Akzent2 4 3 5 3 2" xfId="24411" xr:uid="{00000000-0005-0000-0000-0000EA000000}"/>
    <cellStyle name="20 % - Akzent2 4 3 5 3 3" xfId="37895" xr:uid="{00000000-0005-0000-0000-0000EA000000}"/>
    <cellStyle name="20 % - Akzent2 4 3 5 3 4" xfId="51386" xr:uid="{00000000-0005-0000-0000-0000EA000000}"/>
    <cellStyle name="20 % - Akzent2 4 3 5 4" xfId="14316" xr:uid="{00000000-0005-0000-0000-0000EA000000}"/>
    <cellStyle name="20 % - Akzent2 4 3 5 4 2" xfId="27767" xr:uid="{00000000-0005-0000-0000-0000EA000000}"/>
    <cellStyle name="20 % - Akzent2 4 3 5 4 3" xfId="41251" xr:uid="{00000000-0005-0000-0000-0000EA000000}"/>
    <cellStyle name="20 % - Akzent2 4 3 5 4 4" xfId="54742" xr:uid="{00000000-0005-0000-0000-0000EA000000}"/>
    <cellStyle name="20 % - Akzent2 4 3 5 5" xfId="17698" xr:uid="{00000000-0005-0000-0000-0000EA000000}"/>
    <cellStyle name="20 % - Akzent2 4 3 5 6" xfId="31182" xr:uid="{00000000-0005-0000-0000-0000EA000000}"/>
    <cellStyle name="20 % - Akzent2 4 3 5 7" xfId="44673" xr:uid="{00000000-0005-0000-0000-0000EA000000}"/>
    <cellStyle name="20 % - Akzent2 4 3 6" xfId="4797" xr:uid="{00000000-0005-0000-0000-0000E5000000}"/>
    <cellStyle name="20 % - Akzent2 4 3 6 2" xfId="18248" xr:uid="{00000000-0005-0000-0000-0000E5000000}"/>
    <cellStyle name="20 % - Akzent2 4 3 6 3" xfId="31732" xr:uid="{00000000-0005-0000-0000-0000E5000000}"/>
    <cellStyle name="20 % - Akzent2 4 3 6 4" xfId="45223" xr:uid="{00000000-0005-0000-0000-0000E5000000}"/>
    <cellStyle name="20 % - Akzent2 4 3 7" xfId="8153" xr:uid="{00000000-0005-0000-0000-0000E5000000}"/>
    <cellStyle name="20 % - Akzent2 4 3 7 2" xfId="21604" xr:uid="{00000000-0005-0000-0000-0000E5000000}"/>
    <cellStyle name="20 % - Akzent2 4 3 7 3" xfId="35088" xr:uid="{00000000-0005-0000-0000-0000E5000000}"/>
    <cellStyle name="20 % - Akzent2 4 3 7 4" xfId="48579" xr:uid="{00000000-0005-0000-0000-0000E5000000}"/>
    <cellStyle name="20 % - Akzent2 4 3 8" xfId="11509" xr:uid="{00000000-0005-0000-0000-0000E5000000}"/>
    <cellStyle name="20 % - Akzent2 4 3 8 2" xfId="24960" xr:uid="{00000000-0005-0000-0000-0000E5000000}"/>
    <cellStyle name="20 % - Akzent2 4 3 8 3" xfId="38444" xr:uid="{00000000-0005-0000-0000-0000E5000000}"/>
    <cellStyle name="20 % - Akzent2 4 3 8 4" xfId="51935" xr:uid="{00000000-0005-0000-0000-0000E5000000}"/>
    <cellStyle name="20 % - Akzent2 4 3 9" xfId="14890" xr:uid="{00000000-0005-0000-0000-0000E5000000}"/>
    <cellStyle name="20 % - Akzent2 4 4" xfId="1733" xr:uid="{00000000-0005-0000-0000-0000EB000000}"/>
    <cellStyle name="20 % - Akzent2 4 4 2" xfId="2872" xr:uid="{00000000-0005-0000-0000-0000EC000000}"/>
    <cellStyle name="20 % - Akzent2 4 4 2 2" xfId="6233" xr:uid="{00000000-0005-0000-0000-0000EC000000}"/>
    <cellStyle name="20 % - Akzent2 4 4 2 2 2" xfId="19684" xr:uid="{00000000-0005-0000-0000-0000EC000000}"/>
    <cellStyle name="20 % - Akzent2 4 4 2 2 3" xfId="33168" xr:uid="{00000000-0005-0000-0000-0000EC000000}"/>
    <cellStyle name="20 % - Akzent2 4 4 2 2 4" xfId="46659" xr:uid="{00000000-0005-0000-0000-0000EC000000}"/>
    <cellStyle name="20 % - Akzent2 4 4 2 3" xfId="9589" xr:uid="{00000000-0005-0000-0000-0000EC000000}"/>
    <cellStyle name="20 % - Akzent2 4 4 2 3 2" xfId="23040" xr:uid="{00000000-0005-0000-0000-0000EC000000}"/>
    <cellStyle name="20 % - Akzent2 4 4 2 3 3" xfId="36524" xr:uid="{00000000-0005-0000-0000-0000EC000000}"/>
    <cellStyle name="20 % - Akzent2 4 4 2 3 4" xfId="50015" xr:uid="{00000000-0005-0000-0000-0000EC000000}"/>
    <cellStyle name="20 % - Akzent2 4 4 2 4" xfId="12945" xr:uid="{00000000-0005-0000-0000-0000EC000000}"/>
    <cellStyle name="20 % - Akzent2 4 4 2 4 2" xfId="26396" xr:uid="{00000000-0005-0000-0000-0000EC000000}"/>
    <cellStyle name="20 % - Akzent2 4 4 2 4 3" xfId="39880" xr:uid="{00000000-0005-0000-0000-0000EC000000}"/>
    <cellStyle name="20 % - Akzent2 4 4 2 4 4" xfId="53371" xr:uid="{00000000-0005-0000-0000-0000EC000000}"/>
    <cellStyle name="20 % - Akzent2 4 4 2 5" xfId="16327" xr:uid="{00000000-0005-0000-0000-0000EC000000}"/>
    <cellStyle name="20 % - Akzent2 4 4 2 6" xfId="29811" xr:uid="{00000000-0005-0000-0000-0000EC000000}"/>
    <cellStyle name="20 % - Akzent2 4 4 2 7" xfId="43302" xr:uid="{00000000-0005-0000-0000-0000EC000000}"/>
    <cellStyle name="20 % - Akzent2 4 4 3" xfId="5106" xr:uid="{00000000-0005-0000-0000-0000EB000000}"/>
    <cellStyle name="20 % - Akzent2 4 4 3 2" xfId="18557" xr:uid="{00000000-0005-0000-0000-0000EB000000}"/>
    <cellStyle name="20 % - Akzent2 4 4 3 3" xfId="32041" xr:uid="{00000000-0005-0000-0000-0000EB000000}"/>
    <cellStyle name="20 % - Akzent2 4 4 3 4" xfId="45532" xr:uid="{00000000-0005-0000-0000-0000EB000000}"/>
    <cellStyle name="20 % - Akzent2 4 4 4" xfId="8462" xr:uid="{00000000-0005-0000-0000-0000EB000000}"/>
    <cellStyle name="20 % - Akzent2 4 4 4 2" xfId="21913" xr:uid="{00000000-0005-0000-0000-0000EB000000}"/>
    <cellStyle name="20 % - Akzent2 4 4 4 3" xfId="35397" xr:uid="{00000000-0005-0000-0000-0000EB000000}"/>
    <cellStyle name="20 % - Akzent2 4 4 4 4" xfId="48888" xr:uid="{00000000-0005-0000-0000-0000EB000000}"/>
    <cellStyle name="20 % - Akzent2 4 4 5" xfId="11818" xr:uid="{00000000-0005-0000-0000-0000EB000000}"/>
    <cellStyle name="20 % - Akzent2 4 4 5 2" xfId="25269" xr:uid="{00000000-0005-0000-0000-0000EB000000}"/>
    <cellStyle name="20 % - Akzent2 4 4 5 3" xfId="38753" xr:uid="{00000000-0005-0000-0000-0000EB000000}"/>
    <cellStyle name="20 % - Akzent2 4 4 5 4" xfId="52244" xr:uid="{00000000-0005-0000-0000-0000EB000000}"/>
    <cellStyle name="20 % - Akzent2 4 4 6" xfId="15200" xr:uid="{00000000-0005-0000-0000-0000EB000000}"/>
    <cellStyle name="20 % - Akzent2 4 4 7" xfId="28684" xr:uid="{00000000-0005-0000-0000-0000EB000000}"/>
    <cellStyle name="20 % - Akzent2 4 4 8" xfId="42175" xr:uid="{00000000-0005-0000-0000-0000EB000000}"/>
    <cellStyle name="20 % - Akzent2 4 5" xfId="2310" xr:uid="{00000000-0005-0000-0000-0000ED000000}"/>
    <cellStyle name="20 % - Akzent2 4 5 2" xfId="5672" xr:uid="{00000000-0005-0000-0000-0000ED000000}"/>
    <cellStyle name="20 % - Akzent2 4 5 2 2" xfId="19123" xr:uid="{00000000-0005-0000-0000-0000ED000000}"/>
    <cellStyle name="20 % - Akzent2 4 5 2 3" xfId="32607" xr:uid="{00000000-0005-0000-0000-0000ED000000}"/>
    <cellStyle name="20 % - Akzent2 4 5 2 4" xfId="46098" xr:uid="{00000000-0005-0000-0000-0000ED000000}"/>
    <cellStyle name="20 % - Akzent2 4 5 3" xfId="9028" xr:uid="{00000000-0005-0000-0000-0000ED000000}"/>
    <cellStyle name="20 % - Akzent2 4 5 3 2" xfId="22479" xr:uid="{00000000-0005-0000-0000-0000ED000000}"/>
    <cellStyle name="20 % - Akzent2 4 5 3 3" xfId="35963" xr:uid="{00000000-0005-0000-0000-0000ED000000}"/>
    <cellStyle name="20 % - Akzent2 4 5 3 4" xfId="49454" xr:uid="{00000000-0005-0000-0000-0000ED000000}"/>
    <cellStyle name="20 % - Akzent2 4 5 4" xfId="12384" xr:uid="{00000000-0005-0000-0000-0000ED000000}"/>
    <cellStyle name="20 % - Akzent2 4 5 4 2" xfId="25835" xr:uid="{00000000-0005-0000-0000-0000ED000000}"/>
    <cellStyle name="20 % - Akzent2 4 5 4 3" xfId="39319" xr:uid="{00000000-0005-0000-0000-0000ED000000}"/>
    <cellStyle name="20 % - Akzent2 4 5 4 4" xfId="52810" xr:uid="{00000000-0005-0000-0000-0000ED000000}"/>
    <cellStyle name="20 % - Akzent2 4 5 5" xfId="15766" xr:uid="{00000000-0005-0000-0000-0000ED000000}"/>
    <cellStyle name="20 % - Akzent2 4 5 6" xfId="29250" xr:uid="{00000000-0005-0000-0000-0000ED000000}"/>
    <cellStyle name="20 % - Akzent2 4 5 7" xfId="42741" xr:uid="{00000000-0005-0000-0000-0000ED000000}"/>
    <cellStyle name="20 % - Akzent2 4 6" xfId="3416" xr:uid="{00000000-0005-0000-0000-0000EE000000}"/>
    <cellStyle name="20 % - Akzent2 4 6 2" xfId="6777" xr:uid="{00000000-0005-0000-0000-0000EE000000}"/>
    <cellStyle name="20 % - Akzent2 4 6 2 2" xfId="20228" xr:uid="{00000000-0005-0000-0000-0000EE000000}"/>
    <cellStyle name="20 % - Akzent2 4 6 2 3" xfId="33712" xr:uid="{00000000-0005-0000-0000-0000EE000000}"/>
    <cellStyle name="20 % - Akzent2 4 6 2 4" xfId="47203" xr:uid="{00000000-0005-0000-0000-0000EE000000}"/>
    <cellStyle name="20 % - Akzent2 4 6 3" xfId="10133" xr:uid="{00000000-0005-0000-0000-0000EE000000}"/>
    <cellStyle name="20 % - Akzent2 4 6 3 2" xfId="23584" xr:uid="{00000000-0005-0000-0000-0000EE000000}"/>
    <cellStyle name="20 % - Akzent2 4 6 3 3" xfId="37068" xr:uid="{00000000-0005-0000-0000-0000EE000000}"/>
    <cellStyle name="20 % - Akzent2 4 6 3 4" xfId="50559" xr:uid="{00000000-0005-0000-0000-0000EE000000}"/>
    <cellStyle name="20 % - Akzent2 4 6 4" xfId="13489" xr:uid="{00000000-0005-0000-0000-0000EE000000}"/>
    <cellStyle name="20 % - Akzent2 4 6 4 2" xfId="26940" xr:uid="{00000000-0005-0000-0000-0000EE000000}"/>
    <cellStyle name="20 % - Akzent2 4 6 4 3" xfId="40424" xr:uid="{00000000-0005-0000-0000-0000EE000000}"/>
    <cellStyle name="20 % - Akzent2 4 6 4 4" xfId="53915" xr:uid="{00000000-0005-0000-0000-0000EE000000}"/>
    <cellStyle name="20 % - Akzent2 4 6 5" xfId="16871" xr:uid="{00000000-0005-0000-0000-0000EE000000}"/>
    <cellStyle name="20 % - Akzent2 4 6 6" xfId="30355" xr:uid="{00000000-0005-0000-0000-0000EE000000}"/>
    <cellStyle name="20 % - Akzent2 4 6 7" xfId="43846" xr:uid="{00000000-0005-0000-0000-0000EE000000}"/>
    <cellStyle name="20 % - Akzent2 4 7" xfId="3996" xr:uid="{00000000-0005-0000-0000-0000EF000000}"/>
    <cellStyle name="20 % - Akzent2 4 7 2" xfId="7353" xr:uid="{00000000-0005-0000-0000-0000EF000000}"/>
    <cellStyle name="20 % - Akzent2 4 7 2 2" xfId="20804" xr:uid="{00000000-0005-0000-0000-0000EF000000}"/>
    <cellStyle name="20 % - Akzent2 4 7 2 3" xfId="34288" xr:uid="{00000000-0005-0000-0000-0000EF000000}"/>
    <cellStyle name="20 % - Akzent2 4 7 2 4" xfId="47779" xr:uid="{00000000-0005-0000-0000-0000EF000000}"/>
    <cellStyle name="20 % - Akzent2 4 7 3" xfId="10709" xr:uid="{00000000-0005-0000-0000-0000EF000000}"/>
    <cellStyle name="20 % - Akzent2 4 7 3 2" xfId="24160" xr:uid="{00000000-0005-0000-0000-0000EF000000}"/>
    <cellStyle name="20 % - Akzent2 4 7 3 3" xfId="37644" xr:uid="{00000000-0005-0000-0000-0000EF000000}"/>
    <cellStyle name="20 % - Akzent2 4 7 3 4" xfId="51135" xr:uid="{00000000-0005-0000-0000-0000EF000000}"/>
    <cellStyle name="20 % - Akzent2 4 7 4" xfId="14065" xr:uid="{00000000-0005-0000-0000-0000EF000000}"/>
    <cellStyle name="20 % - Akzent2 4 7 4 2" xfId="27516" xr:uid="{00000000-0005-0000-0000-0000EF000000}"/>
    <cellStyle name="20 % - Akzent2 4 7 4 3" xfId="41000" xr:uid="{00000000-0005-0000-0000-0000EF000000}"/>
    <cellStyle name="20 % - Akzent2 4 7 4 4" xfId="54491" xr:uid="{00000000-0005-0000-0000-0000EF000000}"/>
    <cellStyle name="20 % - Akzent2 4 7 5" xfId="17447" xr:uid="{00000000-0005-0000-0000-0000EF000000}"/>
    <cellStyle name="20 % - Akzent2 4 7 6" xfId="30931" xr:uid="{00000000-0005-0000-0000-0000EF000000}"/>
    <cellStyle name="20 % - Akzent2 4 7 7" xfId="44422" xr:uid="{00000000-0005-0000-0000-0000EF000000}"/>
    <cellStyle name="20 % - Akzent2 4 8" xfId="4546" xr:uid="{00000000-0005-0000-0000-0000D8000000}"/>
    <cellStyle name="20 % - Akzent2 4 8 2" xfId="17997" xr:uid="{00000000-0005-0000-0000-0000D8000000}"/>
    <cellStyle name="20 % - Akzent2 4 8 3" xfId="31481" xr:uid="{00000000-0005-0000-0000-0000D8000000}"/>
    <cellStyle name="20 % - Akzent2 4 8 4" xfId="44972" xr:uid="{00000000-0005-0000-0000-0000D8000000}"/>
    <cellStyle name="20 % - Akzent2 4 9" xfId="7902" xr:uid="{00000000-0005-0000-0000-0000D8000000}"/>
    <cellStyle name="20 % - Akzent2 4 9 2" xfId="21353" xr:uid="{00000000-0005-0000-0000-0000D8000000}"/>
    <cellStyle name="20 % - Akzent2 4 9 3" xfId="34837" xr:uid="{00000000-0005-0000-0000-0000D8000000}"/>
    <cellStyle name="20 % - Akzent2 4 9 4" xfId="48328" xr:uid="{00000000-0005-0000-0000-0000D8000000}"/>
    <cellStyle name="20 % - Akzent2 5" xfId="1194" xr:uid="{00000000-0005-0000-0000-0000F0000000}"/>
    <cellStyle name="20 % - Akzent2 5 10" xfId="14657" xr:uid="{00000000-0005-0000-0000-0000F0000000}"/>
    <cellStyle name="20 % - Akzent2 5 11" xfId="28140" xr:uid="{00000000-0005-0000-0000-0000F0000000}"/>
    <cellStyle name="20 % - Akzent2 5 12" xfId="41631" xr:uid="{00000000-0005-0000-0000-0000F0000000}"/>
    <cellStyle name="20 % - Akzent2 5 2" xfId="1425" xr:uid="{00000000-0005-0000-0000-0000F1000000}"/>
    <cellStyle name="20 % - Akzent2 5 2 10" xfId="28390" xr:uid="{00000000-0005-0000-0000-0000F1000000}"/>
    <cellStyle name="20 % - Akzent2 5 2 11" xfId="41881" xr:uid="{00000000-0005-0000-0000-0000F1000000}"/>
    <cellStyle name="20 % - Akzent2 5 2 2" xfId="1999" xr:uid="{00000000-0005-0000-0000-0000F2000000}"/>
    <cellStyle name="20 % - Akzent2 5 2 2 2" xfId="3139" xr:uid="{00000000-0005-0000-0000-0000F3000000}"/>
    <cellStyle name="20 % - Akzent2 5 2 2 2 2" xfId="6500" xr:uid="{00000000-0005-0000-0000-0000F3000000}"/>
    <cellStyle name="20 % - Akzent2 5 2 2 2 2 2" xfId="19951" xr:uid="{00000000-0005-0000-0000-0000F3000000}"/>
    <cellStyle name="20 % - Akzent2 5 2 2 2 2 3" xfId="33435" xr:uid="{00000000-0005-0000-0000-0000F3000000}"/>
    <cellStyle name="20 % - Akzent2 5 2 2 2 2 4" xfId="46926" xr:uid="{00000000-0005-0000-0000-0000F3000000}"/>
    <cellStyle name="20 % - Akzent2 5 2 2 2 3" xfId="9856" xr:uid="{00000000-0005-0000-0000-0000F3000000}"/>
    <cellStyle name="20 % - Akzent2 5 2 2 2 3 2" xfId="23307" xr:uid="{00000000-0005-0000-0000-0000F3000000}"/>
    <cellStyle name="20 % - Akzent2 5 2 2 2 3 3" xfId="36791" xr:uid="{00000000-0005-0000-0000-0000F3000000}"/>
    <cellStyle name="20 % - Akzent2 5 2 2 2 3 4" xfId="50282" xr:uid="{00000000-0005-0000-0000-0000F3000000}"/>
    <cellStyle name="20 % - Akzent2 5 2 2 2 4" xfId="13212" xr:uid="{00000000-0005-0000-0000-0000F3000000}"/>
    <cellStyle name="20 % - Akzent2 5 2 2 2 4 2" xfId="26663" xr:uid="{00000000-0005-0000-0000-0000F3000000}"/>
    <cellStyle name="20 % - Akzent2 5 2 2 2 4 3" xfId="40147" xr:uid="{00000000-0005-0000-0000-0000F3000000}"/>
    <cellStyle name="20 % - Akzent2 5 2 2 2 4 4" xfId="53638" xr:uid="{00000000-0005-0000-0000-0000F3000000}"/>
    <cellStyle name="20 % - Akzent2 5 2 2 2 5" xfId="16594" xr:uid="{00000000-0005-0000-0000-0000F3000000}"/>
    <cellStyle name="20 % - Akzent2 5 2 2 2 6" xfId="30078" xr:uid="{00000000-0005-0000-0000-0000F3000000}"/>
    <cellStyle name="20 % - Akzent2 5 2 2 2 7" xfId="43569" xr:uid="{00000000-0005-0000-0000-0000F3000000}"/>
    <cellStyle name="20 % - Akzent2 5 2 2 3" xfId="5373" xr:uid="{00000000-0005-0000-0000-0000F2000000}"/>
    <cellStyle name="20 % - Akzent2 5 2 2 3 2" xfId="18824" xr:uid="{00000000-0005-0000-0000-0000F2000000}"/>
    <cellStyle name="20 % - Akzent2 5 2 2 3 3" xfId="32308" xr:uid="{00000000-0005-0000-0000-0000F2000000}"/>
    <cellStyle name="20 % - Akzent2 5 2 2 3 4" xfId="45799" xr:uid="{00000000-0005-0000-0000-0000F2000000}"/>
    <cellStyle name="20 % - Akzent2 5 2 2 4" xfId="8729" xr:uid="{00000000-0005-0000-0000-0000F2000000}"/>
    <cellStyle name="20 % - Akzent2 5 2 2 4 2" xfId="22180" xr:uid="{00000000-0005-0000-0000-0000F2000000}"/>
    <cellStyle name="20 % - Akzent2 5 2 2 4 3" xfId="35664" xr:uid="{00000000-0005-0000-0000-0000F2000000}"/>
    <cellStyle name="20 % - Akzent2 5 2 2 4 4" xfId="49155" xr:uid="{00000000-0005-0000-0000-0000F2000000}"/>
    <cellStyle name="20 % - Akzent2 5 2 2 5" xfId="12085" xr:uid="{00000000-0005-0000-0000-0000F2000000}"/>
    <cellStyle name="20 % - Akzent2 5 2 2 5 2" xfId="25536" xr:uid="{00000000-0005-0000-0000-0000F2000000}"/>
    <cellStyle name="20 % - Akzent2 5 2 2 5 3" xfId="39020" xr:uid="{00000000-0005-0000-0000-0000F2000000}"/>
    <cellStyle name="20 % - Akzent2 5 2 2 5 4" xfId="52511" xr:uid="{00000000-0005-0000-0000-0000F2000000}"/>
    <cellStyle name="20 % - Akzent2 5 2 2 6" xfId="15467" xr:uid="{00000000-0005-0000-0000-0000F2000000}"/>
    <cellStyle name="20 % - Akzent2 5 2 2 7" xfId="28951" xr:uid="{00000000-0005-0000-0000-0000F2000000}"/>
    <cellStyle name="20 % - Akzent2 5 2 2 8" xfId="42442" xr:uid="{00000000-0005-0000-0000-0000F2000000}"/>
    <cellStyle name="20 % - Akzent2 5 2 3" xfId="2579" xr:uid="{00000000-0005-0000-0000-0000F4000000}"/>
    <cellStyle name="20 % - Akzent2 5 2 3 2" xfId="5940" xr:uid="{00000000-0005-0000-0000-0000F4000000}"/>
    <cellStyle name="20 % - Akzent2 5 2 3 2 2" xfId="19391" xr:uid="{00000000-0005-0000-0000-0000F4000000}"/>
    <cellStyle name="20 % - Akzent2 5 2 3 2 3" xfId="32875" xr:uid="{00000000-0005-0000-0000-0000F4000000}"/>
    <cellStyle name="20 % - Akzent2 5 2 3 2 4" xfId="46366" xr:uid="{00000000-0005-0000-0000-0000F4000000}"/>
    <cellStyle name="20 % - Akzent2 5 2 3 3" xfId="9296" xr:uid="{00000000-0005-0000-0000-0000F4000000}"/>
    <cellStyle name="20 % - Akzent2 5 2 3 3 2" xfId="22747" xr:uid="{00000000-0005-0000-0000-0000F4000000}"/>
    <cellStyle name="20 % - Akzent2 5 2 3 3 3" xfId="36231" xr:uid="{00000000-0005-0000-0000-0000F4000000}"/>
    <cellStyle name="20 % - Akzent2 5 2 3 3 4" xfId="49722" xr:uid="{00000000-0005-0000-0000-0000F4000000}"/>
    <cellStyle name="20 % - Akzent2 5 2 3 4" xfId="12652" xr:uid="{00000000-0005-0000-0000-0000F4000000}"/>
    <cellStyle name="20 % - Akzent2 5 2 3 4 2" xfId="26103" xr:uid="{00000000-0005-0000-0000-0000F4000000}"/>
    <cellStyle name="20 % - Akzent2 5 2 3 4 3" xfId="39587" xr:uid="{00000000-0005-0000-0000-0000F4000000}"/>
    <cellStyle name="20 % - Akzent2 5 2 3 4 4" xfId="53078" xr:uid="{00000000-0005-0000-0000-0000F4000000}"/>
    <cellStyle name="20 % - Akzent2 5 2 3 5" xfId="16034" xr:uid="{00000000-0005-0000-0000-0000F4000000}"/>
    <cellStyle name="20 % - Akzent2 5 2 3 6" xfId="29518" xr:uid="{00000000-0005-0000-0000-0000F4000000}"/>
    <cellStyle name="20 % - Akzent2 5 2 3 7" xfId="43009" xr:uid="{00000000-0005-0000-0000-0000F4000000}"/>
    <cellStyle name="20 % - Akzent2 5 2 4" xfId="3684" xr:uid="{00000000-0005-0000-0000-0000F5000000}"/>
    <cellStyle name="20 % - Akzent2 5 2 4 2" xfId="7045" xr:uid="{00000000-0005-0000-0000-0000F5000000}"/>
    <cellStyle name="20 % - Akzent2 5 2 4 2 2" xfId="20496" xr:uid="{00000000-0005-0000-0000-0000F5000000}"/>
    <cellStyle name="20 % - Akzent2 5 2 4 2 3" xfId="33980" xr:uid="{00000000-0005-0000-0000-0000F5000000}"/>
    <cellStyle name="20 % - Akzent2 5 2 4 2 4" xfId="47471" xr:uid="{00000000-0005-0000-0000-0000F5000000}"/>
    <cellStyle name="20 % - Akzent2 5 2 4 3" xfId="10401" xr:uid="{00000000-0005-0000-0000-0000F5000000}"/>
    <cellStyle name="20 % - Akzent2 5 2 4 3 2" xfId="23852" xr:uid="{00000000-0005-0000-0000-0000F5000000}"/>
    <cellStyle name="20 % - Akzent2 5 2 4 3 3" xfId="37336" xr:uid="{00000000-0005-0000-0000-0000F5000000}"/>
    <cellStyle name="20 % - Akzent2 5 2 4 3 4" xfId="50827" xr:uid="{00000000-0005-0000-0000-0000F5000000}"/>
    <cellStyle name="20 % - Akzent2 5 2 4 4" xfId="13757" xr:uid="{00000000-0005-0000-0000-0000F5000000}"/>
    <cellStyle name="20 % - Akzent2 5 2 4 4 2" xfId="27208" xr:uid="{00000000-0005-0000-0000-0000F5000000}"/>
    <cellStyle name="20 % - Akzent2 5 2 4 4 3" xfId="40692" xr:uid="{00000000-0005-0000-0000-0000F5000000}"/>
    <cellStyle name="20 % - Akzent2 5 2 4 4 4" xfId="54183" xr:uid="{00000000-0005-0000-0000-0000F5000000}"/>
    <cellStyle name="20 % - Akzent2 5 2 4 5" xfId="17139" xr:uid="{00000000-0005-0000-0000-0000F5000000}"/>
    <cellStyle name="20 % - Akzent2 5 2 4 6" xfId="30623" xr:uid="{00000000-0005-0000-0000-0000F5000000}"/>
    <cellStyle name="20 % - Akzent2 5 2 4 7" xfId="44114" xr:uid="{00000000-0005-0000-0000-0000F5000000}"/>
    <cellStyle name="20 % - Akzent2 5 2 5" xfId="4264" xr:uid="{00000000-0005-0000-0000-0000F6000000}"/>
    <cellStyle name="20 % - Akzent2 5 2 5 2" xfId="7621" xr:uid="{00000000-0005-0000-0000-0000F6000000}"/>
    <cellStyle name="20 % - Akzent2 5 2 5 2 2" xfId="21072" xr:uid="{00000000-0005-0000-0000-0000F6000000}"/>
    <cellStyle name="20 % - Akzent2 5 2 5 2 3" xfId="34556" xr:uid="{00000000-0005-0000-0000-0000F6000000}"/>
    <cellStyle name="20 % - Akzent2 5 2 5 2 4" xfId="48047" xr:uid="{00000000-0005-0000-0000-0000F6000000}"/>
    <cellStyle name="20 % - Akzent2 5 2 5 3" xfId="10977" xr:uid="{00000000-0005-0000-0000-0000F6000000}"/>
    <cellStyle name="20 % - Akzent2 5 2 5 3 2" xfId="24428" xr:uid="{00000000-0005-0000-0000-0000F6000000}"/>
    <cellStyle name="20 % - Akzent2 5 2 5 3 3" xfId="37912" xr:uid="{00000000-0005-0000-0000-0000F6000000}"/>
    <cellStyle name="20 % - Akzent2 5 2 5 3 4" xfId="51403" xr:uid="{00000000-0005-0000-0000-0000F6000000}"/>
    <cellStyle name="20 % - Akzent2 5 2 5 4" xfId="14333" xr:uid="{00000000-0005-0000-0000-0000F6000000}"/>
    <cellStyle name="20 % - Akzent2 5 2 5 4 2" xfId="27784" xr:uid="{00000000-0005-0000-0000-0000F6000000}"/>
    <cellStyle name="20 % - Akzent2 5 2 5 4 3" xfId="41268" xr:uid="{00000000-0005-0000-0000-0000F6000000}"/>
    <cellStyle name="20 % - Akzent2 5 2 5 4 4" xfId="54759" xr:uid="{00000000-0005-0000-0000-0000F6000000}"/>
    <cellStyle name="20 % - Akzent2 5 2 5 5" xfId="17715" xr:uid="{00000000-0005-0000-0000-0000F6000000}"/>
    <cellStyle name="20 % - Akzent2 5 2 5 6" xfId="31199" xr:uid="{00000000-0005-0000-0000-0000F6000000}"/>
    <cellStyle name="20 % - Akzent2 5 2 5 7" xfId="44690" xr:uid="{00000000-0005-0000-0000-0000F6000000}"/>
    <cellStyle name="20 % - Akzent2 5 2 6" xfId="4814" xr:uid="{00000000-0005-0000-0000-0000F1000000}"/>
    <cellStyle name="20 % - Akzent2 5 2 6 2" xfId="18265" xr:uid="{00000000-0005-0000-0000-0000F1000000}"/>
    <cellStyle name="20 % - Akzent2 5 2 6 3" xfId="31749" xr:uid="{00000000-0005-0000-0000-0000F1000000}"/>
    <cellStyle name="20 % - Akzent2 5 2 6 4" xfId="45240" xr:uid="{00000000-0005-0000-0000-0000F1000000}"/>
    <cellStyle name="20 % - Akzent2 5 2 7" xfId="8170" xr:uid="{00000000-0005-0000-0000-0000F1000000}"/>
    <cellStyle name="20 % - Akzent2 5 2 7 2" xfId="21621" xr:uid="{00000000-0005-0000-0000-0000F1000000}"/>
    <cellStyle name="20 % - Akzent2 5 2 7 3" xfId="35105" xr:uid="{00000000-0005-0000-0000-0000F1000000}"/>
    <cellStyle name="20 % - Akzent2 5 2 7 4" xfId="48596" xr:uid="{00000000-0005-0000-0000-0000F1000000}"/>
    <cellStyle name="20 % - Akzent2 5 2 8" xfId="11526" xr:uid="{00000000-0005-0000-0000-0000F1000000}"/>
    <cellStyle name="20 % - Akzent2 5 2 8 2" xfId="24977" xr:uid="{00000000-0005-0000-0000-0000F1000000}"/>
    <cellStyle name="20 % - Akzent2 5 2 8 3" xfId="38461" xr:uid="{00000000-0005-0000-0000-0000F1000000}"/>
    <cellStyle name="20 % - Akzent2 5 2 8 4" xfId="51952" xr:uid="{00000000-0005-0000-0000-0000F1000000}"/>
    <cellStyle name="20 % - Akzent2 5 2 9" xfId="14907" xr:uid="{00000000-0005-0000-0000-0000F1000000}"/>
    <cellStyle name="20 % - Akzent2 5 3" xfId="1750" xr:uid="{00000000-0005-0000-0000-0000F7000000}"/>
    <cellStyle name="20 % - Akzent2 5 3 2" xfId="2889" xr:uid="{00000000-0005-0000-0000-0000F8000000}"/>
    <cellStyle name="20 % - Akzent2 5 3 2 2" xfId="6250" xr:uid="{00000000-0005-0000-0000-0000F8000000}"/>
    <cellStyle name="20 % - Akzent2 5 3 2 2 2" xfId="19701" xr:uid="{00000000-0005-0000-0000-0000F8000000}"/>
    <cellStyle name="20 % - Akzent2 5 3 2 2 3" xfId="33185" xr:uid="{00000000-0005-0000-0000-0000F8000000}"/>
    <cellStyle name="20 % - Akzent2 5 3 2 2 4" xfId="46676" xr:uid="{00000000-0005-0000-0000-0000F8000000}"/>
    <cellStyle name="20 % - Akzent2 5 3 2 3" xfId="9606" xr:uid="{00000000-0005-0000-0000-0000F8000000}"/>
    <cellStyle name="20 % - Akzent2 5 3 2 3 2" xfId="23057" xr:uid="{00000000-0005-0000-0000-0000F8000000}"/>
    <cellStyle name="20 % - Akzent2 5 3 2 3 3" xfId="36541" xr:uid="{00000000-0005-0000-0000-0000F8000000}"/>
    <cellStyle name="20 % - Akzent2 5 3 2 3 4" xfId="50032" xr:uid="{00000000-0005-0000-0000-0000F8000000}"/>
    <cellStyle name="20 % - Akzent2 5 3 2 4" xfId="12962" xr:uid="{00000000-0005-0000-0000-0000F8000000}"/>
    <cellStyle name="20 % - Akzent2 5 3 2 4 2" xfId="26413" xr:uid="{00000000-0005-0000-0000-0000F8000000}"/>
    <cellStyle name="20 % - Akzent2 5 3 2 4 3" xfId="39897" xr:uid="{00000000-0005-0000-0000-0000F8000000}"/>
    <cellStyle name="20 % - Akzent2 5 3 2 4 4" xfId="53388" xr:uid="{00000000-0005-0000-0000-0000F8000000}"/>
    <cellStyle name="20 % - Akzent2 5 3 2 5" xfId="16344" xr:uid="{00000000-0005-0000-0000-0000F8000000}"/>
    <cellStyle name="20 % - Akzent2 5 3 2 6" xfId="29828" xr:uid="{00000000-0005-0000-0000-0000F8000000}"/>
    <cellStyle name="20 % - Akzent2 5 3 2 7" xfId="43319" xr:uid="{00000000-0005-0000-0000-0000F8000000}"/>
    <cellStyle name="20 % - Akzent2 5 3 3" xfId="5123" xr:uid="{00000000-0005-0000-0000-0000F7000000}"/>
    <cellStyle name="20 % - Akzent2 5 3 3 2" xfId="18574" xr:uid="{00000000-0005-0000-0000-0000F7000000}"/>
    <cellStyle name="20 % - Akzent2 5 3 3 3" xfId="32058" xr:uid="{00000000-0005-0000-0000-0000F7000000}"/>
    <cellStyle name="20 % - Akzent2 5 3 3 4" xfId="45549" xr:uid="{00000000-0005-0000-0000-0000F7000000}"/>
    <cellStyle name="20 % - Akzent2 5 3 4" xfId="8479" xr:uid="{00000000-0005-0000-0000-0000F7000000}"/>
    <cellStyle name="20 % - Akzent2 5 3 4 2" xfId="21930" xr:uid="{00000000-0005-0000-0000-0000F7000000}"/>
    <cellStyle name="20 % - Akzent2 5 3 4 3" xfId="35414" xr:uid="{00000000-0005-0000-0000-0000F7000000}"/>
    <cellStyle name="20 % - Akzent2 5 3 4 4" xfId="48905" xr:uid="{00000000-0005-0000-0000-0000F7000000}"/>
    <cellStyle name="20 % - Akzent2 5 3 5" xfId="11835" xr:uid="{00000000-0005-0000-0000-0000F7000000}"/>
    <cellStyle name="20 % - Akzent2 5 3 5 2" xfId="25286" xr:uid="{00000000-0005-0000-0000-0000F7000000}"/>
    <cellStyle name="20 % - Akzent2 5 3 5 3" xfId="38770" xr:uid="{00000000-0005-0000-0000-0000F7000000}"/>
    <cellStyle name="20 % - Akzent2 5 3 5 4" xfId="52261" xr:uid="{00000000-0005-0000-0000-0000F7000000}"/>
    <cellStyle name="20 % - Akzent2 5 3 6" xfId="15217" xr:uid="{00000000-0005-0000-0000-0000F7000000}"/>
    <cellStyle name="20 % - Akzent2 5 3 7" xfId="28701" xr:uid="{00000000-0005-0000-0000-0000F7000000}"/>
    <cellStyle name="20 % - Akzent2 5 3 8" xfId="42192" xr:uid="{00000000-0005-0000-0000-0000F7000000}"/>
    <cellStyle name="20 % - Akzent2 5 4" xfId="2328" xr:uid="{00000000-0005-0000-0000-0000F9000000}"/>
    <cellStyle name="20 % - Akzent2 5 4 2" xfId="5690" xr:uid="{00000000-0005-0000-0000-0000F9000000}"/>
    <cellStyle name="20 % - Akzent2 5 4 2 2" xfId="19141" xr:uid="{00000000-0005-0000-0000-0000F9000000}"/>
    <cellStyle name="20 % - Akzent2 5 4 2 3" xfId="32625" xr:uid="{00000000-0005-0000-0000-0000F9000000}"/>
    <cellStyle name="20 % - Akzent2 5 4 2 4" xfId="46116" xr:uid="{00000000-0005-0000-0000-0000F9000000}"/>
    <cellStyle name="20 % - Akzent2 5 4 3" xfId="9046" xr:uid="{00000000-0005-0000-0000-0000F9000000}"/>
    <cellStyle name="20 % - Akzent2 5 4 3 2" xfId="22497" xr:uid="{00000000-0005-0000-0000-0000F9000000}"/>
    <cellStyle name="20 % - Akzent2 5 4 3 3" xfId="35981" xr:uid="{00000000-0005-0000-0000-0000F9000000}"/>
    <cellStyle name="20 % - Akzent2 5 4 3 4" xfId="49472" xr:uid="{00000000-0005-0000-0000-0000F9000000}"/>
    <cellStyle name="20 % - Akzent2 5 4 4" xfId="12402" xr:uid="{00000000-0005-0000-0000-0000F9000000}"/>
    <cellStyle name="20 % - Akzent2 5 4 4 2" xfId="25853" xr:uid="{00000000-0005-0000-0000-0000F9000000}"/>
    <cellStyle name="20 % - Akzent2 5 4 4 3" xfId="39337" xr:uid="{00000000-0005-0000-0000-0000F9000000}"/>
    <cellStyle name="20 % - Akzent2 5 4 4 4" xfId="52828" xr:uid="{00000000-0005-0000-0000-0000F9000000}"/>
    <cellStyle name="20 % - Akzent2 5 4 5" xfId="15784" xr:uid="{00000000-0005-0000-0000-0000F9000000}"/>
    <cellStyle name="20 % - Akzent2 5 4 6" xfId="29268" xr:uid="{00000000-0005-0000-0000-0000F9000000}"/>
    <cellStyle name="20 % - Akzent2 5 4 7" xfId="42759" xr:uid="{00000000-0005-0000-0000-0000F9000000}"/>
    <cellStyle name="20 % - Akzent2 5 5" xfId="3434" xr:uid="{00000000-0005-0000-0000-0000FA000000}"/>
    <cellStyle name="20 % - Akzent2 5 5 2" xfId="6795" xr:uid="{00000000-0005-0000-0000-0000FA000000}"/>
    <cellStyle name="20 % - Akzent2 5 5 2 2" xfId="20246" xr:uid="{00000000-0005-0000-0000-0000FA000000}"/>
    <cellStyle name="20 % - Akzent2 5 5 2 3" xfId="33730" xr:uid="{00000000-0005-0000-0000-0000FA000000}"/>
    <cellStyle name="20 % - Akzent2 5 5 2 4" xfId="47221" xr:uid="{00000000-0005-0000-0000-0000FA000000}"/>
    <cellStyle name="20 % - Akzent2 5 5 3" xfId="10151" xr:uid="{00000000-0005-0000-0000-0000FA000000}"/>
    <cellStyle name="20 % - Akzent2 5 5 3 2" xfId="23602" xr:uid="{00000000-0005-0000-0000-0000FA000000}"/>
    <cellStyle name="20 % - Akzent2 5 5 3 3" xfId="37086" xr:uid="{00000000-0005-0000-0000-0000FA000000}"/>
    <cellStyle name="20 % - Akzent2 5 5 3 4" xfId="50577" xr:uid="{00000000-0005-0000-0000-0000FA000000}"/>
    <cellStyle name="20 % - Akzent2 5 5 4" xfId="13507" xr:uid="{00000000-0005-0000-0000-0000FA000000}"/>
    <cellStyle name="20 % - Akzent2 5 5 4 2" xfId="26958" xr:uid="{00000000-0005-0000-0000-0000FA000000}"/>
    <cellStyle name="20 % - Akzent2 5 5 4 3" xfId="40442" xr:uid="{00000000-0005-0000-0000-0000FA000000}"/>
    <cellStyle name="20 % - Akzent2 5 5 4 4" xfId="53933" xr:uid="{00000000-0005-0000-0000-0000FA000000}"/>
    <cellStyle name="20 % - Akzent2 5 5 5" xfId="16889" xr:uid="{00000000-0005-0000-0000-0000FA000000}"/>
    <cellStyle name="20 % - Akzent2 5 5 6" xfId="30373" xr:uid="{00000000-0005-0000-0000-0000FA000000}"/>
    <cellStyle name="20 % - Akzent2 5 5 7" xfId="43864" xr:uid="{00000000-0005-0000-0000-0000FA000000}"/>
    <cellStyle name="20 % - Akzent2 5 6" xfId="4014" xr:uid="{00000000-0005-0000-0000-0000FB000000}"/>
    <cellStyle name="20 % - Akzent2 5 6 2" xfId="7371" xr:uid="{00000000-0005-0000-0000-0000FB000000}"/>
    <cellStyle name="20 % - Akzent2 5 6 2 2" xfId="20822" xr:uid="{00000000-0005-0000-0000-0000FB000000}"/>
    <cellStyle name="20 % - Akzent2 5 6 2 3" xfId="34306" xr:uid="{00000000-0005-0000-0000-0000FB000000}"/>
    <cellStyle name="20 % - Akzent2 5 6 2 4" xfId="47797" xr:uid="{00000000-0005-0000-0000-0000FB000000}"/>
    <cellStyle name="20 % - Akzent2 5 6 3" xfId="10727" xr:uid="{00000000-0005-0000-0000-0000FB000000}"/>
    <cellStyle name="20 % - Akzent2 5 6 3 2" xfId="24178" xr:uid="{00000000-0005-0000-0000-0000FB000000}"/>
    <cellStyle name="20 % - Akzent2 5 6 3 3" xfId="37662" xr:uid="{00000000-0005-0000-0000-0000FB000000}"/>
    <cellStyle name="20 % - Akzent2 5 6 3 4" xfId="51153" xr:uid="{00000000-0005-0000-0000-0000FB000000}"/>
    <cellStyle name="20 % - Akzent2 5 6 4" xfId="14083" xr:uid="{00000000-0005-0000-0000-0000FB000000}"/>
    <cellStyle name="20 % - Akzent2 5 6 4 2" xfId="27534" xr:uid="{00000000-0005-0000-0000-0000FB000000}"/>
    <cellStyle name="20 % - Akzent2 5 6 4 3" xfId="41018" xr:uid="{00000000-0005-0000-0000-0000FB000000}"/>
    <cellStyle name="20 % - Akzent2 5 6 4 4" xfId="54509" xr:uid="{00000000-0005-0000-0000-0000FB000000}"/>
    <cellStyle name="20 % - Akzent2 5 6 5" xfId="17465" xr:uid="{00000000-0005-0000-0000-0000FB000000}"/>
    <cellStyle name="20 % - Akzent2 5 6 6" xfId="30949" xr:uid="{00000000-0005-0000-0000-0000FB000000}"/>
    <cellStyle name="20 % - Akzent2 5 6 7" xfId="44440" xr:uid="{00000000-0005-0000-0000-0000FB000000}"/>
    <cellStyle name="20 % - Akzent2 5 7" xfId="4564" xr:uid="{00000000-0005-0000-0000-0000F0000000}"/>
    <cellStyle name="20 % - Akzent2 5 7 2" xfId="18015" xr:uid="{00000000-0005-0000-0000-0000F0000000}"/>
    <cellStyle name="20 % - Akzent2 5 7 3" xfId="31499" xr:uid="{00000000-0005-0000-0000-0000F0000000}"/>
    <cellStyle name="20 % - Akzent2 5 7 4" xfId="44990" xr:uid="{00000000-0005-0000-0000-0000F0000000}"/>
    <cellStyle name="20 % - Akzent2 5 8" xfId="7920" xr:uid="{00000000-0005-0000-0000-0000F0000000}"/>
    <cellStyle name="20 % - Akzent2 5 8 2" xfId="21371" xr:uid="{00000000-0005-0000-0000-0000F0000000}"/>
    <cellStyle name="20 % - Akzent2 5 8 3" xfId="34855" xr:uid="{00000000-0005-0000-0000-0000F0000000}"/>
    <cellStyle name="20 % - Akzent2 5 8 4" xfId="48346" xr:uid="{00000000-0005-0000-0000-0000F0000000}"/>
    <cellStyle name="20 % - Akzent2 5 9" xfId="11276" xr:uid="{00000000-0005-0000-0000-0000F0000000}"/>
    <cellStyle name="20 % - Akzent2 5 9 2" xfId="24727" xr:uid="{00000000-0005-0000-0000-0000F0000000}"/>
    <cellStyle name="20 % - Akzent2 5 9 3" xfId="38211" xr:uid="{00000000-0005-0000-0000-0000F0000000}"/>
    <cellStyle name="20 % - Akzent2 5 9 4" xfId="51702" xr:uid="{00000000-0005-0000-0000-0000F0000000}"/>
    <cellStyle name="20 % - Akzent2 6" xfId="1285" xr:uid="{00000000-0005-0000-0000-0000FC000000}"/>
    <cellStyle name="20 % - Akzent2 6 10" xfId="14758" xr:uid="{00000000-0005-0000-0000-0000FC000000}"/>
    <cellStyle name="20 % - Akzent2 6 11" xfId="28241" xr:uid="{00000000-0005-0000-0000-0000FC000000}"/>
    <cellStyle name="20 % - Akzent2 6 12" xfId="41732" xr:uid="{00000000-0005-0000-0000-0000FC000000}"/>
    <cellStyle name="20 % - Akzent2 6 2" xfId="1523" xr:uid="{00000000-0005-0000-0000-0000FD000000}"/>
    <cellStyle name="20 % - Akzent2 6 2 10" xfId="28491" xr:uid="{00000000-0005-0000-0000-0000FD000000}"/>
    <cellStyle name="20 % - Akzent2 6 2 11" xfId="41982" xr:uid="{00000000-0005-0000-0000-0000FD000000}"/>
    <cellStyle name="20 % - Akzent2 6 2 2" xfId="2099" xr:uid="{00000000-0005-0000-0000-0000FE000000}"/>
    <cellStyle name="20 % - Akzent2 6 2 2 2" xfId="3240" xr:uid="{00000000-0005-0000-0000-0000FF000000}"/>
    <cellStyle name="20 % - Akzent2 6 2 2 2 2" xfId="6601" xr:uid="{00000000-0005-0000-0000-0000FF000000}"/>
    <cellStyle name="20 % - Akzent2 6 2 2 2 2 2" xfId="20052" xr:uid="{00000000-0005-0000-0000-0000FF000000}"/>
    <cellStyle name="20 % - Akzent2 6 2 2 2 2 3" xfId="33536" xr:uid="{00000000-0005-0000-0000-0000FF000000}"/>
    <cellStyle name="20 % - Akzent2 6 2 2 2 2 4" xfId="47027" xr:uid="{00000000-0005-0000-0000-0000FF000000}"/>
    <cellStyle name="20 % - Akzent2 6 2 2 2 3" xfId="9957" xr:uid="{00000000-0005-0000-0000-0000FF000000}"/>
    <cellStyle name="20 % - Akzent2 6 2 2 2 3 2" xfId="23408" xr:uid="{00000000-0005-0000-0000-0000FF000000}"/>
    <cellStyle name="20 % - Akzent2 6 2 2 2 3 3" xfId="36892" xr:uid="{00000000-0005-0000-0000-0000FF000000}"/>
    <cellStyle name="20 % - Akzent2 6 2 2 2 3 4" xfId="50383" xr:uid="{00000000-0005-0000-0000-0000FF000000}"/>
    <cellStyle name="20 % - Akzent2 6 2 2 2 4" xfId="13313" xr:uid="{00000000-0005-0000-0000-0000FF000000}"/>
    <cellStyle name="20 % - Akzent2 6 2 2 2 4 2" xfId="26764" xr:uid="{00000000-0005-0000-0000-0000FF000000}"/>
    <cellStyle name="20 % - Akzent2 6 2 2 2 4 3" xfId="40248" xr:uid="{00000000-0005-0000-0000-0000FF000000}"/>
    <cellStyle name="20 % - Akzent2 6 2 2 2 4 4" xfId="53739" xr:uid="{00000000-0005-0000-0000-0000FF000000}"/>
    <cellStyle name="20 % - Akzent2 6 2 2 2 5" xfId="16695" xr:uid="{00000000-0005-0000-0000-0000FF000000}"/>
    <cellStyle name="20 % - Akzent2 6 2 2 2 6" xfId="30179" xr:uid="{00000000-0005-0000-0000-0000FF000000}"/>
    <cellStyle name="20 % - Akzent2 6 2 2 2 7" xfId="43670" xr:uid="{00000000-0005-0000-0000-0000FF000000}"/>
    <cellStyle name="20 % - Akzent2 6 2 2 3" xfId="5474" xr:uid="{00000000-0005-0000-0000-0000FE000000}"/>
    <cellStyle name="20 % - Akzent2 6 2 2 3 2" xfId="18925" xr:uid="{00000000-0005-0000-0000-0000FE000000}"/>
    <cellStyle name="20 % - Akzent2 6 2 2 3 3" xfId="32409" xr:uid="{00000000-0005-0000-0000-0000FE000000}"/>
    <cellStyle name="20 % - Akzent2 6 2 2 3 4" xfId="45900" xr:uid="{00000000-0005-0000-0000-0000FE000000}"/>
    <cellStyle name="20 % - Akzent2 6 2 2 4" xfId="8830" xr:uid="{00000000-0005-0000-0000-0000FE000000}"/>
    <cellStyle name="20 % - Akzent2 6 2 2 4 2" xfId="22281" xr:uid="{00000000-0005-0000-0000-0000FE000000}"/>
    <cellStyle name="20 % - Akzent2 6 2 2 4 3" xfId="35765" xr:uid="{00000000-0005-0000-0000-0000FE000000}"/>
    <cellStyle name="20 % - Akzent2 6 2 2 4 4" xfId="49256" xr:uid="{00000000-0005-0000-0000-0000FE000000}"/>
    <cellStyle name="20 % - Akzent2 6 2 2 5" xfId="12186" xr:uid="{00000000-0005-0000-0000-0000FE000000}"/>
    <cellStyle name="20 % - Akzent2 6 2 2 5 2" xfId="25637" xr:uid="{00000000-0005-0000-0000-0000FE000000}"/>
    <cellStyle name="20 % - Akzent2 6 2 2 5 3" xfId="39121" xr:uid="{00000000-0005-0000-0000-0000FE000000}"/>
    <cellStyle name="20 % - Akzent2 6 2 2 5 4" xfId="52612" xr:uid="{00000000-0005-0000-0000-0000FE000000}"/>
    <cellStyle name="20 % - Akzent2 6 2 2 6" xfId="15568" xr:uid="{00000000-0005-0000-0000-0000FE000000}"/>
    <cellStyle name="20 % - Akzent2 6 2 2 7" xfId="29052" xr:uid="{00000000-0005-0000-0000-0000FE000000}"/>
    <cellStyle name="20 % - Akzent2 6 2 2 8" xfId="42543" xr:uid="{00000000-0005-0000-0000-0000FE000000}"/>
    <cellStyle name="20 % - Akzent2 6 2 3" xfId="2680" xr:uid="{00000000-0005-0000-0000-000000010000}"/>
    <cellStyle name="20 % - Akzent2 6 2 3 2" xfId="6041" xr:uid="{00000000-0005-0000-0000-000000010000}"/>
    <cellStyle name="20 % - Akzent2 6 2 3 2 2" xfId="19492" xr:uid="{00000000-0005-0000-0000-000000010000}"/>
    <cellStyle name="20 % - Akzent2 6 2 3 2 3" xfId="32976" xr:uid="{00000000-0005-0000-0000-000000010000}"/>
    <cellStyle name="20 % - Akzent2 6 2 3 2 4" xfId="46467" xr:uid="{00000000-0005-0000-0000-000000010000}"/>
    <cellStyle name="20 % - Akzent2 6 2 3 3" xfId="9397" xr:uid="{00000000-0005-0000-0000-000000010000}"/>
    <cellStyle name="20 % - Akzent2 6 2 3 3 2" xfId="22848" xr:uid="{00000000-0005-0000-0000-000000010000}"/>
    <cellStyle name="20 % - Akzent2 6 2 3 3 3" xfId="36332" xr:uid="{00000000-0005-0000-0000-000000010000}"/>
    <cellStyle name="20 % - Akzent2 6 2 3 3 4" xfId="49823" xr:uid="{00000000-0005-0000-0000-000000010000}"/>
    <cellStyle name="20 % - Akzent2 6 2 3 4" xfId="12753" xr:uid="{00000000-0005-0000-0000-000000010000}"/>
    <cellStyle name="20 % - Akzent2 6 2 3 4 2" xfId="26204" xr:uid="{00000000-0005-0000-0000-000000010000}"/>
    <cellStyle name="20 % - Akzent2 6 2 3 4 3" xfId="39688" xr:uid="{00000000-0005-0000-0000-000000010000}"/>
    <cellStyle name="20 % - Akzent2 6 2 3 4 4" xfId="53179" xr:uid="{00000000-0005-0000-0000-000000010000}"/>
    <cellStyle name="20 % - Akzent2 6 2 3 5" xfId="16135" xr:uid="{00000000-0005-0000-0000-000000010000}"/>
    <cellStyle name="20 % - Akzent2 6 2 3 6" xfId="29619" xr:uid="{00000000-0005-0000-0000-000000010000}"/>
    <cellStyle name="20 % - Akzent2 6 2 3 7" xfId="43110" xr:uid="{00000000-0005-0000-0000-000000010000}"/>
    <cellStyle name="20 % - Akzent2 6 2 4" xfId="3785" xr:uid="{00000000-0005-0000-0000-000001010000}"/>
    <cellStyle name="20 % - Akzent2 6 2 4 2" xfId="7146" xr:uid="{00000000-0005-0000-0000-000001010000}"/>
    <cellStyle name="20 % - Akzent2 6 2 4 2 2" xfId="20597" xr:uid="{00000000-0005-0000-0000-000001010000}"/>
    <cellStyle name="20 % - Akzent2 6 2 4 2 3" xfId="34081" xr:uid="{00000000-0005-0000-0000-000001010000}"/>
    <cellStyle name="20 % - Akzent2 6 2 4 2 4" xfId="47572" xr:uid="{00000000-0005-0000-0000-000001010000}"/>
    <cellStyle name="20 % - Akzent2 6 2 4 3" xfId="10502" xr:uid="{00000000-0005-0000-0000-000001010000}"/>
    <cellStyle name="20 % - Akzent2 6 2 4 3 2" xfId="23953" xr:uid="{00000000-0005-0000-0000-000001010000}"/>
    <cellStyle name="20 % - Akzent2 6 2 4 3 3" xfId="37437" xr:uid="{00000000-0005-0000-0000-000001010000}"/>
    <cellStyle name="20 % - Akzent2 6 2 4 3 4" xfId="50928" xr:uid="{00000000-0005-0000-0000-000001010000}"/>
    <cellStyle name="20 % - Akzent2 6 2 4 4" xfId="13858" xr:uid="{00000000-0005-0000-0000-000001010000}"/>
    <cellStyle name="20 % - Akzent2 6 2 4 4 2" xfId="27309" xr:uid="{00000000-0005-0000-0000-000001010000}"/>
    <cellStyle name="20 % - Akzent2 6 2 4 4 3" xfId="40793" xr:uid="{00000000-0005-0000-0000-000001010000}"/>
    <cellStyle name="20 % - Akzent2 6 2 4 4 4" xfId="54284" xr:uid="{00000000-0005-0000-0000-000001010000}"/>
    <cellStyle name="20 % - Akzent2 6 2 4 5" xfId="17240" xr:uid="{00000000-0005-0000-0000-000001010000}"/>
    <cellStyle name="20 % - Akzent2 6 2 4 6" xfId="30724" xr:uid="{00000000-0005-0000-0000-000001010000}"/>
    <cellStyle name="20 % - Akzent2 6 2 4 7" xfId="44215" xr:uid="{00000000-0005-0000-0000-000001010000}"/>
    <cellStyle name="20 % - Akzent2 6 2 5" xfId="4365" xr:uid="{00000000-0005-0000-0000-000002010000}"/>
    <cellStyle name="20 % - Akzent2 6 2 5 2" xfId="7722" xr:uid="{00000000-0005-0000-0000-000002010000}"/>
    <cellStyle name="20 % - Akzent2 6 2 5 2 2" xfId="21173" xr:uid="{00000000-0005-0000-0000-000002010000}"/>
    <cellStyle name="20 % - Akzent2 6 2 5 2 3" xfId="34657" xr:uid="{00000000-0005-0000-0000-000002010000}"/>
    <cellStyle name="20 % - Akzent2 6 2 5 2 4" xfId="48148" xr:uid="{00000000-0005-0000-0000-000002010000}"/>
    <cellStyle name="20 % - Akzent2 6 2 5 3" xfId="11078" xr:uid="{00000000-0005-0000-0000-000002010000}"/>
    <cellStyle name="20 % - Akzent2 6 2 5 3 2" xfId="24529" xr:uid="{00000000-0005-0000-0000-000002010000}"/>
    <cellStyle name="20 % - Akzent2 6 2 5 3 3" xfId="38013" xr:uid="{00000000-0005-0000-0000-000002010000}"/>
    <cellStyle name="20 % - Akzent2 6 2 5 3 4" xfId="51504" xr:uid="{00000000-0005-0000-0000-000002010000}"/>
    <cellStyle name="20 % - Akzent2 6 2 5 4" xfId="14434" xr:uid="{00000000-0005-0000-0000-000002010000}"/>
    <cellStyle name="20 % - Akzent2 6 2 5 4 2" xfId="27885" xr:uid="{00000000-0005-0000-0000-000002010000}"/>
    <cellStyle name="20 % - Akzent2 6 2 5 4 3" xfId="41369" xr:uid="{00000000-0005-0000-0000-000002010000}"/>
    <cellStyle name="20 % - Akzent2 6 2 5 4 4" xfId="54860" xr:uid="{00000000-0005-0000-0000-000002010000}"/>
    <cellStyle name="20 % - Akzent2 6 2 5 5" xfId="17816" xr:uid="{00000000-0005-0000-0000-000002010000}"/>
    <cellStyle name="20 % - Akzent2 6 2 5 6" xfId="31300" xr:uid="{00000000-0005-0000-0000-000002010000}"/>
    <cellStyle name="20 % - Akzent2 6 2 5 7" xfId="44791" xr:uid="{00000000-0005-0000-0000-000002010000}"/>
    <cellStyle name="20 % - Akzent2 6 2 6" xfId="4915" xr:uid="{00000000-0005-0000-0000-0000FD000000}"/>
    <cellStyle name="20 % - Akzent2 6 2 6 2" xfId="18366" xr:uid="{00000000-0005-0000-0000-0000FD000000}"/>
    <cellStyle name="20 % - Akzent2 6 2 6 3" xfId="31850" xr:uid="{00000000-0005-0000-0000-0000FD000000}"/>
    <cellStyle name="20 % - Akzent2 6 2 6 4" xfId="45341" xr:uid="{00000000-0005-0000-0000-0000FD000000}"/>
    <cellStyle name="20 % - Akzent2 6 2 7" xfId="8271" xr:uid="{00000000-0005-0000-0000-0000FD000000}"/>
    <cellStyle name="20 % - Akzent2 6 2 7 2" xfId="21722" xr:uid="{00000000-0005-0000-0000-0000FD000000}"/>
    <cellStyle name="20 % - Akzent2 6 2 7 3" xfId="35206" xr:uid="{00000000-0005-0000-0000-0000FD000000}"/>
    <cellStyle name="20 % - Akzent2 6 2 7 4" xfId="48697" xr:uid="{00000000-0005-0000-0000-0000FD000000}"/>
    <cellStyle name="20 % - Akzent2 6 2 8" xfId="11627" xr:uid="{00000000-0005-0000-0000-0000FD000000}"/>
    <cellStyle name="20 % - Akzent2 6 2 8 2" xfId="25078" xr:uid="{00000000-0005-0000-0000-0000FD000000}"/>
    <cellStyle name="20 % - Akzent2 6 2 8 3" xfId="38562" xr:uid="{00000000-0005-0000-0000-0000FD000000}"/>
    <cellStyle name="20 % - Akzent2 6 2 8 4" xfId="52053" xr:uid="{00000000-0005-0000-0000-0000FD000000}"/>
    <cellStyle name="20 % - Akzent2 6 2 9" xfId="15008" xr:uid="{00000000-0005-0000-0000-0000FD000000}"/>
    <cellStyle name="20 % - Akzent2 6 3" xfId="1850" xr:uid="{00000000-0005-0000-0000-000003010000}"/>
    <cellStyle name="20 % - Akzent2 6 3 2" xfId="2990" xr:uid="{00000000-0005-0000-0000-000004010000}"/>
    <cellStyle name="20 % - Akzent2 6 3 2 2" xfId="6351" xr:uid="{00000000-0005-0000-0000-000004010000}"/>
    <cellStyle name="20 % - Akzent2 6 3 2 2 2" xfId="19802" xr:uid="{00000000-0005-0000-0000-000004010000}"/>
    <cellStyle name="20 % - Akzent2 6 3 2 2 3" xfId="33286" xr:uid="{00000000-0005-0000-0000-000004010000}"/>
    <cellStyle name="20 % - Akzent2 6 3 2 2 4" xfId="46777" xr:uid="{00000000-0005-0000-0000-000004010000}"/>
    <cellStyle name="20 % - Akzent2 6 3 2 3" xfId="9707" xr:uid="{00000000-0005-0000-0000-000004010000}"/>
    <cellStyle name="20 % - Akzent2 6 3 2 3 2" xfId="23158" xr:uid="{00000000-0005-0000-0000-000004010000}"/>
    <cellStyle name="20 % - Akzent2 6 3 2 3 3" xfId="36642" xr:uid="{00000000-0005-0000-0000-000004010000}"/>
    <cellStyle name="20 % - Akzent2 6 3 2 3 4" xfId="50133" xr:uid="{00000000-0005-0000-0000-000004010000}"/>
    <cellStyle name="20 % - Akzent2 6 3 2 4" xfId="13063" xr:uid="{00000000-0005-0000-0000-000004010000}"/>
    <cellStyle name="20 % - Akzent2 6 3 2 4 2" xfId="26514" xr:uid="{00000000-0005-0000-0000-000004010000}"/>
    <cellStyle name="20 % - Akzent2 6 3 2 4 3" xfId="39998" xr:uid="{00000000-0005-0000-0000-000004010000}"/>
    <cellStyle name="20 % - Akzent2 6 3 2 4 4" xfId="53489" xr:uid="{00000000-0005-0000-0000-000004010000}"/>
    <cellStyle name="20 % - Akzent2 6 3 2 5" xfId="16445" xr:uid="{00000000-0005-0000-0000-000004010000}"/>
    <cellStyle name="20 % - Akzent2 6 3 2 6" xfId="29929" xr:uid="{00000000-0005-0000-0000-000004010000}"/>
    <cellStyle name="20 % - Akzent2 6 3 2 7" xfId="43420" xr:uid="{00000000-0005-0000-0000-000004010000}"/>
    <cellStyle name="20 % - Akzent2 6 3 3" xfId="5224" xr:uid="{00000000-0005-0000-0000-000003010000}"/>
    <cellStyle name="20 % - Akzent2 6 3 3 2" xfId="18675" xr:uid="{00000000-0005-0000-0000-000003010000}"/>
    <cellStyle name="20 % - Akzent2 6 3 3 3" xfId="32159" xr:uid="{00000000-0005-0000-0000-000003010000}"/>
    <cellStyle name="20 % - Akzent2 6 3 3 4" xfId="45650" xr:uid="{00000000-0005-0000-0000-000003010000}"/>
    <cellStyle name="20 % - Akzent2 6 3 4" xfId="8580" xr:uid="{00000000-0005-0000-0000-000003010000}"/>
    <cellStyle name="20 % - Akzent2 6 3 4 2" xfId="22031" xr:uid="{00000000-0005-0000-0000-000003010000}"/>
    <cellStyle name="20 % - Akzent2 6 3 4 3" xfId="35515" xr:uid="{00000000-0005-0000-0000-000003010000}"/>
    <cellStyle name="20 % - Akzent2 6 3 4 4" xfId="49006" xr:uid="{00000000-0005-0000-0000-000003010000}"/>
    <cellStyle name="20 % - Akzent2 6 3 5" xfId="11936" xr:uid="{00000000-0005-0000-0000-000003010000}"/>
    <cellStyle name="20 % - Akzent2 6 3 5 2" xfId="25387" xr:uid="{00000000-0005-0000-0000-000003010000}"/>
    <cellStyle name="20 % - Akzent2 6 3 5 3" xfId="38871" xr:uid="{00000000-0005-0000-0000-000003010000}"/>
    <cellStyle name="20 % - Akzent2 6 3 5 4" xfId="52362" xr:uid="{00000000-0005-0000-0000-000003010000}"/>
    <cellStyle name="20 % - Akzent2 6 3 6" xfId="15318" xr:uid="{00000000-0005-0000-0000-000003010000}"/>
    <cellStyle name="20 % - Akzent2 6 3 7" xfId="28802" xr:uid="{00000000-0005-0000-0000-000003010000}"/>
    <cellStyle name="20 % - Akzent2 6 3 8" xfId="42293" xr:uid="{00000000-0005-0000-0000-000003010000}"/>
    <cellStyle name="20 % - Akzent2 6 4" xfId="2429" xr:uid="{00000000-0005-0000-0000-000005010000}"/>
    <cellStyle name="20 % - Akzent2 6 4 2" xfId="5791" xr:uid="{00000000-0005-0000-0000-000005010000}"/>
    <cellStyle name="20 % - Akzent2 6 4 2 2" xfId="19242" xr:uid="{00000000-0005-0000-0000-000005010000}"/>
    <cellStyle name="20 % - Akzent2 6 4 2 3" xfId="32726" xr:uid="{00000000-0005-0000-0000-000005010000}"/>
    <cellStyle name="20 % - Akzent2 6 4 2 4" xfId="46217" xr:uid="{00000000-0005-0000-0000-000005010000}"/>
    <cellStyle name="20 % - Akzent2 6 4 3" xfId="9147" xr:uid="{00000000-0005-0000-0000-000005010000}"/>
    <cellStyle name="20 % - Akzent2 6 4 3 2" xfId="22598" xr:uid="{00000000-0005-0000-0000-000005010000}"/>
    <cellStyle name="20 % - Akzent2 6 4 3 3" xfId="36082" xr:uid="{00000000-0005-0000-0000-000005010000}"/>
    <cellStyle name="20 % - Akzent2 6 4 3 4" xfId="49573" xr:uid="{00000000-0005-0000-0000-000005010000}"/>
    <cellStyle name="20 % - Akzent2 6 4 4" xfId="12503" xr:uid="{00000000-0005-0000-0000-000005010000}"/>
    <cellStyle name="20 % - Akzent2 6 4 4 2" xfId="25954" xr:uid="{00000000-0005-0000-0000-000005010000}"/>
    <cellStyle name="20 % - Akzent2 6 4 4 3" xfId="39438" xr:uid="{00000000-0005-0000-0000-000005010000}"/>
    <cellStyle name="20 % - Akzent2 6 4 4 4" xfId="52929" xr:uid="{00000000-0005-0000-0000-000005010000}"/>
    <cellStyle name="20 % - Akzent2 6 4 5" xfId="15885" xr:uid="{00000000-0005-0000-0000-000005010000}"/>
    <cellStyle name="20 % - Akzent2 6 4 6" xfId="29369" xr:uid="{00000000-0005-0000-0000-000005010000}"/>
    <cellStyle name="20 % - Akzent2 6 4 7" xfId="42860" xr:uid="{00000000-0005-0000-0000-000005010000}"/>
    <cellStyle name="20 % - Akzent2 6 5" xfId="3535" xr:uid="{00000000-0005-0000-0000-000006010000}"/>
    <cellStyle name="20 % - Akzent2 6 5 2" xfId="6896" xr:uid="{00000000-0005-0000-0000-000006010000}"/>
    <cellStyle name="20 % - Akzent2 6 5 2 2" xfId="20347" xr:uid="{00000000-0005-0000-0000-000006010000}"/>
    <cellStyle name="20 % - Akzent2 6 5 2 3" xfId="33831" xr:uid="{00000000-0005-0000-0000-000006010000}"/>
    <cellStyle name="20 % - Akzent2 6 5 2 4" xfId="47322" xr:uid="{00000000-0005-0000-0000-000006010000}"/>
    <cellStyle name="20 % - Akzent2 6 5 3" xfId="10252" xr:uid="{00000000-0005-0000-0000-000006010000}"/>
    <cellStyle name="20 % - Akzent2 6 5 3 2" xfId="23703" xr:uid="{00000000-0005-0000-0000-000006010000}"/>
    <cellStyle name="20 % - Akzent2 6 5 3 3" xfId="37187" xr:uid="{00000000-0005-0000-0000-000006010000}"/>
    <cellStyle name="20 % - Akzent2 6 5 3 4" xfId="50678" xr:uid="{00000000-0005-0000-0000-000006010000}"/>
    <cellStyle name="20 % - Akzent2 6 5 4" xfId="13608" xr:uid="{00000000-0005-0000-0000-000006010000}"/>
    <cellStyle name="20 % - Akzent2 6 5 4 2" xfId="27059" xr:uid="{00000000-0005-0000-0000-000006010000}"/>
    <cellStyle name="20 % - Akzent2 6 5 4 3" xfId="40543" xr:uid="{00000000-0005-0000-0000-000006010000}"/>
    <cellStyle name="20 % - Akzent2 6 5 4 4" xfId="54034" xr:uid="{00000000-0005-0000-0000-000006010000}"/>
    <cellStyle name="20 % - Akzent2 6 5 5" xfId="16990" xr:uid="{00000000-0005-0000-0000-000006010000}"/>
    <cellStyle name="20 % - Akzent2 6 5 6" xfId="30474" xr:uid="{00000000-0005-0000-0000-000006010000}"/>
    <cellStyle name="20 % - Akzent2 6 5 7" xfId="43965" xr:uid="{00000000-0005-0000-0000-000006010000}"/>
    <cellStyle name="20 % - Akzent2 6 6" xfId="4115" xr:uid="{00000000-0005-0000-0000-000007010000}"/>
    <cellStyle name="20 % - Akzent2 6 6 2" xfId="7472" xr:uid="{00000000-0005-0000-0000-000007010000}"/>
    <cellStyle name="20 % - Akzent2 6 6 2 2" xfId="20923" xr:uid="{00000000-0005-0000-0000-000007010000}"/>
    <cellStyle name="20 % - Akzent2 6 6 2 3" xfId="34407" xr:uid="{00000000-0005-0000-0000-000007010000}"/>
    <cellStyle name="20 % - Akzent2 6 6 2 4" xfId="47898" xr:uid="{00000000-0005-0000-0000-000007010000}"/>
    <cellStyle name="20 % - Akzent2 6 6 3" xfId="10828" xr:uid="{00000000-0005-0000-0000-000007010000}"/>
    <cellStyle name="20 % - Akzent2 6 6 3 2" xfId="24279" xr:uid="{00000000-0005-0000-0000-000007010000}"/>
    <cellStyle name="20 % - Akzent2 6 6 3 3" xfId="37763" xr:uid="{00000000-0005-0000-0000-000007010000}"/>
    <cellStyle name="20 % - Akzent2 6 6 3 4" xfId="51254" xr:uid="{00000000-0005-0000-0000-000007010000}"/>
    <cellStyle name="20 % - Akzent2 6 6 4" xfId="14184" xr:uid="{00000000-0005-0000-0000-000007010000}"/>
    <cellStyle name="20 % - Akzent2 6 6 4 2" xfId="27635" xr:uid="{00000000-0005-0000-0000-000007010000}"/>
    <cellStyle name="20 % - Akzent2 6 6 4 3" xfId="41119" xr:uid="{00000000-0005-0000-0000-000007010000}"/>
    <cellStyle name="20 % - Akzent2 6 6 4 4" xfId="54610" xr:uid="{00000000-0005-0000-0000-000007010000}"/>
    <cellStyle name="20 % - Akzent2 6 6 5" xfId="17566" xr:uid="{00000000-0005-0000-0000-000007010000}"/>
    <cellStyle name="20 % - Akzent2 6 6 6" xfId="31050" xr:uid="{00000000-0005-0000-0000-000007010000}"/>
    <cellStyle name="20 % - Akzent2 6 6 7" xfId="44541" xr:uid="{00000000-0005-0000-0000-000007010000}"/>
    <cellStyle name="20 % - Akzent2 6 7" xfId="4665" xr:uid="{00000000-0005-0000-0000-0000FC000000}"/>
    <cellStyle name="20 % - Akzent2 6 7 2" xfId="18116" xr:uid="{00000000-0005-0000-0000-0000FC000000}"/>
    <cellStyle name="20 % - Akzent2 6 7 3" xfId="31600" xr:uid="{00000000-0005-0000-0000-0000FC000000}"/>
    <cellStyle name="20 % - Akzent2 6 7 4" xfId="45091" xr:uid="{00000000-0005-0000-0000-0000FC000000}"/>
    <cellStyle name="20 % - Akzent2 6 8" xfId="8021" xr:uid="{00000000-0005-0000-0000-0000FC000000}"/>
    <cellStyle name="20 % - Akzent2 6 8 2" xfId="21472" xr:uid="{00000000-0005-0000-0000-0000FC000000}"/>
    <cellStyle name="20 % - Akzent2 6 8 3" xfId="34956" xr:uid="{00000000-0005-0000-0000-0000FC000000}"/>
    <cellStyle name="20 % - Akzent2 6 8 4" xfId="48447" xr:uid="{00000000-0005-0000-0000-0000FC000000}"/>
    <cellStyle name="20 % - Akzent2 6 9" xfId="11377" xr:uid="{00000000-0005-0000-0000-0000FC000000}"/>
    <cellStyle name="20 % - Akzent2 6 9 2" xfId="24828" xr:uid="{00000000-0005-0000-0000-0000FC000000}"/>
    <cellStyle name="20 % - Akzent2 6 9 3" xfId="38312" xr:uid="{00000000-0005-0000-0000-0000FC000000}"/>
    <cellStyle name="20 % - Akzent2 6 9 4" xfId="51803" xr:uid="{00000000-0005-0000-0000-0000FC000000}"/>
    <cellStyle name="20 % - Akzent2 7" xfId="1343" xr:uid="{00000000-0005-0000-0000-000008010000}"/>
    <cellStyle name="20 % - Akzent2 7 10" xfId="28305" xr:uid="{00000000-0005-0000-0000-000008010000}"/>
    <cellStyle name="20 % - Akzent2 7 11" xfId="41796" xr:uid="{00000000-0005-0000-0000-000008010000}"/>
    <cellStyle name="20 % - Akzent2 7 2" xfId="1914" xr:uid="{00000000-0005-0000-0000-000009010000}"/>
    <cellStyle name="20 % - Akzent2 7 2 2" xfId="3054" xr:uid="{00000000-0005-0000-0000-00000A010000}"/>
    <cellStyle name="20 % - Akzent2 7 2 2 2" xfId="6415" xr:uid="{00000000-0005-0000-0000-00000A010000}"/>
    <cellStyle name="20 % - Akzent2 7 2 2 2 2" xfId="19866" xr:uid="{00000000-0005-0000-0000-00000A010000}"/>
    <cellStyle name="20 % - Akzent2 7 2 2 2 3" xfId="33350" xr:uid="{00000000-0005-0000-0000-00000A010000}"/>
    <cellStyle name="20 % - Akzent2 7 2 2 2 4" xfId="46841" xr:uid="{00000000-0005-0000-0000-00000A010000}"/>
    <cellStyle name="20 % - Akzent2 7 2 2 3" xfId="9771" xr:uid="{00000000-0005-0000-0000-00000A010000}"/>
    <cellStyle name="20 % - Akzent2 7 2 2 3 2" xfId="23222" xr:uid="{00000000-0005-0000-0000-00000A010000}"/>
    <cellStyle name="20 % - Akzent2 7 2 2 3 3" xfId="36706" xr:uid="{00000000-0005-0000-0000-00000A010000}"/>
    <cellStyle name="20 % - Akzent2 7 2 2 3 4" xfId="50197" xr:uid="{00000000-0005-0000-0000-00000A010000}"/>
    <cellStyle name="20 % - Akzent2 7 2 2 4" xfId="13127" xr:uid="{00000000-0005-0000-0000-00000A010000}"/>
    <cellStyle name="20 % - Akzent2 7 2 2 4 2" xfId="26578" xr:uid="{00000000-0005-0000-0000-00000A010000}"/>
    <cellStyle name="20 % - Akzent2 7 2 2 4 3" xfId="40062" xr:uid="{00000000-0005-0000-0000-00000A010000}"/>
    <cellStyle name="20 % - Akzent2 7 2 2 4 4" xfId="53553" xr:uid="{00000000-0005-0000-0000-00000A010000}"/>
    <cellStyle name="20 % - Akzent2 7 2 2 5" xfId="16509" xr:uid="{00000000-0005-0000-0000-00000A010000}"/>
    <cellStyle name="20 % - Akzent2 7 2 2 6" xfId="29993" xr:uid="{00000000-0005-0000-0000-00000A010000}"/>
    <cellStyle name="20 % - Akzent2 7 2 2 7" xfId="43484" xr:uid="{00000000-0005-0000-0000-00000A010000}"/>
    <cellStyle name="20 % - Akzent2 7 2 3" xfId="5288" xr:uid="{00000000-0005-0000-0000-000009010000}"/>
    <cellStyle name="20 % - Akzent2 7 2 3 2" xfId="18739" xr:uid="{00000000-0005-0000-0000-000009010000}"/>
    <cellStyle name="20 % - Akzent2 7 2 3 3" xfId="32223" xr:uid="{00000000-0005-0000-0000-000009010000}"/>
    <cellStyle name="20 % - Akzent2 7 2 3 4" xfId="45714" xr:uid="{00000000-0005-0000-0000-000009010000}"/>
    <cellStyle name="20 % - Akzent2 7 2 4" xfId="8644" xr:uid="{00000000-0005-0000-0000-000009010000}"/>
    <cellStyle name="20 % - Akzent2 7 2 4 2" xfId="22095" xr:uid="{00000000-0005-0000-0000-000009010000}"/>
    <cellStyle name="20 % - Akzent2 7 2 4 3" xfId="35579" xr:uid="{00000000-0005-0000-0000-000009010000}"/>
    <cellStyle name="20 % - Akzent2 7 2 4 4" xfId="49070" xr:uid="{00000000-0005-0000-0000-000009010000}"/>
    <cellStyle name="20 % - Akzent2 7 2 5" xfId="12000" xr:uid="{00000000-0005-0000-0000-000009010000}"/>
    <cellStyle name="20 % - Akzent2 7 2 5 2" xfId="25451" xr:uid="{00000000-0005-0000-0000-000009010000}"/>
    <cellStyle name="20 % - Akzent2 7 2 5 3" xfId="38935" xr:uid="{00000000-0005-0000-0000-000009010000}"/>
    <cellStyle name="20 % - Akzent2 7 2 5 4" xfId="52426" xr:uid="{00000000-0005-0000-0000-000009010000}"/>
    <cellStyle name="20 % - Akzent2 7 2 6" xfId="15382" xr:uid="{00000000-0005-0000-0000-000009010000}"/>
    <cellStyle name="20 % - Akzent2 7 2 7" xfId="28866" xr:uid="{00000000-0005-0000-0000-000009010000}"/>
    <cellStyle name="20 % - Akzent2 7 2 8" xfId="42357" xr:uid="{00000000-0005-0000-0000-000009010000}"/>
    <cellStyle name="20 % - Akzent2 7 3" xfId="2494" xr:uid="{00000000-0005-0000-0000-00000B010000}"/>
    <cellStyle name="20 % - Akzent2 7 3 2" xfId="5855" xr:uid="{00000000-0005-0000-0000-00000B010000}"/>
    <cellStyle name="20 % - Akzent2 7 3 2 2" xfId="19306" xr:uid="{00000000-0005-0000-0000-00000B010000}"/>
    <cellStyle name="20 % - Akzent2 7 3 2 3" xfId="32790" xr:uid="{00000000-0005-0000-0000-00000B010000}"/>
    <cellStyle name="20 % - Akzent2 7 3 2 4" xfId="46281" xr:uid="{00000000-0005-0000-0000-00000B010000}"/>
    <cellStyle name="20 % - Akzent2 7 3 3" xfId="9211" xr:uid="{00000000-0005-0000-0000-00000B010000}"/>
    <cellStyle name="20 % - Akzent2 7 3 3 2" xfId="22662" xr:uid="{00000000-0005-0000-0000-00000B010000}"/>
    <cellStyle name="20 % - Akzent2 7 3 3 3" xfId="36146" xr:uid="{00000000-0005-0000-0000-00000B010000}"/>
    <cellStyle name="20 % - Akzent2 7 3 3 4" xfId="49637" xr:uid="{00000000-0005-0000-0000-00000B010000}"/>
    <cellStyle name="20 % - Akzent2 7 3 4" xfId="12567" xr:uid="{00000000-0005-0000-0000-00000B010000}"/>
    <cellStyle name="20 % - Akzent2 7 3 4 2" xfId="26018" xr:uid="{00000000-0005-0000-0000-00000B010000}"/>
    <cellStyle name="20 % - Akzent2 7 3 4 3" xfId="39502" xr:uid="{00000000-0005-0000-0000-00000B010000}"/>
    <cellStyle name="20 % - Akzent2 7 3 4 4" xfId="52993" xr:uid="{00000000-0005-0000-0000-00000B010000}"/>
    <cellStyle name="20 % - Akzent2 7 3 5" xfId="15949" xr:uid="{00000000-0005-0000-0000-00000B010000}"/>
    <cellStyle name="20 % - Akzent2 7 3 6" xfId="29433" xr:uid="{00000000-0005-0000-0000-00000B010000}"/>
    <cellStyle name="20 % - Akzent2 7 3 7" xfId="42924" xr:uid="{00000000-0005-0000-0000-00000B010000}"/>
    <cellStyle name="20 % - Akzent2 7 4" xfId="3599" xr:uid="{00000000-0005-0000-0000-00000C010000}"/>
    <cellStyle name="20 % - Akzent2 7 4 2" xfId="6960" xr:uid="{00000000-0005-0000-0000-00000C010000}"/>
    <cellStyle name="20 % - Akzent2 7 4 2 2" xfId="20411" xr:uid="{00000000-0005-0000-0000-00000C010000}"/>
    <cellStyle name="20 % - Akzent2 7 4 2 3" xfId="33895" xr:uid="{00000000-0005-0000-0000-00000C010000}"/>
    <cellStyle name="20 % - Akzent2 7 4 2 4" xfId="47386" xr:uid="{00000000-0005-0000-0000-00000C010000}"/>
    <cellStyle name="20 % - Akzent2 7 4 3" xfId="10316" xr:uid="{00000000-0005-0000-0000-00000C010000}"/>
    <cellStyle name="20 % - Akzent2 7 4 3 2" xfId="23767" xr:uid="{00000000-0005-0000-0000-00000C010000}"/>
    <cellStyle name="20 % - Akzent2 7 4 3 3" xfId="37251" xr:uid="{00000000-0005-0000-0000-00000C010000}"/>
    <cellStyle name="20 % - Akzent2 7 4 3 4" xfId="50742" xr:uid="{00000000-0005-0000-0000-00000C010000}"/>
    <cellStyle name="20 % - Akzent2 7 4 4" xfId="13672" xr:uid="{00000000-0005-0000-0000-00000C010000}"/>
    <cellStyle name="20 % - Akzent2 7 4 4 2" xfId="27123" xr:uid="{00000000-0005-0000-0000-00000C010000}"/>
    <cellStyle name="20 % - Akzent2 7 4 4 3" xfId="40607" xr:uid="{00000000-0005-0000-0000-00000C010000}"/>
    <cellStyle name="20 % - Akzent2 7 4 4 4" xfId="54098" xr:uid="{00000000-0005-0000-0000-00000C010000}"/>
    <cellStyle name="20 % - Akzent2 7 4 5" xfId="17054" xr:uid="{00000000-0005-0000-0000-00000C010000}"/>
    <cellStyle name="20 % - Akzent2 7 4 6" xfId="30538" xr:uid="{00000000-0005-0000-0000-00000C010000}"/>
    <cellStyle name="20 % - Akzent2 7 4 7" xfId="44029" xr:uid="{00000000-0005-0000-0000-00000C010000}"/>
    <cellStyle name="20 % - Akzent2 7 5" xfId="4179" xr:uid="{00000000-0005-0000-0000-00000D010000}"/>
    <cellStyle name="20 % - Akzent2 7 5 2" xfId="7536" xr:uid="{00000000-0005-0000-0000-00000D010000}"/>
    <cellStyle name="20 % - Akzent2 7 5 2 2" xfId="20987" xr:uid="{00000000-0005-0000-0000-00000D010000}"/>
    <cellStyle name="20 % - Akzent2 7 5 2 3" xfId="34471" xr:uid="{00000000-0005-0000-0000-00000D010000}"/>
    <cellStyle name="20 % - Akzent2 7 5 2 4" xfId="47962" xr:uid="{00000000-0005-0000-0000-00000D010000}"/>
    <cellStyle name="20 % - Akzent2 7 5 3" xfId="10892" xr:uid="{00000000-0005-0000-0000-00000D010000}"/>
    <cellStyle name="20 % - Akzent2 7 5 3 2" xfId="24343" xr:uid="{00000000-0005-0000-0000-00000D010000}"/>
    <cellStyle name="20 % - Akzent2 7 5 3 3" xfId="37827" xr:uid="{00000000-0005-0000-0000-00000D010000}"/>
    <cellStyle name="20 % - Akzent2 7 5 3 4" xfId="51318" xr:uid="{00000000-0005-0000-0000-00000D010000}"/>
    <cellStyle name="20 % - Akzent2 7 5 4" xfId="14248" xr:uid="{00000000-0005-0000-0000-00000D010000}"/>
    <cellStyle name="20 % - Akzent2 7 5 4 2" xfId="27699" xr:uid="{00000000-0005-0000-0000-00000D010000}"/>
    <cellStyle name="20 % - Akzent2 7 5 4 3" xfId="41183" xr:uid="{00000000-0005-0000-0000-00000D010000}"/>
    <cellStyle name="20 % - Akzent2 7 5 4 4" xfId="54674" xr:uid="{00000000-0005-0000-0000-00000D010000}"/>
    <cellStyle name="20 % - Akzent2 7 5 5" xfId="17630" xr:uid="{00000000-0005-0000-0000-00000D010000}"/>
    <cellStyle name="20 % - Akzent2 7 5 6" xfId="31114" xr:uid="{00000000-0005-0000-0000-00000D010000}"/>
    <cellStyle name="20 % - Akzent2 7 5 7" xfId="44605" xr:uid="{00000000-0005-0000-0000-00000D010000}"/>
    <cellStyle name="20 % - Akzent2 7 6" xfId="4729" xr:uid="{00000000-0005-0000-0000-000008010000}"/>
    <cellStyle name="20 % - Akzent2 7 6 2" xfId="18180" xr:uid="{00000000-0005-0000-0000-000008010000}"/>
    <cellStyle name="20 % - Akzent2 7 6 3" xfId="31664" xr:uid="{00000000-0005-0000-0000-000008010000}"/>
    <cellStyle name="20 % - Akzent2 7 6 4" xfId="45155" xr:uid="{00000000-0005-0000-0000-000008010000}"/>
    <cellStyle name="20 % - Akzent2 7 7" xfId="8085" xr:uid="{00000000-0005-0000-0000-000008010000}"/>
    <cellStyle name="20 % - Akzent2 7 7 2" xfId="21536" xr:uid="{00000000-0005-0000-0000-000008010000}"/>
    <cellStyle name="20 % - Akzent2 7 7 3" xfId="35020" xr:uid="{00000000-0005-0000-0000-000008010000}"/>
    <cellStyle name="20 % - Akzent2 7 7 4" xfId="48511" xr:uid="{00000000-0005-0000-0000-000008010000}"/>
    <cellStyle name="20 % - Akzent2 7 8" xfId="11441" xr:uid="{00000000-0005-0000-0000-000008010000}"/>
    <cellStyle name="20 % - Akzent2 7 8 2" xfId="24892" xr:uid="{00000000-0005-0000-0000-000008010000}"/>
    <cellStyle name="20 % - Akzent2 7 8 3" xfId="38376" xr:uid="{00000000-0005-0000-0000-000008010000}"/>
    <cellStyle name="20 % - Akzent2 7 8 4" xfId="51867" xr:uid="{00000000-0005-0000-0000-000008010000}"/>
    <cellStyle name="20 % - Akzent2 7 9" xfId="14822" xr:uid="{00000000-0005-0000-0000-000008010000}"/>
    <cellStyle name="20 % - Akzent2 8" xfId="1577" xr:uid="{00000000-0005-0000-0000-00000E010000}"/>
    <cellStyle name="20 % - Akzent2 8 10" xfId="28546" xr:uid="{00000000-0005-0000-0000-00000E010000}"/>
    <cellStyle name="20 % - Akzent2 8 11" xfId="42037" xr:uid="{00000000-0005-0000-0000-00000E010000}"/>
    <cellStyle name="20 % - Akzent2 8 2" xfId="2154" xr:uid="{00000000-0005-0000-0000-00000F010000}"/>
    <cellStyle name="20 % - Akzent2 8 2 2" xfId="3295" xr:uid="{00000000-0005-0000-0000-000010010000}"/>
    <cellStyle name="20 % - Akzent2 8 2 2 2" xfId="6656" xr:uid="{00000000-0005-0000-0000-000010010000}"/>
    <cellStyle name="20 % - Akzent2 8 2 2 2 2" xfId="20107" xr:uid="{00000000-0005-0000-0000-000010010000}"/>
    <cellStyle name="20 % - Akzent2 8 2 2 2 3" xfId="33591" xr:uid="{00000000-0005-0000-0000-000010010000}"/>
    <cellStyle name="20 % - Akzent2 8 2 2 2 4" xfId="47082" xr:uid="{00000000-0005-0000-0000-000010010000}"/>
    <cellStyle name="20 % - Akzent2 8 2 2 3" xfId="10012" xr:uid="{00000000-0005-0000-0000-000010010000}"/>
    <cellStyle name="20 % - Akzent2 8 2 2 3 2" xfId="23463" xr:uid="{00000000-0005-0000-0000-000010010000}"/>
    <cellStyle name="20 % - Akzent2 8 2 2 3 3" xfId="36947" xr:uid="{00000000-0005-0000-0000-000010010000}"/>
    <cellStyle name="20 % - Akzent2 8 2 2 3 4" xfId="50438" xr:uid="{00000000-0005-0000-0000-000010010000}"/>
    <cellStyle name="20 % - Akzent2 8 2 2 4" xfId="13368" xr:uid="{00000000-0005-0000-0000-000010010000}"/>
    <cellStyle name="20 % - Akzent2 8 2 2 4 2" xfId="26819" xr:uid="{00000000-0005-0000-0000-000010010000}"/>
    <cellStyle name="20 % - Akzent2 8 2 2 4 3" xfId="40303" xr:uid="{00000000-0005-0000-0000-000010010000}"/>
    <cellStyle name="20 % - Akzent2 8 2 2 4 4" xfId="53794" xr:uid="{00000000-0005-0000-0000-000010010000}"/>
    <cellStyle name="20 % - Akzent2 8 2 2 5" xfId="16750" xr:uid="{00000000-0005-0000-0000-000010010000}"/>
    <cellStyle name="20 % - Akzent2 8 2 2 6" xfId="30234" xr:uid="{00000000-0005-0000-0000-000010010000}"/>
    <cellStyle name="20 % - Akzent2 8 2 2 7" xfId="43725" xr:uid="{00000000-0005-0000-0000-000010010000}"/>
    <cellStyle name="20 % - Akzent2 8 2 3" xfId="5529" xr:uid="{00000000-0005-0000-0000-00000F010000}"/>
    <cellStyle name="20 % - Akzent2 8 2 3 2" xfId="18980" xr:uid="{00000000-0005-0000-0000-00000F010000}"/>
    <cellStyle name="20 % - Akzent2 8 2 3 3" xfId="32464" xr:uid="{00000000-0005-0000-0000-00000F010000}"/>
    <cellStyle name="20 % - Akzent2 8 2 3 4" xfId="45955" xr:uid="{00000000-0005-0000-0000-00000F010000}"/>
    <cellStyle name="20 % - Akzent2 8 2 4" xfId="8885" xr:uid="{00000000-0005-0000-0000-00000F010000}"/>
    <cellStyle name="20 % - Akzent2 8 2 4 2" xfId="22336" xr:uid="{00000000-0005-0000-0000-00000F010000}"/>
    <cellStyle name="20 % - Akzent2 8 2 4 3" xfId="35820" xr:uid="{00000000-0005-0000-0000-00000F010000}"/>
    <cellStyle name="20 % - Akzent2 8 2 4 4" xfId="49311" xr:uid="{00000000-0005-0000-0000-00000F010000}"/>
    <cellStyle name="20 % - Akzent2 8 2 5" xfId="12241" xr:uid="{00000000-0005-0000-0000-00000F010000}"/>
    <cellStyle name="20 % - Akzent2 8 2 5 2" xfId="25692" xr:uid="{00000000-0005-0000-0000-00000F010000}"/>
    <cellStyle name="20 % - Akzent2 8 2 5 3" xfId="39176" xr:uid="{00000000-0005-0000-0000-00000F010000}"/>
    <cellStyle name="20 % - Akzent2 8 2 5 4" xfId="52667" xr:uid="{00000000-0005-0000-0000-00000F010000}"/>
    <cellStyle name="20 % - Akzent2 8 2 6" xfId="15623" xr:uid="{00000000-0005-0000-0000-00000F010000}"/>
    <cellStyle name="20 % - Akzent2 8 2 7" xfId="29107" xr:uid="{00000000-0005-0000-0000-00000F010000}"/>
    <cellStyle name="20 % - Akzent2 8 2 8" xfId="42598" xr:uid="{00000000-0005-0000-0000-00000F010000}"/>
    <cellStyle name="20 % - Akzent2 8 3" xfId="2735" xr:uid="{00000000-0005-0000-0000-000011010000}"/>
    <cellStyle name="20 % - Akzent2 8 3 2" xfId="6096" xr:uid="{00000000-0005-0000-0000-000011010000}"/>
    <cellStyle name="20 % - Akzent2 8 3 2 2" xfId="19547" xr:uid="{00000000-0005-0000-0000-000011010000}"/>
    <cellStyle name="20 % - Akzent2 8 3 2 3" xfId="33031" xr:uid="{00000000-0005-0000-0000-000011010000}"/>
    <cellStyle name="20 % - Akzent2 8 3 2 4" xfId="46522" xr:uid="{00000000-0005-0000-0000-000011010000}"/>
    <cellStyle name="20 % - Akzent2 8 3 3" xfId="9452" xr:uid="{00000000-0005-0000-0000-000011010000}"/>
    <cellStyle name="20 % - Akzent2 8 3 3 2" xfId="22903" xr:uid="{00000000-0005-0000-0000-000011010000}"/>
    <cellStyle name="20 % - Akzent2 8 3 3 3" xfId="36387" xr:uid="{00000000-0005-0000-0000-000011010000}"/>
    <cellStyle name="20 % - Akzent2 8 3 3 4" xfId="49878" xr:uid="{00000000-0005-0000-0000-000011010000}"/>
    <cellStyle name="20 % - Akzent2 8 3 4" xfId="12808" xr:uid="{00000000-0005-0000-0000-000011010000}"/>
    <cellStyle name="20 % - Akzent2 8 3 4 2" xfId="26259" xr:uid="{00000000-0005-0000-0000-000011010000}"/>
    <cellStyle name="20 % - Akzent2 8 3 4 3" xfId="39743" xr:uid="{00000000-0005-0000-0000-000011010000}"/>
    <cellStyle name="20 % - Akzent2 8 3 4 4" xfId="53234" xr:uid="{00000000-0005-0000-0000-000011010000}"/>
    <cellStyle name="20 % - Akzent2 8 3 5" xfId="16190" xr:uid="{00000000-0005-0000-0000-000011010000}"/>
    <cellStyle name="20 % - Akzent2 8 3 6" xfId="29674" xr:uid="{00000000-0005-0000-0000-000011010000}"/>
    <cellStyle name="20 % - Akzent2 8 3 7" xfId="43165" xr:uid="{00000000-0005-0000-0000-000011010000}"/>
    <cellStyle name="20 % - Akzent2 8 4" xfId="3840" xr:uid="{00000000-0005-0000-0000-000012010000}"/>
    <cellStyle name="20 % - Akzent2 8 4 2" xfId="7201" xr:uid="{00000000-0005-0000-0000-000012010000}"/>
    <cellStyle name="20 % - Akzent2 8 4 2 2" xfId="20652" xr:uid="{00000000-0005-0000-0000-000012010000}"/>
    <cellStyle name="20 % - Akzent2 8 4 2 3" xfId="34136" xr:uid="{00000000-0005-0000-0000-000012010000}"/>
    <cellStyle name="20 % - Akzent2 8 4 2 4" xfId="47627" xr:uid="{00000000-0005-0000-0000-000012010000}"/>
    <cellStyle name="20 % - Akzent2 8 4 3" xfId="10557" xr:uid="{00000000-0005-0000-0000-000012010000}"/>
    <cellStyle name="20 % - Akzent2 8 4 3 2" xfId="24008" xr:uid="{00000000-0005-0000-0000-000012010000}"/>
    <cellStyle name="20 % - Akzent2 8 4 3 3" xfId="37492" xr:uid="{00000000-0005-0000-0000-000012010000}"/>
    <cellStyle name="20 % - Akzent2 8 4 3 4" xfId="50983" xr:uid="{00000000-0005-0000-0000-000012010000}"/>
    <cellStyle name="20 % - Akzent2 8 4 4" xfId="13913" xr:uid="{00000000-0005-0000-0000-000012010000}"/>
    <cellStyle name="20 % - Akzent2 8 4 4 2" xfId="27364" xr:uid="{00000000-0005-0000-0000-000012010000}"/>
    <cellStyle name="20 % - Akzent2 8 4 4 3" xfId="40848" xr:uid="{00000000-0005-0000-0000-000012010000}"/>
    <cellStyle name="20 % - Akzent2 8 4 4 4" xfId="54339" xr:uid="{00000000-0005-0000-0000-000012010000}"/>
    <cellStyle name="20 % - Akzent2 8 4 5" xfId="17295" xr:uid="{00000000-0005-0000-0000-000012010000}"/>
    <cellStyle name="20 % - Akzent2 8 4 6" xfId="30779" xr:uid="{00000000-0005-0000-0000-000012010000}"/>
    <cellStyle name="20 % - Akzent2 8 4 7" xfId="44270" xr:uid="{00000000-0005-0000-0000-000012010000}"/>
    <cellStyle name="20 % - Akzent2 8 5" xfId="4420" xr:uid="{00000000-0005-0000-0000-000013010000}"/>
    <cellStyle name="20 % - Akzent2 8 5 2" xfId="7777" xr:uid="{00000000-0005-0000-0000-000013010000}"/>
    <cellStyle name="20 % - Akzent2 8 5 2 2" xfId="21228" xr:uid="{00000000-0005-0000-0000-000013010000}"/>
    <cellStyle name="20 % - Akzent2 8 5 2 3" xfId="34712" xr:uid="{00000000-0005-0000-0000-000013010000}"/>
    <cellStyle name="20 % - Akzent2 8 5 2 4" xfId="48203" xr:uid="{00000000-0005-0000-0000-000013010000}"/>
    <cellStyle name="20 % - Akzent2 8 5 3" xfId="11133" xr:uid="{00000000-0005-0000-0000-000013010000}"/>
    <cellStyle name="20 % - Akzent2 8 5 3 2" xfId="24584" xr:uid="{00000000-0005-0000-0000-000013010000}"/>
    <cellStyle name="20 % - Akzent2 8 5 3 3" xfId="38068" xr:uid="{00000000-0005-0000-0000-000013010000}"/>
    <cellStyle name="20 % - Akzent2 8 5 3 4" xfId="51559" xr:uid="{00000000-0005-0000-0000-000013010000}"/>
    <cellStyle name="20 % - Akzent2 8 5 4" xfId="14489" xr:uid="{00000000-0005-0000-0000-000013010000}"/>
    <cellStyle name="20 % - Akzent2 8 5 4 2" xfId="27940" xr:uid="{00000000-0005-0000-0000-000013010000}"/>
    <cellStyle name="20 % - Akzent2 8 5 4 3" xfId="41424" xr:uid="{00000000-0005-0000-0000-000013010000}"/>
    <cellStyle name="20 % - Akzent2 8 5 4 4" xfId="54915" xr:uid="{00000000-0005-0000-0000-000013010000}"/>
    <cellStyle name="20 % - Akzent2 8 5 5" xfId="17871" xr:uid="{00000000-0005-0000-0000-000013010000}"/>
    <cellStyle name="20 % - Akzent2 8 5 6" xfId="31355" xr:uid="{00000000-0005-0000-0000-000013010000}"/>
    <cellStyle name="20 % - Akzent2 8 5 7" xfId="44846" xr:uid="{00000000-0005-0000-0000-000013010000}"/>
    <cellStyle name="20 % - Akzent2 8 6" xfId="4970" xr:uid="{00000000-0005-0000-0000-00000E010000}"/>
    <cellStyle name="20 % - Akzent2 8 6 2" xfId="18421" xr:uid="{00000000-0005-0000-0000-00000E010000}"/>
    <cellStyle name="20 % - Akzent2 8 6 3" xfId="31905" xr:uid="{00000000-0005-0000-0000-00000E010000}"/>
    <cellStyle name="20 % - Akzent2 8 6 4" xfId="45396" xr:uid="{00000000-0005-0000-0000-00000E010000}"/>
    <cellStyle name="20 % - Akzent2 8 7" xfId="8326" xr:uid="{00000000-0005-0000-0000-00000E010000}"/>
    <cellStyle name="20 % - Akzent2 8 7 2" xfId="21777" xr:uid="{00000000-0005-0000-0000-00000E010000}"/>
    <cellStyle name="20 % - Akzent2 8 7 3" xfId="35261" xr:uid="{00000000-0005-0000-0000-00000E010000}"/>
    <cellStyle name="20 % - Akzent2 8 7 4" xfId="48752" xr:uid="{00000000-0005-0000-0000-00000E010000}"/>
    <cellStyle name="20 % - Akzent2 8 8" xfId="11682" xr:uid="{00000000-0005-0000-0000-00000E010000}"/>
    <cellStyle name="20 % - Akzent2 8 8 2" xfId="25133" xr:uid="{00000000-0005-0000-0000-00000E010000}"/>
    <cellStyle name="20 % - Akzent2 8 8 3" xfId="38617" xr:uid="{00000000-0005-0000-0000-00000E010000}"/>
    <cellStyle name="20 % - Akzent2 8 8 4" xfId="52108" xr:uid="{00000000-0005-0000-0000-00000E010000}"/>
    <cellStyle name="20 % - Akzent2 8 9" xfId="15063" xr:uid="{00000000-0005-0000-0000-00000E010000}"/>
    <cellStyle name="20 % - Akzent2 9" xfId="1618" xr:uid="{00000000-0005-0000-0000-000014010000}"/>
    <cellStyle name="20 % - Akzent2 9 2" xfId="2172" xr:uid="{00000000-0005-0000-0000-000015010000}"/>
    <cellStyle name="20 % - Akzent2 9 2 2" xfId="3313" xr:uid="{00000000-0005-0000-0000-000016010000}"/>
    <cellStyle name="20 % - Akzent2 9 2 2 2" xfId="6674" xr:uid="{00000000-0005-0000-0000-000016010000}"/>
    <cellStyle name="20 % - Akzent2 9 2 2 2 2" xfId="20125" xr:uid="{00000000-0005-0000-0000-000016010000}"/>
    <cellStyle name="20 % - Akzent2 9 2 2 2 3" xfId="33609" xr:uid="{00000000-0005-0000-0000-000016010000}"/>
    <cellStyle name="20 % - Akzent2 9 2 2 2 4" xfId="47100" xr:uid="{00000000-0005-0000-0000-000016010000}"/>
    <cellStyle name="20 % - Akzent2 9 2 2 3" xfId="10030" xr:uid="{00000000-0005-0000-0000-000016010000}"/>
    <cellStyle name="20 % - Akzent2 9 2 2 3 2" xfId="23481" xr:uid="{00000000-0005-0000-0000-000016010000}"/>
    <cellStyle name="20 % - Akzent2 9 2 2 3 3" xfId="36965" xr:uid="{00000000-0005-0000-0000-000016010000}"/>
    <cellStyle name="20 % - Akzent2 9 2 2 3 4" xfId="50456" xr:uid="{00000000-0005-0000-0000-000016010000}"/>
    <cellStyle name="20 % - Akzent2 9 2 2 4" xfId="13386" xr:uid="{00000000-0005-0000-0000-000016010000}"/>
    <cellStyle name="20 % - Akzent2 9 2 2 4 2" xfId="26837" xr:uid="{00000000-0005-0000-0000-000016010000}"/>
    <cellStyle name="20 % - Akzent2 9 2 2 4 3" xfId="40321" xr:uid="{00000000-0005-0000-0000-000016010000}"/>
    <cellStyle name="20 % - Akzent2 9 2 2 4 4" xfId="53812" xr:uid="{00000000-0005-0000-0000-000016010000}"/>
    <cellStyle name="20 % - Akzent2 9 2 2 5" xfId="16768" xr:uid="{00000000-0005-0000-0000-000016010000}"/>
    <cellStyle name="20 % - Akzent2 9 2 2 6" xfId="30252" xr:uid="{00000000-0005-0000-0000-000016010000}"/>
    <cellStyle name="20 % - Akzent2 9 2 2 7" xfId="43743" xr:uid="{00000000-0005-0000-0000-000016010000}"/>
    <cellStyle name="20 % - Akzent2 9 2 3" xfId="5547" xr:uid="{00000000-0005-0000-0000-000015010000}"/>
    <cellStyle name="20 % - Akzent2 9 2 3 2" xfId="18998" xr:uid="{00000000-0005-0000-0000-000015010000}"/>
    <cellStyle name="20 % - Akzent2 9 2 3 3" xfId="32482" xr:uid="{00000000-0005-0000-0000-000015010000}"/>
    <cellStyle name="20 % - Akzent2 9 2 3 4" xfId="45973" xr:uid="{00000000-0005-0000-0000-000015010000}"/>
    <cellStyle name="20 % - Akzent2 9 2 4" xfId="8903" xr:uid="{00000000-0005-0000-0000-000015010000}"/>
    <cellStyle name="20 % - Akzent2 9 2 4 2" xfId="22354" xr:uid="{00000000-0005-0000-0000-000015010000}"/>
    <cellStyle name="20 % - Akzent2 9 2 4 3" xfId="35838" xr:uid="{00000000-0005-0000-0000-000015010000}"/>
    <cellStyle name="20 % - Akzent2 9 2 4 4" xfId="49329" xr:uid="{00000000-0005-0000-0000-000015010000}"/>
    <cellStyle name="20 % - Akzent2 9 2 5" xfId="12259" xr:uid="{00000000-0005-0000-0000-000015010000}"/>
    <cellStyle name="20 % - Akzent2 9 2 5 2" xfId="25710" xr:uid="{00000000-0005-0000-0000-000015010000}"/>
    <cellStyle name="20 % - Akzent2 9 2 5 3" xfId="39194" xr:uid="{00000000-0005-0000-0000-000015010000}"/>
    <cellStyle name="20 % - Akzent2 9 2 5 4" xfId="52685" xr:uid="{00000000-0005-0000-0000-000015010000}"/>
    <cellStyle name="20 % - Akzent2 9 2 6" xfId="15641" xr:uid="{00000000-0005-0000-0000-000015010000}"/>
    <cellStyle name="20 % - Akzent2 9 2 7" xfId="29125" xr:uid="{00000000-0005-0000-0000-000015010000}"/>
    <cellStyle name="20 % - Akzent2 9 2 8" xfId="42616" xr:uid="{00000000-0005-0000-0000-000015010000}"/>
    <cellStyle name="20 % - Akzent2 9 3" xfId="2754" xr:uid="{00000000-0005-0000-0000-000017010000}"/>
    <cellStyle name="20 % - Akzent2 9 3 2" xfId="6115" xr:uid="{00000000-0005-0000-0000-000017010000}"/>
    <cellStyle name="20 % - Akzent2 9 3 2 2" xfId="19566" xr:uid="{00000000-0005-0000-0000-000017010000}"/>
    <cellStyle name="20 % - Akzent2 9 3 2 3" xfId="33050" xr:uid="{00000000-0005-0000-0000-000017010000}"/>
    <cellStyle name="20 % - Akzent2 9 3 2 4" xfId="46541" xr:uid="{00000000-0005-0000-0000-000017010000}"/>
    <cellStyle name="20 % - Akzent2 9 3 3" xfId="9471" xr:uid="{00000000-0005-0000-0000-000017010000}"/>
    <cellStyle name="20 % - Akzent2 9 3 3 2" xfId="22922" xr:uid="{00000000-0005-0000-0000-000017010000}"/>
    <cellStyle name="20 % - Akzent2 9 3 3 3" xfId="36406" xr:uid="{00000000-0005-0000-0000-000017010000}"/>
    <cellStyle name="20 % - Akzent2 9 3 3 4" xfId="49897" xr:uid="{00000000-0005-0000-0000-000017010000}"/>
    <cellStyle name="20 % - Akzent2 9 3 4" xfId="12827" xr:uid="{00000000-0005-0000-0000-000017010000}"/>
    <cellStyle name="20 % - Akzent2 9 3 4 2" xfId="26278" xr:uid="{00000000-0005-0000-0000-000017010000}"/>
    <cellStyle name="20 % - Akzent2 9 3 4 3" xfId="39762" xr:uid="{00000000-0005-0000-0000-000017010000}"/>
    <cellStyle name="20 % - Akzent2 9 3 4 4" xfId="53253" xr:uid="{00000000-0005-0000-0000-000017010000}"/>
    <cellStyle name="20 % - Akzent2 9 3 5" xfId="16209" xr:uid="{00000000-0005-0000-0000-000017010000}"/>
    <cellStyle name="20 % - Akzent2 9 3 6" xfId="29693" xr:uid="{00000000-0005-0000-0000-000017010000}"/>
    <cellStyle name="20 % - Akzent2 9 3 7" xfId="43184" xr:uid="{00000000-0005-0000-0000-000017010000}"/>
    <cellStyle name="20 % - Akzent2 9 4" xfId="4988" xr:uid="{00000000-0005-0000-0000-000014010000}"/>
    <cellStyle name="20 % - Akzent2 9 4 2" xfId="18439" xr:uid="{00000000-0005-0000-0000-000014010000}"/>
    <cellStyle name="20 % - Akzent2 9 4 3" xfId="31923" xr:uid="{00000000-0005-0000-0000-000014010000}"/>
    <cellStyle name="20 % - Akzent2 9 4 4" xfId="45414" xr:uid="{00000000-0005-0000-0000-000014010000}"/>
    <cellStyle name="20 % - Akzent2 9 5" xfId="8344" xr:uid="{00000000-0005-0000-0000-000014010000}"/>
    <cellStyle name="20 % - Akzent2 9 5 2" xfId="21795" xr:uid="{00000000-0005-0000-0000-000014010000}"/>
    <cellStyle name="20 % - Akzent2 9 5 3" xfId="35279" xr:uid="{00000000-0005-0000-0000-000014010000}"/>
    <cellStyle name="20 % - Akzent2 9 5 4" xfId="48770" xr:uid="{00000000-0005-0000-0000-000014010000}"/>
    <cellStyle name="20 % - Akzent2 9 6" xfId="11700" xr:uid="{00000000-0005-0000-0000-000014010000}"/>
    <cellStyle name="20 % - Akzent2 9 6 2" xfId="25151" xr:uid="{00000000-0005-0000-0000-000014010000}"/>
    <cellStyle name="20 % - Akzent2 9 6 3" xfId="38635" xr:uid="{00000000-0005-0000-0000-000014010000}"/>
    <cellStyle name="20 % - Akzent2 9 6 4" xfId="52126" xr:uid="{00000000-0005-0000-0000-000014010000}"/>
    <cellStyle name="20 % - Akzent2 9 7" xfId="15082" xr:uid="{00000000-0005-0000-0000-000014010000}"/>
    <cellStyle name="20 % - Akzent2 9 8" xfId="28566" xr:uid="{00000000-0005-0000-0000-000014010000}"/>
    <cellStyle name="20 % - Akzent2 9 9" xfId="42057" xr:uid="{00000000-0005-0000-0000-000014010000}"/>
    <cellStyle name="20 % - Akzent3" xfId="263" builtinId="38" customBuiltin="1"/>
    <cellStyle name="20 % - Akzent3 10" xfId="1648" xr:uid="{00000000-0005-0000-0000-000019010000}"/>
    <cellStyle name="20 % - Akzent3 10 2" xfId="2784" xr:uid="{00000000-0005-0000-0000-00001A010000}"/>
    <cellStyle name="20 % - Akzent3 10 2 2" xfId="6145" xr:uid="{00000000-0005-0000-0000-00001A010000}"/>
    <cellStyle name="20 % - Akzent3 10 2 2 2" xfId="19596" xr:uid="{00000000-0005-0000-0000-00001A010000}"/>
    <cellStyle name="20 % - Akzent3 10 2 2 3" xfId="33080" xr:uid="{00000000-0005-0000-0000-00001A010000}"/>
    <cellStyle name="20 % - Akzent3 10 2 2 4" xfId="46571" xr:uid="{00000000-0005-0000-0000-00001A010000}"/>
    <cellStyle name="20 % - Akzent3 10 2 3" xfId="9501" xr:uid="{00000000-0005-0000-0000-00001A010000}"/>
    <cellStyle name="20 % - Akzent3 10 2 3 2" xfId="22952" xr:uid="{00000000-0005-0000-0000-00001A010000}"/>
    <cellStyle name="20 % - Akzent3 10 2 3 3" xfId="36436" xr:uid="{00000000-0005-0000-0000-00001A010000}"/>
    <cellStyle name="20 % - Akzent3 10 2 3 4" xfId="49927" xr:uid="{00000000-0005-0000-0000-00001A010000}"/>
    <cellStyle name="20 % - Akzent3 10 2 4" xfId="12857" xr:uid="{00000000-0005-0000-0000-00001A010000}"/>
    <cellStyle name="20 % - Akzent3 10 2 4 2" xfId="26308" xr:uid="{00000000-0005-0000-0000-00001A010000}"/>
    <cellStyle name="20 % - Akzent3 10 2 4 3" xfId="39792" xr:uid="{00000000-0005-0000-0000-00001A010000}"/>
    <cellStyle name="20 % - Akzent3 10 2 4 4" xfId="53283" xr:uid="{00000000-0005-0000-0000-00001A010000}"/>
    <cellStyle name="20 % - Akzent3 10 2 5" xfId="16239" xr:uid="{00000000-0005-0000-0000-00001A010000}"/>
    <cellStyle name="20 % - Akzent3 10 2 6" xfId="29723" xr:uid="{00000000-0005-0000-0000-00001A010000}"/>
    <cellStyle name="20 % - Akzent3 10 2 7" xfId="43214" xr:uid="{00000000-0005-0000-0000-00001A010000}"/>
    <cellStyle name="20 % - Akzent3 10 3" xfId="5018" xr:uid="{00000000-0005-0000-0000-000019010000}"/>
    <cellStyle name="20 % - Akzent3 10 3 2" xfId="18469" xr:uid="{00000000-0005-0000-0000-000019010000}"/>
    <cellStyle name="20 % - Akzent3 10 3 3" xfId="31953" xr:uid="{00000000-0005-0000-0000-000019010000}"/>
    <cellStyle name="20 % - Akzent3 10 3 4" xfId="45444" xr:uid="{00000000-0005-0000-0000-000019010000}"/>
    <cellStyle name="20 % - Akzent3 10 4" xfId="8374" xr:uid="{00000000-0005-0000-0000-000019010000}"/>
    <cellStyle name="20 % - Akzent3 10 4 2" xfId="21825" xr:uid="{00000000-0005-0000-0000-000019010000}"/>
    <cellStyle name="20 % - Akzent3 10 4 3" xfId="35309" xr:uid="{00000000-0005-0000-0000-000019010000}"/>
    <cellStyle name="20 % - Akzent3 10 4 4" xfId="48800" xr:uid="{00000000-0005-0000-0000-000019010000}"/>
    <cellStyle name="20 % - Akzent3 10 5" xfId="11730" xr:uid="{00000000-0005-0000-0000-000019010000}"/>
    <cellStyle name="20 % - Akzent3 10 5 2" xfId="25181" xr:uid="{00000000-0005-0000-0000-000019010000}"/>
    <cellStyle name="20 % - Akzent3 10 5 3" xfId="38665" xr:uid="{00000000-0005-0000-0000-000019010000}"/>
    <cellStyle name="20 % - Akzent3 10 5 4" xfId="52156" xr:uid="{00000000-0005-0000-0000-000019010000}"/>
    <cellStyle name="20 % - Akzent3 10 6" xfId="15112" xr:uid="{00000000-0005-0000-0000-000019010000}"/>
    <cellStyle name="20 % - Akzent3 10 7" xfId="28596" xr:uid="{00000000-0005-0000-0000-000019010000}"/>
    <cellStyle name="20 % - Akzent3 10 8" xfId="42087" xr:uid="{00000000-0005-0000-0000-000019010000}"/>
    <cellStyle name="20 % - Akzent3 11" xfId="2207" xr:uid="{00000000-0005-0000-0000-00001B010000}"/>
    <cellStyle name="20 % - Akzent3 11 2" xfId="5582" xr:uid="{00000000-0005-0000-0000-00001B010000}"/>
    <cellStyle name="20 % - Akzent3 11 2 2" xfId="19033" xr:uid="{00000000-0005-0000-0000-00001B010000}"/>
    <cellStyle name="20 % - Akzent3 11 2 3" xfId="32517" xr:uid="{00000000-0005-0000-0000-00001B010000}"/>
    <cellStyle name="20 % - Akzent3 11 2 4" xfId="46008" xr:uid="{00000000-0005-0000-0000-00001B010000}"/>
    <cellStyle name="20 % - Akzent3 11 3" xfId="8938" xr:uid="{00000000-0005-0000-0000-00001B010000}"/>
    <cellStyle name="20 % - Akzent3 11 3 2" xfId="22389" xr:uid="{00000000-0005-0000-0000-00001B010000}"/>
    <cellStyle name="20 % - Akzent3 11 3 3" xfId="35873" xr:uid="{00000000-0005-0000-0000-00001B010000}"/>
    <cellStyle name="20 % - Akzent3 11 3 4" xfId="49364" xr:uid="{00000000-0005-0000-0000-00001B010000}"/>
    <cellStyle name="20 % - Akzent3 11 4" xfId="12294" xr:uid="{00000000-0005-0000-0000-00001B010000}"/>
    <cellStyle name="20 % - Akzent3 11 4 2" xfId="25745" xr:uid="{00000000-0005-0000-0000-00001B010000}"/>
    <cellStyle name="20 % - Akzent3 11 4 3" xfId="39229" xr:uid="{00000000-0005-0000-0000-00001B010000}"/>
    <cellStyle name="20 % - Akzent3 11 4 4" xfId="52720" xr:uid="{00000000-0005-0000-0000-00001B010000}"/>
    <cellStyle name="20 % - Akzent3 11 5" xfId="15676" xr:uid="{00000000-0005-0000-0000-00001B010000}"/>
    <cellStyle name="20 % - Akzent3 11 6" xfId="29160" xr:uid="{00000000-0005-0000-0000-00001B010000}"/>
    <cellStyle name="20 % - Akzent3 11 7" xfId="42651" xr:uid="{00000000-0005-0000-0000-00001B010000}"/>
    <cellStyle name="20 % - Akzent3 12" xfId="3348" xr:uid="{00000000-0005-0000-0000-00001C010000}"/>
    <cellStyle name="20 % - Akzent3 12 2" xfId="6709" xr:uid="{00000000-0005-0000-0000-00001C010000}"/>
    <cellStyle name="20 % - Akzent3 12 2 2" xfId="20160" xr:uid="{00000000-0005-0000-0000-00001C010000}"/>
    <cellStyle name="20 % - Akzent3 12 2 3" xfId="33644" xr:uid="{00000000-0005-0000-0000-00001C010000}"/>
    <cellStyle name="20 % - Akzent3 12 2 4" xfId="47135" xr:uid="{00000000-0005-0000-0000-00001C010000}"/>
    <cellStyle name="20 % - Akzent3 12 3" xfId="10065" xr:uid="{00000000-0005-0000-0000-00001C010000}"/>
    <cellStyle name="20 % - Akzent3 12 3 2" xfId="23516" xr:uid="{00000000-0005-0000-0000-00001C010000}"/>
    <cellStyle name="20 % - Akzent3 12 3 3" xfId="37000" xr:uid="{00000000-0005-0000-0000-00001C010000}"/>
    <cellStyle name="20 % - Akzent3 12 3 4" xfId="50491" xr:uid="{00000000-0005-0000-0000-00001C010000}"/>
    <cellStyle name="20 % - Akzent3 12 4" xfId="13421" xr:uid="{00000000-0005-0000-0000-00001C010000}"/>
    <cellStyle name="20 % - Akzent3 12 4 2" xfId="26872" xr:uid="{00000000-0005-0000-0000-00001C010000}"/>
    <cellStyle name="20 % - Akzent3 12 4 3" xfId="40356" xr:uid="{00000000-0005-0000-0000-00001C010000}"/>
    <cellStyle name="20 % - Akzent3 12 4 4" xfId="53847" xr:uid="{00000000-0005-0000-0000-00001C010000}"/>
    <cellStyle name="20 % - Akzent3 12 5" xfId="16803" xr:uid="{00000000-0005-0000-0000-00001C010000}"/>
    <cellStyle name="20 % - Akzent3 12 6" xfId="30287" xr:uid="{00000000-0005-0000-0000-00001C010000}"/>
    <cellStyle name="20 % - Akzent3 12 7" xfId="43778" xr:uid="{00000000-0005-0000-0000-00001C010000}"/>
    <cellStyle name="20 % - Akzent3 13" xfId="3864" xr:uid="{00000000-0005-0000-0000-00001D010000}"/>
    <cellStyle name="20 % - Akzent3 13 2" xfId="7225" xr:uid="{00000000-0005-0000-0000-00001D010000}"/>
    <cellStyle name="20 % - Akzent3 13 2 2" xfId="20676" xr:uid="{00000000-0005-0000-0000-00001D010000}"/>
    <cellStyle name="20 % - Akzent3 13 2 3" xfId="34160" xr:uid="{00000000-0005-0000-0000-00001D010000}"/>
    <cellStyle name="20 % - Akzent3 13 2 4" xfId="47651" xr:uid="{00000000-0005-0000-0000-00001D010000}"/>
    <cellStyle name="20 % - Akzent3 13 3" xfId="10581" xr:uid="{00000000-0005-0000-0000-00001D010000}"/>
    <cellStyle name="20 % - Akzent3 13 3 2" xfId="24032" xr:uid="{00000000-0005-0000-0000-00001D010000}"/>
    <cellStyle name="20 % - Akzent3 13 3 3" xfId="37516" xr:uid="{00000000-0005-0000-0000-00001D010000}"/>
    <cellStyle name="20 % - Akzent3 13 3 4" xfId="51007" xr:uid="{00000000-0005-0000-0000-00001D010000}"/>
    <cellStyle name="20 % - Akzent3 13 4" xfId="13937" xr:uid="{00000000-0005-0000-0000-00001D010000}"/>
    <cellStyle name="20 % - Akzent3 13 4 2" xfId="27388" xr:uid="{00000000-0005-0000-0000-00001D010000}"/>
    <cellStyle name="20 % - Akzent3 13 4 3" xfId="40872" xr:uid="{00000000-0005-0000-0000-00001D010000}"/>
    <cellStyle name="20 % - Akzent3 13 4 4" xfId="54363" xr:uid="{00000000-0005-0000-0000-00001D010000}"/>
    <cellStyle name="20 % - Akzent3 13 5" xfId="17319" xr:uid="{00000000-0005-0000-0000-00001D010000}"/>
    <cellStyle name="20 % - Akzent3 13 6" xfId="30803" xr:uid="{00000000-0005-0000-0000-00001D010000}"/>
    <cellStyle name="20 % - Akzent3 13 7" xfId="44294" xr:uid="{00000000-0005-0000-0000-00001D010000}"/>
    <cellStyle name="20 % - Akzent3 14" xfId="3928" xr:uid="{00000000-0005-0000-0000-00001E010000}"/>
    <cellStyle name="20 % - Akzent3 14 2" xfId="7285" xr:uid="{00000000-0005-0000-0000-00001E010000}"/>
    <cellStyle name="20 % - Akzent3 14 2 2" xfId="20736" xr:uid="{00000000-0005-0000-0000-00001E010000}"/>
    <cellStyle name="20 % - Akzent3 14 2 3" xfId="34220" xr:uid="{00000000-0005-0000-0000-00001E010000}"/>
    <cellStyle name="20 % - Akzent3 14 2 4" xfId="47711" xr:uid="{00000000-0005-0000-0000-00001E010000}"/>
    <cellStyle name="20 % - Akzent3 14 3" xfId="10641" xr:uid="{00000000-0005-0000-0000-00001E010000}"/>
    <cellStyle name="20 % - Akzent3 14 3 2" xfId="24092" xr:uid="{00000000-0005-0000-0000-00001E010000}"/>
    <cellStyle name="20 % - Akzent3 14 3 3" xfId="37576" xr:uid="{00000000-0005-0000-0000-00001E010000}"/>
    <cellStyle name="20 % - Akzent3 14 3 4" xfId="51067" xr:uid="{00000000-0005-0000-0000-00001E010000}"/>
    <cellStyle name="20 % - Akzent3 14 4" xfId="13997" xr:uid="{00000000-0005-0000-0000-00001E010000}"/>
    <cellStyle name="20 % - Akzent3 14 4 2" xfId="27448" xr:uid="{00000000-0005-0000-0000-00001E010000}"/>
    <cellStyle name="20 % - Akzent3 14 4 3" xfId="40932" xr:uid="{00000000-0005-0000-0000-00001E010000}"/>
    <cellStyle name="20 % - Akzent3 14 4 4" xfId="54423" xr:uid="{00000000-0005-0000-0000-00001E010000}"/>
    <cellStyle name="20 % - Akzent3 14 5" xfId="17379" xr:uid="{00000000-0005-0000-0000-00001E010000}"/>
    <cellStyle name="20 % - Akzent3 14 6" xfId="30863" xr:uid="{00000000-0005-0000-0000-00001E010000}"/>
    <cellStyle name="20 % - Akzent3 14 7" xfId="44354" xr:uid="{00000000-0005-0000-0000-00001E010000}"/>
    <cellStyle name="20 % - Akzent3 15" xfId="4456" xr:uid="{00000000-0005-0000-0000-000088100000}"/>
    <cellStyle name="20 % - Akzent3 15 2" xfId="17907" xr:uid="{00000000-0005-0000-0000-000088100000}"/>
    <cellStyle name="20 % - Akzent3 15 3" xfId="31391" xr:uid="{00000000-0005-0000-0000-000088100000}"/>
    <cellStyle name="20 % - Akzent3 15 4" xfId="44882" xr:uid="{00000000-0005-0000-0000-000088100000}"/>
    <cellStyle name="20 % - Akzent3 16" xfId="7812" xr:uid="{00000000-0005-0000-0000-0000A41D0000}"/>
    <cellStyle name="20 % - Akzent3 16 2" xfId="21263" xr:uid="{00000000-0005-0000-0000-0000A41D0000}"/>
    <cellStyle name="20 % - Akzent3 16 3" xfId="34747" xr:uid="{00000000-0005-0000-0000-0000A41D0000}"/>
    <cellStyle name="20 % - Akzent3 16 4" xfId="48238" xr:uid="{00000000-0005-0000-0000-0000A41D0000}"/>
    <cellStyle name="20 % - Akzent3 17" xfId="11168" xr:uid="{00000000-0005-0000-0000-0000C02A0000}"/>
    <cellStyle name="20 % - Akzent3 17 2" xfId="24619" xr:uid="{00000000-0005-0000-0000-0000C02A0000}"/>
    <cellStyle name="20 % - Akzent3 17 3" xfId="38103" xr:uid="{00000000-0005-0000-0000-0000C02A0000}"/>
    <cellStyle name="20 % - Akzent3 17 4" xfId="51594" xr:uid="{00000000-0005-0000-0000-0000C02A0000}"/>
    <cellStyle name="20 % - Akzent3 18" xfId="14515" xr:uid="{00000000-0005-0000-0000-0000083B0000}"/>
    <cellStyle name="20 % - Akzent3 19" xfId="27999" xr:uid="{00000000-0005-0000-0000-0000A36F0000}"/>
    <cellStyle name="20 % - Akzent3 2" xfId="579" xr:uid="{00000000-0005-0000-0000-00001E000000}"/>
    <cellStyle name="20 % - Akzent3 2 10" xfId="4513" xr:uid="{00000000-0005-0000-0000-00001F010000}"/>
    <cellStyle name="20 % - Akzent3 2 10 2" xfId="17964" xr:uid="{00000000-0005-0000-0000-00001F010000}"/>
    <cellStyle name="20 % - Akzent3 2 10 3" xfId="31448" xr:uid="{00000000-0005-0000-0000-00001F010000}"/>
    <cellStyle name="20 % - Akzent3 2 10 4" xfId="44939" xr:uid="{00000000-0005-0000-0000-00001F010000}"/>
    <cellStyle name="20 % - Akzent3 2 11" xfId="7869" xr:uid="{00000000-0005-0000-0000-00001F010000}"/>
    <cellStyle name="20 % - Akzent3 2 11 2" xfId="21320" xr:uid="{00000000-0005-0000-0000-00001F010000}"/>
    <cellStyle name="20 % - Akzent3 2 11 3" xfId="34804" xr:uid="{00000000-0005-0000-0000-00001F010000}"/>
    <cellStyle name="20 % - Akzent3 2 11 4" xfId="48295" xr:uid="{00000000-0005-0000-0000-00001F010000}"/>
    <cellStyle name="20 % - Akzent3 2 12" xfId="11225" xr:uid="{00000000-0005-0000-0000-00001F010000}"/>
    <cellStyle name="20 % - Akzent3 2 12 2" xfId="24676" xr:uid="{00000000-0005-0000-0000-00001F010000}"/>
    <cellStyle name="20 % - Akzent3 2 12 3" xfId="38160" xr:uid="{00000000-0005-0000-0000-00001F010000}"/>
    <cellStyle name="20 % - Akzent3 2 12 4" xfId="51651" xr:uid="{00000000-0005-0000-0000-00001F010000}"/>
    <cellStyle name="20 % - Akzent3 2 13" xfId="14606" xr:uid="{00000000-0005-0000-0000-00001F010000}"/>
    <cellStyle name="20 % - Akzent3 2 14" xfId="28085" xr:uid="{00000000-0005-0000-0000-00001F010000}"/>
    <cellStyle name="20 % - Akzent3 2 15" xfId="41563" xr:uid="{00000000-0005-0000-0000-00001F010000}"/>
    <cellStyle name="20 % - Akzent3 2 2" xfId="701" xr:uid="{00000000-0005-0000-0000-00001F000000}"/>
    <cellStyle name="20 % - Akzent3 2 2 10" xfId="14708" xr:uid="{00000000-0005-0000-0000-000020010000}"/>
    <cellStyle name="20 % - Akzent3 2 2 11" xfId="28191" xr:uid="{00000000-0005-0000-0000-000020010000}"/>
    <cellStyle name="20 % - Akzent3 2 2 12" xfId="41682" xr:uid="{00000000-0005-0000-0000-000020010000}"/>
    <cellStyle name="20 % - Akzent3 2 2 13" xfId="1238" xr:uid="{00000000-0005-0000-0000-000020010000}"/>
    <cellStyle name="20 % - Akzent3 2 2 2" xfId="1474" xr:uid="{00000000-0005-0000-0000-000021010000}"/>
    <cellStyle name="20 % - Akzent3 2 2 2 10" xfId="28441" xr:uid="{00000000-0005-0000-0000-000021010000}"/>
    <cellStyle name="20 % - Akzent3 2 2 2 11" xfId="41932" xr:uid="{00000000-0005-0000-0000-000021010000}"/>
    <cellStyle name="20 % - Akzent3 2 2 2 2" xfId="2049" xr:uid="{00000000-0005-0000-0000-000022010000}"/>
    <cellStyle name="20 % - Akzent3 2 2 2 2 2" xfId="3190" xr:uid="{00000000-0005-0000-0000-000023010000}"/>
    <cellStyle name="20 % - Akzent3 2 2 2 2 2 2" xfId="6551" xr:uid="{00000000-0005-0000-0000-000023010000}"/>
    <cellStyle name="20 % - Akzent3 2 2 2 2 2 2 2" xfId="20002" xr:uid="{00000000-0005-0000-0000-000023010000}"/>
    <cellStyle name="20 % - Akzent3 2 2 2 2 2 2 3" xfId="33486" xr:uid="{00000000-0005-0000-0000-000023010000}"/>
    <cellStyle name="20 % - Akzent3 2 2 2 2 2 2 4" xfId="46977" xr:uid="{00000000-0005-0000-0000-000023010000}"/>
    <cellStyle name="20 % - Akzent3 2 2 2 2 2 3" xfId="9907" xr:uid="{00000000-0005-0000-0000-000023010000}"/>
    <cellStyle name="20 % - Akzent3 2 2 2 2 2 3 2" xfId="23358" xr:uid="{00000000-0005-0000-0000-000023010000}"/>
    <cellStyle name="20 % - Akzent3 2 2 2 2 2 3 3" xfId="36842" xr:uid="{00000000-0005-0000-0000-000023010000}"/>
    <cellStyle name="20 % - Akzent3 2 2 2 2 2 3 4" xfId="50333" xr:uid="{00000000-0005-0000-0000-000023010000}"/>
    <cellStyle name="20 % - Akzent3 2 2 2 2 2 4" xfId="13263" xr:uid="{00000000-0005-0000-0000-000023010000}"/>
    <cellStyle name="20 % - Akzent3 2 2 2 2 2 4 2" xfId="26714" xr:uid="{00000000-0005-0000-0000-000023010000}"/>
    <cellStyle name="20 % - Akzent3 2 2 2 2 2 4 3" xfId="40198" xr:uid="{00000000-0005-0000-0000-000023010000}"/>
    <cellStyle name="20 % - Akzent3 2 2 2 2 2 4 4" xfId="53689" xr:uid="{00000000-0005-0000-0000-000023010000}"/>
    <cellStyle name="20 % - Akzent3 2 2 2 2 2 5" xfId="16645" xr:uid="{00000000-0005-0000-0000-000023010000}"/>
    <cellStyle name="20 % - Akzent3 2 2 2 2 2 6" xfId="30129" xr:uid="{00000000-0005-0000-0000-000023010000}"/>
    <cellStyle name="20 % - Akzent3 2 2 2 2 2 7" xfId="43620" xr:uid="{00000000-0005-0000-0000-000023010000}"/>
    <cellStyle name="20 % - Akzent3 2 2 2 2 3" xfId="5424" xr:uid="{00000000-0005-0000-0000-000022010000}"/>
    <cellStyle name="20 % - Akzent3 2 2 2 2 3 2" xfId="18875" xr:uid="{00000000-0005-0000-0000-000022010000}"/>
    <cellStyle name="20 % - Akzent3 2 2 2 2 3 3" xfId="32359" xr:uid="{00000000-0005-0000-0000-000022010000}"/>
    <cellStyle name="20 % - Akzent3 2 2 2 2 3 4" xfId="45850" xr:uid="{00000000-0005-0000-0000-000022010000}"/>
    <cellStyle name="20 % - Akzent3 2 2 2 2 4" xfId="8780" xr:uid="{00000000-0005-0000-0000-000022010000}"/>
    <cellStyle name="20 % - Akzent3 2 2 2 2 4 2" xfId="22231" xr:uid="{00000000-0005-0000-0000-000022010000}"/>
    <cellStyle name="20 % - Akzent3 2 2 2 2 4 3" xfId="35715" xr:uid="{00000000-0005-0000-0000-000022010000}"/>
    <cellStyle name="20 % - Akzent3 2 2 2 2 4 4" xfId="49206" xr:uid="{00000000-0005-0000-0000-000022010000}"/>
    <cellStyle name="20 % - Akzent3 2 2 2 2 5" xfId="12136" xr:uid="{00000000-0005-0000-0000-000022010000}"/>
    <cellStyle name="20 % - Akzent3 2 2 2 2 5 2" xfId="25587" xr:uid="{00000000-0005-0000-0000-000022010000}"/>
    <cellStyle name="20 % - Akzent3 2 2 2 2 5 3" xfId="39071" xr:uid="{00000000-0005-0000-0000-000022010000}"/>
    <cellStyle name="20 % - Akzent3 2 2 2 2 5 4" xfId="52562" xr:uid="{00000000-0005-0000-0000-000022010000}"/>
    <cellStyle name="20 % - Akzent3 2 2 2 2 6" xfId="15518" xr:uid="{00000000-0005-0000-0000-000022010000}"/>
    <cellStyle name="20 % - Akzent3 2 2 2 2 7" xfId="29002" xr:uid="{00000000-0005-0000-0000-000022010000}"/>
    <cellStyle name="20 % - Akzent3 2 2 2 2 8" xfId="42493" xr:uid="{00000000-0005-0000-0000-000022010000}"/>
    <cellStyle name="20 % - Akzent3 2 2 2 3" xfId="2630" xr:uid="{00000000-0005-0000-0000-000024010000}"/>
    <cellStyle name="20 % - Akzent3 2 2 2 3 2" xfId="5991" xr:uid="{00000000-0005-0000-0000-000024010000}"/>
    <cellStyle name="20 % - Akzent3 2 2 2 3 2 2" xfId="19442" xr:uid="{00000000-0005-0000-0000-000024010000}"/>
    <cellStyle name="20 % - Akzent3 2 2 2 3 2 3" xfId="32926" xr:uid="{00000000-0005-0000-0000-000024010000}"/>
    <cellStyle name="20 % - Akzent3 2 2 2 3 2 4" xfId="46417" xr:uid="{00000000-0005-0000-0000-000024010000}"/>
    <cellStyle name="20 % - Akzent3 2 2 2 3 3" xfId="9347" xr:uid="{00000000-0005-0000-0000-000024010000}"/>
    <cellStyle name="20 % - Akzent3 2 2 2 3 3 2" xfId="22798" xr:uid="{00000000-0005-0000-0000-000024010000}"/>
    <cellStyle name="20 % - Akzent3 2 2 2 3 3 3" xfId="36282" xr:uid="{00000000-0005-0000-0000-000024010000}"/>
    <cellStyle name="20 % - Akzent3 2 2 2 3 3 4" xfId="49773" xr:uid="{00000000-0005-0000-0000-000024010000}"/>
    <cellStyle name="20 % - Akzent3 2 2 2 3 4" xfId="12703" xr:uid="{00000000-0005-0000-0000-000024010000}"/>
    <cellStyle name="20 % - Akzent3 2 2 2 3 4 2" xfId="26154" xr:uid="{00000000-0005-0000-0000-000024010000}"/>
    <cellStyle name="20 % - Akzent3 2 2 2 3 4 3" xfId="39638" xr:uid="{00000000-0005-0000-0000-000024010000}"/>
    <cellStyle name="20 % - Akzent3 2 2 2 3 4 4" xfId="53129" xr:uid="{00000000-0005-0000-0000-000024010000}"/>
    <cellStyle name="20 % - Akzent3 2 2 2 3 5" xfId="16085" xr:uid="{00000000-0005-0000-0000-000024010000}"/>
    <cellStyle name="20 % - Akzent3 2 2 2 3 6" xfId="29569" xr:uid="{00000000-0005-0000-0000-000024010000}"/>
    <cellStyle name="20 % - Akzent3 2 2 2 3 7" xfId="43060" xr:uid="{00000000-0005-0000-0000-000024010000}"/>
    <cellStyle name="20 % - Akzent3 2 2 2 4" xfId="3735" xr:uid="{00000000-0005-0000-0000-000025010000}"/>
    <cellStyle name="20 % - Akzent3 2 2 2 4 2" xfId="7096" xr:uid="{00000000-0005-0000-0000-000025010000}"/>
    <cellStyle name="20 % - Akzent3 2 2 2 4 2 2" xfId="20547" xr:uid="{00000000-0005-0000-0000-000025010000}"/>
    <cellStyle name="20 % - Akzent3 2 2 2 4 2 3" xfId="34031" xr:uid="{00000000-0005-0000-0000-000025010000}"/>
    <cellStyle name="20 % - Akzent3 2 2 2 4 2 4" xfId="47522" xr:uid="{00000000-0005-0000-0000-000025010000}"/>
    <cellStyle name="20 % - Akzent3 2 2 2 4 3" xfId="10452" xr:uid="{00000000-0005-0000-0000-000025010000}"/>
    <cellStyle name="20 % - Akzent3 2 2 2 4 3 2" xfId="23903" xr:uid="{00000000-0005-0000-0000-000025010000}"/>
    <cellStyle name="20 % - Akzent3 2 2 2 4 3 3" xfId="37387" xr:uid="{00000000-0005-0000-0000-000025010000}"/>
    <cellStyle name="20 % - Akzent3 2 2 2 4 3 4" xfId="50878" xr:uid="{00000000-0005-0000-0000-000025010000}"/>
    <cellStyle name="20 % - Akzent3 2 2 2 4 4" xfId="13808" xr:uid="{00000000-0005-0000-0000-000025010000}"/>
    <cellStyle name="20 % - Akzent3 2 2 2 4 4 2" xfId="27259" xr:uid="{00000000-0005-0000-0000-000025010000}"/>
    <cellStyle name="20 % - Akzent3 2 2 2 4 4 3" xfId="40743" xr:uid="{00000000-0005-0000-0000-000025010000}"/>
    <cellStyle name="20 % - Akzent3 2 2 2 4 4 4" xfId="54234" xr:uid="{00000000-0005-0000-0000-000025010000}"/>
    <cellStyle name="20 % - Akzent3 2 2 2 4 5" xfId="17190" xr:uid="{00000000-0005-0000-0000-000025010000}"/>
    <cellStyle name="20 % - Akzent3 2 2 2 4 6" xfId="30674" xr:uid="{00000000-0005-0000-0000-000025010000}"/>
    <cellStyle name="20 % - Akzent3 2 2 2 4 7" xfId="44165" xr:uid="{00000000-0005-0000-0000-000025010000}"/>
    <cellStyle name="20 % - Akzent3 2 2 2 5" xfId="4315" xr:uid="{00000000-0005-0000-0000-000026010000}"/>
    <cellStyle name="20 % - Akzent3 2 2 2 5 2" xfId="7672" xr:uid="{00000000-0005-0000-0000-000026010000}"/>
    <cellStyle name="20 % - Akzent3 2 2 2 5 2 2" xfId="21123" xr:uid="{00000000-0005-0000-0000-000026010000}"/>
    <cellStyle name="20 % - Akzent3 2 2 2 5 2 3" xfId="34607" xr:uid="{00000000-0005-0000-0000-000026010000}"/>
    <cellStyle name="20 % - Akzent3 2 2 2 5 2 4" xfId="48098" xr:uid="{00000000-0005-0000-0000-000026010000}"/>
    <cellStyle name="20 % - Akzent3 2 2 2 5 3" xfId="11028" xr:uid="{00000000-0005-0000-0000-000026010000}"/>
    <cellStyle name="20 % - Akzent3 2 2 2 5 3 2" xfId="24479" xr:uid="{00000000-0005-0000-0000-000026010000}"/>
    <cellStyle name="20 % - Akzent3 2 2 2 5 3 3" xfId="37963" xr:uid="{00000000-0005-0000-0000-000026010000}"/>
    <cellStyle name="20 % - Akzent3 2 2 2 5 3 4" xfId="51454" xr:uid="{00000000-0005-0000-0000-000026010000}"/>
    <cellStyle name="20 % - Akzent3 2 2 2 5 4" xfId="14384" xr:uid="{00000000-0005-0000-0000-000026010000}"/>
    <cellStyle name="20 % - Akzent3 2 2 2 5 4 2" xfId="27835" xr:uid="{00000000-0005-0000-0000-000026010000}"/>
    <cellStyle name="20 % - Akzent3 2 2 2 5 4 3" xfId="41319" xr:uid="{00000000-0005-0000-0000-000026010000}"/>
    <cellStyle name="20 % - Akzent3 2 2 2 5 4 4" xfId="54810" xr:uid="{00000000-0005-0000-0000-000026010000}"/>
    <cellStyle name="20 % - Akzent3 2 2 2 5 5" xfId="17766" xr:uid="{00000000-0005-0000-0000-000026010000}"/>
    <cellStyle name="20 % - Akzent3 2 2 2 5 6" xfId="31250" xr:uid="{00000000-0005-0000-0000-000026010000}"/>
    <cellStyle name="20 % - Akzent3 2 2 2 5 7" xfId="44741" xr:uid="{00000000-0005-0000-0000-000026010000}"/>
    <cellStyle name="20 % - Akzent3 2 2 2 6" xfId="4865" xr:uid="{00000000-0005-0000-0000-000021010000}"/>
    <cellStyle name="20 % - Akzent3 2 2 2 6 2" xfId="18316" xr:uid="{00000000-0005-0000-0000-000021010000}"/>
    <cellStyle name="20 % - Akzent3 2 2 2 6 3" xfId="31800" xr:uid="{00000000-0005-0000-0000-000021010000}"/>
    <cellStyle name="20 % - Akzent3 2 2 2 6 4" xfId="45291" xr:uid="{00000000-0005-0000-0000-000021010000}"/>
    <cellStyle name="20 % - Akzent3 2 2 2 7" xfId="8221" xr:uid="{00000000-0005-0000-0000-000021010000}"/>
    <cellStyle name="20 % - Akzent3 2 2 2 7 2" xfId="21672" xr:uid="{00000000-0005-0000-0000-000021010000}"/>
    <cellStyle name="20 % - Akzent3 2 2 2 7 3" xfId="35156" xr:uid="{00000000-0005-0000-0000-000021010000}"/>
    <cellStyle name="20 % - Akzent3 2 2 2 7 4" xfId="48647" xr:uid="{00000000-0005-0000-0000-000021010000}"/>
    <cellStyle name="20 % - Akzent3 2 2 2 8" xfId="11577" xr:uid="{00000000-0005-0000-0000-000021010000}"/>
    <cellStyle name="20 % - Akzent3 2 2 2 8 2" xfId="25028" xr:uid="{00000000-0005-0000-0000-000021010000}"/>
    <cellStyle name="20 % - Akzent3 2 2 2 8 3" xfId="38512" xr:uid="{00000000-0005-0000-0000-000021010000}"/>
    <cellStyle name="20 % - Akzent3 2 2 2 8 4" xfId="52003" xr:uid="{00000000-0005-0000-0000-000021010000}"/>
    <cellStyle name="20 % - Akzent3 2 2 2 9" xfId="14958" xr:uid="{00000000-0005-0000-0000-000021010000}"/>
    <cellStyle name="20 % - Akzent3 2 2 3" xfId="1800" xr:uid="{00000000-0005-0000-0000-000027010000}"/>
    <cellStyle name="20 % - Akzent3 2 2 3 2" xfId="2940" xr:uid="{00000000-0005-0000-0000-000028010000}"/>
    <cellStyle name="20 % - Akzent3 2 2 3 2 2" xfId="6301" xr:uid="{00000000-0005-0000-0000-000028010000}"/>
    <cellStyle name="20 % - Akzent3 2 2 3 2 2 2" xfId="19752" xr:uid="{00000000-0005-0000-0000-000028010000}"/>
    <cellStyle name="20 % - Akzent3 2 2 3 2 2 3" xfId="33236" xr:uid="{00000000-0005-0000-0000-000028010000}"/>
    <cellStyle name="20 % - Akzent3 2 2 3 2 2 4" xfId="46727" xr:uid="{00000000-0005-0000-0000-000028010000}"/>
    <cellStyle name="20 % - Akzent3 2 2 3 2 3" xfId="9657" xr:uid="{00000000-0005-0000-0000-000028010000}"/>
    <cellStyle name="20 % - Akzent3 2 2 3 2 3 2" xfId="23108" xr:uid="{00000000-0005-0000-0000-000028010000}"/>
    <cellStyle name="20 % - Akzent3 2 2 3 2 3 3" xfId="36592" xr:uid="{00000000-0005-0000-0000-000028010000}"/>
    <cellStyle name="20 % - Akzent3 2 2 3 2 3 4" xfId="50083" xr:uid="{00000000-0005-0000-0000-000028010000}"/>
    <cellStyle name="20 % - Akzent3 2 2 3 2 4" xfId="13013" xr:uid="{00000000-0005-0000-0000-000028010000}"/>
    <cellStyle name="20 % - Akzent3 2 2 3 2 4 2" xfId="26464" xr:uid="{00000000-0005-0000-0000-000028010000}"/>
    <cellStyle name="20 % - Akzent3 2 2 3 2 4 3" xfId="39948" xr:uid="{00000000-0005-0000-0000-000028010000}"/>
    <cellStyle name="20 % - Akzent3 2 2 3 2 4 4" xfId="53439" xr:uid="{00000000-0005-0000-0000-000028010000}"/>
    <cellStyle name="20 % - Akzent3 2 2 3 2 5" xfId="16395" xr:uid="{00000000-0005-0000-0000-000028010000}"/>
    <cellStyle name="20 % - Akzent3 2 2 3 2 6" xfId="29879" xr:uid="{00000000-0005-0000-0000-000028010000}"/>
    <cellStyle name="20 % - Akzent3 2 2 3 2 7" xfId="43370" xr:uid="{00000000-0005-0000-0000-000028010000}"/>
    <cellStyle name="20 % - Akzent3 2 2 3 3" xfId="5174" xr:uid="{00000000-0005-0000-0000-000027010000}"/>
    <cellStyle name="20 % - Akzent3 2 2 3 3 2" xfId="18625" xr:uid="{00000000-0005-0000-0000-000027010000}"/>
    <cellStyle name="20 % - Akzent3 2 2 3 3 3" xfId="32109" xr:uid="{00000000-0005-0000-0000-000027010000}"/>
    <cellStyle name="20 % - Akzent3 2 2 3 3 4" xfId="45600" xr:uid="{00000000-0005-0000-0000-000027010000}"/>
    <cellStyle name="20 % - Akzent3 2 2 3 4" xfId="8530" xr:uid="{00000000-0005-0000-0000-000027010000}"/>
    <cellStyle name="20 % - Akzent3 2 2 3 4 2" xfId="21981" xr:uid="{00000000-0005-0000-0000-000027010000}"/>
    <cellStyle name="20 % - Akzent3 2 2 3 4 3" xfId="35465" xr:uid="{00000000-0005-0000-0000-000027010000}"/>
    <cellStyle name="20 % - Akzent3 2 2 3 4 4" xfId="48956" xr:uid="{00000000-0005-0000-0000-000027010000}"/>
    <cellStyle name="20 % - Akzent3 2 2 3 5" xfId="11886" xr:uid="{00000000-0005-0000-0000-000027010000}"/>
    <cellStyle name="20 % - Akzent3 2 2 3 5 2" xfId="25337" xr:uid="{00000000-0005-0000-0000-000027010000}"/>
    <cellStyle name="20 % - Akzent3 2 2 3 5 3" xfId="38821" xr:uid="{00000000-0005-0000-0000-000027010000}"/>
    <cellStyle name="20 % - Akzent3 2 2 3 5 4" xfId="52312" xr:uid="{00000000-0005-0000-0000-000027010000}"/>
    <cellStyle name="20 % - Akzent3 2 2 3 6" xfId="15268" xr:uid="{00000000-0005-0000-0000-000027010000}"/>
    <cellStyle name="20 % - Akzent3 2 2 3 7" xfId="28752" xr:uid="{00000000-0005-0000-0000-000027010000}"/>
    <cellStyle name="20 % - Akzent3 2 2 3 8" xfId="42243" xr:uid="{00000000-0005-0000-0000-000027010000}"/>
    <cellStyle name="20 % - Akzent3 2 2 4" xfId="2379" xr:uid="{00000000-0005-0000-0000-000029010000}"/>
    <cellStyle name="20 % - Akzent3 2 2 4 2" xfId="5741" xr:uid="{00000000-0005-0000-0000-000029010000}"/>
    <cellStyle name="20 % - Akzent3 2 2 4 2 2" xfId="19192" xr:uid="{00000000-0005-0000-0000-000029010000}"/>
    <cellStyle name="20 % - Akzent3 2 2 4 2 3" xfId="32676" xr:uid="{00000000-0005-0000-0000-000029010000}"/>
    <cellStyle name="20 % - Akzent3 2 2 4 2 4" xfId="46167" xr:uid="{00000000-0005-0000-0000-000029010000}"/>
    <cellStyle name="20 % - Akzent3 2 2 4 3" xfId="9097" xr:uid="{00000000-0005-0000-0000-000029010000}"/>
    <cellStyle name="20 % - Akzent3 2 2 4 3 2" xfId="22548" xr:uid="{00000000-0005-0000-0000-000029010000}"/>
    <cellStyle name="20 % - Akzent3 2 2 4 3 3" xfId="36032" xr:uid="{00000000-0005-0000-0000-000029010000}"/>
    <cellStyle name="20 % - Akzent3 2 2 4 3 4" xfId="49523" xr:uid="{00000000-0005-0000-0000-000029010000}"/>
    <cellStyle name="20 % - Akzent3 2 2 4 4" xfId="12453" xr:uid="{00000000-0005-0000-0000-000029010000}"/>
    <cellStyle name="20 % - Akzent3 2 2 4 4 2" xfId="25904" xr:uid="{00000000-0005-0000-0000-000029010000}"/>
    <cellStyle name="20 % - Akzent3 2 2 4 4 3" xfId="39388" xr:uid="{00000000-0005-0000-0000-000029010000}"/>
    <cellStyle name="20 % - Akzent3 2 2 4 4 4" xfId="52879" xr:uid="{00000000-0005-0000-0000-000029010000}"/>
    <cellStyle name="20 % - Akzent3 2 2 4 5" xfId="15835" xr:uid="{00000000-0005-0000-0000-000029010000}"/>
    <cellStyle name="20 % - Akzent3 2 2 4 6" xfId="29319" xr:uid="{00000000-0005-0000-0000-000029010000}"/>
    <cellStyle name="20 % - Akzent3 2 2 4 7" xfId="42810" xr:uid="{00000000-0005-0000-0000-000029010000}"/>
    <cellStyle name="20 % - Akzent3 2 2 5" xfId="3485" xr:uid="{00000000-0005-0000-0000-00002A010000}"/>
    <cellStyle name="20 % - Akzent3 2 2 5 2" xfId="6846" xr:uid="{00000000-0005-0000-0000-00002A010000}"/>
    <cellStyle name="20 % - Akzent3 2 2 5 2 2" xfId="20297" xr:uid="{00000000-0005-0000-0000-00002A010000}"/>
    <cellStyle name="20 % - Akzent3 2 2 5 2 3" xfId="33781" xr:uid="{00000000-0005-0000-0000-00002A010000}"/>
    <cellStyle name="20 % - Akzent3 2 2 5 2 4" xfId="47272" xr:uid="{00000000-0005-0000-0000-00002A010000}"/>
    <cellStyle name="20 % - Akzent3 2 2 5 3" xfId="10202" xr:uid="{00000000-0005-0000-0000-00002A010000}"/>
    <cellStyle name="20 % - Akzent3 2 2 5 3 2" xfId="23653" xr:uid="{00000000-0005-0000-0000-00002A010000}"/>
    <cellStyle name="20 % - Akzent3 2 2 5 3 3" xfId="37137" xr:uid="{00000000-0005-0000-0000-00002A010000}"/>
    <cellStyle name="20 % - Akzent3 2 2 5 3 4" xfId="50628" xr:uid="{00000000-0005-0000-0000-00002A010000}"/>
    <cellStyle name="20 % - Akzent3 2 2 5 4" xfId="13558" xr:uid="{00000000-0005-0000-0000-00002A010000}"/>
    <cellStyle name="20 % - Akzent3 2 2 5 4 2" xfId="27009" xr:uid="{00000000-0005-0000-0000-00002A010000}"/>
    <cellStyle name="20 % - Akzent3 2 2 5 4 3" xfId="40493" xr:uid="{00000000-0005-0000-0000-00002A010000}"/>
    <cellStyle name="20 % - Akzent3 2 2 5 4 4" xfId="53984" xr:uid="{00000000-0005-0000-0000-00002A010000}"/>
    <cellStyle name="20 % - Akzent3 2 2 5 5" xfId="16940" xr:uid="{00000000-0005-0000-0000-00002A010000}"/>
    <cellStyle name="20 % - Akzent3 2 2 5 6" xfId="30424" xr:uid="{00000000-0005-0000-0000-00002A010000}"/>
    <cellStyle name="20 % - Akzent3 2 2 5 7" xfId="43915" xr:uid="{00000000-0005-0000-0000-00002A010000}"/>
    <cellStyle name="20 % - Akzent3 2 2 6" xfId="4065" xr:uid="{00000000-0005-0000-0000-00002B010000}"/>
    <cellStyle name="20 % - Akzent3 2 2 6 2" xfId="7422" xr:uid="{00000000-0005-0000-0000-00002B010000}"/>
    <cellStyle name="20 % - Akzent3 2 2 6 2 2" xfId="20873" xr:uid="{00000000-0005-0000-0000-00002B010000}"/>
    <cellStyle name="20 % - Akzent3 2 2 6 2 3" xfId="34357" xr:uid="{00000000-0005-0000-0000-00002B010000}"/>
    <cellStyle name="20 % - Akzent3 2 2 6 2 4" xfId="47848" xr:uid="{00000000-0005-0000-0000-00002B010000}"/>
    <cellStyle name="20 % - Akzent3 2 2 6 3" xfId="10778" xr:uid="{00000000-0005-0000-0000-00002B010000}"/>
    <cellStyle name="20 % - Akzent3 2 2 6 3 2" xfId="24229" xr:uid="{00000000-0005-0000-0000-00002B010000}"/>
    <cellStyle name="20 % - Akzent3 2 2 6 3 3" xfId="37713" xr:uid="{00000000-0005-0000-0000-00002B010000}"/>
    <cellStyle name="20 % - Akzent3 2 2 6 3 4" xfId="51204" xr:uid="{00000000-0005-0000-0000-00002B010000}"/>
    <cellStyle name="20 % - Akzent3 2 2 6 4" xfId="14134" xr:uid="{00000000-0005-0000-0000-00002B010000}"/>
    <cellStyle name="20 % - Akzent3 2 2 6 4 2" xfId="27585" xr:uid="{00000000-0005-0000-0000-00002B010000}"/>
    <cellStyle name="20 % - Akzent3 2 2 6 4 3" xfId="41069" xr:uid="{00000000-0005-0000-0000-00002B010000}"/>
    <cellStyle name="20 % - Akzent3 2 2 6 4 4" xfId="54560" xr:uid="{00000000-0005-0000-0000-00002B010000}"/>
    <cellStyle name="20 % - Akzent3 2 2 6 5" xfId="17516" xr:uid="{00000000-0005-0000-0000-00002B010000}"/>
    <cellStyle name="20 % - Akzent3 2 2 6 6" xfId="31000" xr:uid="{00000000-0005-0000-0000-00002B010000}"/>
    <cellStyle name="20 % - Akzent3 2 2 6 7" xfId="44491" xr:uid="{00000000-0005-0000-0000-00002B010000}"/>
    <cellStyle name="20 % - Akzent3 2 2 7" xfId="4615" xr:uid="{00000000-0005-0000-0000-000020010000}"/>
    <cellStyle name="20 % - Akzent3 2 2 7 2" xfId="18066" xr:uid="{00000000-0005-0000-0000-000020010000}"/>
    <cellStyle name="20 % - Akzent3 2 2 7 3" xfId="31550" xr:uid="{00000000-0005-0000-0000-000020010000}"/>
    <cellStyle name="20 % - Akzent3 2 2 7 4" xfId="45041" xr:uid="{00000000-0005-0000-0000-000020010000}"/>
    <cellStyle name="20 % - Akzent3 2 2 8" xfId="7971" xr:uid="{00000000-0005-0000-0000-000020010000}"/>
    <cellStyle name="20 % - Akzent3 2 2 8 2" xfId="21422" xr:uid="{00000000-0005-0000-0000-000020010000}"/>
    <cellStyle name="20 % - Akzent3 2 2 8 3" xfId="34906" xr:uid="{00000000-0005-0000-0000-000020010000}"/>
    <cellStyle name="20 % - Akzent3 2 2 8 4" xfId="48397" xr:uid="{00000000-0005-0000-0000-000020010000}"/>
    <cellStyle name="20 % - Akzent3 2 2 9" xfId="11327" xr:uid="{00000000-0005-0000-0000-000020010000}"/>
    <cellStyle name="20 % - Akzent3 2 2 9 2" xfId="24778" xr:uid="{00000000-0005-0000-0000-000020010000}"/>
    <cellStyle name="20 % - Akzent3 2 2 9 3" xfId="38262" xr:uid="{00000000-0005-0000-0000-000020010000}"/>
    <cellStyle name="20 % - Akzent3 2 2 9 4" xfId="51753" xr:uid="{00000000-0005-0000-0000-000020010000}"/>
    <cellStyle name="20 % - Akzent3 2 3" xfId="1318" xr:uid="{00000000-0005-0000-0000-00002C010000}"/>
    <cellStyle name="20 % - Akzent3 2 3 10" xfId="14794" xr:uid="{00000000-0005-0000-0000-00002C010000}"/>
    <cellStyle name="20 % - Akzent3 2 3 11" xfId="28277" xr:uid="{00000000-0005-0000-0000-00002C010000}"/>
    <cellStyle name="20 % - Akzent3 2 3 12" xfId="41768" xr:uid="{00000000-0005-0000-0000-00002C010000}"/>
    <cellStyle name="20 % - Akzent3 2 3 2" xfId="1558" xr:uid="{00000000-0005-0000-0000-00002D010000}"/>
    <cellStyle name="20 % - Akzent3 2 3 2 10" xfId="28527" xr:uid="{00000000-0005-0000-0000-00002D010000}"/>
    <cellStyle name="20 % - Akzent3 2 3 2 11" xfId="42018" xr:uid="{00000000-0005-0000-0000-00002D010000}"/>
    <cellStyle name="20 % - Akzent3 2 3 2 2" xfId="2135" xr:uid="{00000000-0005-0000-0000-00002E010000}"/>
    <cellStyle name="20 % - Akzent3 2 3 2 2 2" xfId="3276" xr:uid="{00000000-0005-0000-0000-00002F010000}"/>
    <cellStyle name="20 % - Akzent3 2 3 2 2 2 2" xfId="6637" xr:uid="{00000000-0005-0000-0000-00002F010000}"/>
    <cellStyle name="20 % - Akzent3 2 3 2 2 2 2 2" xfId="20088" xr:uid="{00000000-0005-0000-0000-00002F010000}"/>
    <cellStyle name="20 % - Akzent3 2 3 2 2 2 2 3" xfId="33572" xr:uid="{00000000-0005-0000-0000-00002F010000}"/>
    <cellStyle name="20 % - Akzent3 2 3 2 2 2 2 4" xfId="47063" xr:uid="{00000000-0005-0000-0000-00002F010000}"/>
    <cellStyle name="20 % - Akzent3 2 3 2 2 2 3" xfId="9993" xr:uid="{00000000-0005-0000-0000-00002F010000}"/>
    <cellStyle name="20 % - Akzent3 2 3 2 2 2 3 2" xfId="23444" xr:uid="{00000000-0005-0000-0000-00002F010000}"/>
    <cellStyle name="20 % - Akzent3 2 3 2 2 2 3 3" xfId="36928" xr:uid="{00000000-0005-0000-0000-00002F010000}"/>
    <cellStyle name="20 % - Akzent3 2 3 2 2 2 3 4" xfId="50419" xr:uid="{00000000-0005-0000-0000-00002F010000}"/>
    <cellStyle name="20 % - Akzent3 2 3 2 2 2 4" xfId="13349" xr:uid="{00000000-0005-0000-0000-00002F010000}"/>
    <cellStyle name="20 % - Akzent3 2 3 2 2 2 4 2" xfId="26800" xr:uid="{00000000-0005-0000-0000-00002F010000}"/>
    <cellStyle name="20 % - Akzent3 2 3 2 2 2 4 3" xfId="40284" xr:uid="{00000000-0005-0000-0000-00002F010000}"/>
    <cellStyle name="20 % - Akzent3 2 3 2 2 2 4 4" xfId="53775" xr:uid="{00000000-0005-0000-0000-00002F010000}"/>
    <cellStyle name="20 % - Akzent3 2 3 2 2 2 5" xfId="16731" xr:uid="{00000000-0005-0000-0000-00002F010000}"/>
    <cellStyle name="20 % - Akzent3 2 3 2 2 2 6" xfId="30215" xr:uid="{00000000-0005-0000-0000-00002F010000}"/>
    <cellStyle name="20 % - Akzent3 2 3 2 2 2 7" xfId="43706" xr:uid="{00000000-0005-0000-0000-00002F010000}"/>
    <cellStyle name="20 % - Akzent3 2 3 2 2 3" xfId="5510" xr:uid="{00000000-0005-0000-0000-00002E010000}"/>
    <cellStyle name="20 % - Akzent3 2 3 2 2 3 2" xfId="18961" xr:uid="{00000000-0005-0000-0000-00002E010000}"/>
    <cellStyle name="20 % - Akzent3 2 3 2 2 3 3" xfId="32445" xr:uid="{00000000-0005-0000-0000-00002E010000}"/>
    <cellStyle name="20 % - Akzent3 2 3 2 2 3 4" xfId="45936" xr:uid="{00000000-0005-0000-0000-00002E010000}"/>
    <cellStyle name="20 % - Akzent3 2 3 2 2 4" xfId="8866" xr:uid="{00000000-0005-0000-0000-00002E010000}"/>
    <cellStyle name="20 % - Akzent3 2 3 2 2 4 2" xfId="22317" xr:uid="{00000000-0005-0000-0000-00002E010000}"/>
    <cellStyle name="20 % - Akzent3 2 3 2 2 4 3" xfId="35801" xr:uid="{00000000-0005-0000-0000-00002E010000}"/>
    <cellStyle name="20 % - Akzent3 2 3 2 2 4 4" xfId="49292" xr:uid="{00000000-0005-0000-0000-00002E010000}"/>
    <cellStyle name="20 % - Akzent3 2 3 2 2 5" xfId="12222" xr:uid="{00000000-0005-0000-0000-00002E010000}"/>
    <cellStyle name="20 % - Akzent3 2 3 2 2 5 2" xfId="25673" xr:uid="{00000000-0005-0000-0000-00002E010000}"/>
    <cellStyle name="20 % - Akzent3 2 3 2 2 5 3" xfId="39157" xr:uid="{00000000-0005-0000-0000-00002E010000}"/>
    <cellStyle name="20 % - Akzent3 2 3 2 2 5 4" xfId="52648" xr:uid="{00000000-0005-0000-0000-00002E010000}"/>
    <cellStyle name="20 % - Akzent3 2 3 2 2 6" xfId="15604" xr:uid="{00000000-0005-0000-0000-00002E010000}"/>
    <cellStyle name="20 % - Akzent3 2 3 2 2 7" xfId="29088" xr:uid="{00000000-0005-0000-0000-00002E010000}"/>
    <cellStyle name="20 % - Akzent3 2 3 2 2 8" xfId="42579" xr:uid="{00000000-0005-0000-0000-00002E010000}"/>
    <cellStyle name="20 % - Akzent3 2 3 2 3" xfId="2716" xr:uid="{00000000-0005-0000-0000-000030010000}"/>
    <cellStyle name="20 % - Akzent3 2 3 2 3 2" xfId="6077" xr:uid="{00000000-0005-0000-0000-000030010000}"/>
    <cellStyle name="20 % - Akzent3 2 3 2 3 2 2" xfId="19528" xr:uid="{00000000-0005-0000-0000-000030010000}"/>
    <cellStyle name="20 % - Akzent3 2 3 2 3 2 3" xfId="33012" xr:uid="{00000000-0005-0000-0000-000030010000}"/>
    <cellStyle name="20 % - Akzent3 2 3 2 3 2 4" xfId="46503" xr:uid="{00000000-0005-0000-0000-000030010000}"/>
    <cellStyle name="20 % - Akzent3 2 3 2 3 3" xfId="9433" xr:uid="{00000000-0005-0000-0000-000030010000}"/>
    <cellStyle name="20 % - Akzent3 2 3 2 3 3 2" xfId="22884" xr:uid="{00000000-0005-0000-0000-000030010000}"/>
    <cellStyle name="20 % - Akzent3 2 3 2 3 3 3" xfId="36368" xr:uid="{00000000-0005-0000-0000-000030010000}"/>
    <cellStyle name="20 % - Akzent3 2 3 2 3 3 4" xfId="49859" xr:uid="{00000000-0005-0000-0000-000030010000}"/>
    <cellStyle name="20 % - Akzent3 2 3 2 3 4" xfId="12789" xr:uid="{00000000-0005-0000-0000-000030010000}"/>
    <cellStyle name="20 % - Akzent3 2 3 2 3 4 2" xfId="26240" xr:uid="{00000000-0005-0000-0000-000030010000}"/>
    <cellStyle name="20 % - Akzent3 2 3 2 3 4 3" xfId="39724" xr:uid="{00000000-0005-0000-0000-000030010000}"/>
    <cellStyle name="20 % - Akzent3 2 3 2 3 4 4" xfId="53215" xr:uid="{00000000-0005-0000-0000-000030010000}"/>
    <cellStyle name="20 % - Akzent3 2 3 2 3 5" xfId="16171" xr:uid="{00000000-0005-0000-0000-000030010000}"/>
    <cellStyle name="20 % - Akzent3 2 3 2 3 6" xfId="29655" xr:uid="{00000000-0005-0000-0000-000030010000}"/>
    <cellStyle name="20 % - Akzent3 2 3 2 3 7" xfId="43146" xr:uid="{00000000-0005-0000-0000-000030010000}"/>
    <cellStyle name="20 % - Akzent3 2 3 2 4" xfId="3821" xr:uid="{00000000-0005-0000-0000-000031010000}"/>
    <cellStyle name="20 % - Akzent3 2 3 2 4 2" xfId="7182" xr:uid="{00000000-0005-0000-0000-000031010000}"/>
    <cellStyle name="20 % - Akzent3 2 3 2 4 2 2" xfId="20633" xr:uid="{00000000-0005-0000-0000-000031010000}"/>
    <cellStyle name="20 % - Akzent3 2 3 2 4 2 3" xfId="34117" xr:uid="{00000000-0005-0000-0000-000031010000}"/>
    <cellStyle name="20 % - Akzent3 2 3 2 4 2 4" xfId="47608" xr:uid="{00000000-0005-0000-0000-000031010000}"/>
    <cellStyle name="20 % - Akzent3 2 3 2 4 3" xfId="10538" xr:uid="{00000000-0005-0000-0000-000031010000}"/>
    <cellStyle name="20 % - Akzent3 2 3 2 4 3 2" xfId="23989" xr:uid="{00000000-0005-0000-0000-000031010000}"/>
    <cellStyle name="20 % - Akzent3 2 3 2 4 3 3" xfId="37473" xr:uid="{00000000-0005-0000-0000-000031010000}"/>
    <cellStyle name="20 % - Akzent3 2 3 2 4 3 4" xfId="50964" xr:uid="{00000000-0005-0000-0000-000031010000}"/>
    <cellStyle name="20 % - Akzent3 2 3 2 4 4" xfId="13894" xr:uid="{00000000-0005-0000-0000-000031010000}"/>
    <cellStyle name="20 % - Akzent3 2 3 2 4 4 2" xfId="27345" xr:uid="{00000000-0005-0000-0000-000031010000}"/>
    <cellStyle name="20 % - Akzent3 2 3 2 4 4 3" xfId="40829" xr:uid="{00000000-0005-0000-0000-000031010000}"/>
    <cellStyle name="20 % - Akzent3 2 3 2 4 4 4" xfId="54320" xr:uid="{00000000-0005-0000-0000-000031010000}"/>
    <cellStyle name="20 % - Akzent3 2 3 2 4 5" xfId="17276" xr:uid="{00000000-0005-0000-0000-000031010000}"/>
    <cellStyle name="20 % - Akzent3 2 3 2 4 6" xfId="30760" xr:uid="{00000000-0005-0000-0000-000031010000}"/>
    <cellStyle name="20 % - Akzent3 2 3 2 4 7" xfId="44251" xr:uid="{00000000-0005-0000-0000-000031010000}"/>
    <cellStyle name="20 % - Akzent3 2 3 2 5" xfId="4401" xr:uid="{00000000-0005-0000-0000-000032010000}"/>
    <cellStyle name="20 % - Akzent3 2 3 2 5 2" xfId="7758" xr:uid="{00000000-0005-0000-0000-000032010000}"/>
    <cellStyle name="20 % - Akzent3 2 3 2 5 2 2" xfId="21209" xr:uid="{00000000-0005-0000-0000-000032010000}"/>
    <cellStyle name="20 % - Akzent3 2 3 2 5 2 3" xfId="34693" xr:uid="{00000000-0005-0000-0000-000032010000}"/>
    <cellStyle name="20 % - Akzent3 2 3 2 5 2 4" xfId="48184" xr:uid="{00000000-0005-0000-0000-000032010000}"/>
    <cellStyle name="20 % - Akzent3 2 3 2 5 3" xfId="11114" xr:uid="{00000000-0005-0000-0000-000032010000}"/>
    <cellStyle name="20 % - Akzent3 2 3 2 5 3 2" xfId="24565" xr:uid="{00000000-0005-0000-0000-000032010000}"/>
    <cellStyle name="20 % - Akzent3 2 3 2 5 3 3" xfId="38049" xr:uid="{00000000-0005-0000-0000-000032010000}"/>
    <cellStyle name="20 % - Akzent3 2 3 2 5 3 4" xfId="51540" xr:uid="{00000000-0005-0000-0000-000032010000}"/>
    <cellStyle name="20 % - Akzent3 2 3 2 5 4" xfId="14470" xr:uid="{00000000-0005-0000-0000-000032010000}"/>
    <cellStyle name="20 % - Akzent3 2 3 2 5 4 2" xfId="27921" xr:uid="{00000000-0005-0000-0000-000032010000}"/>
    <cellStyle name="20 % - Akzent3 2 3 2 5 4 3" xfId="41405" xr:uid="{00000000-0005-0000-0000-000032010000}"/>
    <cellStyle name="20 % - Akzent3 2 3 2 5 4 4" xfId="54896" xr:uid="{00000000-0005-0000-0000-000032010000}"/>
    <cellStyle name="20 % - Akzent3 2 3 2 5 5" xfId="17852" xr:uid="{00000000-0005-0000-0000-000032010000}"/>
    <cellStyle name="20 % - Akzent3 2 3 2 5 6" xfId="31336" xr:uid="{00000000-0005-0000-0000-000032010000}"/>
    <cellStyle name="20 % - Akzent3 2 3 2 5 7" xfId="44827" xr:uid="{00000000-0005-0000-0000-000032010000}"/>
    <cellStyle name="20 % - Akzent3 2 3 2 6" xfId="4951" xr:uid="{00000000-0005-0000-0000-00002D010000}"/>
    <cellStyle name="20 % - Akzent3 2 3 2 6 2" xfId="18402" xr:uid="{00000000-0005-0000-0000-00002D010000}"/>
    <cellStyle name="20 % - Akzent3 2 3 2 6 3" xfId="31886" xr:uid="{00000000-0005-0000-0000-00002D010000}"/>
    <cellStyle name="20 % - Akzent3 2 3 2 6 4" xfId="45377" xr:uid="{00000000-0005-0000-0000-00002D010000}"/>
    <cellStyle name="20 % - Akzent3 2 3 2 7" xfId="8307" xr:uid="{00000000-0005-0000-0000-00002D010000}"/>
    <cellStyle name="20 % - Akzent3 2 3 2 7 2" xfId="21758" xr:uid="{00000000-0005-0000-0000-00002D010000}"/>
    <cellStyle name="20 % - Akzent3 2 3 2 7 3" xfId="35242" xr:uid="{00000000-0005-0000-0000-00002D010000}"/>
    <cellStyle name="20 % - Akzent3 2 3 2 7 4" xfId="48733" xr:uid="{00000000-0005-0000-0000-00002D010000}"/>
    <cellStyle name="20 % - Akzent3 2 3 2 8" xfId="11663" xr:uid="{00000000-0005-0000-0000-00002D010000}"/>
    <cellStyle name="20 % - Akzent3 2 3 2 8 2" xfId="25114" xr:uid="{00000000-0005-0000-0000-00002D010000}"/>
    <cellStyle name="20 % - Akzent3 2 3 2 8 3" xfId="38598" xr:uid="{00000000-0005-0000-0000-00002D010000}"/>
    <cellStyle name="20 % - Akzent3 2 3 2 8 4" xfId="52089" xr:uid="{00000000-0005-0000-0000-00002D010000}"/>
    <cellStyle name="20 % - Akzent3 2 3 2 9" xfId="15044" xr:uid="{00000000-0005-0000-0000-00002D010000}"/>
    <cellStyle name="20 % - Akzent3 2 3 3" xfId="1886" xr:uid="{00000000-0005-0000-0000-000033010000}"/>
    <cellStyle name="20 % - Akzent3 2 3 3 2" xfId="3026" xr:uid="{00000000-0005-0000-0000-000034010000}"/>
    <cellStyle name="20 % - Akzent3 2 3 3 2 2" xfId="6387" xr:uid="{00000000-0005-0000-0000-000034010000}"/>
    <cellStyle name="20 % - Akzent3 2 3 3 2 2 2" xfId="19838" xr:uid="{00000000-0005-0000-0000-000034010000}"/>
    <cellStyle name="20 % - Akzent3 2 3 3 2 2 3" xfId="33322" xr:uid="{00000000-0005-0000-0000-000034010000}"/>
    <cellStyle name="20 % - Akzent3 2 3 3 2 2 4" xfId="46813" xr:uid="{00000000-0005-0000-0000-000034010000}"/>
    <cellStyle name="20 % - Akzent3 2 3 3 2 3" xfId="9743" xr:uid="{00000000-0005-0000-0000-000034010000}"/>
    <cellStyle name="20 % - Akzent3 2 3 3 2 3 2" xfId="23194" xr:uid="{00000000-0005-0000-0000-000034010000}"/>
    <cellStyle name="20 % - Akzent3 2 3 3 2 3 3" xfId="36678" xr:uid="{00000000-0005-0000-0000-000034010000}"/>
    <cellStyle name="20 % - Akzent3 2 3 3 2 3 4" xfId="50169" xr:uid="{00000000-0005-0000-0000-000034010000}"/>
    <cellStyle name="20 % - Akzent3 2 3 3 2 4" xfId="13099" xr:uid="{00000000-0005-0000-0000-000034010000}"/>
    <cellStyle name="20 % - Akzent3 2 3 3 2 4 2" xfId="26550" xr:uid="{00000000-0005-0000-0000-000034010000}"/>
    <cellStyle name="20 % - Akzent3 2 3 3 2 4 3" xfId="40034" xr:uid="{00000000-0005-0000-0000-000034010000}"/>
    <cellStyle name="20 % - Akzent3 2 3 3 2 4 4" xfId="53525" xr:uid="{00000000-0005-0000-0000-000034010000}"/>
    <cellStyle name="20 % - Akzent3 2 3 3 2 5" xfId="16481" xr:uid="{00000000-0005-0000-0000-000034010000}"/>
    <cellStyle name="20 % - Akzent3 2 3 3 2 6" xfId="29965" xr:uid="{00000000-0005-0000-0000-000034010000}"/>
    <cellStyle name="20 % - Akzent3 2 3 3 2 7" xfId="43456" xr:uid="{00000000-0005-0000-0000-000034010000}"/>
    <cellStyle name="20 % - Akzent3 2 3 3 3" xfId="5260" xr:uid="{00000000-0005-0000-0000-000033010000}"/>
    <cellStyle name="20 % - Akzent3 2 3 3 3 2" xfId="18711" xr:uid="{00000000-0005-0000-0000-000033010000}"/>
    <cellStyle name="20 % - Akzent3 2 3 3 3 3" xfId="32195" xr:uid="{00000000-0005-0000-0000-000033010000}"/>
    <cellStyle name="20 % - Akzent3 2 3 3 3 4" xfId="45686" xr:uid="{00000000-0005-0000-0000-000033010000}"/>
    <cellStyle name="20 % - Akzent3 2 3 3 4" xfId="8616" xr:uid="{00000000-0005-0000-0000-000033010000}"/>
    <cellStyle name="20 % - Akzent3 2 3 3 4 2" xfId="22067" xr:uid="{00000000-0005-0000-0000-000033010000}"/>
    <cellStyle name="20 % - Akzent3 2 3 3 4 3" xfId="35551" xr:uid="{00000000-0005-0000-0000-000033010000}"/>
    <cellStyle name="20 % - Akzent3 2 3 3 4 4" xfId="49042" xr:uid="{00000000-0005-0000-0000-000033010000}"/>
    <cellStyle name="20 % - Akzent3 2 3 3 5" xfId="11972" xr:uid="{00000000-0005-0000-0000-000033010000}"/>
    <cellStyle name="20 % - Akzent3 2 3 3 5 2" xfId="25423" xr:uid="{00000000-0005-0000-0000-000033010000}"/>
    <cellStyle name="20 % - Akzent3 2 3 3 5 3" xfId="38907" xr:uid="{00000000-0005-0000-0000-000033010000}"/>
    <cellStyle name="20 % - Akzent3 2 3 3 5 4" xfId="52398" xr:uid="{00000000-0005-0000-0000-000033010000}"/>
    <cellStyle name="20 % - Akzent3 2 3 3 6" xfId="15354" xr:uid="{00000000-0005-0000-0000-000033010000}"/>
    <cellStyle name="20 % - Akzent3 2 3 3 7" xfId="28838" xr:uid="{00000000-0005-0000-0000-000033010000}"/>
    <cellStyle name="20 % - Akzent3 2 3 3 8" xfId="42329" xr:uid="{00000000-0005-0000-0000-000033010000}"/>
    <cellStyle name="20 % - Akzent3 2 3 4" xfId="2465" xr:uid="{00000000-0005-0000-0000-000035010000}"/>
    <cellStyle name="20 % - Akzent3 2 3 4 2" xfId="5827" xr:uid="{00000000-0005-0000-0000-000035010000}"/>
    <cellStyle name="20 % - Akzent3 2 3 4 2 2" xfId="19278" xr:uid="{00000000-0005-0000-0000-000035010000}"/>
    <cellStyle name="20 % - Akzent3 2 3 4 2 3" xfId="32762" xr:uid="{00000000-0005-0000-0000-000035010000}"/>
    <cellStyle name="20 % - Akzent3 2 3 4 2 4" xfId="46253" xr:uid="{00000000-0005-0000-0000-000035010000}"/>
    <cellStyle name="20 % - Akzent3 2 3 4 3" xfId="9183" xr:uid="{00000000-0005-0000-0000-000035010000}"/>
    <cellStyle name="20 % - Akzent3 2 3 4 3 2" xfId="22634" xr:uid="{00000000-0005-0000-0000-000035010000}"/>
    <cellStyle name="20 % - Akzent3 2 3 4 3 3" xfId="36118" xr:uid="{00000000-0005-0000-0000-000035010000}"/>
    <cellStyle name="20 % - Akzent3 2 3 4 3 4" xfId="49609" xr:uid="{00000000-0005-0000-0000-000035010000}"/>
    <cellStyle name="20 % - Akzent3 2 3 4 4" xfId="12539" xr:uid="{00000000-0005-0000-0000-000035010000}"/>
    <cellStyle name="20 % - Akzent3 2 3 4 4 2" xfId="25990" xr:uid="{00000000-0005-0000-0000-000035010000}"/>
    <cellStyle name="20 % - Akzent3 2 3 4 4 3" xfId="39474" xr:uid="{00000000-0005-0000-0000-000035010000}"/>
    <cellStyle name="20 % - Akzent3 2 3 4 4 4" xfId="52965" xr:uid="{00000000-0005-0000-0000-000035010000}"/>
    <cellStyle name="20 % - Akzent3 2 3 4 5" xfId="15921" xr:uid="{00000000-0005-0000-0000-000035010000}"/>
    <cellStyle name="20 % - Akzent3 2 3 4 6" xfId="29405" xr:uid="{00000000-0005-0000-0000-000035010000}"/>
    <cellStyle name="20 % - Akzent3 2 3 4 7" xfId="42896" xr:uid="{00000000-0005-0000-0000-000035010000}"/>
    <cellStyle name="20 % - Akzent3 2 3 5" xfId="3571" xr:uid="{00000000-0005-0000-0000-000036010000}"/>
    <cellStyle name="20 % - Akzent3 2 3 5 2" xfId="6932" xr:uid="{00000000-0005-0000-0000-000036010000}"/>
    <cellStyle name="20 % - Akzent3 2 3 5 2 2" xfId="20383" xr:uid="{00000000-0005-0000-0000-000036010000}"/>
    <cellStyle name="20 % - Akzent3 2 3 5 2 3" xfId="33867" xr:uid="{00000000-0005-0000-0000-000036010000}"/>
    <cellStyle name="20 % - Akzent3 2 3 5 2 4" xfId="47358" xr:uid="{00000000-0005-0000-0000-000036010000}"/>
    <cellStyle name="20 % - Akzent3 2 3 5 3" xfId="10288" xr:uid="{00000000-0005-0000-0000-000036010000}"/>
    <cellStyle name="20 % - Akzent3 2 3 5 3 2" xfId="23739" xr:uid="{00000000-0005-0000-0000-000036010000}"/>
    <cellStyle name="20 % - Akzent3 2 3 5 3 3" xfId="37223" xr:uid="{00000000-0005-0000-0000-000036010000}"/>
    <cellStyle name="20 % - Akzent3 2 3 5 3 4" xfId="50714" xr:uid="{00000000-0005-0000-0000-000036010000}"/>
    <cellStyle name="20 % - Akzent3 2 3 5 4" xfId="13644" xr:uid="{00000000-0005-0000-0000-000036010000}"/>
    <cellStyle name="20 % - Akzent3 2 3 5 4 2" xfId="27095" xr:uid="{00000000-0005-0000-0000-000036010000}"/>
    <cellStyle name="20 % - Akzent3 2 3 5 4 3" xfId="40579" xr:uid="{00000000-0005-0000-0000-000036010000}"/>
    <cellStyle name="20 % - Akzent3 2 3 5 4 4" xfId="54070" xr:uid="{00000000-0005-0000-0000-000036010000}"/>
    <cellStyle name="20 % - Akzent3 2 3 5 5" xfId="17026" xr:uid="{00000000-0005-0000-0000-000036010000}"/>
    <cellStyle name="20 % - Akzent3 2 3 5 6" xfId="30510" xr:uid="{00000000-0005-0000-0000-000036010000}"/>
    <cellStyle name="20 % - Akzent3 2 3 5 7" xfId="44001" xr:uid="{00000000-0005-0000-0000-000036010000}"/>
    <cellStyle name="20 % - Akzent3 2 3 6" xfId="4151" xr:uid="{00000000-0005-0000-0000-000037010000}"/>
    <cellStyle name="20 % - Akzent3 2 3 6 2" xfId="7508" xr:uid="{00000000-0005-0000-0000-000037010000}"/>
    <cellStyle name="20 % - Akzent3 2 3 6 2 2" xfId="20959" xr:uid="{00000000-0005-0000-0000-000037010000}"/>
    <cellStyle name="20 % - Akzent3 2 3 6 2 3" xfId="34443" xr:uid="{00000000-0005-0000-0000-000037010000}"/>
    <cellStyle name="20 % - Akzent3 2 3 6 2 4" xfId="47934" xr:uid="{00000000-0005-0000-0000-000037010000}"/>
    <cellStyle name="20 % - Akzent3 2 3 6 3" xfId="10864" xr:uid="{00000000-0005-0000-0000-000037010000}"/>
    <cellStyle name="20 % - Akzent3 2 3 6 3 2" xfId="24315" xr:uid="{00000000-0005-0000-0000-000037010000}"/>
    <cellStyle name="20 % - Akzent3 2 3 6 3 3" xfId="37799" xr:uid="{00000000-0005-0000-0000-000037010000}"/>
    <cellStyle name="20 % - Akzent3 2 3 6 3 4" xfId="51290" xr:uid="{00000000-0005-0000-0000-000037010000}"/>
    <cellStyle name="20 % - Akzent3 2 3 6 4" xfId="14220" xr:uid="{00000000-0005-0000-0000-000037010000}"/>
    <cellStyle name="20 % - Akzent3 2 3 6 4 2" xfId="27671" xr:uid="{00000000-0005-0000-0000-000037010000}"/>
    <cellStyle name="20 % - Akzent3 2 3 6 4 3" xfId="41155" xr:uid="{00000000-0005-0000-0000-000037010000}"/>
    <cellStyle name="20 % - Akzent3 2 3 6 4 4" xfId="54646" xr:uid="{00000000-0005-0000-0000-000037010000}"/>
    <cellStyle name="20 % - Akzent3 2 3 6 5" xfId="17602" xr:uid="{00000000-0005-0000-0000-000037010000}"/>
    <cellStyle name="20 % - Akzent3 2 3 6 6" xfId="31086" xr:uid="{00000000-0005-0000-0000-000037010000}"/>
    <cellStyle name="20 % - Akzent3 2 3 6 7" xfId="44577" xr:uid="{00000000-0005-0000-0000-000037010000}"/>
    <cellStyle name="20 % - Akzent3 2 3 7" xfId="4701" xr:uid="{00000000-0005-0000-0000-00002C010000}"/>
    <cellStyle name="20 % - Akzent3 2 3 7 2" xfId="18152" xr:uid="{00000000-0005-0000-0000-00002C010000}"/>
    <cellStyle name="20 % - Akzent3 2 3 7 3" xfId="31636" xr:uid="{00000000-0005-0000-0000-00002C010000}"/>
    <cellStyle name="20 % - Akzent3 2 3 7 4" xfId="45127" xr:uid="{00000000-0005-0000-0000-00002C010000}"/>
    <cellStyle name="20 % - Akzent3 2 3 8" xfId="8057" xr:uid="{00000000-0005-0000-0000-00002C010000}"/>
    <cellStyle name="20 % - Akzent3 2 3 8 2" xfId="21508" xr:uid="{00000000-0005-0000-0000-00002C010000}"/>
    <cellStyle name="20 % - Akzent3 2 3 8 3" xfId="34992" xr:uid="{00000000-0005-0000-0000-00002C010000}"/>
    <cellStyle name="20 % - Akzent3 2 3 8 4" xfId="48483" xr:uid="{00000000-0005-0000-0000-00002C010000}"/>
    <cellStyle name="20 % - Akzent3 2 3 9" xfId="11413" xr:uid="{00000000-0005-0000-0000-00002C010000}"/>
    <cellStyle name="20 % - Akzent3 2 3 9 2" xfId="24864" xr:uid="{00000000-0005-0000-0000-00002C010000}"/>
    <cellStyle name="20 % - Akzent3 2 3 9 3" xfId="38348" xr:uid="{00000000-0005-0000-0000-00002C010000}"/>
    <cellStyle name="20 % - Akzent3 2 3 9 4" xfId="51839" xr:uid="{00000000-0005-0000-0000-00002C010000}"/>
    <cellStyle name="20 % - Akzent3 2 4" xfId="1376" xr:uid="{00000000-0005-0000-0000-000038010000}"/>
    <cellStyle name="20 % - Akzent3 2 4 10" xfId="28340" xr:uid="{00000000-0005-0000-0000-000038010000}"/>
    <cellStyle name="20 % - Akzent3 2 4 11" xfId="41831" xr:uid="{00000000-0005-0000-0000-000038010000}"/>
    <cellStyle name="20 % - Akzent3 2 4 2" xfId="1949" xr:uid="{00000000-0005-0000-0000-000039010000}"/>
    <cellStyle name="20 % - Akzent3 2 4 2 2" xfId="3089" xr:uid="{00000000-0005-0000-0000-00003A010000}"/>
    <cellStyle name="20 % - Akzent3 2 4 2 2 2" xfId="6450" xr:uid="{00000000-0005-0000-0000-00003A010000}"/>
    <cellStyle name="20 % - Akzent3 2 4 2 2 2 2" xfId="19901" xr:uid="{00000000-0005-0000-0000-00003A010000}"/>
    <cellStyle name="20 % - Akzent3 2 4 2 2 2 3" xfId="33385" xr:uid="{00000000-0005-0000-0000-00003A010000}"/>
    <cellStyle name="20 % - Akzent3 2 4 2 2 2 4" xfId="46876" xr:uid="{00000000-0005-0000-0000-00003A010000}"/>
    <cellStyle name="20 % - Akzent3 2 4 2 2 3" xfId="9806" xr:uid="{00000000-0005-0000-0000-00003A010000}"/>
    <cellStyle name="20 % - Akzent3 2 4 2 2 3 2" xfId="23257" xr:uid="{00000000-0005-0000-0000-00003A010000}"/>
    <cellStyle name="20 % - Akzent3 2 4 2 2 3 3" xfId="36741" xr:uid="{00000000-0005-0000-0000-00003A010000}"/>
    <cellStyle name="20 % - Akzent3 2 4 2 2 3 4" xfId="50232" xr:uid="{00000000-0005-0000-0000-00003A010000}"/>
    <cellStyle name="20 % - Akzent3 2 4 2 2 4" xfId="13162" xr:uid="{00000000-0005-0000-0000-00003A010000}"/>
    <cellStyle name="20 % - Akzent3 2 4 2 2 4 2" xfId="26613" xr:uid="{00000000-0005-0000-0000-00003A010000}"/>
    <cellStyle name="20 % - Akzent3 2 4 2 2 4 3" xfId="40097" xr:uid="{00000000-0005-0000-0000-00003A010000}"/>
    <cellStyle name="20 % - Akzent3 2 4 2 2 4 4" xfId="53588" xr:uid="{00000000-0005-0000-0000-00003A010000}"/>
    <cellStyle name="20 % - Akzent3 2 4 2 2 5" xfId="16544" xr:uid="{00000000-0005-0000-0000-00003A010000}"/>
    <cellStyle name="20 % - Akzent3 2 4 2 2 6" xfId="30028" xr:uid="{00000000-0005-0000-0000-00003A010000}"/>
    <cellStyle name="20 % - Akzent3 2 4 2 2 7" xfId="43519" xr:uid="{00000000-0005-0000-0000-00003A010000}"/>
    <cellStyle name="20 % - Akzent3 2 4 2 3" xfId="5323" xr:uid="{00000000-0005-0000-0000-000039010000}"/>
    <cellStyle name="20 % - Akzent3 2 4 2 3 2" xfId="18774" xr:uid="{00000000-0005-0000-0000-000039010000}"/>
    <cellStyle name="20 % - Akzent3 2 4 2 3 3" xfId="32258" xr:uid="{00000000-0005-0000-0000-000039010000}"/>
    <cellStyle name="20 % - Akzent3 2 4 2 3 4" xfId="45749" xr:uid="{00000000-0005-0000-0000-000039010000}"/>
    <cellStyle name="20 % - Akzent3 2 4 2 4" xfId="8679" xr:uid="{00000000-0005-0000-0000-000039010000}"/>
    <cellStyle name="20 % - Akzent3 2 4 2 4 2" xfId="22130" xr:uid="{00000000-0005-0000-0000-000039010000}"/>
    <cellStyle name="20 % - Akzent3 2 4 2 4 3" xfId="35614" xr:uid="{00000000-0005-0000-0000-000039010000}"/>
    <cellStyle name="20 % - Akzent3 2 4 2 4 4" xfId="49105" xr:uid="{00000000-0005-0000-0000-000039010000}"/>
    <cellStyle name="20 % - Akzent3 2 4 2 5" xfId="12035" xr:uid="{00000000-0005-0000-0000-000039010000}"/>
    <cellStyle name="20 % - Akzent3 2 4 2 5 2" xfId="25486" xr:uid="{00000000-0005-0000-0000-000039010000}"/>
    <cellStyle name="20 % - Akzent3 2 4 2 5 3" xfId="38970" xr:uid="{00000000-0005-0000-0000-000039010000}"/>
    <cellStyle name="20 % - Akzent3 2 4 2 5 4" xfId="52461" xr:uid="{00000000-0005-0000-0000-000039010000}"/>
    <cellStyle name="20 % - Akzent3 2 4 2 6" xfId="15417" xr:uid="{00000000-0005-0000-0000-000039010000}"/>
    <cellStyle name="20 % - Akzent3 2 4 2 7" xfId="28901" xr:uid="{00000000-0005-0000-0000-000039010000}"/>
    <cellStyle name="20 % - Akzent3 2 4 2 8" xfId="42392" xr:uid="{00000000-0005-0000-0000-000039010000}"/>
    <cellStyle name="20 % - Akzent3 2 4 3" xfId="2529" xr:uid="{00000000-0005-0000-0000-00003B010000}"/>
    <cellStyle name="20 % - Akzent3 2 4 3 2" xfId="5890" xr:uid="{00000000-0005-0000-0000-00003B010000}"/>
    <cellStyle name="20 % - Akzent3 2 4 3 2 2" xfId="19341" xr:uid="{00000000-0005-0000-0000-00003B010000}"/>
    <cellStyle name="20 % - Akzent3 2 4 3 2 3" xfId="32825" xr:uid="{00000000-0005-0000-0000-00003B010000}"/>
    <cellStyle name="20 % - Akzent3 2 4 3 2 4" xfId="46316" xr:uid="{00000000-0005-0000-0000-00003B010000}"/>
    <cellStyle name="20 % - Akzent3 2 4 3 3" xfId="9246" xr:uid="{00000000-0005-0000-0000-00003B010000}"/>
    <cellStyle name="20 % - Akzent3 2 4 3 3 2" xfId="22697" xr:uid="{00000000-0005-0000-0000-00003B010000}"/>
    <cellStyle name="20 % - Akzent3 2 4 3 3 3" xfId="36181" xr:uid="{00000000-0005-0000-0000-00003B010000}"/>
    <cellStyle name="20 % - Akzent3 2 4 3 3 4" xfId="49672" xr:uid="{00000000-0005-0000-0000-00003B010000}"/>
    <cellStyle name="20 % - Akzent3 2 4 3 4" xfId="12602" xr:uid="{00000000-0005-0000-0000-00003B010000}"/>
    <cellStyle name="20 % - Akzent3 2 4 3 4 2" xfId="26053" xr:uid="{00000000-0005-0000-0000-00003B010000}"/>
    <cellStyle name="20 % - Akzent3 2 4 3 4 3" xfId="39537" xr:uid="{00000000-0005-0000-0000-00003B010000}"/>
    <cellStyle name="20 % - Akzent3 2 4 3 4 4" xfId="53028" xr:uid="{00000000-0005-0000-0000-00003B010000}"/>
    <cellStyle name="20 % - Akzent3 2 4 3 5" xfId="15984" xr:uid="{00000000-0005-0000-0000-00003B010000}"/>
    <cellStyle name="20 % - Akzent3 2 4 3 6" xfId="29468" xr:uid="{00000000-0005-0000-0000-00003B010000}"/>
    <cellStyle name="20 % - Akzent3 2 4 3 7" xfId="42959" xr:uid="{00000000-0005-0000-0000-00003B010000}"/>
    <cellStyle name="20 % - Akzent3 2 4 4" xfId="3634" xr:uid="{00000000-0005-0000-0000-00003C010000}"/>
    <cellStyle name="20 % - Akzent3 2 4 4 2" xfId="6995" xr:uid="{00000000-0005-0000-0000-00003C010000}"/>
    <cellStyle name="20 % - Akzent3 2 4 4 2 2" xfId="20446" xr:uid="{00000000-0005-0000-0000-00003C010000}"/>
    <cellStyle name="20 % - Akzent3 2 4 4 2 3" xfId="33930" xr:uid="{00000000-0005-0000-0000-00003C010000}"/>
    <cellStyle name="20 % - Akzent3 2 4 4 2 4" xfId="47421" xr:uid="{00000000-0005-0000-0000-00003C010000}"/>
    <cellStyle name="20 % - Akzent3 2 4 4 3" xfId="10351" xr:uid="{00000000-0005-0000-0000-00003C010000}"/>
    <cellStyle name="20 % - Akzent3 2 4 4 3 2" xfId="23802" xr:uid="{00000000-0005-0000-0000-00003C010000}"/>
    <cellStyle name="20 % - Akzent3 2 4 4 3 3" xfId="37286" xr:uid="{00000000-0005-0000-0000-00003C010000}"/>
    <cellStyle name="20 % - Akzent3 2 4 4 3 4" xfId="50777" xr:uid="{00000000-0005-0000-0000-00003C010000}"/>
    <cellStyle name="20 % - Akzent3 2 4 4 4" xfId="13707" xr:uid="{00000000-0005-0000-0000-00003C010000}"/>
    <cellStyle name="20 % - Akzent3 2 4 4 4 2" xfId="27158" xr:uid="{00000000-0005-0000-0000-00003C010000}"/>
    <cellStyle name="20 % - Akzent3 2 4 4 4 3" xfId="40642" xr:uid="{00000000-0005-0000-0000-00003C010000}"/>
    <cellStyle name="20 % - Akzent3 2 4 4 4 4" xfId="54133" xr:uid="{00000000-0005-0000-0000-00003C010000}"/>
    <cellStyle name="20 % - Akzent3 2 4 4 5" xfId="17089" xr:uid="{00000000-0005-0000-0000-00003C010000}"/>
    <cellStyle name="20 % - Akzent3 2 4 4 6" xfId="30573" xr:uid="{00000000-0005-0000-0000-00003C010000}"/>
    <cellStyle name="20 % - Akzent3 2 4 4 7" xfId="44064" xr:uid="{00000000-0005-0000-0000-00003C010000}"/>
    <cellStyle name="20 % - Akzent3 2 4 5" xfId="4214" xr:uid="{00000000-0005-0000-0000-00003D010000}"/>
    <cellStyle name="20 % - Akzent3 2 4 5 2" xfId="7571" xr:uid="{00000000-0005-0000-0000-00003D010000}"/>
    <cellStyle name="20 % - Akzent3 2 4 5 2 2" xfId="21022" xr:uid="{00000000-0005-0000-0000-00003D010000}"/>
    <cellStyle name="20 % - Akzent3 2 4 5 2 3" xfId="34506" xr:uid="{00000000-0005-0000-0000-00003D010000}"/>
    <cellStyle name="20 % - Akzent3 2 4 5 2 4" xfId="47997" xr:uid="{00000000-0005-0000-0000-00003D010000}"/>
    <cellStyle name="20 % - Akzent3 2 4 5 3" xfId="10927" xr:uid="{00000000-0005-0000-0000-00003D010000}"/>
    <cellStyle name="20 % - Akzent3 2 4 5 3 2" xfId="24378" xr:uid="{00000000-0005-0000-0000-00003D010000}"/>
    <cellStyle name="20 % - Akzent3 2 4 5 3 3" xfId="37862" xr:uid="{00000000-0005-0000-0000-00003D010000}"/>
    <cellStyle name="20 % - Akzent3 2 4 5 3 4" xfId="51353" xr:uid="{00000000-0005-0000-0000-00003D010000}"/>
    <cellStyle name="20 % - Akzent3 2 4 5 4" xfId="14283" xr:uid="{00000000-0005-0000-0000-00003D010000}"/>
    <cellStyle name="20 % - Akzent3 2 4 5 4 2" xfId="27734" xr:uid="{00000000-0005-0000-0000-00003D010000}"/>
    <cellStyle name="20 % - Akzent3 2 4 5 4 3" xfId="41218" xr:uid="{00000000-0005-0000-0000-00003D010000}"/>
    <cellStyle name="20 % - Akzent3 2 4 5 4 4" xfId="54709" xr:uid="{00000000-0005-0000-0000-00003D010000}"/>
    <cellStyle name="20 % - Akzent3 2 4 5 5" xfId="17665" xr:uid="{00000000-0005-0000-0000-00003D010000}"/>
    <cellStyle name="20 % - Akzent3 2 4 5 6" xfId="31149" xr:uid="{00000000-0005-0000-0000-00003D010000}"/>
    <cellStyle name="20 % - Akzent3 2 4 5 7" xfId="44640" xr:uid="{00000000-0005-0000-0000-00003D010000}"/>
    <cellStyle name="20 % - Akzent3 2 4 6" xfId="4764" xr:uid="{00000000-0005-0000-0000-000038010000}"/>
    <cellStyle name="20 % - Akzent3 2 4 6 2" xfId="18215" xr:uid="{00000000-0005-0000-0000-000038010000}"/>
    <cellStyle name="20 % - Akzent3 2 4 6 3" xfId="31699" xr:uid="{00000000-0005-0000-0000-000038010000}"/>
    <cellStyle name="20 % - Akzent3 2 4 6 4" xfId="45190" xr:uid="{00000000-0005-0000-0000-000038010000}"/>
    <cellStyle name="20 % - Akzent3 2 4 7" xfId="8120" xr:uid="{00000000-0005-0000-0000-000038010000}"/>
    <cellStyle name="20 % - Akzent3 2 4 7 2" xfId="21571" xr:uid="{00000000-0005-0000-0000-000038010000}"/>
    <cellStyle name="20 % - Akzent3 2 4 7 3" xfId="35055" xr:uid="{00000000-0005-0000-0000-000038010000}"/>
    <cellStyle name="20 % - Akzent3 2 4 7 4" xfId="48546" xr:uid="{00000000-0005-0000-0000-000038010000}"/>
    <cellStyle name="20 % - Akzent3 2 4 8" xfId="11476" xr:uid="{00000000-0005-0000-0000-000038010000}"/>
    <cellStyle name="20 % - Akzent3 2 4 8 2" xfId="24927" xr:uid="{00000000-0005-0000-0000-000038010000}"/>
    <cellStyle name="20 % - Akzent3 2 4 8 3" xfId="38411" xr:uid="{00000000-0005-0000-0000-000038010000}"/>
    <cellStyle name="20 % - Akzent3 2 4 8 4" xfId="51902" xr:uid="{00000000-0005-0000-0000-000038010000}"/>
    <cellStyle name="20 % - Akzent3 2 4 9" xfId="14857" xr:uid="{00000000-0005-0000-0000-000038010000}"/>
    <cellStyle name="20 % - Akzent3 2 5" xfId="1701" xr:uid="{00000000-0005-0000-0000-00003E010000}"/>
    <cellStyle name="20 % - Akzent3 2 5 2" xfId="2839" xr:uid="{00000000-0005-0000-0000-00003F010000}"/>
    <cellStyle name="20 % - Akzent3 2 5 2 2" xfId="6200" xr:uid="{00000000-0005-0000-0000-00003F010000}"/>
    <cellStyle name="20 % - Akzent3 2 5 2 2 2" xfId="19651" xr:uid="{00000000-0005-0000-0000-00003F010000}"/>
    <cellStyle name="20 % - Akzent3 2 5 2 2 3" xfId="33135" xr:uid="{00000000-0005-0000-0000-00003F010000}"/>
    <cellStyle name="20 % - Akzent3 2 5 2 2 4" xfId="46626" xr:uid="{00000000-0005-0000-0000-00003F010000}"/>
    <cellStyle name="20 % - Akzent3 2 5 2 3" xfId="9556" xr:uid="{00000000-0005-0000-0000-00003F010000}"/>
    <cellStyle name="20 % - Akzent3 2 5 2 3 2" xfId="23007" xr:uid="{00000000-0005-0000-0000-00003F010000}"/>
    <cellStyle name="20 % - Akzent3 2 5 2 3 3" xfId="36491" xr:uid="{00000000-0005-0000-0000-00003F010000}"/>
    <cellStyle name="20 % - Akzent3 2 5 2 3 4" xfId="49982" xr:uid="{00000000-0005-0000-0000-00003F010000}"/>
    <cellStyle name="20 % - Akzent3 2 5 2 4" xfId="12912" xr:uid="{00000000-0005-0000-0000-00003F010000}"/>
    <cellStyle name="20 % - Akzent3 2 5 2 4 2" xfId="26363" xr:uid="{00000000-0005-0000-0000-00003F010000}"/>
    <cellStyle name="20 % - Akzent3 2 5 2 4 3" xfId="39847" xr:uid="{00000000-0005-0000-0000-00003F010000}"/>
    <cellStyle name="20 % - Akzent3 2 5 2 4 4" xfId="53338" xr:uid="{00000000-0005-0000-0000-00003F010000}"/>
    <cellStyle name="20 % - Akzent3 2 5 2 5" xfId="16294" xr:uid="{00000000-0005-0000-0000-00003F010000}"/>
    <cellStyle name="20 % - Akzent3 2 5 2 6" xfId="29778" xr:uid="{00000000-0005-0000-0000-00003F010000}"/>
    <cellStyle name="20 % - Akzent3 2 5 2 7" xfId="43269" xr:uid="{00000000-0005-0000-0000-00003F010000}"/>
    <cellStyle name="20 % - Akzent3 2 5 3" xfId="5073" xr:uid="{00000000-0005-0000-0000-00003E010000}"/>
    <cellStyle name="20 % - Akzent3 2 5 3 2" xfId="18524" xr:uid="{00000000-0005-0000-0000-00003E010000}"/>
    <cellStyle name="20 % - Akzent3 2 5 3 3" xfId="32008" xr:uid="{00000000-0005-0000-0000-00003E010000}"/>
    <cellStyle name="20 % - Akzent3 2 5 3 4" xfId="45499" xr:uid="{00000000-0005-0000-0000-00003E010000}"/>
    <cellStyle name="20 % - Akzent3 2 5 4" xfId="8429" xr:uid="{00000000-0005-0000-0000-00003E010000}"/>
    <cellStyle name="20 % - Akzent3 2 5 4 2" xfId="21880" xr:uid="{00000000-0005-0000-0000-00003E010000}"/>
    <cellStyle name="20 % - Akzent3 2 5 4 3" xfId="35364" xr:uid="{00000000-0005-0000-0000-00003E010000}"/>
    <cellStyle name="20 % - Akzent3 2 5 4 4" xfId="48855" xr:uid="{00000000-0005-0000-0000-00003E010000}"/>
    <cellStyle name="20 % - Akzent3 2 5 5" xfId="11785" xr:uid="{00000000-0005-0000-0000-00003E010000}"/>
    <cellStyle name="20 % - Akzent3 2 5 5 2" xfId="25236" xr:uid="{00000000-0005-0000-0000-00003E010000}"/>
    <cellStyle name="20 % - Akzent3 2 5 5 3" xfId="38720" xr:uid="{00000000-0005-0000-0000-00003E010000}"/>
    <cellStyle name="20 % - Akzent3 2 5 5 4" xfId="52211" xr:uid="{00000000-0005-0000-0000-00003E010000}"/>
    <cellStyle name="20 % - Akzent3 2 5 6" xfId="15167" xr:uid="{00000000-0005-0000-0000-00003E010000}"/>
    <cellStyle name="20 % - Akzent3 2 5 7" xfId="28651" xr:uid="{00000000-0005-0000-0000-00003E010000}"/>
    <cellStyle name="20 % - Akzent3 2 5 8" xfId="42142" xr:uid="{00000000-0005-0000-0000-00003E010000}"/>
    <cellStyle name="20 % - Akzent3 2 6" xfId="2266" xr:uid="{00000000-0005-0000-0000-000040010000}"/>
    <cellStyle name="20 % - Akzent3 2 6 2" xfId="5639" xr:uid="{00000000-0005-0000-0000-000040010000}"/>
    <cellStyle name="20 % - Akzent3 2 6 2 2" xfId="19090" xr:uid="{00000000-0005-0000-0000-000040010000}"/>
    <cellStyle name="20 % - Akzent3 2 6 2 3" xfId="32574" xr:uid="{00000000-0005-0000-0000-000040010000}"/>
    <cellStyle name="20 % - Akzent3 2 6 2 4" xfId="46065" xr:uid="{00000000-0005-0000-0000-000040010000}"/>
    <cellStyle name="20 % - Akzent3 2 6 3" xfId="8995" xr:uid="{00000000-0005-0000-0000-000040010000}"/>
    <cellStyle name="20 % - Akzent3 2 6 3 2" xfId="22446" xr:uid="{00000000-0005-0000-0000-000040010000}"/>
    <cellStyle name="20 % - Akzent3 2 6 3 3" xfId="35930" xr:uid="{00000000-0005-0000-0000-000040010000}"/>
    <cellStyle name="20 % - Akzent3 2 6 3 4" xfId="49421" xr:uid="{00000000-0005-0000-0000-000040010000}"/>
    <cellStyle name="20 % - Akzent3 2 6 4" xfId="12351" xr:uid="{00000000-0005-0000-0000-000040010000}"/>
    <cellStyle name="20 % - Akzent3 2 6 4 2" xfId="25802" xr:uid="{00000000-0005-0000-0000-000040010000}"/>
    <cellStyle name="20 % - Akzent3 2 6 4 3" xfId="39286" xr:uid="{00000000-0005-0000-0000-000040010000}"/>
    <cellStyle name="20 % - Akzent3 2 6 4 4" xfId="52777" xr:uid="{00000000-0005-0000-0000-000040010000}"/>
    <cellStyle name="20 % - Akzent3 2 6 5" xfId="15733" xr:uid="{00000000-0005-0000-0000-000040010000}"/>
    <cellStyle name="20 % - Akzent3 2 6 6" xfId="29217" xr:uid="{00000000-0005-0000-0000-000040010000}"/>
    <cellStyle name="20 % - Akzent3 2 6 7" xfId="42708" xr:uid="{00000000-0005-0000-0000-000040010000}"/>
    <cellStyle name="20 % - Akzent3 2 7" xfId="3383" xr:uid="{00000000-0005-0000-0000-000041010000}"/>
    <cellStyle name="20 % - Akzent3 2 7 2" xfId="6744" xr:uid="{00000000-0005-0000-0000-000041010000}"/>
    <cellStyle name="20 % - Akzent3 2 7 2 2" xfId="20195" xr:uid="{00000000-0005-0000-0000-000041010000}"/>
    <cellStyle name="20 % - Akzent3 2 7 2 3" xfId="33679" xr:uid="{00000000-0005-0000-0000-000041010000}"/>
    <cellStyle name="20 % - Akzent3 2 7 2 4" xfId="47170" xr:uid="{00000000-0005-0000-0000-000041010000}"/>
    <cellStyle name="20 % - Akzent3 2 7 3" xfId="10100" xr:uid="{00000000-0005-0000-0000-000041010000}"/>
    <cellStyle name="20 % - Akzent3 2 7 3 2" xfId="23551" xr:uid="{00000000-0005-0000-0000-000041010000}"/>
    <cellStyle name="20 % - Akzent3 2 7 3 3" xfId="37035" xr:uid="{00000000-0005-0000-0000-000041010000}"/>
    <cellStyle name="20 % - Akzent3 2 7 3 4" xfId="50526" xr:uid="{00000000-0005-0000-0000-000041010000}"/>
    <cellStyle name="20 % - Akzent3 2 7 4" xfId="13456" xr:uid="{00000000-0005-0000-0000-000041010000}"/>
    <cellStyle name="20 % - Akzent3 2 7 4 2" xfId="26907" xr:uid="{00000000-0005-0000-0000-000041010000}"/>
    <cellStyle name="20 % - Akzent3 2 7 4 3" xfId="40391" xr:uid="{00000000-0005-0000-0000-000041010000}"/>
    <cellStyle name="20 % - Akzent3 2 7 4 4" xfId="53882" xr:uid="{00000000-0005-0000-0000-000041010000}"/>
    <cellStyle name="20 % - Akzent3 2 7 5" xfId="16838" xr:uid="{00000000-0005-0000-0000-000041010000}"/>
    <cellStyle name="20 % - Akzent3 2 7 6" xfId="30322" xr:uid="{00000000-0005-0000-0000-000041010000}"/>
    <cellStyle name="20 % - Akzent3 2 7 7" xfId="43813" xr:uid="{00000000-0005-0000-0000-000041010000}"/>
    <cellStyle name="20 % - Akzent3 2 8" xfId="3891" xr:uid="{00000000-0005-0000-0000-000042010000}"/>
    <cellStyle name="20 % - Akzent3 2 8 2" xfId="7252" xr:uid="{00000000-0005-0000-0000-000042010000}"/>
    <cellStyle name="20 % - Akzent3 2 8 2 2" xfId="20703" xr:uid="{00000000-0005-0000-0000-000042010000}"/>
    <cellStyle name="20 % - Akzent3 2 8 2 3" xfId="34187" xr:uid="{00000000-0005-0000-0000-000042010000}"/>
    <cellStyle name="20 % - Akzent3 2 8 2 4" xfId="47678" xr:uid="{00000000-0005-0000-0000-000042010000}"/>
    <cellStyle name="20 % - Akzent3 2 8 3" xfId="10608" xr:uid="{00000000-0005-0000-0000-000042010000}"/>
    <cellStyle name="20 % - Akzent3 2 8 3 2" xfId="24059" xr:uid="{00000000-0005-0000-0000-000042010000}"/>
    <cellStyle name="20 % - Akzent3 2 8 3 3" xfId="37543" xr:uid="{00000000-0005-0000-0000-000042010000}"/>
    <cellStyle name="20 % - Akzent3 2 8 3 4" xfId="51034" xr:uid="{00000000-0005-0000-0000-000042010000}"/>
    <cellStyle name="20 % - Akzent3 2 8 4" xfId="13964" xr:uid="{00000000-0005-0000-0000-000042010000}"/>
    <cellStyle name="20 % - Akzent3 2 8 4 2" xfId="27415" xr:uid="{00000000-0005-0000-0000-000042010000}"/>
    <cellStyle name="20 % - Akzent3 2 8 4 3" xfId="40899" xr:uid="{00000000-0005-0000-0000-000042010000}"/>
    <cellStyle name="20 % - Akzent3 2 8 4 4" xfId="54390" xr:uid="{00000000-0005-0000-0000-000042010000}"/>
    <cellStyle name="20 % - Akzent3 2 8 5" xfId="17346" xr:uid="{00000000-0005-0000-0000-000042010000}"/>
    <cellStyle name="20 % - Akzent3 2 8 6" xfId="30830" xr:uid="{00000000-0005-0000-0000-000042010000}"/>
    <cellStyle name="20 % - Akzent3 2 8 7" xfId="44321" xr:uid="{00000000-0005-0000-0000-000042010000}"/>
    <cellStyle name="20 % - Akzent3 2 9" xfId="3963" xr:uid="{00000000-0005-0000-0000-000043010000}"/>
    <cellStyle name="20 % - Akzent3 2 9 2" xfId="7320" xr:uid="{00000000-0005-0000-0000-000043010000}"/>
    <cellStyle name="20 % - Akzent3 2 9 2 2" xfId="20771" xr:uid="{00000000-0005-0000-0000-000043010000}"/>
    <cellStyle name="20 % - Akzent3 2 9 2 3" xfId="34255" xr:uid="{00000000-0005-0000-0000-000043010000}"/>
    <cellStyle name="20 % - Akzent3 2 9 2 4" xfId="47746" xr:uid="{00000000-0005-0000-0000-000043010000}"/>
    <cellStyle name="20 % - Akzent3 2 9 3" xfId="10676" xr:uid="{00000000-0005-0000-0000-000043010000}"/>
    <cellStyle name="20 % - Akzent3 2 9 3 2" xfId="24127" xr:uid="{00000000-0005-0000-0000-000043010000}"/>
    <cellStyle name="20 % - Akzent3 2 9 3 3" xfId="37611" xr:uid="{00000000-0005-0000-0000-000043010000}"/>
    <cellStyle name="20 % - Akzent3 2 9 3 4" xfId="51102" xr:uid="{00000000-0005-0000-0000-000043010000}"/>
    <cellStyle name="20 % - Akzent3 2 9 4" xfId="14032" xr:uid="{00000000-0005-0000-0000-000043010000}"/>
    <cellStyle name="20 % - Akzent3 2 9 4 2" xfId="27483" xr:uid="{00000000-0005-0000-0000-000043010000}"/>
    <cellStyle name="20 % - Akzent3 2 9 4 3" xfId="40967" xr:uid="{00000000-0005-0000-0000-000043010000}"/>
    <cellStyle name="20 % - Akzent3 2 9 4 4" xfId="54458" xr:uid="{00000000-0005-0000-0000-000043010000}"/>
    <cellStyle name="20 % - Akzent3 2 9 5" xfId="17414" xr:uid="{00000000-0005-0000-0000-000043010000}"/>
    <cellStyle name="20 % - Akzent3 2 9 6" xfId="30898" xr:uid="{00000000-0005-0000-0000-000043010000}"/>
    <cellStyle name="20 % - Akzent3 2 9 7" xfId="44389" xr:uid="{00000000-0005-0000-0000-000043010000}"/>
    <cellStyle name="20 % - Akzent3 20" xfId="41466" xr:uid="{00000000-0005-0000-0000-000047A40000}"/>
    <cellStyle name="20 % - Akzent3 3" xfId="1156" xr:uid="{00000000-0005-0000-0000-000044010000}"/>
    <cellStyle name="20 % - Akzent3 3 10" xfId="11240" xr:uid="{00000000-0005-0000-0000-000044010000}"/>
    <cellStyle name="20 % - Akzent3 3 10 2" xfId="24691" xr:uid="{00000000-0005-0000-0000-000044010000}"/>
    <cellStyle name="20 % - Akzent3 3 10 3" xfId="38175" xr:uid="{00000000-0005-0000-0000-000044010000}"/>
    <cellStyle name="20 % - Akzent3 3 10 4" xfId="51666" xr:uid="{00000000-0005-0000-0000-000044010000}"/>
    <cellStyle name="20 % - Akzent3 3 11" xfId="14621" xr:uid="{00000000-0005-0000-0000-000044010000}"/>
    <cellStyle name="20 % - Akzent3 3 12" xfId="28104" xr:uid="{00000000-0005-0000-0000-000044010000}"/>
    <cellStyle name="20 % - Akzent3 3 13" xfId="41595" xr:uid="{00000000-0005-0000-0000-000044010000}"/>
    <cellStyle name="20 % - Akzent3 3 2" xfId="1250" xr:uid="{00000000-0005-0000-0000-000045010000}"/>
    <cellStyle name="20 % - Akzent3 3 2 10" xfId="14723" xr:uid="{00000000-0005-0000-0000-000045010000}"/>
    <cellStyle name="20 % - Akzent3 3 2 11" xfId="28206" xr:uid="{00000000-0005-0000-0000-000045010000}"/>
    <cellStyle name="20 % - Akzent3 3 2 12" xfId="41697" xr:uid="{00000000-0005-0000-0000-000045010000}"/>
    <cellStyle name="20 % - Akzent3 3 2 2" xfId="1488" xr:uid="{00000000-0005-0000-0000-000046010000}"/>
    <cellStyle name="20 % - Akzent3 3 2 2 10" xfId="28456" xr:uid="{00000000-0005-0000-0000-000046010000}"/>
    <cellStyle name="20 % - Akzent3 3 2 2 11" xfId="41947" xr:uid="{00000000-0005-0000-0000-000046010000}"/>
    <cellStyle name="20 % - Akzent3 3 2 2 2" xfId="2064" xr:uid="{00000000-0005-0000-0000-000047010000}"/>
    <cellStyle name="20 % - Akzent3 3 2 2 2 2" xfId="3205" xr:uid="{00000000-0005-0000-0000-000048010000}"/>
    <cellStyle name="20 % - Akzent3 3 2 2 2 2 2" xfId="6566" xr:uid="{00000000-0005-0000-0000-000048010000}"/>
    <cellStyle name="20 % - Akzent3 3 2 2 2 2 2 2" xfId="20017" xr:uid="{00000000-0005-0000-0000-000048010000}"/>
    <cellStyle name="20 % - Akzent3 3 2 2 2 2 2 3" xfId="33501" xr:uid="{00000000-0005-0000-0000-000048010000}"/>
    <cellStyle name="20 % - Akzent3 3 2 2 2 2 2 4" xfId="46992" xr:uid="{00000000-0005-0000-0000-000048010000}"/>
    <cellStyle name="20 % - Akzent3 3 2 2 2 2 3" xfId="9922" xr:uid="{00000000-0005-0000-0000-000048010000}"/>
    <cellStyle name="20 % - Akzent3 3 2 2 2 2 3 2" xfId="23373" xr:uid="{00000000-0005-0000-0000-000048010000}"/>
    <cellStyle name="20 % - Akzent3 3 2 2 2 2 3 3" xfId="36857" xr:uid="{00000000-0005-0000-0000-000048010000}"/>
    <cellStyle name="20 % - Akzent3 3 2 2 2 2 3 4" xfId="50348" xr:uid="{00000000-0005-0000-0000-000048010000}"/>
    <cellStyle name="20 % - Akzent3 3 2 2 2 2 4" xfId="13278" xr:uid="{00000000-0005-0000-0000-000048010000}"/>
    <cellStyle name="20 % - Akzent3 3 2 2 2 2 4 2" xfId="26729" xr:uid="{00000000-0005-0000-0000-000048010000}"/>
    <cellStyle name="20 % - Akzent3 3 2 2 2 2 4 3" xfId="40213" xr:uid="{00000000-0005-0000-0000-000048010000}"/>
    <cellStyle name="20 % - Akzent3 3 2 2 2 2 4 4" xfId="53704" xr:uid="{00000000-0005-0000-0000-000048010000}"/>
    <cellStyle name="20 % - Akzent3 3 2 2 2 2 5" xfId="16660" xr:uid="{00000000-0005-0000-0000-000048010000}"/>
    <cellStyle name="20 % - Akzent3 3 2 2 2 2 6" xfId="30144" xr:uid="{00000000-0005-0000-0000-000048010000}"/>
    <cellStyle name="20 % - Akzent3 3 2 2 2 2 7" xfId="43635" xr:uid="{00000000-0005-0000-0000-000048010000}"/>
    <cellStyle name="20 % - Akzent3 3 2 2 2 3" xfId="5439" xr:uid="{00000000-0005-0000-0000-000047010000}"/>
    <cellStyle name="20 % - Akzent3 3 2 2 2 3 2" xfId="18890" xr:uid="{00000000-0005-0000-0000-000047010000}"/>
    <cellStyle name="20 % - Akzent3 3 2 2 2 3 3" xfId="32374" xr:uid="{00000000-0005-0000-0000-000047010000}"/>
    <cellStyle name="20 % - Akzent3 3 2 2 2 3 4" xfId="45865" xr:uid="{00000000-0005-0000-0000-000047010000}"/>
    <cellStyle name="20 % - Akzent3 3 2 2 2 4" xfId="8795" xr:uid="{00000000-0005-0000-0000-000047010000}"/>
    <cellStyle name="20 % - Akzent3 3 2 2 2 4 2" xfId="22246" xr:uid="{00000000-0005-0000-0000-000047010000}"/>
    <cellStyle name="20 % - Akzent3 3 2 2 2 4 3" xfId="35730" xr:uid="{00000000-0005-0000-0000-000047010000}"/>
    <cellStyle name="20 % - Akzent3 3 2 2 2 4 4" xfId="49221" xr:uid="{00000000-0005-0000-0000-000047010000}"/>
    <cellStyle name="20 % - Akzent3 3 2 2 2 5" xfId="12151" xr:uid="{00000000-0005-0000-0000-000047010000}"/>
    <cellStyle name="20 % - Akzent3 3 2 2 2 5 2" xfId="25602" xr:uid="{00000000-0005-0000-0000-000047010000}"/>
    <cellStyle name="20 % - Akzent3 3 2 2 2 5 3" xfId="39086" xr:uid="{00000000-0005-0000-0000-000047010000}"/>
    <cellStyle name="20 % - Akzent3 3 2 2 2 5 4" xfId="52577" xr:uid="{00000000-0005-0000-0000-000047010000}"/>
    <cellStyle name="20 % - Akzent3 3 2 2 2 6" xfId="15533" xr:uid="{00000000-0005-0000-0000-000047010000}"/>
    <cellStyle name="20 % - Akzent3 3 2 2 2 7" xfId="29017" xr:uid="{00000000-0005-0000-0000-000047010000}"/>
    <cellStyle name="20 % - Akzent3 3 2 2 2 8" xfId="42508" xr:uid="{00000000-0005-0000-0000-000047010000}"/>
    <cellStyle name="20 % - Akzent3 3 2 2 3" xfId="2645" xr:uid="{00000000-0005-0000-0000-000049010000}"/>
    <cellStyle name="20 % - Akzent3 3 2 2 3 2" xfId="6006" xr:uid="{00000000-0005-0000-0000-000049010000}"/>
    <cellStyle name="20 % - Akzent3 3 2 2 3 2 2" xfId="19457" xr:uid="{00000000-0005-0000-0000-000049010000}"/>
    <cellStyle name="20 % - Akzent3 3 2 2 3 2 3" xfId="32941" xr:uid="{00000000-0005-0000-0000-000049010000}"/>
    <cellStyle name="20 % - Akzent3 3 2 2 3 2 4" xfId="46432" xr:uid="{00000000-0005-0000-0000-000049010000}"/>
    <cellStyle name="20 % - Akzent3 3 2 2 3 3" xfId="9362" xr:uid="{00000000-0005-0000-0000-000049010000}"/>
    <cellStyle name="20 % - Akzent3 3 2 2 3 3 2" xfId="22813" xr:uid="{00000000-0005-0000-0000-000049010000}"/>
    <cellStyle name="20 % - Akzent3 3 2 2 3 3 3" xfId="36297" xr:uid="{00000000-0005-0000-0000-000049010000}"/>
    <cellStyle name="20 % - Akzent3 3 2 2 3 3 4" xfId="49788" xr:uid="{00000000-0005-0000-0000-000049010000}"/>
    <cellStyle name="20 % - Akzent3 3 2 2 3 4" xfId="12718" xr:uid="{00000000-0005-0000-0000-000049010000}"/>
    <cellStyle name="20 % - Akzent3 3 2 2 3 4 2" xfId="26169" xr:uid="{00000000-0005-0000-0000-000049010000}"/>
    <cellStyle name="20 % - Akzent3 3 2 2 3 4 3" xfId="39653" xr:uid="{00000000-0005-0000-0000-000049010000}"/>
    <cellStyle name="20 % - Akzent3 3 2 2 3 4 4" xfId="53144" xr:uid="{00000000-0005-0000-0000-000049010000}"/>
    <cellStyle name="20 % - Akzent3 3 2 2 3 5" xfId="16100" xr:uid="{00000000-0005-0000-0000-000049010000}"/>
    <cellStyle name="20 % - Akzent3 3 2 2 3 6" xfId="29584" xr:uid="{00000000-0005-0000-0000-000049010000}"/>
    <cellStyle name="20 % - Akzent3 3 2 2 3 7" xfId="43075" xr:uid="{00000000-0005-0000-0000-000049010000}"/>
    <cellStyle name="20 % - Akzent3 3 2 2 4" xfId="3750" xr:uid="{00000000-0005-0000-0000-00004A010000}"/>
    <cellStyle name="20 % - Akzent3 3 2 2 4 2" xfId="7111" xr:uid="{00000000-0005-0000-0000-00004A010000}"/>
    <cellStyle name="20 % - Akzent3 3 2 2 4 2 2" xfId="20562" xr:uid="{00000000-0005-0000-0000-00004A010000}"/>
    <cellStyle name="20 % - Akzent3 3 2 2 4 2 3" xfId="34046" xr:uid="{00000000-0005-0000-0000-00004A010000}"/>
    <cellStyle name="20 % - Akzent3 3 2 2 4 2 4" xfId="47537" xr:uid="{00000000-0005-0000-0000-00004A010000}"/>
    <cellStyle name="20 % - Akzent3 3 2 2 4 3" xfId="10467" xr:uid="{00000000-0005-0000-0000-00004A010000}"/>
    <cellStyle name="20 % - Akzent3 3 2 2 4 3 2" xfId="23918" xr:uid="{00000000-0005-0000-0000-00004A010000}"/>
    <cellStyle name="20 % - Akzent3 3 2 2 4 3 3" xfId="37402" xr:uid="{00000000-0005-0000-0000-00004A010000}"/>
    <cellStyle name="20 % - Akzent3 3 2 2 4 3 4" xfId="50893" xr:uid="{00000000-0005-0000-0000-00004A010000}"/>
    <cellStyle name="20 % - Akzent3 3 2 2 4 4" xfId="13823" xr:uid="{00000000-0005-0000-0000-00004A010000}"/>
    <cellStyle name="20 % - Akzent3 3 2 2 4 4 2" xfId="27274" xr:uid="{00000000-0005-0000-0000-00004A010000}"/>
    <cellStyle name="20 % - Akzent3 3 2 2 4 4 3" xfId="40758" xr:uid="{00000000-0005-0000-0000-00004A010000}"/>
    <cellStyle name="20 % - Akzent3 3 2 2 4 4 4" xfId="54249" xr:uid="{00000000-0005-0000-0000-00004A010000}"/>
    <cellStyle name="20 % - Akzent3 3 2 2 4 5" xfId="17205" xr:uid="{00000000-0005-0000-0000-00004A010000}"/>
    <cellStyle name="20 % - Akzent3 3 2 2 4 6" xfId="30689" xr:uid="{00000000-0005-0000-0000-00004A010000}"/>
    <cellStyle name="20 % - Akzent3 3 2 2 4 7" xfId="44180" xr:uid="{00000000-0005-0000-0000-00004A010000}"/>
    <cellStyle name="20 % - Akzent3 3 2 2 5" xfId="4330" xr:uid="{00000000-0005-0000-0000-00004B010000}"/>
    <cellStyle name="20 % - Akzent3 3 2 2 5 2" xfId="7687" xr:uid="{00000000-0005-0000-0000-00004B010000}"/>
    <cellStyle name="20 % - Akzent3 3 2 2 5 2 2" xfId="21138" xr:uid="{00000000-0005-0000-0000-00004B010000}"/>
    <cellStyle name="20 % - Akzent3 3 2 2 5 2 3" xfId="34622" xr:uid="{00000000-0005-0000-0000-00004B010000}"/>
    <cellStyle name="20 % - Akzent3 3 2 2 5 2 4" xfId="48113" xr:uid="{00000000-0005-0000-0000-00004B010000}"/>
    <cellStyle name="20 % - Akzent3 3 2 2 5 3" xfId="11043" xr:uid="{00000000-0005-0000-0000-00004B010000}"/>
    <cellStyle name="20 % - Akzent3 3 2 2 5 3 2" xfId="24494" xr:uid="{00000000-0005-0000-0000-00004B010000}"/>
    <cellStyle name="20 % - Akzent3 3 2 2 5 3 3" xfId="37978" xr:uid="{00000000-0005-0000-0000-00004B010000}"/>
    <cellStyle name="20 % - Akzent3 3 2 2 5 3 4" xfId="51469" xr:uid="{00000000-0005-0000-0000-00004B010000}"/>
    <cellStyle name="20 % - Akzent3 3 2 2 5 4" xfId="14399" xr:uid="{00000000-0005-0000-0000-00004B010000}"/>
    <cellStyle name="20 % - Akzent3 3 2 2 5 4 2" xfId="27850" xr:uid="{00000000-0005-0000-0000-00004B010000}"/>
    <cellStyle name="20 % - Akzent3 3 2 2 5 4 3" xfId="41334" xr:uid="{00000000-0005-0000-0000-00004B010000}"/>
    <cellStyle name="20 % - Akzent3 3 2 2 5 4 4" xfId="54825" xr:uid="{00000000-0005-0000-0000-00004B010000}"/>
    <cellStyle name="20 % - Akzent3 3 2 2 5 5" xfId="17781" xr:uid="{00000000-0005-0000-0000-00004B010000}"/>
    <cellStyle name="20 % - Akzent3 3 2 2 5 6" xfId="31265" xr:uid="{00000000-0005-0000-0000-00004B010000}"/>
    <cellStyle name="20 % - Akzent3 3 2 2 5 7" xfId="44756" xr:uid="{00000000-0005-0000-0000-00004B010000}"/>
    <cellStyle name="20 % - Akzent3 3 2 2 6" xfId="4880" xr:uid="{00000000-0005-0000-0000-000046010000}"/>
    <cellStyle name="20 % - Akzent3 3 2 2 6 2" xfId="18331" xr:uid="{00000000-0005-0000-0000-000046010000}"/>
    <cellStyle name="20 % - Akzent3 3 2 2 6 3" xfId="31815" xr:uid="{00000000-0005-0000-0000-000046010000}"/>
    <cellStyle name="20 % - Akzent3 3 2 2 6 4" xfId="45306" xr:uid="{00000000-0005-0000-0000-000046010000}"/>
    <cellStyle name="20 % - Akzent3 3 2 2 7" xfId="8236" xr:uid="{00000000-0005-0000-0000-000046010000}"/>
    <cellStyle name="20 % - Akzent3 3 2 2 7 2" xfId="21687" xr:uid="{00000000-0005-0000-0000-000046010000}"/>
    <cellStyle name="20 % - Akzent3 3 2 2 7 3" xfId="35171" xr:uid="{00000000-0005-0000-0000-000046010000}"/>
    <cellStyle name="20 % - Akzent3 3 2 2 7 4" xfId="48662" xr:uid="{00000000-0005-0000-0000-000046010000}"/>
    <cellStyle name="20 % - Akzent3 3 2 2 8" xfId="11592" xr:uid="{00000000-0005-0000-0000-000046010000}"/>
    <cellStyle name="20 % - Akzent3 3 2 2 8 2" xfId="25043" xr:uid="{00000000-0005-0000-0000-000046010000}"/>
    <cellStyle name="20 % - Akzent3 3 2 2 8 3" xfId="38527" xr:uid="{00000000-0005-0000-0000-000046010000}"/>
    <cellStyle name="20 % - Akzent3 3 2 2 8 4" xfId="52018" xr:uid="{00000000-0005-0000-0000-000046010000}"/>
    <cellStyle name="20 % - Akzent3 3 2 2 9" xfId="14973" xr:uid="{00000000-0005-0000-0000-000046010000}"/>
    <cellStyle name="20 % - Akzent3 3 2 3" xfId="1815" xr:uid="{00000000-0005-0000-0000-00004C010000}"/>
    <cellStyle name="20 % - Akzent3 3 2 3 2" xfId="2955" xr:uid="{00000000-0005-0000-0000-00004D010000}"/>
    <cellStyle name="20 % - Akzent3 3 2 3 2 2" xfId="6316" xr:uid="{00000000-0005-0000-0000-00004D010000}"/>
    <cellStyle name="20 % - Akzent3 3 2 3 2 2 2" xfId="19767" xr:uid="{00000000-0005-0000-0000-00004D010000}"/>
    <cellStyle name="20 % - Akzent3 3 2 3 2 2 3" xfId="33251" xr:uid="{00000000-0005-0000-0000-00004D010000}"/>
    <cellStyle name="20 % - Akzent3 3 2 3 2 2 4" xfId="46742" xr:uid="{00000000-0005-0000-0000-00004D010000}"/>
    <cellStyle name="20 % - Akzent3 3 2 3 2 3" xfId="9672" xr:uid="{00000000-0005-0000-0000-00004D010000}"/>
    <cellStyle name="20 % - Akzent3 3 2 3 2 3 2" xfId="23123" xr:uid="{00000000-0005-0000-0000-00004D010000}"/>
    <cellStyle name="20 % - Akzent3 3 2 3 2 3 3" xfId="36607" xr:uid="{00000000-0005-0000-0000-00004D010000}"/>
    <cellStyle name="20 % - Akzent3 3 2 3 2 3 4" xfId="50098" xr:uid="{00000000-0005-0000-0000-00004D010000}"/>
    <cellStyle name="20 % - Akzent3 3 2 3 2 4" xfId="13028" xr:uid="{00000000-0005-0000-0000-00004D010000}"/>
    <cellStyle name="20 % - Akzent3 3 2 3 2 4 2" xfId="26479" xr:uid="{00000000-0005-0000-0000-00004D010000}"/>
    <cellStyle name="20 % - Akzent3 3 2 3 2 4 3" xfId="39963" xr:uid="{00000000-0005-0000-0000-00004D010000}"/>
    <cellStyle name="20 % - Akzent3 3 2 3 2 4 4" xfId="53454" xr:uid="{00000000-0005-0000-0000-00004D010000}"/>
    <cellStyle name="20 % - Akzent3 3 2 3 2 5" xfId="16410" xr:uid="{00000000-0005-0000-0000-00004D010000}"/>
    <cellStyle name="20 % - Akzent3 3 2 3 2 6" xfId="29894" xr:uid="{00000000-0005-0000-0000-00004D010000}"/>
    <cellStyle name="20 % - Akzent3 3 2 3 2 7" xfId="43385" xr:uid="{00000000-0005-0000-0000-00004D010000}"/>
    <cellStyle name="20 % - Akzent3 3 2 3 3" xfId="5189" xr:uid="{00000000-0005-0000-0000-00004C010000}"/>
    <cellStyle name="20 % - Akzent3 3 2 3 3 2" xfId="18640" xr:uid="{00000000-0005-0000-0000-00004C010000}"/>
    <cellStyle name="20 % - Akzent3 3 2 3 3 3" xfId="32124" xr:uid="{00000000-0005-0000-0000-00004C010000}"/>
    <cellStyle name="20 % - Akzent3 3 2 3 3 4" xfId="45615" xr:uid="{00000000-0005-0000-0000-00004C010000}"/>
    <cellStyle name="20 % - Akzent3 3 2 3 4" xfId="8545" xr:uid="{00000000-0005-0000-0000-00004C010000}"/>
    <cellStyle name="20 % - Akzent3 3 2 3 4 2" xfId="21996" xr:uid="{00000000-0005-0000-0000-00004C010000}"/>
    <cellStyle name="20 % - Akzent3 3 2 3 4 3" xfId="35480" xr:uid="{00000000-0005-0000-0000-00004C010000}"/>
    <cellStyle name="20 % - Akzent3 3 2 3 4 4" xfId="48971" xr:uid="{00000000-0005-0000-0000-00004C010000}"/>
    <cellStyle name="20 % - Akzent3 3 2 3 5" xfId="11901" xr:uid="{00000000-0005-0000-0000-00004C010000}"/>
    <cellStyle name="20 % - Akzent3 3 2 3 5 2" xfId="25352" xr:uid="{00000000-0005-0000-0000-00004C010000}"/>
    <cellStyle name="20 % - Akzent3 3 2 3 5 3" xfId="38836" xr:uid="{00000000-0005-0000-0000-00004C010000}"/>
    <cellStyle name="20 % - Akzent3 3 2 3 5 4" xfId="52327" xr:uid="{00000000-0005-0000-0000-00004C010000}"/>
    <cellStyle name="20 % - Akzent3 3 2 3 6" xfId="15283" xr:uid="{00000000-0005-0000-0000-00004C010000}"/>
    <cellStyle name="20 % - Akzent3 3 2 3 7" xfId="28767" xr:uid="{00000000-0005-0000-0000-00004C010000}"/>
    <cellStyle name="20 % - Akzent3 3 2 3 8" xfId="42258" xr:uid="{00000000-0005-0000-0000-00004C010000}"/>
    <cellStyle name="20 % - Akzent3 3 2 4" xfId="2394" xr:uid="{00000000-0005-0000-0000-00004E010000}"/>
    <cellStyle name="20 % - Akzent3 3 2 4 2" xfId="5756" xr:uid="{00000000-0005-0000-0000-00004E010000}"/>
    <cellStyle name="20 % - Akzent3 3 2 4 2 2" xfId="19207" xr:uid="{00000000-0005-0000-0000-00004E010000}"/>
    <cellStyle name="20 % - Akzent3 3 2 4 2 3" xfId="32691" xr:uid="{00000000-0005-0000-0000-00004E010000}"/>
    <cellStyle name="20 % - Akzent3 3 2 4 2 4" xfId="46182" xr:uid="{00000000-0005-0000-0000-00004E010000}"/>
    <cellStyle name="20 % - Akzent3 3 2 4 3" xfId="9112" xr:uid="{00000000-0005-0000-0000-00004E010000}"/>
    <cellStyle name="20 % - Akzent3 3 2 4 3 2" xfId="22563" xr:uid="{00000000-0005-0000-0000-00004E010000}"/>
    <cellStyle name="20 % - Akzent3 3 2 4 3 3" xfId="36047" xr:uid="{00000000-0005-0000-0000-00004E010000}"/>
    <cellStyle name="20 % - Akzent3 3 2 4 3 4" xfId="49538" xr:uid="{00000000-0005-0000-0000-00004E010000}"/>
    <cellStyle name="20 % - Akzent3 3 2 4 4" xfId="12468" xr:uid="{00000000-0005-0000-0000-00004E010000}"/>
    <cellStyle name="20 % - Akzent3 3 2 4 4 2" xfId="25919" xr:uid="{00000000-0005-0000-0000-00004E010000}"/>
    <cellStyle name="20 % - Akzent3 3 2 4 4 3" xfId="39403" xr:uid="{00000000-0005-0000-0000-00004E010000}"/>
    <cellStyle name="20 % - Akzent3 3 2 4 4 4" xfId="52894" xr:uid="{00000000-0005-0000-0000-00004E010000}"/>
    <cellStyle name="20 % - Akzent3 3 2 4 5" xfId="15850" xr:uid="{00000000-0005-0000-0000-00004E010000}"/>
    <cellStyle name="20 % - Akzent3 3 2 4 6" xfId="29334" xr:uid="{00000000-0005-0000-0000-00004E010000}"/>
    <cellStyle name="20 % - Akzent3 3 2 4 7" xfId="42825" xr:uid="{00000000-0005-0000-0000-00004E010000}"/>
    <cellStyle name="20 % - Akzent3 3 2 5" xfId="3500" xr:uid="{00000000-0005-0000-0000-00004F010000}"/>
    <cellStyle name="20 % - Akzent3 3 2 5 2" xfId="6861" xr:uid="{00000000-0005-0000-0000-00004F010000}"/>
    <cellStyle name="20 % - Akzent3 3 2 5 2 2" xfId="20312" xr:uid="{00000000-0005-0000-0000-00004F010000}"/>
    <cellStyle name="20 % - Akzent3 3 2 5 2 3" xfId="33796" xr:uid="{00000000-0005-0000-0000-00004F010000}"/>
    <cellStyle name="20 % - Akzent3 3 2 5 2 4" xfId="47287" xr:uid="{00000000-0005-0000-0000-00004F010000}"/>
    <cellStyle name="20 % - Akzent3 3 2 5 3" xfId="10217" xr:uid="{00000000-0005-0000-0000-00004F010000}"/>
    <cellStyle name="20 % - Akzent3 3 2 5 3 2" xfId="23668" xr:uid="{00000000-0005-0000-0000-00004F010000}"/>
    <cellStyle name="20 % - Akzent3 3 2 5 3 3" xfId="37152" xr:uid="{00000000-0005-0000-0000-00004F010000}"/>
    <cellStyle name="20 % - Akzent3 3 2 5 3 4" xfId="50643" xr:uid="{00000000-0005-0000-0000-00004F010000}"/>
    <cellStyle name="20 % - Akzent3 3 2 5 4" xfId="13573" xr:uid="{00000000-0005-0000-0000-00004F010000}"/>
    <cellStyle name="20 % - Akzent3 3 2 5 4 2" xfId="27024" xr:uid="{00000000-0005-0000-0000-00004F010000}"/>
    <cellStyle name="20 % - Akzent3 3 2 5 4 3" xfId="40508" xr:uid="{00000000-0005-0000-0000-00004F010000}"/>
    <cellStyle name="20 % - Akzent3 3 2 5 4 4" xfId="53999" xr:uid="{00000000-0005-0000-0000-00004F010000}"/>
    <cellStyle name="20 % - Akzent3 3 2 5 5" xfId="16955" xr:uid="{00000000-0005-0000-0000-00004F010000}"/>
    <cellStyle name="20 % - Akzent3 3 2 5 6" xfId="30439" xr:uid="{00000000-0005-0000-0000-00004F010000}"/>
    <cellStyle name="20 % - Akzent3 3 2 5 7" xfId="43930" xr:uid="{00000000-0005-0000-0000-00004F010000}"/>
    <cellStyle name="20 % - Akzent3 3 2 6" xfId="4080" xr:uid="{00000000-0005-0000-0000-000050010000}"/>
    <cellStyle name="20 % - Akzent3 3 2 6 2" xfId="7437" xr:uid="{00000000-0005-0000-0000-000050010000}"/>
    <cellStyle name="20 % - Akzent3 3 2 6 2 2" xfId="20888" xr:uid="{00000000-0005-0000-0000-000050010000}"/>
    <cellStyle name="20 % - Akzent3 3 2 6 2 3" xfId="34372" xr:uid="{00000000-0005-0000-0000-000050010000}"/>
    <cellStyle name="20 % - Akzent3 3 2 6 2 4" xfId="47863" xr:uid="{00000000-0005-0000-0000-000050010000}"/>
    <cellStyle name="20 % - Akzent3 3 2 6 3" xfId="10793" xr:uid="{00000000-0005-0000-0000-000050010000}"/>
    <cellStyle name="20 % - Akzent3 3 2 6 3 2" xfId="24244" xr:uid="{00000000-0005-0000-0000-000050010000}"/>
    <cellStyle name="20 % - Akzent3 3 2 6 3 3" xfId="37728" xr:uid="{00000000-0005-0000-0000-000050010000}"/>
    <cellStyle name="20 % - Akzent3 3 2 6 3 4" xfId="51219" xr:uid="{00000000-0005-0000-0000-000050010000}"/>
    <cellStyle name="20 % - Akzent3 3 2 6 4" xfId="14149" xr:uid="{00000000-0005-0000-0000-000050010000}"/>
    <cellStyle name="20 % - Akzent3 3 2 6 4 2" xfId="27600" xr:uid="{00000000-0005-0000-0000-000050010000}"/>
    <cellStyle name="20 % - Akzent3 3 2 6 4 3" xfId="41084" xr:uid="{00000000-0005-0000-0000-000050010000}"/>
    <cellStyle name="20 % - Akzent3 3 2 6 4 4" xfId="54575" xr:uid="{00000000-0005-0000-0000-000050010000}"/>
    <cellStyle name="20 % - Akzent3 3 2 6 5" xfId="17531" xr:uid="{00000000-0005-0000-0000-000050010000}"/>
    <cellStyle name="20 % - Akzent3 3 2 6 6" xfId="31015" xr:uid="{00000000-0005-0000-0000-000050010000}"/>
    <cellStyle name="20 % - Akzent3 3 2 6 7" xfId="44506" xr:uid="{00000000-0005-0000-0000-000050010000}"/>
    <cellStyle name="20 % - Akzent3 3 2 7" xfId="4630" xr:uid="{00000000-0005-0000-0000-000045010000}"/>
    <cellStyle name="20 % - Akzent3 3 2 7 2" xfId="18081" xr:uid="{00000000-0005-0000-0000-000045010000}"/>
    <cellStyle name="20 % - Akzent3 3 2 7 3" xfId="31565" xr:uid="{00000000-0005-0000-0000-000045010000}"/>
    <cellStyle name="20 % - Akzent3 3 2 7 4" xfId="45056" xr:uid="{00000000-0005-0000-0000-000045010000}"/>
    <cellStyle name="20 % - Akzent3 3 2 8" xfId="7986" xr:uid="{00000000-0005-0000-0000-000045010000}"/>
    <cellStyle name="20 % - Akzent3 3 2 8 2" xfId="21437" xr:uid="{00000000-0005-0000-0000-000045010000}"/>
    <cellStyle name="20 % - Akzent3 3 2 8 3" xfId="34921" xr:uid="{00000000-0005-0000-0000-000045010000}"/>
    <cellStyle name="20 % - Akzent3 3 2 8 4" xfId="48412" xr:uid="{00000000-0005-0000-0000-000045010000}"/>
    <cellStyle name="20 % - Akzent3 3 2 9" xfId="11342" xr:uid="{00000000-0005-0000-0000-000045010000}"/>
    <cellStyle name="20 % - Akzent3 3 2 9 2" xfId="24793" xr:uid="{00000000-0005-0000-0000-000045010000}"/>
    <cellStyle name="20 % - Akzent3 3 2 9 3" xfId="38277" xr:uid="{00000000-0005-0000-0000-000045010000}"/>
    <cellStyle name="20 % - Akzent3 3 2 9 4" xfId="51768" xr:uid="{00000000-0005-0000-0000-000045010000}"/>
    <cellStyle name="20 % - Akzent3 3 3" xfId="1390" xr:uid="{00000000-0005-0000-0000-000051010000}"/>
    <cellStyle name="20 % - Akzent3 3 3 10" xfId="28355" xr:uid="{00000000-0005-0000-0000-000051010000}"/>
    <cellStyle name="20 % - Akzent3 3 3 11" xfId="41846" xr:uid="{00000000-0005-0000-0000-000051010000}"/>
    <cellStyle name="20 % - Akzent3 3 3 2" xfId="1964" xr:uid="{00000000-0005-0000-0000-000052010000}"/>
    <cellStyle name="20 % - Akzent3 3 3 2 2" xfId="3104" xr:uid="{00000000-0005-0000-0000-000053010000}"/>
    <cellStyle name="20 % - Akzent3 3 3 2 2 2" xfId="6465" xr:uid="{00000000-0005-0000-0000-000053010000}"/>
    <cellStyle name="20 % - Akzent3 3 3 2 2 2 2" xfId="19916" xr:uid="{00000000-0005-0000-0000-000053010000}"/>
    <cellStyle name="20 % - Akzent3 3 3 2 2 2 3" xfId="33400" xr:uid="{00000000-0005-0000-0000-000053010000}"/>
    <cellStyle name="20 % - Akzent3 3 3 2 2 2 4" xfId="46891" xr:uid="{00000000-0005-0000-0000-000053010000}"/>
    <cellStyle name="20 % - Akzent3 3 3 2 2 3" xfId="9821" xr:uid="{00000000-0005-0000-0000-000053010000}"/>
    <cellStyle name="20 % - Akzent3 3 3 2 2 3 2" xfId="23272" xr:uid="{00000000-0005-0000-0000-000053010000}"/>
    <cellStyle name="20 % - Akzent3 3 3 2 2 3 3" xfId="36756" xr:uid="{00000000-0005-0000-0000-000053010000}"/>
    <cellStyle name="20 % - Akzent3 3 3 2 2 3 4" xfId="50247" xr:uid="{00000000-0005-0000-0000-000053010000}"/>
    <cellStyle name="20 % - Akzent3 3 3 2 2 4" xfId="13177" xr:uid="{00000000-0005-0000-0000-000053010000}"/>
    <cellStyle name="20 % - Akzent3 3 3 2 2 4 2" xfId="26628" xr:uid="{00000000-0005-0000-0000-000053010000}"/>
    <cellStyle name="20 % - Akzent3 3 3 2 2 4 3" xfId="40112" xr:uid="{00000000-0005-0000-0000-000053010000}"/>
    <cellStyle name="20 % - Akzent3 3 3 2 2 4 4" xfId="53603" xr:uid="{00000000-0005-0000-0000-000053010000}"/>
    <cellStyle name="20 % - Akzent3 3 3 2 2 5" xfId="16559" xr:uid="{00000000-0005-0000-0000-000053010000}"/>
    <cellStyle name="20 % - Akzent3 3 3 2 2 6" xfId="30043" xr:uid="{00000000-0005-0000-0000-000053010000}"/>
    <cellStyle name="20 % - Akzent3 3 3 2 2 7" xfId="43534" xr:uid="{00000000-0005-0000-0000-000053010000}"/>
    <cellStyle name="20 % - Akzent3 3 3 2 3" xfId="5338" xr:uid="{00000000-0005-0000-0000-000052010000}"/>
    <cellStyle name="20 % - Akzent3 3 3 2 3 2" xfId="18789" xr:uid="{00000000-0005-0000-0000-000052010000}"/>
    <cellStyle name="20 % - Akzent3 3 3 2 3 3" xfId="32273" xr:uid="{00000000-0005-0000-0000-000052010000}"/>
    <cellStyle name="20 % - Akzent3 3 3 2 3 4" xfId="45764" xr:uid="{00000000-0005-0000-0000-000052010000}"/>
    <cellStyle name="20 % - Akzent3 3 3 2 4" xfId="8694" xr:uid="{00000000-0005-0000-0000-000052010000}"/>
    <cellStyle name="20 % - Akzent3 3 3 2 4 2" xfId="22145" xr:uid="{00000000-0005-0000-0000-000052010000}"/>
    <cellStyle name="20 % - Akzent3 3 3 2 4 3" xfId="35629" xr:uid="{00000000-0005-0000-0000-000052010000}"/>
    <cellStyle name="20 % - Akzent3 3 3 2 4 4" xfId="49120" xr:uid="{00000000-0005-0000-0000-000052010000}"/>
    <cellStyle name="20 % - Akzent3 3 3 2 5" xfId="12050" xr:uid="{00000000-0005-0000-0000-000052010000}"/>
    <cellStyle name="20 % - Akzent3 3 3 2 5 2" xfId="25501" xr:uid="{00000000-0005-0000-0000-000052010000}"/>
    <cellStyle name="20 % - Akzent3 3 3 2 5 3" xfId="38985" xr:uid="{00000000-0005-0000-0000-000052010000}"/>
    <cellStyle name="20 % - Akzent3 3 3 2 5 4" xfId="52476" xr:uid="{00000000-0005-0000-0000-000052010000}"/>
    <cellStyle name="20 % - Akzent3 3 3 2 6" xfId="15432" xr:uid="{00000000-0005-0000-0000-000052010000}"/>
    <cellStyle name="20 % - Akzent3 3 3 2 7" xfId="28916" xr:uid="{00000000-0005-0000-0000-000052010000}"/>
    <cellStyle name="20 % - Akzent3 3 3 2 8" xfId="42407" xr:uid="{00000000-0005-0000-0000-000052010000}"/>
    <cellStyle name="20 % - Akzent3 3 3 3" xfId="2544" xr:uid="{00000000-0005-0000-0000-000054010000}"/>
    <cellStyle name="20 % - Akzent3 3 3 3 2" xfId="5905" xr:uid="{00000000-0005-0000-0000-000054010000}"/>
    <cellStyle name="20 % - Akzent3 3 3 3 2 2" xfId="19356" xr:uid="{00000000-0005-0000-0000-000054010000}"/>
    <cellStyle name="20 % - Akzent3 3 3 3 2 3" xfId="32840" xr:uid="{00000000-0005-0000-0000-000054010000}"/>
    <cellStyle name="20 % - Akzent3 3 3 3 2 4" xfId="46331" xr:uid="{00000000-0005-0000-0000-000054010000}"/>
    <cellStyle name="20 % - Akzent3 3 3 3 3" xfId="9261" xr:uid="{00000000-0005-0000-0000-000054010000}"/>
    <cellStyle name="20 % - Akzent3 3 3 3 3 2" xfId="22712" xr:uid="{00000000-0005-0000-0000-000054010000}"/>
    <cellStyle name="20 % - Akzent3 3 3 3 3 3" xfId="36196" xr:uid="{00000000-0005-0000-0000-000054010000}"/>
    <cellStyle name="20 % - Akzent3 3 3 3 3 4" xfId="49687" xr:uid="{00000000-0005-0000-0000-000054010000}"/>
    <cellStyle name="20 % - Akzent3 3 3 3 4" xfId="12617" xr:uid="{00000000-0005-0000-0000-000054010000}"/>
    <cellStyle name="20 % - Akzent3 3 3 3 4 2" xfId="26068" xr:uid="{00000000-0005-0000-0000-000054010000}"/>
    <cellStyle name="20 % - Akzent3 3 3 3 4 3" xfId="39552" xr:uid="{00000000-0005-0000-0000-000054010000}"/>
    <cellStyle name="20 % - Akzent3 3 3 3 4 4" xfId="53043" xr:uid="{00000000-0005-0000-0000-000054010000}"/>
    <cellStyle name="20 % - Akzent3 3 3 3 5" xfId="15999" xr:uid="{00000000-0005-0000-0000-000054010000}"/>
    <cellStyle name="20 % - Akzent3 3 3 3 6" xfId="29483" xr:uid="{00000000-0005-0000-0000-000054010000}"/>
    <cellStyle name="20 % - Akzent3 3 3 3 7" xfId="42974" xr:uid="{00000000-0005-0000-0000-000054010000}"/>
    <cellStyle name="20 % - Akzent3 3 3 4" xfId="3649" xr:uid="{00000000-0005-0000-0000-000055010000}"/>
    <cellStyle name="20 % - Akzent3 3 3 4 2" xfId="7010" xr:uid="{00000000-0005-0000-0000-000055010000}"/>
    <cellStyle name="20 % - Akzent3 3 3 4 2 2" xfId="20461" xr:uid="{00000000-0005-0000-0000-000055010000}"/>
    <cellStyle name="20 % - Akzent3 3 3 4 2 3" xfId="33945" xr:uid="{00000000-0005-0000-0000-000055010000}"/>
    <cellStyle name="20 % - Akzent3 3 3 4 2 4" xfId="47436" xr:uid="{00000000-0005-0000-0000-000055010000}"/>
    <cellStyle name="20 % - Akzent3 3 3 4 3" xfId="10366" xr:uid="{00000000-0005-0000-0000-000055010000}"/>
    <cellStyle name="20 % - Akzent3 3 3 4 3 2" xfId="23817" xr:uid="{00000000-0005-0000-0000-000055010000}"/>
    <cellStyle name="20 % - Akzent3 3 3 4 3 3" xfId="37301" xr:uid="{00000000-0005-0000-0000-000055010000}"/>
    <cellStyle name="20 % - Akzent3 3 3 4 3 4" xfId="50792" xr:uid="{00000000-0005-0000-0000-000055010000}"/>
    <cellStyle name="20 % - Akzent3 3 3 4 4" xfId="13722" xr:uid="{00000000-0005-0000-0000-000055010000}"/>
    <cellStyle name="20 % - Akzent3 3 3 4 4 2" xfId="27173" xr:uid="{00000000-0005-0000-0000-000055010000}"/>
    <cellStyle name="20 % - Akzent3 3 3 4 4 3" xfId="40657" xr:uid="{00000000-0005-0000-0000-000055010000}"/>
    <cellStyle name="20 % - Akzent3 3 3 4 4 4" xfId="54148" xr:uid="{00000000-0005-0000-0000-000055010000}"/>
    <cellStyle name="20 % - Akzent3 3 3 4 5" xfId="17104" xr:uid="{00000000-0005-0000-0000-000055010000}"/>
    <cellStyle name="20 % - Akzent3 3 3 4 6" xfId="30588" xr:uid="{00000000-0005-0000-0000-000055010000}"/>
    <cellStyle name="20 % - Akzent3 3 3 4 7" xfId="44079" xr:uid="{00000000-0005-0000-0000-000055010000}"/>
    <cellStyle name="20 % - Akzent3 3 3 5" xfId="4229" xr:uid="{00000000-0005-0000-0000-000056010000}"/>
    <cellStyle name="20 % - Akzent3 3 3 5 2" xfId="7586" xr:uid="{00000000-0005-0000-0000-000056010000}"/>
    <cellStyle name="20 % - Akzent3 3 3 5 2 2" xfId="21037" xr:uid="{00000000-0005-0000-0000-000056010000}"/>
    <cellStyle name="20 % - Akzent3 3 3 5 2 3" xfId="34521" xr:uid="{00000000-0005-0000-0000-000056010000}"/>
    <cellStyle name="20 % - Akzent3 3 3 5 2 4" xfId="48012" xr:uid="{00000000-0005-0000-0000-000056010000}"/>
    <cellStyle name="20 % - Akzent3 3 3 5 3" xfId="10942" xr:uid="{00000000-0005-0000-0000-000056010000}"/>
    <cellStyle name="20 % - Akzent3 3 3 5 3 2" xfId="24393" xr:uid="{00000000-0005-0000-0000-000056010000}"/>
    <cellStyle name="20 % - Akzent3 3 3 5 3 3" xfId="37877" xr:uid="{00000000-0005-0000-0000-000056010000}"/>
    <cellStyle name="20 % - Akzent3 3 3 5 3 4" xfId="51368" xr:uid="{00000000-0005-0000-0000-000056010000}"/>
    <cellStyle name="20 % - Akzent3 3 3 5 4" xfId="14298" xr:uid="{00000000-0005-0000-0000-000056010000}"/>
    <cellStyle name="20 % - Akzent3 3 3 5 4 2" xfId="27749" xr:uid="{00000000-0005-0000-0000-000056010000}"/>
    <cellStyle name="20 % - Akzent3 3 3 5 4 3" xfId="41233" xr:uid="{00000000-0005-0000-0000-000056010000}"/>
    <cellStyle name="20 % - Akzent3 3 3 5 4 4" xfId="54724" xr:uid="{00000000-0005-0000-0000-000056010000}"/>
    <cellStyle name="20 % - Akzent3 3 3 5 5" xfId="17680" xr:uid="{00000000-0005-0000-0000-000056010000}"/>
    <cellStyle name="20 % - Akzent3 3 3 5 6" xfId="31164" xr:uid="{00000000-0005-0000-0000-000056010000}"/>
    <cellStyle name="20 % - Akzent3 3 3 5 7" xfId="44655" xr:uid="{00000000-0005-0000-0000-000056010000}"/>
    <cellStyle name="20 % - Akzent3 3 3 6" xfId="4779" xr:uid="{00000000-0005-0000-0000-000051010000}"/>
    <cellStyle name="20 % - Akzent3 3 3 6 2" xfId="18230" xr:uid="{00000000-0005-0000-0000-000051010000}"/>
    <cellStyle name="20 % - Akzent3 3 3 6 3" xfId="31714" xr:uid="{00000000-0005-0000-0000-000051010000}"/>
    <cellStyle name="20 % - Akzent3 3 3 6 4" xfId="45205" xr:uid="{00000000-0005-0000-0000-000051010000}"/>
    <cellStyle name="20 % - Akzent3 3 3 7" xfId="8135" xr:uid="{00000000-0005-0000-0000-000051010000}"/>
    <cellStyle name="20 % - Akzent3 3 3 7 2" xfId="21586" xr:uid="{00000000-0005-0000-0000-000051010000}"/>
    <cellStyle name="20 % - Akzent3 3 3 7 3" xfId="35070" xr:uid="{00000000-0005-0000-0000-000051010000}"/>
    <cellStyle name="20 % - Akzent3 3 3 7 4" xfId="48561" xr:uid="{00000000-0005-0000-0000-000051010000}"/>
    <cellStyle name="20 % - Akzent3 3 3 8" xfId="11491" xr:uid="{00000000-0005-0000-0000-000051010000}"/>
    <cellStyle name="20 % - Akzent3 3 3 8 2" xfId="24942" xr:uid="{00000000-0005-0000-0000-000051010000}"/>
    <cellStyle name="20 % - Akzent3 3 3 8 3" xfId="38426" xr:uid="{00000000-0005-0000-0000-000051010000}"/>
    <cellStyle name="20 % - Akzent3 3 3 8 4" xfId="51917" xr:uid="{00000000-0005-0000-0000-000051010000}"/>
    <cellStyle name="20 % - Akzent3 3 3 9" xfId="14872" xr:uid="{00000000-0005-0000-0000-000051010000}"/>
    <cellStyle name="20 % - Akzent3 3 4" xfId="1715" xr:uid="{00000000-0005-0000-0000-000057010000}"/>
    <cellStyle name="20 % - Akzent3 3 4 2" xfId="2854" xr:uid="{00000000-0005-0000-0000-000058010000}"/>
    <cellStyle name="20 % - Akzent3 3 4 2 2" xfId="6215" xr:uid="{00000000-0005-0000-0000-000058010000}"/>
    <cellStyle name="20 % - Akzent3 3 4 2 2 2" xfId="19666" xr:uid="{00000000-0005-0000-0000-000058010000}"/>
    <cellStyle name="20 % - Akzent3 3 4 2 2 3" xfId="33150" xr:uid="{00000000-0005-0000-0000-000058010000}"/>
    <cellStyle name="20 % - Akzent3 3 4 2 2 4" xfId="46641" xr:uid="{00000000-0005-0000-0000-000058010000}"/>
    <cellStyle name="20 % - Akzent3 3 4 2 3" xfId="9571" xr:uid="{00000000-0005-0000-0000-000058010000}"/>
    <cellStyle name="20 % - Akzent3 3 4 2 3 2" xfId="23022" xr:uid="{00000000-0005-0000-0000-000058010000}"/>
    <cellStyle name="20 % - Akzent3 3 4 2 3 3" xfId="36506" xr:uid="{00000000-0005-0000-0000-000058010000}"/>
    <cellStyle name="20 % - Akzent3 3 4 2 3 4" xfId="49997" xr:uid="{00000000-0005-0000-0000-000058010000}"/>
    <cellStyle name="20 % - Akzent3 3 4 2 4" xfId="12927" xr:uid="{00000000-0005-0000-0000-000058010000}"/>
    <cellStyle name="20 % - Akzent3 3 4 2 4 2" xfId="26378" xr:uid="{00000000-0005-0000-0000-000058010000}"/>
    <cellStyle name="20 % - Akzent3 3 4 2 4 3" xfId="39862" xr:uid="{00000000-0005-0000-0000-000058010000}"/>
    <cellStyle name="20 % - Akzent3 3 4 2 4 4" xfId="53353" xr:uid="{00000000-0005-0000-0000-000058010000}"/>
    <cellStyle name="20 % - Akzent3 3 4 2 5" xfId="16309" xr:uid="{00000000-0005-0000-0000-000058010000}"/>
    <cellStyle name="20 % - Akzent3 3 4 2 6" xfId="29793" xr:uid="{00000000-0005-0000-0000-000058010000}"/>
    <cellStyle name="20 % - Akzent3 3 4 2 7" xfId="43284" xr:uid="{00000000-0005-0000-0000-000058010000}"/>
    <cellStyle name="20 % - Akzent3 3 4 3" xfId="5088" xr:uid="{00000000-0005-0000-0000-000057010000}"/>
    <cellStyle name="20 % - Akzent3 3 4 3 2" xfId="18539" xr:uid="{00000000-0005-0000-0000-000057010000}"/>
    <cellStyle name="20 % - Akzent3 3 4 3 3" xfId="32023" xr:uid="{00000000-0005-0000-0000-000057010000}"/>
    <cellStyle name="20 % - Akzent3 3 4 3 4" xfId="45514" xr:uid="{00000000-0005-0000-0000-000057010000}"/>
    <cellStyle name="20 % - Akzent3 3 4 4" xfId="8444" xr:uid="{00000000-0005-0000-0000-000057010000}"/>
    <cellStyle name="20 % - Akzent3 3 4 4 2" xfId="21895" xr:uid="{00000000-0005-0000-0000-000057010000}"/>
    <cellStyle name="20 % - Akzent3 3 4 4 3" xfId="35379" xr:uid="{00000000-0005-0000-0000-000057010000}"/>
    <cellStyle name="20 % - Akzent3 3 4 4 4" xfId="48870" xr:uid="{00000000-0005-0000-0000-000057010000}"/>
    <cellStyle name="20 % - Akzent3 3 4 5" xfId="11800" xr:uid="{00000000-0005-0000-0000-000057010000}"/>
    <cellStyle name="20 % - Akzent3 3 4 5 2" xfId="25251" xr:uid="{00000000-0005-0000-0000-000057010000}"/>
    <cellStyle name="20 % - Akzent3 3 4 5 3" xfId="38735" xr:uid="{00000000-0005-0000-0000-000057010000}"/>
    <cellStyle name="20 % - Akzent3 3 4 5 4" xfId="52226" xr:uid="{00000000-0005-0000-0000-000057010000}"/>
    <cellStyle name="20 % - Akzent3 3 4 6" xfId="15182" xr:uid="{00000000-0005-0000-0000-000057010000}"/>
    <cellStyle name="20 % - Akzent3 3 4 7" xfId="28666" xr:uid="{00000000-0005-0000-0000-000057010000}"/>
    <cellStyle name="20 % - Akzent3 3 4 8" xfId="42157" xr:uid="{00000000-0005-0000-0000-000057010000}"/>
    <cellStyle name="20 % - Akzent3 3 5" xfId="2292" xr:uid="{00000000-0005-0000-0000-000059010000}"/>
    <cellStyle name="20 % - Akzent3 3 5 2" xfId="5654" xr:uid="{00000000-0005-0000-0000-000059010000}"/>
    <cellStyle name="20 % - Akzent3 3 5 2 2" xfId="19105" xr:uid="{00000000-0005-0000-0000-000059010000}"/>
    <cellStyle name="20 % - Akzent3 3 5 2 3" xfId="32589" xr:uid="{00000000-0005-0000-0000-000059010000}"/>
    <cellStyle name="20 % - Akzent3 3 5 2 4" xfId="46080" xr:uid="{00000000-0005-0000-0000-000059010000}"/>
    <cellStyle name="20 % - Akzent3 3 5 3" xfId="9010" xr:uid="{00000000-0005-0000-0000-000059010000}"/>
    <cellStyle name="20 % - Akzent3 3 5 3 2" xfId="22461" xr:uid="{00000000-0005-0000-0000-000059010000}"/>
    <cellStyle name="20 % - Akzent3 3 5 3 3" xfId="35945" xr:uid="{00000000-0005-0000-0000-000059010000}"/>
    <cellStyle name="20 % - Akzent3 3 5 3 4" xfId="49436" xr:uid="{00000000-0005-0000-0000-000059010000}"/>
    <cellStyle name="20 % - Akzent3 3 5 4" xfId="12366" xr:uid="{00000000-0005-0000-0000-000059010000}"/>
    <cellStyle name="20 % - Akzent3 3 5 4 2" xfId="25817" xr:uid="{00000000-0005-0000-0000-000059010000}"/>
    <cellStyle name="20 % - Akzent3 3 5 4 3" xfId="39301" xr:uid="{00000000-0005-0000-0000-000059010000}"/>
    <cellStyle name="20 % - Akzent3 3 5 4 4" xfId="52792" xr:uid="{00000000-0005-0000-0000-000059010000}"/>
    <cellStyle name="20 % - Akzent3 3 5 5" xfId="15748" xr:uid="{00000000-0005-0000-0000-000059010000}"/>
    <cellStyle name="20 % - Akzent3 3 5 6" xfId="29232" xr:uid="{00000000-0005-0000-0000-000059010000}"/>
    <cellStyle name="20 % - Akzent3 3 5 7" xfId="42723" xr:uid="{00000000-0005-0000-0000-000059010000}"/>
    <cellStyle name="20 % - Akzent3 3 6" xfId="3398" xr:uid="{00000000-0005-0000-0000-00005A010000}"/>
    <cellStyle name="20 % - Akzent3 3 6 2" xfId="6759" xr:uid="{00000000-0005-0000-0000-00005A010000}"/>
    <cellStyle name="20 % - Akzent3 3 6 2 2" xfId="20210" xr:uid="{00000000-0005-0000-0000-00005A010000}"/>
    <cellStyle name="20 % - Akzent3 3 6 2 3" xfId="33694" xr:uid="{00000000-0005-0000-0000-00005A010000}"/>
    <cellStyle name="20 % - Akzent3 3 6 2 4" xfId="47185" xr:uid="{00000000-0005-0000-0000-00005A010000}"/>
    <cellStyle name="20 % - Akzent3 3 6 3" xfId="10115" xr:uid="{00000000-0005-0000-0000-00005A010000}"/>
    <cellStyle name="20 % - Akzent3 3 6 3 2" xfId="23566" xr:uid="{00000000-0005-0000-0000-00005A010000}"/>
    <cellStyle name="20 % - Akzent3 3 6 3 3" xfId="37050" xr:uid="{00000000-0005-0000-0000-00005A010000}"/>
    <cellStyle name="20 % - Akzent3 3 6 3 4" xfId="50541" xr:uid="{00000000-0005-0000-0000-00005A010000}"/>
    <cellStyle name="20 % - Akzent3 3 6 4" xfId="13471" xr:uid="{00000000-0005-0000-0000-00005A010000}"/>
    <cellStyle name="20 % - Akzent3 3 6 4 2" xfId="26922" xr:uid="{00000000-0005-0000-0000-00005A010000}"/>
    <cellStyle name="20 % - Akzent3 3 6 4 3" xfId="40406" xr:uid="{00000000-0005-0000-0000-00005A010000}"/>
    <cellStyle name="20 % - Akzent3 3 6 4 4" xfId="53897" xr:uid="{00000000-0005-0000-0000-00005A010000}"/>
    <cellStyle name="20 % - Akzent3 3 6 5" xfId="16853" xr:uid="{00000000-0005-0000-0000-00005A010000}"/>
    <cellStyle name="20 % - Akzent3 3 6 6" xfId="30337" xr:uid="{00000000-0005-0000-0000-00005A010000}"/>
    <cellStyle name="20 % - Akzent3 3 6 7" xfId="43828" xr:uid="{00000000-0005-0000-0000-00005A010000}"/>
    <cellStyle name="20 % - Akzent3 3 7" xfId="3978" xr:uid="{00000000-0005-0000-0000-00005B010000}"/>
    <cellStyle name="20 % - Akzent3 3 7 2" xfId="7335" xr:uid="{00000000-0005-0000-0000-00005B010000}"/>
    <cellStyle name="20 % - Akzent3 3 7 2 2" xfId="20786" xr:uid="{00000000-0005-0000-0000-00005B010000}"/>
    <cellStyle name="20 % - Akzent3 3 7 2 3" xfId="34270" xr:uid="{00000000-0005-0000-0000-00005B010000}"/>
    <cellStyle name="20 % - Akzent3 3 7 2 4" xfId="47761" xr:uid="{00000000-0005-0000-0000-00005B010000}"/>
    <cellStyle name="20 % - Akzent3 3 7 3" xfId="10691" xr:uid="{00000000-0005-0000-0000-00005B010000}"/>
    <cellStyle name="20 % - Akzent3 3 7 3 2" xfId="24142" xr:uid="{00000000-0005-0000-0000-00005B010000}"/>
    <cellStyle name="20 % - Akzent3 3 7 3 3" xfId="37626" xr:uid="{00000000-0005-0000-0000-00005B010000}"/>
    <cellStyle name="20 % - Akzent3 3 7 3 4" xfId="51117" xr:uid="{00000000-0005-0000-0000-00005B010000}"/>
    <cellStyle name="20 % - Akzent3 3 7 4" xfId="14047" xr:uid="{00000000-0005-0000-0000-00005B010000}"/>
    <cellStyle name="20 % - Akzent3 3 7 4 2" xfId="27498" xr:uid="{00000000-0005-0000-0000-00005B010000}"/>
    <cellStyle name="20 % - Akzent3 3 7 4 3" xfId="40982" xr:uid="{00000000-0005-0000-0000-00005B010000}"/>
    <cellStyle name="20 % - Akzent3 3 7 4 4" xfId="54473" xr:uid="{00000000-0005-0000-0000-00005B010000}"/>
    <cellStyle name="20 % - Akzent3 3 7 5" xfId="17429" xr:uid="{00000000-0005-0000-0000-00005B010000}"/>
    <cellStyle name="20 % - Akzent3 3 7 6" xfId="30913" xr:uid="{00000000-0005-0000-0000-00005B010000}"/>
    <cellStyle name="20 % - Akzent3 3 7 7" xfId="44404" xr:uid="{00000000-0005-0000-0000-00005B010000}"/>
    <cellStyle name="20 % - Akzent3 3 8" xfId="4528" xr:uid="{00000000-0005-0000-0000-000044010000}"/>
    <cellStyle name="20 % - Akzent3 3 8 2" xfId="17979" xr:uid="{00000000-0005-0000-0000-000044010000}"/>
    <cellStyle name="20 % - Akzent3 3 8 3" xfId="31463" xr:uid="{00000000-0005-0000-0000-000044010000}"/>
    <cellStyle name="20 % - Akzent3 3 8 4" xfId="44954" xr:uid="{00000000-0005-0000-0000-000044010000}"/>
    <cellStyle name="20 % - Akzent3 3 9" xfId="7884" xr:uid="{00000000-0005-0000-0000-000044010000}"/>
    <cellStyle name="20 % - Akzent3 3 9 2" xfId="21335" xr:uid="{00000000-0005-0000-0000-000044010000}"/>
    <cellStyle name="20 % - Akzent3 3 9 3" xfId="34819" xr:uid="{00000000-0005-0000-0000-000044010000}"/>
    <cellStyle name="20 % - Akzent3 3 9 4" xfId="48310" xr:uid="{00000000-0005-0000-0000-000044010000}"/>
    <cellStyle name="20 % - Akzent3 4" xfId="1175" xr:uid="{00000000-0005-0000-0000-00005C010000}"/>
    <cellStyle name="20 % - Akzent3 4 10" xfId="11259" xr:uid="{00000000-0005-0000-0000-00005C010000}"/>
    <cellStyle name="20 % - Akzent3 4 10 2" xfId="24710" xr:uid="{00000000-0005-0000-0000-00005C010000}"/>
    <cellStyle name="20 % - Akzent3 4 10 3" xfId="38194" xr:uid="{00000000-0005-0000-0000-00005C010000}"/>
    <cellStyle name="20 % - Akzent3 4 10 4" xfId="51685" xr:uid="{00000000-0005-0000-0000-00005C010000}"/>
    <cellStyle name="20 % - Akzent3 4 11" xfId="14640" xr:uid="{00000000-0005-0000-0000-00005C010000}"/>
    <cellStyle name="20 % - Akzent3 4 12" xfId="28123" xr:uid="{00000000-0005-0000-0000-00005C010000}"/>
    <cellStyle name="20 % - Akzent3 4 13" xfId="41614" xr:uid="{00000000-0005-0000-0000-00005C010000}"/>
    <cellStyle name="20 % - Akzent3 4 2" xfId="1269" xr:uid="{00000000-0005-0000-0000-00005D010000}"/>
    <cellStyle name="20 % - Akzent3 4 2 10" xfId="14742" xr:uid="{00000000-0005-0000-0000-00005D010000}"/>
    <cellStyle name="20 % - Akzent3 4 2 11" xfId="28225" xr:uid="{00000000-0005-0000-0000-00005D010000}"/>
    <cellStyle name="20 % - Akzent3 4 2 12" xfId="41716" xr:uid="{00000000-0005-0000-0000-00005D010000}"/>
    <cellStyle name="20 % - Akzent3 4 2 2" xfId="1507" xr:uid="{00000000-0005-0000-0000-00005E010000}"/>
    <cellStyle name="20 % - Akzent3 4 2 2 10" xfId="28475" xr:uid="{00000000-0005-0000-0000-00005E010000}"/>
    <cellStyle name="20 % - Akzent3 4 2 2 11" xfId="41966" xr:uid="{00000000-0005-0000-0000-00005E010000}"/>
    <cellStyle name="20 % - Akzent3 4 2 2 2" xfId="2083" xr:uid="{00000000-0005-0000-0000-00005F010000}"/>
    <cellStyle name="20 % - Akzent3 4 2 2 2 2" xfId="3224" xr:uid="{00000000-0005-0000-0000-000060010000}"/>
    <cellStyle name="20 % - Akzent3 4 2 2 2 2 2" xfId="6585" xr:uid="{00000000-0005-0000-0000-000060010000}"/>
    <cellStyle name="20 % - Akzent3 4 2 2 2 2 2 2" xfId="20036" xr:uid="{00000000-0005-0000-0000-000060010000}"/>
    <cellStyle name="20 % - Akzent3 4 2 2 2 2 2 3" xfId="33520" xr:uid="{00000000-0005-0000-0000-000060010000}"/>
    <cellStyle name="20 % - Akzent3 4 2 2 2 2 2 4" xfId="47011" xr:uid="{00000000-0005-0000-0000-000060010000}"/>
    <cellStyle name="20 % - Akzent3 4 2 2 2 2 3" xfId="9941" xr:uid="{00000000-0005-0000-0000-000060010000}"/>
    <cellStyle name="20 % - Akzent3 4 2 2 2 2 3 2" xfId="23392" xr:uid="{00000000-0005-0000-0000-000060010000}"/>
    <cellStyle name="20 % - Akzent3 4 2 2 2 2 3 3" xfId="36876" xr:uid="{00000000-0005-0000-0000-000060010000}"/>
    <cellStyle name="20 % - Akzent3 4 2 2 2 2 3 4" xfId="50367" xr:uid="{00000000-0005-0000-0000-000060010000}"/>
    <cellStyle name="20 % - Akzent3 4 2 2 2 2 4" xfId="13297" xr:uid="{00000000-0005-0000-0000-000060010000}"/>
    <cellStyle name="20 % - Akzent3 4 2 2 2 2 4 2" xfId="26748" xr:uid="{00000000-0005-0000-0000-000060010000}"/>
    <cellStyle name="20 % - Akzent3 4 2 2 2 2 4 3" xfId="40232" xr:uid="{00000000-0005-0000-0000-000060010000}"/>
    <cellStyle name="20 % - Akzent3 4 2 2 2 2 4 4" xfId="53723" xr:uid="{00000000-0005-0000-0000-000060010000}"/>
    <cellStyle name="20 % - Akzent3 4 2 2 2 2 5" xfId="16679" xr:uid="{00000000-0005-0000-0000-000060010000}"/>
    <cellStyle name="20 % - Akzent3 4 2 2 2 2 6" xfId="30163" xr:uid="{00000000-0005-0000-0000-000060010000}"/>
    <cellStyle name="20 % - Akzent3 4 2 2 2 2 7" xfId="43654" xr:uid="{00000000-0005-0000-0000-000060010000}"/>
    <cellStyle name="20 % - Akzent3 4 2 2 2 3" xfId="5458" xr:uid="{00000000-0005-0000-0000-00005F010000}"/>
    <cellStyle name="20 % - Akzent3 4 2 2 2 3 2" xfId="18909" xr:uid="{00000000-0005-0000-0000-00005F010000}"/>
    <cellStyle name="20 % - Akzent3 4 2 2 2 3 3" xfId="32393" xr:uid="{00000000-0005-0000-0000-00005F010000}"/>
    <cellStyle name="20 % - Akzent3 4 2 2 2 3 4" xfId="45884" xr:uid="{00000000-0005-0000-0000-00005F010000}"/>
    <cellStyle name="20 % - Akzent3 4 2 2 2 4" xfId="8814" xr:uid="{00000000-0005-0000-0000-00005F010000}"/>
    <cellStyle name="20 % - Akzent3 4 2 2 2 4 2" xfId="22265" xr:uid="{00000000-0005-0000-0000-00005F010000}"/>
    <cellStyle name="20 % - Akzent3 4 2 2 2 4 3" xfId="35749" xr:uid="{00000000-0005-0000-0000-00005F010000}"/>
    <cellStyle name="20 % - Akzent3 4 2 2 2 4 4" xfId="49240" xr:uid="{00000000-0005-0000-0000-00005F010000}"/>
    <cellStyle name="20 % - Akzent3 4 2 2 2 5" xfId="12170" xr:uid="{00000000-0005-0000-0000-00005F010000}"/>
    <cellStyle name="20 % - Akzent3 4 2 2 2 5 2" xfId="25621" xr:uid="{00000000-0005-0000-0000-00005F010000}"/>
    <cellStyle name="20 % - Akzent3 4 2 2 2 5 3" xfId="39105" xr:uid="{00000000-0005-0000-0000-00005F010000}"/>
    <cellStyle name="20 % - Akzent3 4 2 2 2 5 4" xfId="52596" xr:uid="{00000000-0005-0000-0000-00005F010000}"/>
    <cellStyle name="20 % - Akzent3 4 2 2 2 6" xfId="15552" xr:uid="{00000000-0005-0000-0000-00005F010000}"/>
    <cellStyle name="20 % - Akzent3 4 2 2 2 7" xfId="29036" xr:uid="{00000000-0005-0000-0000-00005F010000}"/>
    <cellStyle name="20 % - Akzent3 4 2 2 2 8" xfId="42527" xr:uid="{00000000-0005-0000-0000-00005F010000}"/>
    <cellStyle name="20 % - Akzent3 4 2 2 3" xfId="2664" xr:uid="{00000000-0005-0000-0000-000061010000}"/>
    <cellStyle name="20 % - Akzent3 4 2 2 3 2" xfId="6025" xr:uid="{00000000-0005-0000-0000-000061010000}"/>
    <cellStyle name="20 % - Akzent3 4 2 2 3 2 2" xfId="19476" xr:uid="{00000000-0005-0000-0000-000061010000}"/>
    <cellStyle name="20 % - Akzent3 4 2 2 3 2 3" xfId="32960" xr:uid="{00000000-0005-0000-0000-000061010000}"/>
    <cellStyle name="20 % - Akzent3 4 2 2 3 2 4" xfId="46451" xr:uid="{00000000-0005-0000-0000-000061010000}"/>
    <cellStyle name="20 % - Akzent3 4 2 2 3 3" xfId="9381" xr:uid="{00000000-0005-0000-0000-000061010000}"/>
    <cellStyle name="20 % - Akzent3 4 2 2 3 3 2" xfId="22832" xr:uid="{00000000-0005-0000-0000-000061010000}"/>
    <cellStyle name="20 % - Akzent3 4 2 2 3 3 3" xfId="36316" xr:uid="{00000000-0005-0000-0000-000061010000}"/>
    <cellStyle name="20 % - Akzent3 4 2 2 3 3 4" xfId="49807" xr:uid="{00000000-0005-0000-0000-000061010000}"/>
    <cellStyle name="20 % - Akzent3 4 2 2 3 4" xfId="12737" xr:uid="{00000000-0005-0000-0000-000061010000}"/>
    <cellStyle name="20 % - Akzent3 4 2 2 3 4 2" xfId="26188" xr:uid="{00000000-0005-0000-0000-000061010000}"/>
    <cellStyle name="20 % - Akzent3 4 2 2 3 4 3" xfId="39672" xr:uid="{00000000-0005-0000-0000-000061010000}"/>
    <cellStyle name="20 % - Akzent3 4 2 2 3 4 4" xfId="53163" xr:uid="{00000000-0005-0000-0000-000061010000}"/>
    <cellStyle name="20 % - Akzent3 4 2 2 3 5" xfId="16119" xr:uid="{00000000-0005-0000-0000-000061010000}"/>
    <cellStyle name="20 % - Akzent3 4 2 2 3 6" xfId="29603" xr:uid="{00000000-0005-0000-0000-000061010000}"/>
    <cellStyle name="20 % - Akzent3 4 2 2 3 7" xfId="43094" xr:uid="{00000000-0005-0000-0000-000061010000}"/>
    <cellStyle name="20 % - Akzent3 4 2 2 4" xfId="3769" xr:uid="{00000000-0005-0000-0000-000062010000}"/>
    <cellStyle name="20 % - Akzent3 4 2 2 4 2" xfId="7130" xr:uid="{00000000-0005-0000-0000-000062010000}"/>
    <cellStyle name="20 % - Akzent3 4 2 2 4 2 2" xfId="20581" xr:uid="{00000000-0005-0000-0000-000062010000}"/>
    <cellStyle name="20 % - Akzent3 4 2 2 4 2 3" xfId="34065" xr:uid="{00000000-0005-0000-0000-000062010000}"/>
    <cellStyle name="20 % - Akzent3 4 2 2 4 2 4" xfId="47556" xr:uid="{00000000-0005-0000-0000-000062010000}"/>
    <cellStyle name="20 % - Akzent3 4 2 2 4 3" xfId="10486" xr:uid="{00000000-0005-0000-0000-000062010000}"/>
    <cellStyle name="20 % - Akzent3 4 2 2 4 3 2" xfId="23937" xr:uid="{00000000-0005-0000-0000-000062010000}"/>
    <cellStyle name="20 % - Akzent3 4 2 2 4 3 3" xfId="37421" xr:uid="{00000000-0005-0000-0000-000062010000}"/>
    <cellStyle name="20 % - Akzent3 4 2 2 4 3 4" xfId="50912" xr:uid="{00000000-0005-0000-0000-000062010000}"/>
    <cellStyle name="20 % - Akzent3 4 2 2 4 4" xfId="13842" xr:uid="{00000000-0005-0000-0000-000062010000}"/>
    <cellStyle name="20 % - Akzent3 4 2 2 4 4 2" xfId="27293" xr:uid="{00000000-0005-0000-0000-000062010000}"/>
    <cellStyle name="20 % - Akzent3 4 2 2 4 4 3" xfId="40777" xr:uid="{00000000-0005-0000-0000-000062010000}"/>
    <cellStyle name="20 % - Akzent3 4 2 2 4 4 4" xfId="54268" xr:uid="{00000000-0005-0000-0000-000062010000}"/>
    <cellStyle name="20 % - Akzent3 4 2 2 4 5" xfId="17224" xr:uid="{00000000-0005-0000-0000-000062010000}"/>
    <cellStyle name="20 % - Akzent3 4 2 2 4 6" xfId="30708" xr:uid="{00000000-0005-0000-0000-000062010000}"/>
    <cellStyle name="20 % - Akzent3 4 2 2 4 7" xfId="44199" xr:uid="{00000000-0005-0000-0000-000062010000}"/>
    <cellStyle name="20 % - Akzent3 4 2 2 5" xfId="4349" xr:uid="{00000000-0005-0000-0000-000063010000}"/>
    <cellStyle name="20 % - Akzent3 4 2 2 5 2" xfId="7706" xr:uid="{00000000-0005-0000-0000-000063010000}"/>
    <cellStyle name="20 % - Akzent3 4 2 2 5 2 2" xfId="21157" xr:uid="{00000000-0005-0000-0000-000063010000}"/>
    <cellStyle name="20 % - Akzent3 4 2 2 5 2 3" xfId="34641" xr:uid="{00000000-0005-0000-0000-000063010000}"/>
    <cellStyle name="20 % - Akzent3 4 2 2 5 2 4" xfId="48132" xr:uid="{00000000-0005-0000-0000-000063010000}"/>
    <cellStyle name="20 % - Akzent3 4 2 2 5 3" xfId="11062" xr:uid="{00000000-0005-0000-0000-000063010000}"/>
    <cellStyle name="20 % - Akzent3 4 2 2 5 3 2" xfId="24513" xr:uid="{00000000-0005-0000-0000-000063010000}"/>
    <cellStyle name="20 % - Akzent3 4 2 2 5 3 3" xfId="37997" xr:uid="{00000000-0005-0000-0000-000063010000}"/>
    <cellStyle name="20 % - Akzent3 4 2 2 5 3 4" xfId="51488" xr:uid="{00000000-0005-0000-0000-000063010000}"/>
    <cellStyle name="20 % - Akzent3 4 2 2 5 4" xfId="14418" xr:uid="{00000000-0005-0000-0000-000063010000}"/>
    <cellStyle name="20 % - Akzent3 4 2 2 5 4 2" xfId="27869" xr:uid="{00000000-0005-0000-0000-000063010000}"/>
    <cellStyle name="20 % - Akzent3 4 2 2 5 4 3" xfId="41353" xr:uid="{00000000-0005-0000-0000-000063010000}"/>
    <cellStyle name="20 % - Akzent3 4 2 2 5 4 4" xfId="54844" xr:uid="{00000000-0005-0000-0000-000063010000}"/>
    <cellStyle name="20 % - Akzent3 4 2 2 5 5" xfId="17800" xr:uid="{00000000-0005-0000-0000-000063010000}"/>
    <cellStyle name="20 % - Akzent3 4 2 2 5 6" xfId="31284" xr:uid="{00000000-0005-0000-0000-000063010000}"/>
    <cellStyle name="20 % - Akzent3 4 2 2 5 7" xfId="44775" xr:uid="{00000000-0005-0000-0000-000063010000}"/>
    <cellStyle name="20 % - Akzent3 4 2 2 6" xfId="4899" xr:uid="{00000000-0005-0000-0000-00005E010000}"/>
    <cellStyle name="20 % - Akzent3 4 2 2 6 2" xfId="18350" xr:uid="{00000000-0005-0000-0000-00005E010000}"/>
    <cellStyle name="20 % - Akzent3 4 2 2 6 3" xfId="31834" xr:uid="{00000000-0005-0000-0000-00005E010000}"/>
    <cellStyle name="20 % - Akzent3 4 2 2 6 4" xfId="45325" xr:uid="{00000000-0005-0000-0000-00005E010000}"/>
    <cellStyle name="20 % - Akzent3 4 2 2 7" xfId="8255" xr:uid="{00000000-0005-0000-0000-00005E010000}"/>
    <cellStyle name="20 % - Akzent3 4 2 2 7 2" xfId="21706" xr:uid="{00000000-0005-0000-0000-00005E010000}"/>
    <cellStyle name="20 % - Akzent3 4 2 2 7 3" xfId="35190" xr:uid="{00000000-0005-0000-0000-00005E010000}"/>
    <cellStyle name="20 % - Akzent3 4 2 2 7 4" xfId="48681" xr:uid="{00000000-0005-0000-0000-00005E010000}"/>
    <cellStyle name="20 % - Akzent3 4 2 2 8" xfId="11611" xr:uid="{00000000-0005-0000-0000-00005E010000}"/>
    <cellStyle name="20 % - Akzent3 4 2 2 8 2" xfId="25062" xr:uid="{00000000-0005-0000-0000-00005E010000}"/>
    <cellStyle name="20 % - Akzent3 4 2 2 8 3" xfId="38546" xr:uid="{00000000-0005-0000-0000-00005E010000}"/>
    <cellStyle name="20 % - Akzent3 4 2 2 8 4" xfId="52037" xr:uid="{00000000-0005-0000-0000-00005E010000}"/>
    <cellStyle name="20 % - Akzent3 4 2 2 9" xfId="14992" xr:uid="{00000000-0005-0000-0000-00005E010000}"/>
    <cellStyle name="20 % - Akzent3 4 2 3" xfId="1834" xr:uid="{00000000-0005-0000-0000-000064010000}"/>
    <cellStyle name="20 % - Akzent3 4 2 3 2" xfId="2974" xr:uid="{00000000-0005-0000-0000-000065010000}"/>
    <cellStyle name="20 % - Akzent3 4 2 3 2 2" xfId="6335" xr:uid="{00000000-0005-0000-0000-000065010000}"/>
    <cellStyle name="20 % - Akzent3 4 2 3 2 2 2" xfId="19786" xr:uid="{00000000-0005-0000-0000-000065010000}"/>
    <cellStyle name="20 % - Akzent3 4 2 3 2 2 3" xfId="33270" xr:uid="{00000000-0005-0000-0000-000065010000}"/>
    <cellStyle name="20 % - Akzent3 4 2 3 2 2 4" xfId="46761" xr:uid="{00000000-0005-0000-0000-000065010000}"/>
    <cellStyle name="20 % - Akzent3 4 2 3 2 3" xfId="9691" xr:uid="{00000000-0005-0000-0000-000065010000}"/>
    <cellStyle name="20 % - Akzent3 4 2 3 2 3 2" xfId="23142" xr:uid="{00000000-0005-0000-0000-000065010000}"/>
    <cellStyle name="20 % - Akzent3 4 2 3 2 3 3" xfId="36626" xr:uid="{00000000-0005-0000-0000-000065010000}"/>
    <cellStyle name="20 % - Akzent3 4 2 3 2 3 4" xfId="50117" xr:uid="{00000000-0005-0000-0000-000065010000}"/>
    <cellStyle name="20 % - Akzent3 4 2 3 2 4" xfId="13047" xr:uid="{00000000-0005-0000-0000-000065010000}"/>
    <cellStyle name="20 % - Akzent3 4 2 3 2 4 2" xfId="26498" xr:uid="{00000000-0005-0000-0000-000065010000}"/>
    <cellStyle name="20 % - Akzent3 4 2 3 2 4 3" xfId="39982" xr:uid="{00000000-0005-0000-0000-000065010000}"/>
    <cellStyle name="20 % - Akzent3 4 2 3 2 4 4" xfId="53473" xr:uid="{00000000-0005-0000-0000-000065010000}"/>
    <cellStyle name="20 % - Akzent3 4 2 3 2 5" xfId="16429" xr:uid="{00000000-0005-0000-0000-000065010000}"/>
    <cellStyle name="20 % - Akzent3 4 2 3 2 6" xfId="29913" xr:uid="{00000000-0005-0000-0000-000065010000}"/>
    <cellStyle name="20 % - Akzent3 4 2 3 2 7" xfId="43404" xr:uid="{00000000-0005-0000-0000-000065010000}"/>
    <cellStyle name="20 % - Akzent3 4 2 3 3" xfId="5208" xr:uid="{00000000-0005-0000-0000-000064010000}"/>
    <cellStyle name="20 % - Akzent3 4 2 3 3 2" xfId="18659" xr:uid="{00000000-0005-0000-0000-000064010000}"/>
    <cellStyle name="20 % - Akzent3 4 2 3 3 3" xfId="32143" xr:uid="{00000000-0005-0000-0000-000064010000}"/>
    <cellStyle name="20 % - Akzent3 4 2 3 3 4" xfId="45634" xr:uid="{00000000-0005-0000-0000-000064010000}"/>
    <cellStyle name="20 % - Akzent3 4 2 3 4" xfId="8564" xr:uid="{00000000-0005-0000-0000-000064010000}"/>
    <cellStyle name="20 % - Akzent3 4 2 3 4 2" xfId="22015" xr:uid="{00000000-0005-0000-0000-000064010000}"/>
    <cellStyle name="20 % - Akzent3 4 2 3 4 3" xfId="35499" xr:uid="{00000000-0005-0000-0000-000064010000}"/>
    <cellStyle name="20 % - Akzent3 4 2 3 4 4" xfId="48990" xr:uid="{00000000-0005-0000-0000-000064010000}"/>
    <cellStyle name="20 % - Akzent3 4 2 3 5" xfId="11920" xr:uid="{00000000-0005-0000-0000-000064010000}"/>
    <cellStyle name="20 % - Akzent3 4 2 3 5 2" xfId="25371" xr:uid="{00000000-0005-0000-0000-000064010000}"/>
    <cellStyle name="20 % - Akzent3 4 2 3 5 3" xfId="38855" xr:uid="{00000000-0005-0000-0000-000064010000}"/>
    <cellStyle name="20 % - Akzent3 4 2 3 5 4" xfId="52346" xr:uid="{00000000-0005-0000-0000-000064010000}"/>
    <cellStyle name="20 % - Akzent3 4 2 3 6" xfId="15302" xr:uid="{00000000-0005-0000-0000-000064010000}"/>
    <cellStyle name="20 % - Akzent3 4 2 3 7" xfId="28786" xr:uid="{00000000-0005-0000-0000-000064010000}"/>
    <cellStyle name="20 % - Akzent3 4 2 3 8" xfId="42277" xr:uid="{00000000-0005-0000-0000-000064010000}"/>
    <cellStyle name="20 % - Akzent3 4 2 4" xfId="2413" xr:uid="{00000000-0005-0000-0000-000066010000}"/>
    <cellStyle name="20 % - Akzent3 4 2 4 2" xfId="5775" xr:uid="{00000000-0005-0000-0000-000066010000}"/>
    <cellStyle name="20 % - Akzent3 4 2 4 2 2" xfId="19226" xr:uid="{00000000-0005-0000-0000-000066010000}"/>
    <cellStyle name="20 % - Akzent3 4 2 4 2 3" xfId="32710" xr:uid="{00000000-0005-0000-0000-000066010000}"/>
    <cellStyle name="20 % - Akzent3 4 2 4 2 4" xfId="46201" xr:uid="{00000000-0005-0000-0000-000066010000}"/>
    <cellStyle name="20 % - Akzent3 4 2 4 3" xfId="9131" xr:uid="{00000000-0005-0000-0000-000066010000}"/>
    <cellStyle name="20 % - Akzent3 4 2 4 3 2" xfId="22582" xr:uid="{00000000-0005-0000-0000-000066010000}"/>
    <cellStyle name="20 % - Akzent3 4 2 4 3 3" xfId="36066" xr:uid="{00000000-0005-0000-0000-000066010000}"/>
    <cellStyle name="20 % - Akzent3 4 2 4 3 4" xfId="49557" xr:uid="{00000000-0005-0000-0000-000066010000}"/>
    <cellStyle name="20 % - Akzent3 4 2 4 4" xfId="12487" xr:uid="{00000000-0005-0000-0000-000066010000}"/>
    <cellStyle name="20 % - Akzent3 4 2 4 4 2" xfId="25938" xr:uid="{00000000-0005-0000-0000-000066010000}"/>
    <cellStyle name="20 % - Akzent3 4 2 4 4 3" xfId="39422" xr:uid="{00000000-0005-0000-0000-000066010000}"/>
    <cellStyle name="20 % - Akzent3 4 2 4 4 4" xfId="52913" xr:uid="{00000000-0005-0000-0000-000066010000}"/>
    <cellStyle name="20 % - Akzent3 4 2 4 5" xfId="15869" xr:uid="{00000000-0005-0000-0000-000066010000}"/>
    <cellStyle name="20 % - Akzent3 4 2 4 6" xfId="29353" xr:uid="{00000000-0005-0000-0000-000066010000}"/>
    <cellStyle name="20 % - Akzent3 4 2 4 7" xfId="42844" xr:uid="{00000000-0005-0000-0000-000066010000}"/>
    <cellStyle name="20 % - Akzent3 4 2 5" xfId="3519" xr:uid="{00000000-0005-0000-0000-000067010000}"/>
    <cellStyle name="20 % - Akzent3 4 2 5 2" xfId="6880" xr:uid="{00000000-0005-0000-0000-000067010000}"/>
    <cellStyle name="20 % - Akzent3 4 2 5 2 2" xfId="20331" xr:uid="{00000000-0005-0000-0000-000067010000}"/>
    <cellStyle name="20 % - Akzent3 4 2 5 2 3" xfId="33815" xr:uid="{00000000-0005-0000-0000-000067010000}"/>
    <cellStyle name="20 % - Akzent3 4 2 5 2 4" xfId="47306" xr:uid="{00000000-0005-0000-0000-000067010000}"/>
    <cellStyle name="20 % - Akzent3 4 2 5 3" xfId="10236" xr:uid="{00000000-0005-0000-0000-000067010000}"/>
    <cellStyle name="20 % - Akzent3 4 2 5 3 2" xfId="23687" xr:uid="{00000000-0005-0000-0000-000067010000}"/>
    <cellStyle name="20 % - Akzent3 4 2 5 3 3" xfId="37171" xr:uid="{00000000-0005-0000-0000-000067010000}"/>
    <cellStyle name="20 % - Akzent3 4 2 5 3 4" xfId="50662" xr:uid="{00000000-0005-0000-0000-000067010000}"/>
    <cellStyle name="20 % - Akzent3 4 2 5 4" xfId="13592" xr:uid="{00000000-0005-0000-0000-000067010000}"/>
    <cellStyle name="20 % - Akzent3 4 2 5 4 2" xfId="27043" xr:uid="{00000000-0005-0000-0000-000067010000}"/>
    <cellStyle name="20 % - Akzent3 4 2 5 4 3" xfId="40527" xr:uid="{00000000-0005-0000-0000-000067010000}"/>
    <cellStyle name="20 % - Akzent3 4 2 5 4 4" xfId="54018" xr:uid="{00000000-0005-0000-0000-000067010000}"/>
    <cellStyle name="20 % - Akzent3 4 2 5 5" xfId="16974" xr:uid="{00000000-0005-0000-0000-000067010000}"/>
    <cellStyle name="20 % - Akzent3 4 2 5 6" xfId="30458" xr:uid="{00000000-0005-0000-0000-000067010000}"/>
    <cellStyle name="20 % - Akzent3 4 2 5 7" xfId="43949" xr:uid="{00000000-0005-0000-0000-000067010000}"/>
    <cellStyle name="20 % - Akzent3 4 2 6" xfId="4099" xr:uid="{00000000-0005-0000-0000-000068010000}"/>
    <cellStyle name="20 % - Akzent3 4 2 6 2" xfId="7456" xr:uid="{00000000-0005-0000-0000-000068010000}"/>
    <cellStyle name="20 % - Akzent3 4 2 6 2 2" xfId="20907" xr:uid="{00000000-0005-0000-0000-000068010000}"/>
    <cellStyle name="20 % - Akzent3 4 2 6 2 3" xfId="34391" xr:uid="{00000000-0005-0000-0000-000068010000}"/>
    <cellStyle name="20 % - Akzent3 4 2 6 2 4" xfId="47882" xr:uid="{00000000-0005-0000-0000-000068010000}"/>
    <cellStyle name="20 % - Akzent3 4 2 6 3" xfId="10812" xr:uid="{00000000-0005-0000-0000-000068010000}"/>
    <cellStyle name="20 % - Akzent3 4 2 6 3 2" xfId="24263" xr:uid="{00000000-0005-0000-0000-000068010000}"/>
    <cellStyle name="20 % - Akzent3 4 2 6 3 3" xfId="37747" xr:uid="{00000000-0005-0000-0000-000068010000}"/>
    <cellStyle name="20 % - Akzent3 4 2 6 3 4" xfId="51238" xr:uid="{00000000-0005-0000-0000-000068010000}"/>
    <cellStyle name="20 % - Akzent3 4 2 6 4" xfId="14168" xr:uid="{00000000-0005-0000-0000-000068010000}"/>
    <cellStyle name="20 % - Akzent3 4 2 6 4 2" xfId="27619" xr:uid="{00000000-0005-0000-0000-000068010000}"/>
    <cellStyle name="20 % - Akzent3 4 2 6 4 3" xfId="41103" xr:uid="{00000000-0005-0000-0000-000068010000}"/>
    <cellStyle name="20 % - Akzent3 4 2 6 4 4" xfId="54594" xr:uid="{00000000-0005-0000-0000-000068010000}"/>
    <cellStyle name="20 % - Akzent3 4 2 6 5" xfId="17550" xr:uid="{00000000-0005-0000-0000-000068010000}"/>
    <cellStyle name="20 % - Akzent3 4 2 6 6" xfId="31034" xr:uid="{00000000-0005-0000-0000-000068010000}"/>
    <cellStyle name="20 % - Akzent3 4 2 6 7" xfId="44525" xr:uid="{00000000-0005-0000-0000-000068010000}"/>
    <cellStyle name="20 % - Akzent3 4 2 7" xfId="4649" xr:uid="{00000000-0005-0000-0000-00005D010000}"/>
    <cellStyle name="20 % - Akzent3 4 2 7 2" xfId="18100" xr:uid="{00000000-0005-0000-0000-00005D010000}"/>
    <cellStyle name="20 % - Akzent3 4 2 7 3" xfId="31584" xr:uid="{00000000-0005-0000-0000-00005D010000}"/>
    <cellStyle name="20 % - Akzent3 4 2 7 4" xfId="45075" xr:uid="{00000000-0005-0000-0000-00005D010000}"/>
    <cellStyle name="20 % - Akzent3 4 2 8" xfId="8005" xr:uid="{00000000-0005-0000-0000-00005D010000}"/>
    <cellStyle name="20 % - Akzent3 4 2 8 2" xfId="21456" xr:uid="{00000000-0005-0000-0000-00005D010000}"/>
    <cellStyle name="20 % - Akzent3 4 2 8 3" xfId="34940" xr:uid="{00000000-0005-0000-0000-00005D010000}"/>
    <cellStyle name="20 % - Akzent3 4 2 8 4" xfId="48431" xr:uid="{00000000-0005-0000-0000-00005D010000}"/>
    <cellStyle name="20 % - Akzent3 4 2 9" xfId="11361" xr:uid="{00000000-0005-0000-0000-00005D010000}"/>
    <cellStyle name="20 % - Akzent3 4 2 9 2" xfId="24812" xr:uid="{00000000-0005-0000-0000-00005D010000}"/>
    <cellStyle name="20 % - Akzent3 4 2 9 3" xfId="38296" xr:uid="{00000000-0005-0000-0000-00005D010000}"/>
    <cellStyle name="20 % - Akzent3 4 2 9 4" xfId="51787" xr:uid="{00000000-0005-0000-0000-00005D010000}"/>
    <cellStyle name="20 % - Akzent3 4 3" xfId="1409" xr:uid="{00000000-0005-0000-0000-000069010000}"/>
    <cellStyle name="20 % - Akzent3 4 3 10" xfId="28374" xr:uid="{00000000-0005-0000-0000-000069010000}"/>
    <cellStyle name="20 % - Akzent3 4 3 11" xfId="41865" xr:uid="{00000000-0005-0000-0000-000069010000}"/>
    <cellStyle name="20 % - Akzent3 4 3 2" xfId="1983" xr:uid="{00000000-0005-0000-0000-00006A010000}"/>
    <cellStyle name="20 % - Akzent3 4 3 2 2" xfId="3123" xr:uid="{00000000-0005-0000-0000-00006B010000}"/>
    <cellStyle name="20 % - Akzent3 4 3 2 2 2" xfId="6484" xr:uid="{00000000-0005-0000-0000-00006B010000}"/>
    <cellStyle name="20 % - Akzent3 4 3 2 2 2 2" xfId="19935" xr:uid="{00000000-0005-0000-0000-00006B010000}"/>
    <cellStyle name="20 % - Akzent3 4 3 2 2 2 3" xfId="33419" xr:uid="{00000000-0005-0000-0000-00006B010000}"/>
    <cellStyle name="20 % - Akzent3 4 3 2 2 2 4" xfId="46910" xr:uid="{00000000-0005-0000-0000-00006B010000}"/>
    <cellStyle name="20 % - Akzent3 4 3 2 2 3" xfId="9840" xr:uid="{00000000-0005-0000-0000-00006B010000}"/>
    <cellStyle name="20 % - Akzent3 4 3 2 2 3 2" xfId="23291" xr:uid="{00000000-0005-0000-0000-00006B010000}"/>
    <cellStyle name="20 % - Akzent3 4 3 2 2 3 3" xfId="36775" xr:uid="{00000000-0005-0000-0000-00006B010000}"/>
    <cellStyle name="20 % - Akzent3 4 3 2 2 3 4" xfId="50266" xr:uid="{00000000-0005-0000-0000-00006B010000}"/>
    <cellStyle name="20 % - Akzent3 4 3 2 2 4" xfId="13196" xr:uid="{00000000-0005-0000-0000-00006B010000}"/>
    <cellStyle name="20 % - Akzent3 4 3 2 2 4 2" xfId="26647" xr:uid="{00000000-0005-0000-0000-00006B010000}"/>
    <cellStyle name="20 % - Akzent3 4 3 2 2 4 3" xfId="40131" xr:uid="{00000000-0005-0000-0000-00006B010000}"/>
    <cellStyle name="20 % - Akzent3 4 3 2 2 4 4" xfId="53622" xr:uid="{00000000-0005-0000-0000-00006B010000}"/>
    <cellStyle name="20 % - Akzent3 4 3 2 2 5" xfId="16578" xr:uid="{00000000-0005-0000-0000-00006B010000}"/>
    <cellStyle name="20 % - Akzent3 4 3 2 2 6" xfId="30062" xr:uid="{00000000-0005-0000-0000-00006B010000}"/>
    <cellStyle name="20 % - Akzent3 4 3 2 2 7" xfId="43553" xr:uid="{00000000-0005-0000-0000-00006B010000}"/>
    <cellStyle name="20 % - Akzent3 4 3 2 3" xfId="5357" xr:uid="{00000000-0005-0000-0000-00006A010000}"/>
    <cellStyle name="20 % - Akzent3 4 3 2 3 2" xfId="18808" xr:uid="{00000000-0005-0000-0000-00006A010000}"/>
    <cellStyle name="20 % - Akzent3 4 3 2 3 3" xfId="32292" xr:uid="{00000000-0005-0000-0000-00006A010000}"/>
    <cellStyle name="20 % - Akzent3 4 3 2 3 4" xfId="45783" xr:uid="{00000000-0005-0000-0000-00006A010000}"/>
    <cellStyle name="20 % - Akzent3 4 3 2 4" xfId="8713" xr:uid="{00000000-0005-0000-0000-00006A010000}"/>
    <cellStyle name="20 % - Akzent3 4 3 2 4 2" xfId="22164" xr:uid="{00000000-0005-0000-0000-00006A010000}"/>
    <cellStyle name="20 % - Akzent3 4 3 2 4 3" xfId="35648" xr:uid="{00000000-0005-0000-0000-00006A010000}"/>
    <cellStyle name="20 % - Akzent3 4 3 2 4 4" xfId="49139" xr:uid="{00000000-0005-0000-0000-00006A010000}"/>
    <cellStyle name="20 % - Akzent3 4 3 2 5" xfId="12069" xr:uid="{00000000-0005-0000-0000-00006A010000}"/>
    <cellStyle name="20 % - Akzent3 4 3 2 5 2" xfId="25520" xr:uid="{00000000-0005-0000-0000-00006A010000}"/>
    <cellStyle name="20 % - Akzent3 4 3 2 5 3" xfId="39004" xr:uid="{00000000-0005-0000-0000-00006A010000}"/>
    <cellStyle name="20 % - Akzent3 4 3 2 5 4" xfId="52495" xr:uid="{00000000-0005-0000-0000-00006A010000}"/>
    <cellStyle name="20 % - Akzent3 4 3 2 6" xfId="15451" xr:uid="{00000000-0005-0000-0000-00006A010000}"/>
    <cellStyle name="20 % - Akzent3 4 3 2 7" xfId="28935" xr:uid="{00000000-0005-0000-0000-00006A010000}"/>
    <cellStyle name="20 % - Akzent3 4 3 2 8" xfId="42426" xr:uid="{00000000-0005-0000-0000-00006A010000}"/>
    <cellStyle name="20 % - Akzent3 4 3 3" xfId="2563" xr:uid="{00000000-0005-0000-0000-00006C010000}"/>
    <cellStyle name="20 % - Akzent3 4 3 3 2" xfId="5924" xr:uid="{00000000-0005-0000-0000-00006C010000}"/>
    <cellStyle name="20 % - Akzent3 4 3 3 2 2" xfId="19375" xr:uid="{00000000-0005-0000-0000-00006C010000}"/>
    <cellStyle name="20 % - Akzent3 4 3 3 2 3" xfId="32859" xr:uid="{00000000-0005-0000-0000-00006C010000}"/>
    <cellStyle name="20 % - Akzent3 4 3 3 2 4" xfId="46350" xr:uid="{00000000-0005-0000-0000-00006C010000}"/>
    <cellStyle name="20 % - Akzent3 4 3 3 3" xfId="9280" xr:uid="{00000000-0005-0000-0000-00006C010000}"/>
    <cellStyle name="20 % - Akzent3 4 3 3 3 2" xfId="22731" xr:uid="{00000000-0005-0000-0000-00006C010000}"/>
    <cellStyle name="20 % - Akzent3 4 3 3 3 3" xfId="36215" xr:uid="{00000000-0005-0000-0000-00006C010000}"/>
    <cellStyle name="20 % - Akzent3 4 3 3 3 4" xfId="49706" xr:uid="{00000000-0005-0000-0000-00006C010000}"/>
    <cellStyle name="20 % - Akzent3 4 3 3 4" xfId="12636" xr:uid="{00000000-0005-0000-0000-00006C010000}"/>
    <cellStyle name="20 % - Akzent3 4 3 3 4 2" xfId="26087" xr:uid="{00000000-0005-0000-0000-00006C010000}"/>
    <cellStyle name="20 % - Akzent3 4 3 3 4 3" xfId="39571" xr:uid="{00000000-0005-0000-0000-00006C010000}"/>
    <cellStyle name="20 % - Akzent3 4 3 3 4 4" xfId="53062" xr:uid="{00000000-0005-0000-0000-00006C010000}"/>
    <cellStyle name="20 % - Akzent3 4 3 3 5" xfId="16018" xr:uid="{00000000-0005-0000-0000-00006C010000}"/>
    <cellStyle name="20 % - Akzent3 4 3 3 6" xfId="29502" xr:uid="{00000000-0005-0000-0000-00006C010000}"/>
    <cellStyle name="20 % - Akzent3 4 3 3 7" xfId="42993" xr:uid="{00000000-0005-0000-0000-00006C010000}"/>
    <cellStyle name="20 % - Akzent3 4 3 4" xfId="3668" xr:uid="{00000000-0005-0000-0000-00006D010000}"/>
    <cellStyle name="20 % - Akzent3 4 3 4 2" xfId="7029" xr:uid="{00000000-0005-0000-0000-00006D010000}"/>
    <cellStyle name="20 % - Akzent3 4 3 4 2 2" xfId="20480" xr:uid="{00000000-0005-0000-0000-00006D010000}"/>
    <cellStyle name="20 % - Akzent3 4 3 4 2 3" xfId="33964" xr:uid="{00000000-0005-0000-0000-00006D010000}"/>
    <cellStyle name="20 % - Akzent3 4 3 4 2 4" xfId="47455" xr:uid="{00000000-0005-0000-0000-00006D010000}"/>
    <cellStyle name="20 % - Akzent3 4 3 4 3" xfId="10385" xr:uid="{00000000-0005-0000-0000-00006D010000}"/>
    <cellStyle name="20 % - Akzent3 4 3 4 3 2" xfId="23836" xr:uid="{00000000-0005-0000-0000-00006D010000}"/>
    <cellStyle name="20 % - Akzent3 4 3 4 3 3" xfId="37320" xr:uid="{00000000-0005-0000-0000-00006D010000}"/>
    <cellStyle name="20 % - Akzent3 4 3 4 3 4" xfId="50811" xr:uid="{00000000-0005-0000-0000-00006D010000}"/>
    <cellStyle name="20 % - Akzent3 4 3 4 4" xfId="13741" xr:uid="{00000000-0005-0000-0000-00006D010000}"/>
    <cellStyle name="20 % - Akzent3 4 3 4 4 2" xfId="27192" xr:uid="{00000000-0005-0000-0000-00006D010000}"/>
    <cellStyle name="20 % - Akzent3 4 3 4 4 3" xfId="40676" xr:uid="{00000000-0005-0000-0000-00006D010000}"/>
    <cellStyle name="20 % - Akzent3 4 3 4 4 4" xfId="54167" xr:uid="{00000000-0005-0000-0000-00006D010000}"/>
    <cellStyle name="20 % - Akzent3 4 3 4 5" xfId="17123" xr:uid="{00000000-0005-0000-0000-00006D010000}"/>
    <cellStyle name="20 % - Akzent3 4 3 4 6" xfId="30607" xr:uid="{00000000-0005-0000-0000-00006D010000}"/>
    <cellStyle name="20 % - Akzent3 4 3 4 7" xfId="44098" xr:uid="{00000000-0005-0000-0000-00006D010000}"/>
    <cellStyle name="20 % - Akzent3 4 3 5" xfId="4248" xr:uid="{00000000-0005-0000-0000-00006E010000}"/>
    <cellStyle name="20 % - Akzent3 4 3 5 2" xfId="7605" xr:uid="{00000000-0005-0000-0000-00006E010000}"/>
    <cellStyle name="20 % - Akzent3 4 3 5 2 2" xfId="21056" xr:uid="{00000000-0005-0000-0000-00006E010000}"/>
    <cellStyle name="20 % - Akzent3 4 3 5 2 3" xfId="34540" xr:uid="{00000000-0005-0000-0000-00006E010000}"/>
    <cellStyle name="20 % - Akzent3 4 3 5 2 4" xfId="48031" xr:uid="{00000000-0005-0000-0000-00006E010000}"/>
    <cellStyle name="20 % - Akzent3 4 3 5 3" xfId="10961" xr:uid="{00000000-0005-0000-0000-00006E010000}"/>
    <cellStyle name="20 % - Akzent3 4 3 5 3 2" xfId="24412" xr:uid="{00000000-0005-0000-0000-00006E010000}"/>
    <cellStyle name="20 % - Akzent3 4 3 5 3 3" xfId="37896" xr:uid="{00000000-0005-0000-0000-00006E010000}"/>
    <cellStyle name="20 % - Akzent3 4 3 5 3 4" xfId="51387" xr:uid="{00000000-0005-0000-0000-00006E010000}"/>
    <cellStyle name="20 % - Akzent3 4 3 5 4" xfId="14317" xr:uid="{00000000-0005-0000-0000-00006E010000}"/>
    <cellStyle name="20 % - Akzent3 4 3 5 4 2" xfId="27768" xr:uid="{00000000-0005-0000-0000-00006E010000}"/>
    <cellStyle name="20 % - Akzent3 4 3 5 4 3" xfId="41252" xr:uid="{00000000-0005-0000-0000-00006E010000}"/>
    <cellStyle name="20 % - Akzent3 4 3 5 4 4" xfId="54743" xr:uid="{00000000-0005-0000-0000-00006E010000}"/>
    <cellStyle name="20 % - Akzent3 4 3 5 5" xfId="17699" xr:uid="{00000000-0005-0000-0000-00006E010000}"/>
    <cellStyle name="20 % - Akzent3 4 3 5 6" xfId="31183" xr:uid="{00000000-0005-0000-0000-00006E010000}"/>
    <cellStyle name="20 % - Akzent3 4 3 5 7" xfId="44674" xr:uid="{00000000-0005-0000-0000-00006E010000}"/>
    <cellStyle name="20 % - Akzent3 4 3 6" xfId="4798" xr:uid="{00000000-0005-0000-0000-000069010000}"/>
    <cellStyle name="20 % - Akzent3 4 3 6 2" xfId="18249" xr:uid="{00000000-0005-0000-0000-000069010000}"/>
    <cellStyle name="20 % - Akzent3 4 3 6 3" xfId="31733" xr:uid="{00000000-0005-0000-0000-000069010000}"/>
    <cellStyle name="20 % - Akzent3 4 3 6 4" xfId="45224" xr:uid="{00000000-0005-0000-0000-000069010000}"/>
    <cellStyle name="20 % - Akzent3 4 3 7" xfId="8154" xr:uid="{00000000-0005-0000-0000-000069010000}"/>
    <cellStyle name="20 % - Akzent3 4 3 7 2" xfId="21605" xr:uid="{00000000-0005-0000-0000-000069010000}"/>
    <cellStyle name="20 % - Akzent3 4 3 7 3" xfId="35089" xr:uid="{00000000-0005-0000-0000-000069010000}"/>
    <cellStyle name="20 % - Akzent3 4 3 7 4" xfId="48580" xr:uid="{00000000-0005-0000-0000-000069010000}"/>
    <cellStyle name="20 % - Akzent3 4 3 8" xfId="11510" xr:uid="{00000000-0005-0000-0000-000069010000}"/>
    <cellStyle name="20 % - Akzent3 4 3 8 2" xfId="24961" xr:uid="{00000000-0005-0000-0000-000069010000}"/>
    <cellStyle name="20 % - Akzent3 4 3 8 3" xfId="38445" xr:uid="{00000000-0005-0000-0000-000069010000}"/>
    <cellStyle name="20 % - Akzent3 4 3 8 4" xfId="51936" xr:uid="{00000000-0005-0000-0000-000069010000}"/>
    <cellStyle name="20 % - Akzent3 4 3 9" xfId="14891" xr:uid="{00000000-0005-0000-0000-000069010000}"/>
    <cellStyle name="20 % - Akzent3 4 4" xfId="1734" xr:uid="{00000000-0005-0000-0000-00006F010000}"/>
    <cellStyle name="20 % - Akzent3 4 4 2" xfId="2873" xr:uid="{00000000-0005-0000-0000-000070010000}"/>
    <cellStyle name="20 % - Akzent3 4 4 2 2" xfId="6234" xr:uid="{00000000-0005-0000-0000-000070010000}"/>
    <cellStyle name="20 % - Akzent3 4 4 2 2 2" xfId="19685" xr:uid="{00000000-0005-0000-0000-000070010000}"/>
    <cellStyle name="20 % - Akzent3 4 4 2 2 3" xfId="33169" xr:uid="{00000000-0005-0000-0000-000070010000}"/>
    <cellStyle name="20 % - Akzent3 4 4 2 2 4" xfId="46660" xr:uid="{00000000-0005-0000-0000-000070010000}"/>
    <cellStyle name="20 % - Akzent3 4 4 2 3" xfId="9590" xr:uid="{00000000-0005-0000-0000-000070010000}"/>
    <cellStyle name="20 % - Akzent3 4 4 2 3 2" xfId="23041" xr:uid="{00000000-0005-0000-0000-000070010000}"/>
    <cellStyle name="20 % - Akzent3 4 4 2 3 3" xfId="36525" xr:uid="{00000000-0005-0000-0000-000070010000}"/>
    <cellStyle name="20 % - Akzent3 4 4 2 3 4" xfId="50016" xr:uid="{00000000-0005-0000-0000-000070010000}"/>
    <cellStyle name="20 % - Akzent3 4 4 2 4" xfId="12946" xr:uid="{00000000-0005-0000-0000-000070010000}"/>
    <cellStyle name="20 % - Akzent3 4 4 2 4 2" xfId="26397" xr:uid="{00000000-0005-0000-0000-000070010000}"/>
    <cellStyle name="20 % - Akzent3 4 4 2 4 3" xfId="39881" xr:uid="{00000000-0005-0000-0000-000070010000}"/>
    <cellStyle name="20 % - Akzent3 4 4 2 4 4" xfId="53372" xr:uid="{00000000-0005-0000-0000-000070010000}"/>
    <cellStyle name="20 % - Akzent3 4 4 2 5" xfId="16328" xr:uid="{00000000-0005-0000-0000-000070010000}"/>
    <cellStyle name="20 % - Akzent3 4 4 2 6" xfId="29812" xr:uid="{00000000-0005-0000-0000-000070010000}"/>
    <cellStyle name="20 % - Akzent3 4 4 2 7" xfId="43303" xr:uid="{00000000-0005-0000-0000-000070010000}"/>
    <cellStyle name="20 % - Akzent3 4 4 3" xfId="5107" xr:uid="{00000000-0005-0000-0000-00006F010000}"/>
    <cellStyle name="20 % - Akzent3 4 4 3 2" xfId="18558" xr:uid="{00000000-0005-0000-0000-00006F010000}"/>
    <cellStyle name="20 % - Akzent3 4 4 3 3" xfId="32042" xr:uid="{00000000-0005-0000-0000-00006F010000}"/>
    <cellStyle name="20 % - Akzent3 4 4 3 4" xfId="45533" xr:uid="{00000000-0005-0000-0000-00006F010000}"/>
    <cellStyle name="20 % - Akzent3 4 4 4" xfId="8463" xr:uid="{00000000-0005-0000-0000-00006F010000}"/>
    <cellStyle name="20 % - Akzent3 4 4 4 2" xfId="21914" xr:uid="{00000000-0005-0000-0000-00006F010000}"/>
    <cellStyle name="20 % - Akzent3 4 4 4 3" xfId="35398" xr:uid="{00000000-0005-0000-0000-00006F010000}"/>
    <cellStyle name="20 % - Akzent3 4 4 4 4" xfId="48889" xr:uid="{00000000-0005-0000-0000-00006F010000}"/>
    <cellStyle name="20 % - Akzent3 4 4 5" xfId="11819" xr:uid="{00000000-0005-0000-0000-00006F010000}"/>
    <cellStyle name="20 % - Akzent3 4 4 5 2" xfId="25270" xr:uid="{00000000-0005-0000-0000-00006F010000}"/>
    <cellStyle name="20 % - Akzent3 4 4 5 3" xfId="38754" xr:uid="{00000000-0005-0000-0000-00006F010000}"/>
    <cellStyle name="20 % - Akzent3 4 4 5 4" xfId="52245" xr:uid="{00000000-0005-0000-0000-00006F010000}"/>
    <cellStyle name="20 % - Akzent3 4 4 6" xfId="15201" xr:uid="{00000000-0005-0000-0000-00006F010000}"/>
    <cellStyle name="20 % - Akzent3 4 4 7" xfId="28685" xr:uid="{00000000-0005-0000-0000-00006F010000}"/>
    <cellStyle name="20 % - Akzent3 4 4 8" xfId="42176" xr:uid="{00000000-0005-0000-0000-00006F010000}"/>
    <cellStyle name="20 % - Akzent3 4 5" xfId="2311" xr:uid="{00000000-0005-0000-0000-000071010000}"/>
    <cellStyle name="20 % - Akzent3 4 5 2" xfId="5673" xr:uid="{00000000-0005-0000-0000-000071010000}"/>
    <cellStyle name="20 % - Akzent3 4 5 2 2" xfId="19124" xr:uid="{00000000-0005-0000-0000-000071010000}"/>
    <cellStyle name="20 % - Akzent3 4 5 2 3" xfId="32608" xr:uid="{00000000-0005-0000-0000-000071010000}"/>
    <cellStyle name="20 % - Akzent3 4 5 2 4" xfId="46099" xr:uid="{00000000-0005-0000-0000-000071010000}"/>
    <cellStyle name="20 % - Akzent3 4 5 3" xfId="9029" xr:uid="{00000000-0005-0000-0000-000071010000}"/>
    <cellStyle name="20 % - Akzent3 4 5 3 2" xfId="22480" xr:uid="{00000000-0005-0000-0000-000071010000}"/>
    <cellStyle name="20 % - Akzent3 4 5 3 3" xfId="35964" xr:uid="{00000000-0005-0000-0000-000071010000}"/>
    <cellStyle name="20 % - Akzent3 4 5 3 4" xfId="49455" xr:uid="{00000000-0005-0000-0000-000071010000}"/>
    <cellStyle name="20 % - Akzent3 4 5 4" xfId="12385" xr:uid="{00000000-0005-0000-0000-000071010000}"/>
    <cellStyle name="20 % - Akzent3 4 5 4 2" xfId="25836" xr:uid="{00000000-0005-0000-0000-000071010000}"/>
    <cellStyle name="20 % - Akzent3 4 5 4 3" xfId="39320" xr:uid="{00000000-0005-0000-0000-000071010000}"/>
    <cellStyle name="20 % - Akzent3 4 5 4 4" xfId="52811" xr:uid="{00000000-0005-0000-0000-000071010000}"/>
    <cellStyle name="20 % - Akzent3 4 5 5" xfId="15767" xr:uid="{00000000-0005-0000-0000-000071010000}"/>
    <cellStyle name="20 % - Akzent3 4 5 6" xfId="29251" xr:uid="{00000000-0005-0000-0000-000071010000}"/>
    <cellStyle name="20 % - Akzent3 4 5 7" xfId="42742" xr:uid="{00000000-0005-0000-0000-000071010000}"/>
    <cellStyle name="20 % - Akzent3 4 6" xfId="3417" xr:uid="{00000000-0005-0000-0000-000072010000}"/>
    <cellStyle name="20 % - Akzent3 4 6 2" xfId="6778" xr:uid="{00000000-0005-0000-0000-000072010000}"/>
    <cellStyle name="20 % - Akzent3 4 6 2 2" xfId="20229" xr:uid="{00000000-0005-0000-0000-000072010000}"/>
    <cellStyle name="20 % - Akzent3 4 6 2 3" xfId="33713" xr:uid="{00000000-0005-0000-0000-000072010000}"/>
    <cellStyle name="20 % - Akzent3 4 6 2 4" xfId="47204" xr:uid="{00000000-0005-0000-0000-000072010000}"/>
    <cellStyle name="20 % - Akzent3 4 6 3" xfId="10134" xr:uid="{00000000-0005-0000-0000-000072010000}"/>
    <cellStyle name="20 % - Akzent3 4 6 3 2" xfId="23585" xr:uid="{00000000-0005-0000-0000-000072010000}"/>
    <cellStyle name="20 % - Akzent3 4 6 3 3" xfId="37069" xr:uid="{00000000-0005-0000-0000-000072010000}"/>
    <cellStyle name="20 % - Akzent3 4 6 3 4" xfId="50560" xr:uid="{00000000-0005-0000-0000-000072010000}"/>
    <cellStyle name="20 % - Akzent3 4 6 4" xfId="13490" xr:uid="{00000000-0005-0000-0000-000072010000}"/>
    <cellStyle name="20 % - Akzent3 4 6 4 2" xfId="26941" xr:uid="{00000000-0005-0000-0000-000072010000}"/>
    <cellStyle name="20 % - Akzent3 4 6 4 3" xfId="40425" xr:uid="{00000000-0005-0000-0000-000072010000}"/>
    <cellStyle name="20 % - Akzent3 4 6 4 4" xfId="53916" xr:uid="{00000000-0005-0000-0000-000072010000}"/>
    <cellStyle name="20 % - Akzent3 4 6 5" xfId="16872" xr:uid="{00000000-0005-0000-0000-000072010000}"/>
    <cellStyle name="20 % - Akzent3 4 6 6" xfId="30356" xr:uid="{00000000-0005-0000-0000-000072010000}"/>
    <cellStyle name="20 % - Akzent3 4 6 7" xfId="43847" xr:uid="{00000000-0005-0000-0000-000072010000}"/>
    <cellStyle name="20 % - Akzent3 4 7" xfId="3997" xr:uid="{00000000-0005-0000-0000-000073010000}"/>
    <cellStyle name="20 % - Akzent3 4 7 2" xfId="7354" xr:uid="{00000000-0005-0000-0000-000073010000}"/>
    <cellStyle name="20 % - Akzent3 4 7 2 2" xfId="20805" xr:uid="{00000000-0005-0000-0000-000073010000}"/>
    <cellStyle name="20 % - Akzent3 4 7 2 3" xfId="34289" xr:uid="{00000000-0005-0000-0000-000073010000}"/>
    <cellStyle name="20 % - Akzent3 4 7 2 4" xfId="47780" xr:uid="{00000000-0005-0000-0000-000073010000}"/>
    <cellStyle name="20 % - Akzent3 4 7 3" xfId="10710" xr:uid="{00000000-0005-0000-0000-000073010000}"/>
    <cellStyle name="20 % - Akzent3 4 7 3 2" xfId="24161" xr:uid="{00000000-0005-0000-0000-000073010000}"/>
    <cellStyle name="20 % - Akzent3 4 7 3 3" xfId="37645" xr:uid="{00000000-0005-0000-0000-000073010000}"/>
    <cellStyle name="20 % - Akzent3 4 7 3 4" xfId="51136" xr:uid="{00000000-0005-0000-0000-000073010000}"/>
    <cellStyle name="20 % - Akzent3 4 7 4" xfId="14066" xr:uid="{00000000-0005-0000-0000-000073010000}"/>
    <cellStyle name="20 % - Akzent3 4 7 4 2" xfId="27517" xr:uid="{00000000-0005-0000-0000-000073010000}"/>
    <cellStyle name="20 % - Akzent3 4 7 4 3" xfId="41001" xr:uid="{00000000-0005-0000-0000-000073010000}"/>
    <cellStyle name="20 % - Akzent3 4 7 4 4" xfId="54492" xr:uid="{00000000-0005-0000-0000-000073010000}"/>
    <cellStyle name="20 % - Akzent3 4 7 5" xfId="17448" xr:uid="{00000000-0005-0000-0000-000073010000}"/>
    <cellStyle name="20 % - Akzent3 4 7 6" xfId="30932" xr:uid="{00000000-0005-0000-0000-000073010000}"/>
    <cellStyle name="20 % - Akzent3 4 7 7" xfId="44423" xr:uid="{00000000-0005-0000-0000-000073010000}"/>
    <cellStyle name="20 % - Akzent3 4 8" xfId="4547" xr:uid="{00000000-0005-0000-0000-00005C010000}"/>
    <cellStyle name="20 % - Akzent3 4 8 2" xfId="17998" xr:uid="{00000000-0005-0000-0000-00005C010000}"/>
    <cellStyle name="20 % - Akzent3 4 8 3" xfId="31482" xr:uid="{00000000-0005-0000-0000-00005C010000}"/>
    <cellStyle name="20 % - Akzent3 4 8 4" xfId="44973" xr:uid="{00000000-0005-0000-0000-00005C010000}"/>
    <cellStyle name="20 % - Akzent3 4 9" xfId="7903" xr:uid="{00000000-0005-0000-0000-00005C010000}"/>
    <cellStyle name="20 % - Akzent3 4 9 2" xfId="21354" xr:uid="{00000000-0005-0000-0000-00005C010000}"/>
    <cellStyle name="20 % - Akzent3 4 9 3" xfId="34838" xr:uid="{00000000-0005-0000-0000-00005C010000}"/>
    <cellStyle name="20 % - Akzent3 4 9 4" xfId="48329" xr:uid="{00000000-0005-0000-0000-00005C010000}"/>
    <cellStyle name="20 % - Akzent3 5" xfId="1195" xr:uid="{00000000-0005-0000-0000-000074010000}"/>
    <cellStyle name="20 % - Akzent3 5 10" xfId="14658" xr:uid="{00000000-0005-0000-0000-000074010000}"/>
    <cellStyle name="20 % - Akzent3 5 11" xfId="28141" xr:uid="{00000000-0005-0000-0000-000074010000}"/>
    <cellStyle name="20 % - Akzent3 5 12" xfId="41632" xr:uid="{00000000-0005-0000-0000-000074010000}"/>
    <cellStyle name="20 % - Akzent3 5 2" xfId="1426" xr:uid="{00000000-0005-0000-0000-000075010000}"/>
    <cellStyle name="20 % - Akzent3 5 2 10" xfId="28391" xr:uid="{00000000-0005-0000-0000-000075010000}"/>
    <cellStyle name="20 % - Akzent3 5 2 11" xfId="41882" xr:uid="{00000000-0005-0000-0000-000075010000}"/>
    <cellStyle name="20 % - Akzent3 5 2 2" xfId="2000" xr:uid="{00000000-0005-0000-0000-000076010000}"/>
    <cellStyle name="20 % - Akzent3 5 2 2 2" xfId="3140" xr:uid="{00000000-0005-0000-0000-000077010000}"/>
    <cellStyle name="20 % - Akzent3 5 2 2 2 2" xfId="6501" xr:uid="{00000000-0005-0000-0000-000077010000}"/>
    <cellStyle name="20 % - Akzent3 5 2 2 2 2 2" xfId="19952" xr:uid="{00000000-0005-0000-0000-000077010000}"/>
    <cellStyle name="20 % - Akzent3 5 2 2 2 2 3" xfId="33436" xr:uid="{00000000-0005-0000-0000-000077010000}"/>
    <cellStyle name="20 % - Akzent3 5 2 2 2 2 4" xfId="46927" xr:uid="{00000000-0005-0000-0000-000077010000}"/>
    <cellStyle name="20 % - Akzent3 5 2 2 2 3" xfId="9857" xr:uid="{00000000-0005-0000-0000-000077010000}"/>
    <cellStyle name="20 % - Akzent3 5 2 2 2 3 2" xfId="23308" xr:uid="{00000000-0005-0000-0000-000077010000}"/>
    <cellStyle name="20 % - Akzent3 5 2 2 2 3 3" xfId="36792" xr:uid="{00000000-0005-0000-0000-000077010000}"/>
    <cellStyle name="20 % - Akzent3 5 2 2 2 3 4" xfId="50283" xr:uid="{00000000-0005-0000-0000-000077010000}"/>
    <cellStyle name="20 % - Akzent3 5 2 2 2 4" xfId="13213" xr:uid="{00000000-0005-0000-0000-000077010000}"/>
    <cellStyle name="20 % - Akzent3 5 2 2 2 4 2" xfId="26664" xr:uid="{00000000-0005-0000-0000-000077010000}"/>
    <cellStyle name="20 % - Akzent3 5 2 2 2 4 3" xfId="40148" xr:uid="{00000000-0005-0000-0000-000077010000}"/>
    <cellStyle name="20 % - Akzent3 5 2 2 2 4 4" xfId="53639" xr:uid="{00000000-0005-0000-0000-000077010000}"/>
    <cellStyle name="20 % - Akzent3 5 2 2 2 5" xfId="16595" xr:uid="{00000000-0005-0000-0000-000077010000}"/>
    <cellStyle name="20 % - Akzent3 5 2 2 2 6" xfId="30079" xr:uid="{00000000-0005-0000-0000-000077010000}"/>
    <cellStyle name="20 % - Akzent3 5 2 2 2 7" xfId="43570" xr:uid="{00000000-0005-0000-0000-000077010000}"/>
    <cellStyle name="20 % - Akzent3 5 2 2 3" xfId="5374" xr:uid="{00000000-0005-0000-0000-000076010000}"/>
    <cellStyle name="20 % - Akzent3 5 2 2 3 2" xfId="18825" xr:uid="{00000000-0005-0000-0000-000076010000}"/>
    <cellStyle name="20 % - Akzent3 5 2 2 3 3" xfId="32309" xr:uid="{00000000-0005-0000-0000-000076010000}"/>
    <cellStyle name="20 % - Akzent3 5 2 2 3 4" xfId="45800" xr:uid="{00000000-0005-0000-0000-000076010000}"/>
    <cellStyle name="20 % - Akzent3 5 2 2 4" xfId="8730" xr:uid="{00000000-0005-0000-0000-000076010000}"/>
    <cellStyle name="20 % - Akzent3 5 2 2 4 2" xfId="22181" xr:uid="{00000000-0005-0000-0000-000076010000}"/>
    <cellStyle name="20 % - Akzent3 5 2 2 4 3" xfId="35665" xr:uid="{00000000-0005-0000-0000-000076010000}"/>
    <cellStyle name="20 % - Akzent3 5 2 2 4 4" xfId="49156" xr:uid="{00000000-0005-0000-0000-000076010000}"/>
    <cellStyle name="20 % - Akzent3 5 2 2 5" xfId="12086" xr:uid="{00000000-0005-0000-0000-000076010000}"/>
    <cellStyle name="20 % - Akzent3 5 2 2 5 2" xfId="25537" xr:uid="{00000000-0005-0000-0000-000076010000}"/>
    <cellStyle name="20 % - Akzent3 5 2 2 5 3" xfId="39021" xr:uid="{00000000-0005-0000-0000-000076010000}"/>
    <cellStyle name="20 % - Akzent3 5 2 2 5 4" xfId="52512" xr:uid="{00000000-0005-0000-0000-000076010000}"/>
    <cellStyle name="20 % - Akzent3 5 2 2 6" xfId="15468" xr:uid="{00000000-0005-0000-0000-000076010000}"/>
    <cellStyle name="20 % - Akzent3 5 2 2 7" xfId="28952" xr:uid="{00000000-0005-0000-0000-000076010000}"/>
    <cellStyle name="20 % - Akzent3 5 2 2 8" xfId="42443" xr:uid="{00000000-0005-0000-0000-000076010000}"/>
    <cellStyle name="20 % - Akzent3 5 2 3" xfId="2580" xr:uid="{00000000-0005-0000-0000-000078010000}"/>
    <cellStyle name="20 % - Akzent3 5 2 3 2" xfId="5941" xr:uid="{00000000-0005-0000-0000-000078010000}"/>
    <cellStyle name="20 % - Akzent3 5 2 3 2 2" xfId="19392" xr:uid="{00000000-0005-0000-0000-000078010000}"/>
    <cellStyle name="20 % - Akzent3 5 2 3 2 3" xfId="32876" xr:uid="{00000000-0005-0000-0000-000078010000}"/>
    <cellStyle name="20 % - Akzent3 5 2 3 2 4" xfId="46367" xr:uid="{00000000-0005-0000-0000-000078010000}"/>
    <cellStyle name="20 % - Akzent3 5 2 3 3" xfId="9297" xr:uid="{00000000-0005-0000-0000-000078010000}"/>
    <cellStyle name="20 % - Akzent3 5 2 3 3 2" xfId="22748" xr:uid="{00000000-0005-0000-0000-000078010000}"/>
    <cellStyle name="20 % - Akzent3 5 2 3 3 3" xfId="36232" xr:uid="{00000000-0005-0000-0000-000078010000}"/>
    <cellStyle name="20 % - Akzent3 5 2 3 3 4" xfId="49723" xr:uid="{00000000-0005-0000-0000-000078010000}"/>
    <cellStyle name="20 % - Akzent3 5 2 3 4" xfId="12653" xr:uid="{00000000-0005-0000-0000-000078010000}"/>
    <cellStyle name="20 % - Akzent3 5 2 3 4 2" xfId="26104" xr:uid="{00000000-0005-0000-0000-000078010000}"/>
    <cellStyle name="20 % - Akzent3 5 2 3 4 3" xfId="39588" xr:uid="{00000000-0005-0000-0000-000078010000}"/>
    <cellStyle name="20 % - Akzent3 5 2 3 4 4" xfId="53079" xr:uid="{00000000-0005-0000-0000-000078010000}"/>
    <cellStyle name="20 % - Akzent3 5 2 3 5" xfId="16035" xr:uid="{00000000-0005-0000-0000-000078010000}"/>
    <cellStyle name="20 % - Akzent3 5 2 3 6" xfId="29519" xr:uid="{00000000-0005-0000-0000-000078010000}"/>
    <cellStyle name="20 % - Akzent3 5 2 3 7" xfId="43010" xr:uid="{00000000-0005-0000-0000-000078010000}"/>
    <cellStyle name="20 % - Akzent3 5 2 4" xfId="3685" xr:uid="{00000000-0005-0000-0000-000079010000}"/>
    <cellStyle name="20 % - Akzent3 5 2 4 2" xfId="7046" xr:uid="{00000000-0005-0000-0000-000079010000}"/>
    <cellStyle name="20 % - Akzent3 5 2 4 2 2" xfId="20497" xr:uid="{00000000-0005-0000-0000-000079010000}"/>
    <cellStyle name="20 % - Akzent3 5 2 4 2 3" xfId="33981" xr:uid="{00000000-0005-0000-0000-000079010000}"/>
    <cellStyle name="20 % - Akzent3 5 2 4 2 4" xfId="47472" xr:uid="{00000000-0005-0000-0000-000079010000}"/>
    <cellStyle name="20 % - Akzent3 5 2 4 3" xfId="10402" xr:uid="{00000000-0005-0000-0000-000079010000}"/>
    <cellStyle name="20 % - Akzent3 5 2 4 3 2" xfId="23853" xr:uid="{00000000-0005-0000-0000-000079010000}"/>
    <cellStyle name="20 % - Akzent3 5 2 4 3 3" xfId="37337" xr:uid="{00000000-0005-0000-0000-000079010000}"/>
    <cellStyle name="20 % - Akzent3 5 2 4 3 4" xfId="50828" xr:uid="{00000000-0005-0000-0000-000079010000}"/>
    <cellStyle name="20 % - Akzent3 5 2 4 4" xfId="13758" xr:uid="{00000000-0005-0000-0000-000079010000}"/>
    <cellStyle name="20 % - Akzent3 5 2 4 4 2" xfId="27209" xr:uid="{00000000-0005-0000-0000-000079010000}"/>
    <cellStyle name="20 % - Akzent3 5 2 4 4 3" xfId="40693" xr:uid="{00000000-0005-0000-0000-000079010000}"/>
    <cellStyle name="20 % - Akzent3 5 2 4 4 4" xfId="54184" xr:uid="{00000000-0005-0000-0000-000079010000}"/>
    <cellStyle name="20 % - Akzent3 5 2 4 5" xfId="17140" xr:uid="{00000000-0005-0000-0000-000079010000}"/>
    <cellStyle name="20 % - Akzent3 5 2 4 6" xfId="30624" xr:uid="{00000000-0005-0000-0000-000079010000}"/>
    <cellStyle name="20 % - Akzent3 5 2 4 7" xfId="44115" xr:uid="{00000000-0005-0000-0000-000079010000}"/>
    <cellStyle name="20 % - Akzent3 5 2 5" xfId="4265" xr:uid="{00000000-0005-0000-0000-00007A010000}"/>
    <cellStyle name="20 % - Akzent3 5 2 5 2" xfId="7622" xr:uid="{00000000-0005-0000-0000-00007A010000}"/>
    <cellStyle name="20 % - Akzent3 5 2 5 2 2" xfId="21073" xr:uid="{00000000-0005-0000-0000-00007A010000}"/>
    <cellStyle name="20 % - Akzent3 5 2 5 2 3" xfId="34557" xr:uid="{00000000-0005-0000-0000-00007A010000}"/>
    <cellStyle name="20 % - Akzent3 5 2 5 2 4" xfId="48048" xr:uid="{00000000-0005-0000-0000-00007A010000}"/>
    <cellStyle name="20 % - Akzent3 5 2 5 3" xfId="10978" xr:uid="{00000000-0005-0000-0000-00007A010000}"/>
    <cellStyle name="20 % - Akzent3 5 2 5 3 2" xfId="24429" xr:uid="{00000000-0005-0000-0000-00007A010000}"/>
    <cellStyle name="20 % - Akzent3 5 2 5 3 3" xfId="37913" xr:uid="{00000000-0005-0000-0000-00007A010000}"/>
    <cellStyle name="20 % - Akzent3 5 2 5 3 4" xfId="51404" xr:uid="{00000000-0005-0000-0000-00007A010000}"/>
    <cellStyle name="20 % - Akzent3 5 2 5 4" xfId="14334" xr:uid="{00000000-0005-0000-0000-00007A010000}"/>
    <cellStyle name="20 % - Akzent3 5 2 5 4 2" xfId="27785" xr:uid="{00000000-0005-0000-0000-00007A010000}"/>
    <cellStyle name="20 % - Akzent3 5 2 5 4 3" xfId="41269" xr:uid="{00000000-0005-0000-0000-00007A010000}"/>
    <cellStyle name="20 % - Akzent3 5 2 5 4 4" xfId="54760" xr:uid="{00000000-0005-0000-0000-00007A010000}"/>
    <cellStyle name="20 % - Akzent3 5 2 5 5" xfId="17716" xr:uid="{00000000-0005-0000-0000-00007A010000}"/>
    <cellStyle name="20 % - Akzent3 5 2 5 6" xfId="31200" xr:uid="{00000000-0005-0000-0000-00007A010000}"/>
    <cellStyle name="20 % - Akzent3 5 2 5 7" xfId="44691" xr:uid="{00000000-0005-0000-0000-00007A010000}"/>
    <cellStyle name="20 % - Akzent3 5 2 6" xfId="4815" xr:uid="{00000000-0005-0000-0000-000075010000}"/>
    <cellStyle name="20 % - Akzent3 5 2 6 2" xfId="18266" xr:uid="{00000000-0005-0000-0000-000075010000}"/>
    <cellStyle name="20 % - Akzent3 5 2 6 3" xfId="31750" xr:uid="{00000000-0005-0000-0000-000075010000}"/>
    <cellStyle name="20 % - Akzent3 5 2 6 4" xfId="45241" xr:uid="{00000000-0005-0000-0000-000075010000}"/>
    <cellStyle name="20 % - Akzent3 5 2 7" xfId="8171" xr:uid="{00000000-0005-0000-0000-000075010000}"/>
    <cellStyle name="20 % - Akzent3 5 2 7 2" xfId="21622" xr:uid="{00000000-0005-0000-0000-000075010000}"/>
    <cellStyle name="20 % - Akzent3 5 2 7 3" xfId="35106" xr:uid="{00000000-0005-0000-0000-000075010000}"/>
    <cellStyle name="20 % - Akzent3 5 2 7 4" xfId="48597" xr:uid="{00000000-0005-0000-0000-000075010000}"/>
    <cellStyle name="20 % - Akzent3 5 2 8" xfId="11527" xr:uid="{00000000-0005-0000-0000-000075010000}"/>
    <cellStyle name="20 % - Akzent3 5 2 8 2" xfId="24978" xr:uid="{00000000-0005-0000-0000-000075010000}"/>
    <cellStyle name="20 % - Akzent3 5 2 8 3" xfId="38462" xr:uid="{00000000-0005-0000-0000-000075010000}"/>
    <cellStyle name="20 % - Akzent3 5 2 8 4" xfId="51953" xr:uid="{00000000-0005-0000-0000-000075010000}"/>
    <cellStyle name="20 % - Akzent3 5 2 9" xfId="14908" xr:uid="{00000000-0005-0000-0000-000075010000}"/>
    <cellStyle name="20 % - Akzent3 5 3" xfId="1751" xr:uid="{00000000-0005-0000-0000-00007B010000}"/>
    <cellStyle name="20 % - Akzent3 5 3 2" xfId="2890" xr:uid="{00000000-0005-0000-0000-00007C010000}"/>
    <cellStyle name="20 % - Akzent3 5 3 2 2" xfId="6251" xr:uid="{00000000-0005-0000-0000-00007C010000}"/>
    <cellStyle name="20 % - Akzent3 5 3 2 2 2" xfId="19702" xr:uid="{00000000-0005-0000-0000-00007C010000}"/>
    <cellStyle name="20 % - Akzent3 5 3 2 2 3" xfId="33186" xr:uid="{00000000-0005-0000-0000-00007C010000}"/>
    <cellStyle name="20 % - Akzent3 5 3 2 2 4" xfId="46677" xr:uid="{00000000-0005-0000-0000-00007C010000}"/>
    <cellStyle name="20 % - Akzent3 5 3 2 3" xfId="9607" xr:uid="{00000000-0005-0000-0000-00007C010000}"/>
    <cellStyle name="20 % - Akzent3 5 3 2 3 2" xfId="23058" xr:uid="{00000000-0005-0000-0000-00007C010000}"/>
    <cellStyle name="20 % - Akzent3 5 3 2 3 3" xfId="36542" xr:uid="{00000000-0005-0000-0000-00007C010000}"/>
    <cellStyle name="20 % - Akzent3 5 3 2 3 4" xfId="50033" xr:uid="{00000000-0005-0000-0000-00007C010000}"/>
    <cellStyle name="20 % - Akzent3 5 3 2 4" xfId="12963" xr:uid="{00000000-0005-0000-0000-00007C010000}"/>
    <cellStyle name="20 % - Akzent3 5 3 2 4 2" xfId="26414" xr:uid="{00000000-0005-0000-0000-00007C010000}"/>
    <cellStyle name="20 % - Akzent3 5 3 2 4 3" xfId="39898" xr:uid="{00000000-0005-0000-0000-00007C010000}"/>
    <cellStyle name="20 % - Akzent3 5 3 2 4 4" xfId="53389" xr:uid="{00000000-0005-0000-0000-00007C010000}"/>
    <cellStyle name="20 % - Akzent3 5 3 2 5" xfId="16345" xr:uid="{00000000-0005-0000-0000-00007C010000}"/>
    <cellStyle name="20 % - Akzent3 5 3 2 6" xfId="29829" xr:uid="{00000000-0005-0000-0000-00007C010000}"/>
    <cellStyle name="20 % - Akzent3 5 3 2 7" xfId="43320" xr:uid="{00000000-0005-0000-0000-00007C010000}"/>
    <cellStyle name="20 % - Akzent3 5 3 3" xfId="5124" xr:uid="{00000000-0005-0000-0000-00007B010000}"/>
    <cellStyle name="20 % - Akzent3 5 3 3 2" xfId="18575" xr:uid="{00000000-0005-0000-0000-00007B010000}"/>
    <cellStyle name="20 % - Akzent3 5 3 3 3" xfId="32059" xr:uid="{00000000-0005-0000-0000-00007B010000}"/>
    <cellStyle name="20 % - Akzent3 5 3 3 4" xfId="45550" xr:uid="{00000000-0005-0000-0000-00007B010000}"/>
    <cellStyle name="20 % - Akzent3 5 3 4" xfId="8480" xr:uid="{00000000-0005-0000-0000-00007B010000}"/>
    <cellStyle name="20 % - Akzent3 5 3 4 2" xfId="21931" xr:uid="{00000000-0005-0000-0000-00007B010000}"/>
    <cellStyle name="20 % - Akzent3 5 3 4 3" xfId="35415" xr:uid="{00000000-0005-0000-0000-00007B010000}"/>
    <cellStyle name="20 % - Akzent3 5 3 4 4" xfId="48906" xr:uid="{00000000-0005-0000-0000-00007B010000}"/>
    <cellStyle name="20 % - Akzent3 5 3 5" xfId="11836" xr:uid="{00000000-0005-0000-0000-00007B010000}"/>
    <cellStyle name="20 % - Akzent3 5 3 5 2" xfId="25287" xr:uid="{00000000-0005-0000-0000-00007B010000}"/>
    <cellStyle name="20 % - Akzent3 5 3 5 3" xfId="38771" xr:uid="{00000000-0005-0000-0000-00007B010000}"/>
    <cellStyle name="20 % - Akzent3 5 3 5 4" xfId="52262" xr:uid="{00000000-0005-0000-0000-00007B010000}"/>
    <cellStyle name="20 % - Akzent3 5 3 6" xfId="15218" xr:uid="{00000000-0005-0000-0000-00007B010000}"/>
    <cellStyle name="20 % - Akzent3 5 3 7" xfId="28702" xr:uid="{00000000-0005-0000-0000-00007B010000}"/>
    <cellStyle name="20 % - Akzent3 5 3 8" xfId="42193" xr:uid="{00000000-0005-0000-0000-00007B010000}"/>
    <cellStyle name="20 % - Akzent3 5 4" xfId="2329" xr:uid="{00000000-0005-0000-0000-00007D010000}"/>
    <cellStyle name="20 % - Akzent3 5 4 2" xfId="5691" xr:uid="{00000000-0005-0000-0000-00007D010000}"/>
    <cellStyle name="20 % - Akzent3 5 4 2 2" xfId="19142" xr:uid="{00000000-0005-0000-0000-00007D010000}"/>
    <cellStyle name="20 % - Akzent3 5 4 2 3" xfId="32626" xr:uid="{00000000-0005-0000-0000-00007D010000}"/>
    <cellStyle name="20 % - Akzent3 5 4 2 4" xfId="46117" xr:uid="{00000000-0005-0000-0000-00007D010000}"/>
    <cellStyle name="20 % - Akzent3 5 4 3" xfId="9047" xr:uid="{00000000-0005-0000-0000-00007D010000}"/>
    <cellStyle name="20 % - Akzent3 5 4 3 2" xfId="22498" xr:uid="{00000000-0005-0000-0000-00007D010000}"/>
    <cellStyle name="20 % - Akzent3 5 4 3 3" xfId="35982" xr:uid="{00000000-0005-0000-0000-00007D010000}"/>
    <cellStyle name="20 % - Akzent3 5 4 3 4" xfId="49473" xr:uid="{00000000-0005-0000-0000-00007D010000}"/>
    <cellStyle name="20 % - Akzent3 5 4 4" xfId="12403" xr:uid="{00000000-0005-0000-0000-00007D010000}"/>
    <cellStyle name="20 % - Akzent3 5 4 4 2" xfId="25854" xr:uid="{00000000-0005-0000-0000-00007D010000}"/>
    <cellStyle name="20 % - Akzent3 5 4 4 3" xfId="39338" xr:uid="{00000000-0005-0000-0000-00007D010000}"/>
    <cellStyle name="20 % - Akzent3 5 4 4 4" xfId="52829" xr:uid="{00000000-0005-0000-0000-00007D010000}"/>
    <cellStyle name="20 % - Akzent3 5 4 5" xfId="15785" xr:uid="{00000000-0005-0000-0000-00007D010000}"/>
    <cellStyle name="20 % - Akzent3 5 4 6" xfId="29269" xr:uid="{00000000-0005-0000-0000-00007D010000}"/>
    <cellStyle name="20 % - Akzent3 5 4 7" xfId="42760" xr:uid="{00000000-0005-0000-0000-00007D010000}"/>
    <cellStyle name="20 % - Akzent3 5 5" xfId="3435" xr:uid="{00000000-0005-0000-0000-00007E010000}"/>
    <cellStyle name="20 % - Akzent3 5 5 2" xfId="6796" xr:uid="{00000000-0005-0000-0000-00007E010000}"/>
    <cellStyle name="20 % - Akzent3 5 5 2 2" xfId="20247" xr:uid="{00000000-0005-0000-0000-00007E010000}"/>
    <cellStyle name="20 % - Akzent3 5 5 2 3" xfId="33731" xr:uid="{00000000-0005-0000-0000-00007E010000}"/>
    <cellStyle name="20 % - Akzent3 5 5 2 4" xfId="47222" xr:uid="{00000000-0005-0000-0000-00007E010000}"/>
    <cellStyle name="20 % - Akzent3 5 5 3" xfId="10152" xr:uid="{00000000-0005-0000-0000-00007E010000}"/>
    <cellStyle name="20 % - Akzent3 5 5 3 2" xfId="23603" xr:uid="{00000000-0005-0000-0000-00007E010000}"/>
    <cellStyle name="20 % - Akzent3 5 5 3 3" xfId="37087" xr:uid="{00000000-0005-0000-0000-00007E010000}"/>
    <cellStyle name="20 % - Akzent3 5 5 3 4" xfId="50578" xr:uid="{00000000-0005-0000-0000-00007E010000}"/>
    <cellStyle name="20 % - Akzent3 5 5 4" xfId="13508" xr:uid="{00000000-0005-0000-0000-00007E010000}"/>
    <cellStyle name="20 % - Akzent3 5 5 4 2" xfId="26959" xr:uid="{00000000-0005-0000-0000-00007E010000}"/>
    <cellStyle name="20 % - Akzent3 5 5 4 3" xfId="40443" xr:uid="{00000000-0005-0000-0000-00007E010000}"/>
    <cellStyle name="20 % - Akzent3 5 5 4 4" xfId="53934" xr:uid="{00000000-0005-0000-0000-00007E010000}"/>
    <cellStyle name="20 % - Akzent3 5 5 5" xfId="16890" xr:uid="{00000000-0005-0000-0000-00007E010000}"/>
    <cellStyle name="20 % - Akzent3 5 5 6" xfId="30374" xr:uid="{00000000-0005-0000-0000-00007E010000}"/>
    <cellStyle name="20 % - Akzent3 5 5 7" xfId="43865" xr:uid="{00000000-0005-0000-0000-00007E010000}"/>
    <cellStyle name="20 % - Akzent3 5 6" xfId="4015" xr:uid="{00000000-0005-0000-0000-00007F010000}"/>
    <cellStyle name="20 % - Akzent3 5 6 2" xfId="7372" xr:uid="{00000000-0005-0000-0000-00007F010000}"/>
    <cellStyle name="20 % - Akzent3 5 6 2 2" xfId="20823" xr:uid="{00000000-0005-0000-0000-00007F010000}"/>
    <cellStyle name="20 % - Akzent3 5 6 2 3" xfId="34307" xr:uid="{00000000-0005-0000-0000-00007F010000}"/>
    <cellStyle name="20 % - Akzent3 5 6 2 4" xfId="47798" xr:uid="{00000000-0005-0000-0000-00007F010000}"/>
    <cellStyle name="20 % - Akzent3 5 6 3" xfId="10728" xr:uid="{00000000-0005-0000-0000-00007F010000}"/>
    <cellStyle name="20 % - Akzent3 5 6 3 2" xfId="24179" xr:uid="{00000000-0005-0000-0000-00007F010000}"/>
    <cellStyle name="20 % - Akzent3 5 6 3 3" xfId="37663" xr:uid="{00000000-0005-0000-0000-00007F010000}"/>
    <cellStyle name="20 % - Akzent3 5 6 3 4" xfId="51154" xr:uid="{00000000-0005-0000-0000-00007F010000}"/>
    <cellStyle name="20 % - Akzent3 5 6 4" xfId="14084" xr:uid="{00000000-0005-0000-0000-00007F010000}"/>
    <cellStyle name="20 % - Akzent3 5 6 4 2" xfId="27535" xr:uid="{00000000-0005-0000-0000-00007F010000}"/>
    <cellStyle name="20 % - Akzent3 5 6 4 3" xfId="41019" xr:uid="{00000000-0005-0000-0000-00007F010000}"/>
    <cellStyle name="20 % - Akzent3 5 6 4 4" xfId="54510" xr:uid="{00000000-0005-0000-0000-00007F010000}"/>
    <cellStyle name="20 % - Akzent3 5 6 5" xfId="17466" xr:uid="{00000000-0005-0000-0000-00007F010000}"/>
    <cellStyle name="20 % - Akzent3 5 6 6" xfId="30950" xr:uid="{00000000-0005-0000-0000-00007F010000}"/>
    <cellStyle name="20 % - Akzent3 5 6 7" xfId="44441" xr:uid="{00000000-0005-0000-0000-00007F010000}"/>
    <cellStyle name="20 % - Akzent3 5 7" xfId="4565" xr:uid="{00000000-0005-0000-0000-000074010000}"/>
    <cellStyle name="20 % - Akzent3 5 7 2" xfId="18016" xr:uid="{00000000-0005-0000-0000-000074010000}"/>
    <cellStyle name="20 % - Akzent3 5 7 3" xfId="31500" xr:uid="{00000000-0005-0000-0000-000074010000}"/>
    <cellStyle name="20 % - Akzent3 5 7 4" xfId="44991" xr:uid="{00000000-0005-0000-0000-000074010000}"/>
    <cellStyle name="20 % - Akzent3 5 8" xfId="7921" xr:uid="{00000000-0005-0000-0000-000074010000}"/>
    <cellStyle name="20 % - Akzent3 5 8 2" xfId="21372" xr:uid="{00000000-0005-0000-0000-000074010000}"/>
    <cellStyle name="20 % - Akzent3 5 8 3" xfId="34856" xr:uid="{00000000-0005-0000-0000-000074010000}"/>
    <cellStyle name="20 % - Akzent3 5 8 4" xfId="48347" xr:uid="{00000000-0005-0000-0000-000074010000}"/>
    <cellStyle name="20 % - Akzent3 5 9" xfId="11277" xr:uid="{00000000-0005-0000-0000-000074010000}"/>
    <cellStyle name="20 % - Akzent3 5 9 2" xfId="24728" xr:uid="{00000000-0005-0000-0000-000074010000}"/>
    <cellStyle name="20 % - Akzent3 5 9 3" xfId="38212" xr:uid="{00000000-0005-0000-0000-000074010000}"/>
    <cellStyle name="20 % - Akzent3 5 9 4" xfId="51703" xr:uid="{00000000-0005-0000-0000-000074010000}"/>
    <cellStyle name="20 % - Akzent3 6" xfId="1286" xr:uid="{00000000-0005-0000-0000-000080010000}"/>
    <cellStyle name="20 % - Akzent3 6 10" xfId="14759" xr:uid="{00000000-0005-0000-0000-000080010000}"/>
    <cellStyle name="20 % - Akzent3 6 11" xfId="28242" xr:uid="{00000000-0005-0000-0000-000080010000}"/>
    <cellStyle name="20 % - Akzent3 6 12" xfId="41733" xr:uid="{00000000-0005-0000-0000-000080010000}"/>
    <cellStyle name="20 % - Akzent3 6 2" xfId="1524" xr:uid="{00000000-0005-0000-0000-000081010000}"/>
    <cellStyle name="20 % - Akzent3 6 2 10" xfId="28492" xr:uid="{00000000-0005-0000-0000-000081010000}"/>
    <cellStyle name="20 % - Akzent3 6 2 11" xfId="41983" xr:uid="{00000000-0005-0000-0000-000081010000}"/>
    <cellStyle name="20 % - Akzent3 6 2 2" xfId="2100" xr:uid="{00000000-0005-0000-0000-000082010000}"/>
    <cellStyle name="20 % - Akzent3 6 2 2 2" xfId="3241" xr:uid="{00000000-0005-0000-0000-000083010000}"/>
    <cellStyle name="20 % - Akzent3 6 2 2 2 2" xfId="6602" xr:uid="{00000000-0005-0000-0000-000083010000}"/>
    <cellStyle name="20 % - Akzent3 6 2 2 2 2 2" xfId="20053" xr:uid="{00000000-0005-0000-0000-000083010000}"/>
    <cellStyle name="20 % - Akzent3 6 2 2 2 2 3" xfId="33537" xr:uid="{00000000-0005-0000-0000-000083010000}"/>
    <cellStyle name="20 % - Akzent3 6 2 2 2 2 4" xfId="47028" xr:uid="{00000000-0005-0000-0000-000083010000}"/>
    <cellStyle name="20 % - Akzent3 6 2 2 2 3" xfId="9958" xr:uid="{00000000-0005-0000-0000-000083010000}"/>
    <cellStyle name="20 % - Akzent3 6 2 2 2 3 2" xfId="23409" xr:uid="{00000000-0005-0000-0000-000083010000}"/>
    <cellStyle name="20 % - Akzent3 6 2 2 2 3 3" xfId="36893" xr:uid="{00000000-0005-0000-0000-000083010000}"/>
    <cellStyle name="20 % - Akzent3 6 2 2 2 3 4" xfId="50384" xr:uid="{00000000-0005-0000-0000-000083010000}"/>
    <cellStyle name="20 % - Akzent3 6 2 2 2 4" xfId="13314" xr:uid="{00000000-0005-0000-0000-000083010000}"/>
    <cellStyle name="20 % - Akzent3 6 2 2 2 4 2" xfId="26765" xr:uid="{00000000-0005-0000-0000-000083010000}"/>
    <cellStyle name="20 % - Akzent3 6 2 2 2 4 3" xfId="40249" xr:uid="{00000000-0005-0000-0000-000083010000}"/>
    <cellStyle name="20 % - Akzent3 6 2 2 2 4 4" xfId="53740" xr:uid="{00000000-0005-0000-0000-000083010000}"/>
    <cellStyle name="20 % - Akzent3 6 2 2 2 5" xfId="16696" xr:uid="{00000000-0005-0000-0000-000083010000}"/>
    <cellStyle name="20 % - Akzent3 6 2 2 2 6" xfId="30180" xr:uid="{00000000-0005-0000-0000-000083010000}"/>
    <cellStyle name="20 % - Akzent3 6 2 2 2 7" xfId="43671" xr:uid="{00000000-0005-0000-0000-000083010000}"/>
    <cellStyle name="20 % - Akzent3 6 2 2 3" xfId="5475" xr:uid="{00000000-0005-0000-0000-000082010000}"/>
    <cellStyle name="20 % - Akzent3 6 2 2 3 2" xfId="18926" xr:uid="{00000000-0005-0000-0000-000082010000}"/>
    <cellStyle name="20 % - Akzent3 6 2 2 3 3" xfId="32410" xr:uid="{00000000-0005-0000-0000-000082010000}"/>
    <cellStyle name="20 % - Akzent3 6 2 2 3 4" xfId="45901" xr:uid="{00000000-0005-0000-0000-000082010000}"/>
    <cellStyle name="20 % - Akzent3 6 2 2 4" xfId="8831" xr:uid="{00000000-0005-0000-0000-000082010000}"/>
    <cellStyle name="20 % - Akzent3 6 2 2 4 2" xfId="22282" xr:uid="{00000000-0005-0000-0000-000082010000}"/>
    <cellStyle name="20 % - Akzent3 6 2 2 4 3" xfId="35766" xr:uid="{00000000-0005-0000-0000-000082010000}"/>
    <cellStyle name="20 % - Akzent3 6 2 2 4 4" xfId="49257" xr:uid="{00000000-0005-0000-0000-000082010000}"/>
    <cellStyle name="20 % - Akzent3 6 2 2 5" xfId="12187" xr:uid="{00000000-0005-0000-0000-000082010000}"/>
    <cellStyle name="20 % - Akzent3 6 2 2 5 2" xfId="25638" xr:uid="{00000000-0005-0000-0000-000082010000}"/>
    <cellStyle name="20 % - Akzent3 6 2 2 5 3" xfId="39122" xr:uid="{00000000-0005-0000-0000-000082010000}"/>
    <cellStyle name="20 % - Akzent3 6 2 2 5 4" xfId="52613" xr:uid="{00000000-0005-0000-0000-000082010000}"/>
    <cellStyle name="20 % - Akzent3 6 2 2 6" xfId="15569" xr:uid="{00000000-0005-0000-0000-000082010000}"/>
    <cellStyle name="20 % - Akzent3 6 2 2 7" xfId="29053" xr:uid="{00000000-0005-0000-0000-000082010000}"/>
    <cellStyle name="20 % - Akzent3 6 2 2 8" xfId="42544" xr:uid="{00000000-0005-0000-0000-000082010000}"/>
    <cellStyle name="20 % - Akzent3 6 2 3" xfId="2681" xr:uid="{00000000-0005-0000-0000-000084010000}"/>
    <cellStyle name="20 % - Akzent3 6 2 3 2" xfId="6042" xr:uid="{00000000-0005-0000-0000-000084010000}"/>
    <cellStyle name="20 % - Akzent3 6 2 3 2 2" xfId="19493" xr:uid="{00000000-0005-0000-0000-000084010000}"/>
    <cellStyle name="20 % - Akzent3 6 2 3 2 3" xfId="32977" xr:uid="{00000000-0005-0000-0000-000084010000}"/>
    <cellStyle name="20 % - Akzent3 6 2 3 2 4" xfId="46468" xr:uid="{00000000-0005-0000-0000-000084010000}"/>
    <cellStyle name="20 % - Akzent3 6 2 3 3" xfId="9398" xr:uid="{00000000-0005-0000-0000-000084010000}"/>
    <cellStyle name="20 % - Akzent3 6 2 3 3 2" xfId="22849" xr:uid="{00000000-0005-0000-0000-000084010000}"/>
    <cellStyle name="20 % - Akzent3 6 2 3 3 3" xfId="36333" xr:uid="{00000000-0005-0000-0000-000084010000}"/>
    <cellStyle name="20 % - Akzent3 6 2 3 3 4" xfId="49824" xr:uid="{00000000-0005-0000-0000-000084010000}"/>
    <cellStyle name="20 % - Akzent3 6 2 3 4" xfId="12754" xr:uid="{00000000-0005-0000-0000-000084010000}"/>
    <cellStyle name="20 % - Akzent3 6 2 3 4 2" xfId="26205" xr:uid="{00000000-0005-0000-0000-000084010000}"/>
    <cellStyle name="20 % - Akzent3 6 2 3 4 3" xfId="39689" xr:uid="{00000000-0005-0000-0000-000084010000}"/>
    <cellStyle name="20 % - Akzent3 6 2 3 4 4" xfId="53180" xr:uid="{00000000-0005-0000-0000-000084010000}"/>
    <cellStyle name="20 % - Akzent3 6 2 3 5" xfId="16136" xr:uid="{00000000-0005-0000-0000-000084010000}"/>
    <cellStyle name="20 % - Akzent3 6 2 3 6" xfId="29620" xr:uid="{00000000-0005-0000-0000-000084010000}"/>
    <cellStyle name="20 % - Akzent3 6 2 3 7" xfId="43111" xr:uid="{00000000-0005-0000-0000-000084010000}"/>
    <cellStyle name="20 % - Akzent3 6 2 4" xfId="3786" xr:uid="{00000000-0005-0000-0000-000085010000}"/>
    <cellStyle name="20 % - Akzent3 6 2 4 2" xfId="7147" xr:uid="{00000000-0005-0000-0000-000085010000}"/>
    <cellStyle name="20 % - Akzent3 6 2 4 2 2" xfId="20598" xr:uid="{00000000-0005-0000-0000-000085010000}"/>
    <cellStyle name="20 % - Akzent3 6 2 4 2 3" xfId="34082" xr:uid="{00000000-0005-0000-0000-000085010000}"/>
    <cellStyle name="20 % - Akzent3 6 2 4 2 4" xfId="47573" xr:uid="{00000000-0005-0000-0000-000085010000}"/>
    <cellStyle name="20 % - Akzent3 6 2 4 3" xfId="10503" xr:uid="{00000000-0005-0000-0000-000085010000}"/>
    <cellStyle name="20 % - Akzent3 6 2 4 3 2" xfId="23954" xr:uid="{00000000-0005-0000-0000-000085010000}"/>
    <cellStyle name="20 % - Akzent3 6 2 4 3 3" xfId="37438" xr:uid="{00000000-0005-0000-0000-000085010000}"/>
    <cellStyle name="20 % - Akzent3 6 2 4 3 4" xfId="50929" xr:uid="{00000000-0005-0000-0000-000085010000}"/>
    <cellStyle name="20 % - Akzent3 6 2 4 4" xfId="13859" xr:uid="{00000000-0005-0000-0000-000085010000}"/>
    <cellStyle name="20 % - Akzent3 6 2 4 4 2" xfId="27310" xr:uid="{00000000-0005-0000-0000-000085010000}"/>
    <cellStyle name="20 % - Akzent3 6 2 4 4 3" xfId="40794" xr:uid="{00000000-0005-0000-0000-000085010000}"/>
    <cellStyle name="20 % - Akzent3 6 2 4 4 4" xfId="54285" xr:uid="{00000000-0005-0000-0000-000085010000}"/>
    <cellStyle name="20 % - Akzent3 6 2 4 5" xfId="17241" xr:uid="{00000000-0005-0000-0000-000085010000}"/>
    <cellStyle name="20 % - Akzent3 6 2 4 6" xfId="30725" xr:uid="{00000000-0005-0000-0000-000085010000}"/>
    <cellStyle name="20 % - Akzent3 6 2 4 7" xfId="44216" xr:uid="{00000000-0005-0000-0000-000085010000}"/>
    <cellStyle name="20 % - Akzent3 6 2 5" xfId="4366" xr:uid="{00000000-0005-0000-0000-000086010000}"/>
    <cellStyle name="20 % - Akzent3 6 2 5 2" xfId="7723" xr:uid="{00000000-0005-0000-0000-000086010000}"/>
    <cellStyle name="20 % - Akzent3 6 2 5 2 2" xfId="21174" xr:uid="{00000000-0005-0000-0000-000086010000}"/>
    <cellStyle name="20 % - Akzent3 6 2 5 2 3" xfId="34658" xr:uid="{00000000-0005-0000-0000-000086010000}"/>
    <cellStyle name="20 % - Akzent3 6 2 5 2 4" xfId="48149" xr:uid="{00000000-0005-0000-0000-000086010000}"/>
    <cellStyle name="20 % - Akzent3 6 2 5 3" xfId="11079" xr:uid="{00000000-0005-0000-0000-000086010000}"/>
    <cellStyle name="20 % - Akzent3 6 2 5 3 2" xfId="24530" xr:uid="{00000000-0005-0000-0000-000086010000}"/>
    <cellStyle name="20 % - Akzent3 6 2 5 3 3" xfId="38014" xr:uid="{00000000-0005-0000-0000-000086010000}"/>
    <cellStyle name="20 % - Akzent3 6 2 5 3 4" xfId="51505" xr:uid="{00000000-0005-0000-0000-000086010000}"/>
    <cellStyle name="20 % - Akzent3 6 2 5 4" xfId="14435" xr:uid="{00000000-0005-0000-0000-000086010000}"/>
    <cellStyle name="20 % - Akzent3 6 2 5 4 2" xfId="27886" xr:uid="{00000000-0005-0000-0000-000086010000}"/>
    <cellStyle name="20 % - Akzent3 6 2 5 4 3" xfId="41370" xr:uid="{00000000-0005-0000-0000-000086010000}"/>
    <cellStyle name="20 % - Akzent3 6 2 5 4 4" xfId="54861" xr:uid="{00000000-0005-0000-0000-000086010000}"/>
    <cellStyle name="20 % - Akzent3 6 2 5 5" xfId="17817" xr:uid="{00000000-0005-0000-0000-000086010000}"/>
    <cellStyle name="20 % - Akzent3 6 2 5 6" xfId="31301" xr:uid="{00000000-0005-0000-0000-000086010000}"/>
    <cellStyle name="20 % - Akzent3 6 2 5 7" xfId="44792" xr:uid="{00000000-0005-0000-0000-000086010000}"/>
    <cellStyle name="20 % - Akzent3 6 2 6" xfId="4916" xr:uid="{00000000-0005-0000-0000-000081010000}"/>
    <cellStyle name="20 % - Akzent3 6 2 6 2" xfId="18367" xr:uid="{00000000-0005-0000-0000-000081010000}"/>
    <cellStyle name="20 % - Akzent3 6 2 6 3" xfId="31851" xr:uid="{00000000-0005-0000-0000-000081010000}"/>
    <cellStyle name="20 % - Akzent3 6 2 6 4" xfId="45342" xr:uid="{00000000-0005-0000-0000-000081010000}"/>
    <cellStyle name="20 % - Akzent3 6 2 7" xfId="8272" xr:uid="{00000000-0005-0000-0000-000081010000}"/>
    <cellStyle name="20 % - Akzent3 6 2 7 2" xfId="21723" xr:uid="{00000000-0005-0000-0000-000081010000}"/>
    <cellStyle name="20 % - Akzent3 6 2 7 3" xfId="35207" xr:uid="{00000000-0005-0000-0000-000081010000}"/>
    <cellStyle name="20 % - Akzent3 6 2 7 4" xfId="48698" xr:uid="{00000000-0005-0000-0000-000081010000}"/>
    <cellStyle name="20 % - Akzent3 6 2 8" xfId="11628" xr:uid="{00000000-0005-0000-0000-000081010000}"/>
    <cellStyle name="20 % - Akzent3 6 2 8 2" xfId="25079" xr:uid="{00000000-0005-0000-0000-000081010000}"/>
    <cellStyle name="20 % - Akzent3 6 2 8 3" xfId="38563" xr:uid="{00000000-0005-0000-0000-000081010000}"/>
    <cellStyle name="20 % - Akzent3 6 2 8 4" xfId="52054" xr:uid="{00000000-0005-0000-0000-000081010000}"/>
    <cellStyle name="20 % - Akzent3 6 2 9" xfId="15009" xr:uid="{00000000-0005-0000-0000-000081010000}"/>
    <cellStyle name="20 % - Akzent3 6 3" xfId="1851" xr:uid="{00000000-0005-0000-0000-000087010000}"/>
    <cellStyle name="20 % - Akzent3 6 3 2" xfId="2991" xr:uid="{00000000-0005-0000-0000-000088010000}"/>
    <cellStyle name="20 % - Akzent3 6 3 2 2" xfId="6352" xr:uid="{00000000-0005-0000-0000-000088010000}"/>
    <cellStyle name="20 % - Akzent3 6 3 2 2 2" xfId="19803" xr:uid="{00000000-0005-0000-0000-000088010000}"/>
    <cellStyle name="20 % - Akzent3 6 3 2 2 3" xfId="33287" xr:uid="{00000000-0005-0000-0000-000088010000}"/>
    <cellStyle name="20 % - Akzent3 6 3 2 2 4" xfId="46778" xr:uid="{00000000-0005-0000-0000-000088010000}"/>
    <cellStyle name="20 % - Akzent3 6 3 2 3" xfId="9708" xr:uid="{00000000-0005-0000-0000-000088010000}"/>
    <cellStyle name="20 % - Akzent3 6 3 2 3 2" xfId="23159" xr:uid="{00000000-0005-0000-0000-000088010000}"/>
    <cellStyle name="20 % - Akzent3 6 3 2 3 3" xfId="36643" xr:uid="{00000000-0005-0000-0000-000088010000}"/>
    <cellStyle name="20 % - Akzent3 6 3 2 3 4" xfId="50134" xr:uid="{00000000-0005-0000-0000-000088010000}"/>
    <cellStyle name="20 % - Akzent3 6 3 2 4" xfId="13064" xr:uid="{00000000-0005-0000-0000-000088010000}"/>
    <cellStyle name="20 % - Akzent3 6 3 2 4 2" xfId="26515" xr:uid="{00000000-0005-0000-0000-000088010000}"/>
    <cellStyle name="20 % - Akzent3 6 3 2 4 3" xfId="39999" xr:uid="{00000000-0005-0000-0000-000088010000}"/>
    <cellStyle name="20 % - Akzent3 6 3 2 4 4" xfId="53490" xr:uid="{00000000-0005-0000-0000-000088010000}"/>
    <cellStyle name="20 % - Akzent3 6 3 2 5" xfId="16446" xr:uid="{00000000-0005-0000-0000-000088010000}"/>
    <cellStyle name="20 % - Akzent3 6 3 2 6" xfId="29930" xr:uid="{00000000-0005-0000-0000-000088010000}"/>
    <cellStyle name="20 % - Akzent3 6 3 2 7" xfId="43421" xr:uid="{00000000-0005-0000-0000-000088010000}"/>
    <cellStyle name="20 % - Akzent3 6 3 3" xfId="5225" xr:uid="{00000000-0005-0000-0000-000087010000}"/>
    <cellStyle name="20 % - Akzent3 6 3 3 2" xfId="18676" xr:uid="{00000000-0005-0000-0000-000087010000}"/>
    <cellStyle name="20 % - Akzent3 6 3 3 3" xfId="32160" xr:uid="{00000000-0005-0000-0000-000087010000}"/>
    <cellStyle name="20 % - Akzent3 6 3 3 4" xfId="45651" xr:uid="{00000000-0005-0000-0000-000087010000}"/>
    <cellStyle name="20 % - Akzent3 6 3 4" xfId="8581" xr:uid="{00000000-0005-0000-0000-000087010000}"/>
    <cellStyle name="20 % - Akzent3 6 3 4 2" xfId="22032" xr:uid="{00000000-0005-0000-0000-000087010000}"/>
    <cellStyle name="20 % - Akzent3 6 3 4 3" xfId="35516" xr:uid="{00000000-0005-0000-0000-000087010000}"/>
    <cellStyle name="20 % - Akzent3 6 3 4 4" xfId="49007" xr:uid="{00000000-0005-0000-0000-000087010000}"/>
    <cellStyle name="20 % - Akzent3 6 3 5" xfId="11937" xr:uid="{00000000-0005-0000-0000-000087010000}"/>
    <cellStyle name="20 % - Akzent3 6 3 5 2" xfId="25388" xr:uid="{00000000-0005-0000-0000-000087010000}"/>
    <cellStyle name="20 % - Akzent3 6 3 5 3" xfId="38872" xr:uid="{00000000-0005-0000-0000-000087010000}"/>
    <cellStyle name="20 % - Akzent3 6 3 5 4" xfId="52363" xr:uid="{00000000-0005-0000-0000-000087010000}"/>
    <cellStyle name="20 % - Akzent3 6 3 6" xfId="15319" xr:uid="{00000000-0005-0000-0000-000087010000}"/>
    <cellStyle name="20 % - Akzent3 6 3 7" xfId="28803" xr:uid="{00000000-0005-0000-0000-000087010000}"/>
    <cellStyle name="20 % - Akzent3 6 3 8" xfId="42294" xr:uid="{00000000-0005-0000-0000-000087010000}"/>
    <cellStyle name="20 % - Akzent3 6 4" xfId="2430" xr:uid="{00000000-0005-0000-0000-000089010000}"/>
    <cellStyle name="20 % - Akzent3 6 4 2" xfId="5792" xr:uid="{00000000-0005-0000-0000-000089010000}"/>
    <cellStyle name="20 % - Akzent3 6 4 2 2" xfId="19243" xr:uid="{00000000-0005-0000-0000-000089010000}"/>
    <cellStyle name="20 % - Akzent3 6 4 2 3" xfId="32727" xr:uid="{00000000-0005-0000-0000-000089010000}"/>
    <cellStyle name="20 % - Akzent3 6 4 2 4" xfId="46218" xr:uid="{00000000-0005-0000-0000-000089010000}"/>
    <cellStyle name="20 % - Akzent3 6 4 3" xfId="9148" xr:uid="{00000000-0005-0000-0000-000089010000}"/>
    <cellStyle name="20 % - Akzent3 6 4 3 2" xfId="22599" xr:uid="{00000000-0005-0000-0000-000089010000}"/>
    <cellStyle name="20 % - Akzent3 6 4 3 3" xfId="36083" xr:uid="{00000000-0005-0000-0000-000089010000}"/>
    <cellStyle name="20 % - Akzent3 6 4 3 4" xfId="49574" xr:uid="{00000000-0005-0000-0000-000089010000}"/>
    <cellStyle name="20 % - Akzent3 6 4 4" xfId="12504" xr:uid="{00000000-0005-0000-0000-000089010000}"/>
    <cellStyle name="20 % - Akzent3 6 4 4 2" xfId="25955" xr:uid="{00000000-0005-0000-0000-000089010000}"/>
    <cellStyle name="20 % - Akzent3 6 4 4 3" xfId="39439" xr:uid="{00000000-0005-0000-0000-000089010000}"/>
    <cellStyle name="20 % - Akzent3 6 4 4 4" xfId="52930" xr:uid="{00000000-0005-0000-0000-000089010000}"/>
    <cellStyle name="20 % - Akzent3 6 4 5" xfId="15886" xr:uid="{00000000-0005-0000-0000-000089010000}"/>
    <cellStyle name="20 % - Akzent3 6 4 6" xfId="29370" xr:uid="{00000000-0005-0000-0000-000089010000}"/>
    <cellStyle name="20 % - Akzent3 6 4 7" xfId="42861" xr:uid="{00000000-0005-0000-0000-000089010000}"/>
    <cellStyle name="20 % - Akzent3 6 5" xfId="3536" xr:uid="{00000000-0005-0000-0000-00008A010000}"/>
    <cellStyle name="20 % - Akzent3 6 5 2" xfId="6897" xr:uid="{00000000-0005-0000-0000-00008A010000}"/>
    <cellStyle name="20 % - Akzent3 6 5 2 2" xfId="20348" xr:uid="{00000000-0005-0000-0000-00008A010000}"/>
    <cellStyle name="20 % - Akzent3 6 5 2 3" xfId="33832" xr:uid="{00000000-0005-0000-0000-00008A010000}"/>
    <cellStyle name="20 % - Akzent3 6 5 2 4" xfId="47323" xr:uid="{00000000-0005-0000-0000-00008A010000}"/>
    <cellStyle name="20 % - Akzent3 6 5 3" xfId="10253" xr:uid="{00000000-0005-0000-0000-00008A010000}"/>
    <cellStyle name="20 % - Akzent3 6 5 3 2" xfId="23704" xr:uid="{00000000-0005-0000-0000-00008A010000}"/>
    <cellStyle name="20 % - Akzent3 6 5 3 3" xfId="37188" xr:uid="{00000000-0005-0000-0000-00008A010000}"/>
    <cellStyle name="20 % - Akzent3 6 5 3 4" xfId="50679" xr:uid="{00000000-0005-0000-0000-00008A010000}"/>
    <cellStyle name="20 % - Akzent3 6 5 4" xfId="13609" xr:uid="{00000000-0005-0000-0000-00008A010000}"/>
    <cellStyle name="20 % - Akzent3 6 5 4 2" xfId="27060" xr:uid="{00000000-0005-0000-0000-00008A010000}"/>
    <cellStyle name="20 % - Akzent3 6 5 4 3" xfId="40544" xr:uid="{00000000-0005-0000-0000-00008A010000}"/>
    <cellStyle name="20 % - Akzent3 6 5 4 4" xfId="54035" xr:uid="{00000000-0005-0000-0000-00008A010000}"/>
    <cellStyle name="20 % - Akzent3 6 5 5" xfId="16991" xr:uid="{00000000-0005-0000-0000-00008A010000}"/>
    <cellStyle name="20 % - Akzent3 6 5 6" xfId="30475" xr:uid="{00000000-0005-0000-0000-00008A010000}"/>
    <cellStyle name="20 % - Akzent3 6 5 7" xfId="43966" xr:uid="{00000000-0005-0000-0000-00008A010000}"/>
    <cellStyle name="20 % - Akzent3 6 6" xfId="4116" xr:uid="{00000000-0005-0000-0000-00008B010000}"/>
    <cellStyle name="20 % - Akzent3 6 6 2" xfId="7473" xr:uid="{00000000-0005-0000-0000-00008B010000}"/>
    <cellStyle name="20 % - Akzent3 6 6 2 2" xfId="20924" xr:uid="{00000000-0005-0000-0000-00008B010000}"/>
    <cellStyle name="20 % - Akzent3 6 6 2 3" xfId="34408" xr:uid="{00000000-0005-0000-0000-00008B010000}"/>
    <cellStyle name="20 % - Akzent3 6 6 2 4" xfId="47899" xr:uid="{00000000-0005-0000-0000-00008B010000}"/>
    <cellStyle name="20 % - Akzent3 6 6 3" xfId="10829" xr:uid="{00000000-0005-0000-0000-00008B010000}"/>
    <cellStyle name="20 % - Akzent3 6 6 3 2" xfId="24280" xr:uid="{00000000-0005-0000-0000-00008B010000}"/>
    <cellStyle name="20 % - Akzent3 6 6 3 3" xfId="37764" xr:uid="{00000000-0005-0000-0000-00008B010000}"/>
    <cellStyle name="20 % - Akzent3 6 6 3 4" xfId="51255" xr:uid="{00000000-0005-0000-0000-00008B010000}"/>
    <cellStyle name="20 % - Akzent3 6 6 4" xfId="14185" xr:uid="{00000000-0005-0000-0000-00008B010000}"/>
    <cellStyle name="20 % - Akzent3 6 6 4 2" xfId="27636" xr:uid="{00000000-0005-0000-0000-00008B010000}"/>
    <cellStyle name="20 % - Akzent3 6 6 4 3" xfId="41120" xr:uid="{00000000-0005-0000-0000-00008B010000}"/>
    <cellStyle name="20 % - Akzent3 6 6 4 4" xfId="54611" xr:uid="{00000000-0005-0000-0000-00008B010000}"/>
    <cellStyle name="20 % - Akzent3 6 6 5" xfId="17567" xr:uid="{00000000-0005-0000-0000-00008B010000}"/>
    <cellStyle name="20 % - Akzent3 6 6 6" xfId="31051" xr:uid="{00000000-0005-0000-0000-00008B010000}"/>
    <cellStyle name="20 % - Akzent3 6 6 7" xfId="44542" xr:uid="{00000000-0005-0000-0000-00008B010000}"/>
    <cellStyle name="20 % - Akzent3 6 7" xfId="4666" xr:uid="{00000000-0005-0000-0000-000080010000}"/>
    <cellStyle name="20 % - Akzent3 6 7 2" xfId="18117" xr:uid="{00000000-0005-0000-0000-000080010000}"/>
    <cellStyle name="20 % - Akzent3 6 7 3" xfId="31601" xr:uid="{00000000-0005-0000-0000-000080010000}"/>
    <cellStyle name="20 % - Akzent3 6 7 4" xfId="45092" xr:uid="{00000000-0005-0000-0000-000080010000}"/>
    <cellStyle name="20 % - Akzent3 6 8" xfId="8022" xr:uid="{00000000-0005-0000-0000-000080010000}"/>
    <cellStyle name="20 % - Akzent3 6 8 2" xfId="21473" xr:uid="{00000000-0005-0000-0000-000080010000}"/>
    <cellStyle name="20 % - Akzent3 6 8 3" xfId="34957" xr:uid="{00000000-0005-0000-0000-000080010000}"/>
    <cellStyle name="20 % - Akzent3 6 8 4" xfId="48448" xr:uid="{00000000-0005-0000-0000-000080010000}"/>
    <cellStyle name="20 % - Akzent3 6 9" xfId="11378" xr:uid="{00000000-0005-0000-0000-000080010000}"/>
    <cellStyle name="20 % - Akzent3 6 9 2" xfId="24829" xr:uid="{00000000-0005-0000-0000-000080010000}"/>
    <cellStyle name="20 % - Akzent3 6 9 3" xfId="38313" xr:uid="{00000000-0005-0000-0000-000080010000}"/>
    <cellStyle name="20 % - Akzent3 6 9 4" xfId="51804" xr:uid="{00000000-0005-0000-0000-000080010000}"/>
    <cellStyle name="20 % - Akzent3 7" xfId="1345" xr:uid="{00000000-0005-0000-0000-00008C010000}"/>
    <cellStyle name="20 % - Akzent3 7 10" xfId="28307" xr:uid="{00000000-0005-0000-0000-00008C010000}"/>
    <cellStyle name="20 % - Akzent3 7 11" xfId="41798" xr:uid="{00000000-0005-0000-0000-00008C010000}"/>
    <cellStyle name="20 % - Akzent3 7 2" xfId="1916" xr:uid="{00000000-0005-0000-0000-00008D010000}"/>
    <cellStyle name="20 % - Akzent3 7 2 2" xfId="3056" xr:uid="{00000000-0005-0000-0000-00008E010000}"/>
    <cellStyle name="20 % - Akzent3 7 2 2 2" xfId="6417" xr:uid="{00000000-0005-0000-0000-00008E010000}"/>
    <cellStyle name="20 % - Akzent3 7 2 2 2 2" xfId="19868" xr:uid="{00000000-0005-0000-0000-00008E010000}"/>
    <cellStyle name="20 % - Akzent3 7 2 2 2 3" xfId="33352" xr:uid="{00000000-0005-0000-0000-00008E010000}"/>
    <cellStyle name="20 % - Akzent3 7 2 2 2 4" xfId="46843" xr:uid="{00000000-0005-0000-0000-00008E010000}"/>
    <cellStyle name="20 % - Akzent3 7 2 2 3" xfId="9773" xr:uid="{00000000-0005-0000-0000-00008E010000}"/>
    <cellStyle name="20 % - Akzent3 7 2 2 3 2" xfId="23224" xr:uid="{00000000-0005-0000-0000-00008E010000}"/>
    <cellStyle name="20 % - Akzent3 7 2 2 3 3" xfId="36708" xr:uid="{00000000-0005-0000-0000-00008E010000}"/>
    <cellStyle name="20 % - Akzent3 7 2 2 3 4" xfId="50199" xr:uid="{00000000-0005-0000-0000-00008E010000}"/>
    <cellStyle name="20 % - Akzent3 7 2 2 4" xfId="13129" xr:uid="{00000000-0005-0000-0000-00008E010000}"/>
    <cellStyle name="20 % - Akzent3 7 2 2 4 2" xfId="26580" xr:uid="{00000000-0005-0000-0000-00008E010000}"/>
    <cellStyle name="20 % - Akzent3 7 2 2 4 3" xfId="40064" xr:uid="{00000000-0005-0000-0000-00008E010000}"/>
    <cellStyle name="20 % - Akzent3 7 2 2 4 4" xfId="53555" xr:uid="{00000000-0005-0000-0000-00008E010000}"/>
    <cellStyle name="20 % - Akzent3 7 2 2 5" xfId="16511" xr:uid="{00000000-0005-0000-0000-00008E010000}"/>
    <cellStyle name="20 % - Akzent3 7 2 2 6" xfId="29995" xr:uid="{00000000-0005-0000-0000-00008E010000}"/>
    <cellStyle name="20 % - Akzent3 7 2 2 7" xfId="43486" xr:uid="{00000000-0005-0000-0000-00008E010000}"/>
    <cellStyle name="20 % - Akzent3 7 2 3" xfId="5290" xr:uid="{00000000-0005-0000-0000-00008D010000}"/>
    <cellStyle name="20 % - Akzent3 7 2 3 2" xfId="18741" xr:uid="{00000000-0005-0000-0000-00008D010000}"/>
    <cellStyle name="20 % - Akzent3 7 2 3 3" xfId="32225" xr:uid="{00000000-0005-0000-0000-00008D010000}"/>
    <cellStyle name="20 % - Akzent3 7 2 3 4" xfId="45716" xr:uid="{00000000-0005-0000-0000-00008D010000}"/>
    <cellStyle name="20 % - Akzent3 7 2 4" xfId="8646" xr:uid="{00000000-0005-0000-0000-00008D010000}"/>
    <cellStyle name="20 % - Akzent3 7 2 4 2" xfId="22097" xr:uid="{00000000-0005-0000-0000-00008D010000}"/>
    <cellStyle name="20 % - Akzent3 7 2 4 3" xfId="35581" xr:uid="{00000000-0005-0000-0000-00008D010000}"/>
    <cellStyle name="20 % - Akzent3 7 2 4 4" xfId="49072" xr:uid="{00000000-0005-0000-0000-00008D010000}"/>
    <cellStyle name="20 % - Akzent3 7 2 5" xfId="12002" xr:uid="{00000000-0005-0000-0000-00008D010000}"/>
    <cellStyle name="20 % - Akzent3 7 2 5 2" xfId="25453" xr:uid="{00000000-0005-0000-0000-00008D010000}"/>
    <cellStyle name="20 % - Akzent3 7 2 5 3" xfId="38937" xr:uid="{00000000-0005-0000-0000-00008D010000}"/>
    <cellStyle name="20 % - Akzent3 7 2 5 4" xfId="52428" xr:uid="{00000000-0005-0000-0000-00008D010000}"/>
    <cellStyle name="20 % - Akzent3 7 2 6" xfId="15384" xr:uid="{00000000-0005-0000-0000-00008D010000}"/>
    <cellStyle name="20 % - Akzent3 7 2 7" xfId="28868" xr:uid="{00000000-0005-0000-0000-00008D010000}"/>
    <cellStyle name="20 % - Akzent3 7 2 8" xfId="42359" xr:uid="{00000000-0005-0000-0000-00008D010000}"/>
    <cellStyle name="20 % - Akzent3 7 3" xfId="2496" xr:uid="{00000000-0005-0000-0000-00008F010000}"/>
    <cellStyle name="20 % - Akzent3 7 3 2" xfId="5857" xr:uid="{00000000-0005-0000-0000-00008F010000}"/>
    <cellStyle name="20 % - Akzent3 7 3 2 2" xfId="19308" xr:uid="{00000000-0005-0000-0000-00008F010000}"/>
    <cellStyle name="20 % - Akzent3 7 3 2 3" xfId="32792" xr:uid="{00000000-0005-0000-0000-00008F010000}"/>
    <cellStyle name="20 % - Akzent3 7 3 2 4" xfId="46283" xr:uid="{00000000-0005-0000-0000-00008F010000}"/>
    <cellStyle name="20 % - Akzent3 7 3 3" xfId="9213" xr:uid="{00000000-0005-0000-0000-00008F010000}"/>
    <cellStyle name="20 % - Akzent3 7 3 3 2" xfId="22664" xr:uid="{00000000-0005-0000-0000-00008F010000}"/>
    <cellStyle name="20 % - Akzent3 7 3 3 3" xfId="36148" xr:uid="{00000000-0005-0000-0000-00008F010000}"/>
    <cellStyle name="20 % - Akzent3 7 3 3 4" xfId="49639" xr:uid="{00000000-0005-0000-0000-00008F010000}"/>
    <cellStyle name="20 % - Akzent3 7 3 4" xfId="12569" xr:uid="{00000000-0005-0000-0000-00008F010000}"/>
    <cellStyle name="20 % - Akzent3 7 3 4 2" xfId="26020" xr:uid="{00000000-0005-0000-0000-00008F010000}"/>
    <cellStyle name="20 % - Akzent3 7 3 4 3" xfId="39504" xr:uid="{00000000-0005-0000-0000-00008F010000}"/>
    <cellStyle name="20 % - Akzent3 7 3 4 4" xfId="52995" xr:uid="{00000000-0005-0000-0000-00008F010000}"/>
    <cellStyle name="20 % - Akzent3 7 3 5" xfId="15951" xr:uid="{00000000-0005-0000-0000-00008F010000}"/>
    <cellStyle name="20 % - Akzent3 7 3 6" xfId="29435" xr:uid="{00000000-0005-0000-0000-00008F010000}"/>
    <cellStyle name="20 % - Akzent3 7 3 7" xfId="42926" xr:uid="{00000000-0005-0000-0000-00008F010000}"/>
    <cellStyle name="20 % - Akzent3 7 4" xfId="3601" xr:uid="{00000000-0005-0000-0000-000090010000}"/>
    <cellStyle name="20 % - Akzent3 7 4 2" xfId="6962" xr:uid="{00000000-0005-0000-0000-000090010000}"/>
    <cellStyle name="20 % - Akzent3 7 4 2 2" xfId="20413" xr:uid="{00000000-0005-0000-0000-000090010000}"/>
    <cellStyle name="20 % - Akzent3 7 4 2 3" xfId="33897" xr:uid="{00000000-0005-0000-0000-000090010000}"/>
    <cellStyle name="20 % - Akzent3 7 4 2 4" xfId="47388" xr:uid="{00000000-0005-0000-0000-000090010000}"/>
    <cellStyle name="20 % - Akzent3 7 4 3" xfId="10318" xr:uid="{00000000-0005-0000-0000-000090010000}"/>
    <cellStyle name="20 % - Akzent3 7 4 3 2" xfId="23769" xr:uid="{00000000-0005-0000-0000-000090010000}"/>
    <cellStyle name="20 % - Akzent3 7 4 3 3" xfId="37253" xr:uid="{00000000-0005-0000-0000-000090010000}"/>
    <cellStyle name="20 % - Akzent3 7 4 3 4" xfId="50744" xr:uid="{00000000-0005-0000-0000-000090010000}"/>
    <cellStyle name="20 % - Akzent3 7 4 4" xfId="13674" xr:uid="{00000000-0005-0000-0000-000090010000}"/>
    <cellStyle name="20 % - Akzent3 7 4 4 2" xfId="27125" xr:uid="{00000000-0005-0000-0000-000090010000}"/>
    <cellStyle name="20 % - Akzent3 7 4 4 3" xfId="40609" xr:uid="{00000000-0005-0000-0000-000090010000}"/>
    <cellStyle name="20 % - Akzent3 7 4 4 4" xfId="54100" xr:uid="{00000000-0005-0000-0000-000090010000}"/>
    <cellStyle name="20 % - Akzent3 7 4 5" xfId="17056" xr:uid="{00000000-0005-0000-0000-000090010000}"/>
    <cellStyle name="20 % - Akzent3 7 4 6" xfId="30540" xr:uid="{00000000-0005-0000-0000-000090010000}"/>
    <cellStyle name="20 % - Akzent3 7 4 7" xfId="44031" xr:uid="{00000000-0005-0000-0000-000090010000}"/>
    <cellStyle name="20 % - Akzent3 7 5" xfId="4181" xr:uid="{00000000-0005-0000-0000-000091010000}"/>
    <cellStyle name="20 % - Akzent3 7 5 2" xfId="7538" xr:uid="{00000000-0005-0000-0000-000091010000}"/>
    <cellStyle name="20 % - Akzent3 7 5 2 2" xfId="20989" xr:uid="{00000000-0005-0000-0000-000091010000}"/>
    <cellStyle name="20 % - Akzent3 7 5 2 3" xfId="34473" xr:uid="{00000000-0005-0000-0000-000091010000}"/>
    <cellStyle name="20 % - Akzent3 7 5 2 4" xfId="47964" xr:uid="{00000000-0005-0000-0000-000091010000}"/>
    <cellStyle name="20 % - Akzent3 7 5 3" xfId="10894" xr:uid="{00000000-0005-0000-0000-000091010000}"/>
    <cellStyle name="20 % - Akzent3 7 5 3 2" xfId="24345" xr:uid="{00000000-0005-0000-0000-000091010000}"/>
    <cellStyle name="20 % - Akzent3 7 5 3 3" xfId="37829" xr:uid="{00000000-0005-0000-0000-000091010000}"/>
    <cellStyle name="20 % - Akzent3 7 5 3 4" xfId="51320" xr:uid="{00000000-0005-0000-0000-000091010000}"/>
    <cellStyle name="20 % - Akzent3 7 5 4" xfId="14250" xr:uid="{00000000-0005-0000-0000-000091010000}"/>
    <cellStyle name="20 % - Akzent3 7 5 4 2" xfId="27701" xr:uid="{00000000-0005-0000-0000-000091010000}"/>
    <cellStyle name="20 % - Akzent3 7 5 4 3" xfId="41185" xr:uid="{00000000-0005-0000-0000-000091010000}"/>
    <cellStyle name="20 % - Akzent3 7 5 4 4" xfId="54676" xr:uid="{00000000-0005-0000-0000-000091010000}"/>
    <cellStyle name="20 % - Akzent3 7 5 5" xfId="17632" xr:uid="{00000000-0005-0000-0000-000091010000}"/>
    <cellStyle name="20 % - Akzent3 7 5 6" xfId="31116" xr:uid="{00000000-0005-0000-0000-000091010000}"/>
    <cellStyle name="20 % - Akzent3 7 5 7" xfId="44607" xr:uid="{00000000-0005-0000-0000-000091010000}"/>
    <cellStyle name="20 % - Akzent3 7 6" xfId="4731" xr:uid="{00000000-0005-0000-0000-00008C010000}"/>
    <cellStyle name="20 % - Akzent3 7 6 2" xfId="18182" xr:uid="{00000000-0005-0000-0000-00008C010000}"/>
    <cellStyle name="20 % - Akzent3 7 6 3" xfId="31666" xr:uid="{00000000-0005-0000-0000-00008C010000}"/>
    <cellStyle name="20 % - Akzent3 7 6 4" xfId="45157" xr:uid="{00000000-0005-0000-0000-00008C010000}"/>
    <cellStyle name="20 % - Akzent3 7 7" xfId="8087" xr:uid="{00000000-0005-0000-0000-00008C010000}"/>
    <cellStyle name="20 % - Akzent3 7 7 2" xfId="21538" xr:uid="{00000000-0005-0000-0000-00008C010000}"/>
    <cellStyle name="20 % - Akzent3 7 7 3" xfId="35022" xr:uid="{00000000-0005-0000-0000-00008C010000}"/>
    <cellStyle name="20 % - Akzent3 7 7 4" xfId="48513" xr:uid="{00000000-0005-0000-0000-00008C010000}"/>
    <cellStyle name="20 % - Akzent3 7 8" xfId="11443" xr:uid="{00000000-0005-0000-0000-00008C010000}"/>
    <cellStyle name="20 % - Akzent3 7 8 2" xfId="24894" xr:uid="{00000000-0005-0000-0000-00008C010000}"/>
    <cellStyle name="20 % - Akzent3 7 8 3" xfId="38378" xr:uid="{00000000-0005-0000-0000-00008C010000}"/>
    <cellStyle name="20 % - Akzent3 7 8 4" xfId="51869" xr:uid="{00000000-0005-0000-0000-00008C010000}"/>
    <cellStyle name="20 % - Akzent3 7 9" xfId="14824" xr:uid="{00000000-0005-0000-0000-00008C010000}"/>
    <cellStyle name="20 % - Akzent3 8" xfId="1579" xr:uid="{00000000-0005-0000-0000-000092010000}"/>
    <cellStyle name="20 % - Akzent3 8 10" xfId="28548" xr:uid="{00000000-0005-0000-0000-000092010000}"/>
    <cellStyle name="20 % - Akzent3 8 11" xfId="42039" xr:uid="{00000000-0005-0000-0000-000092010000}"/>
    <cellStyle name="20 % - Akzent3 8 2" xfId="2156" xr:uid="{00000000-0005-0000-0000-000093010000}"/>
    <cellStyle name="20 % - Akzent3 8 2 2" xfId="3297" xr:uid="{00000000-0005-0000-0000-000094010000}"/>
    <cellStyle name="20 % - Akzent3 8 2 2 2" xfId="6658" xr:uid="{00000000-0005-0000-0000-000094010000}"/>
    <cellStyle name="20 % - Akzent3 8 2 2 2 2" xfId="20109" xr:uid="{00000000-0005-0000-0000-000094010000}"/>
    <cellStyle name="20 % - Akzent3 8 2 2 2 3" xfId="33593" xr:uid="{00000000-0005-0000-0000-000094010000}"/>
    <cellStyle name="20 % - Akzent3 8 2 2 2 4" xfId="47084" xr:uid="{00000000-0005-0000-0000-000094010000}"/>
    <cellStyle name="20 % - Akzent3 8 2 2 3" xfId="10014" xr:uid="{00000000-0005-0000-0000-000094010000}"/>
    <cellStyle name="20 % - Akzent3 8 2 2 3 2" xfId="23465" xr:uid="{00000000-0005-0000-0000-000094010000}"/>
    <cellStyle name="20 % - Akzent3 8 2 2 3 3" xfId="36949" xr:uid="{00000000-0005-0000-0000-000094010000}"/>
    <cellStyle name="20 % - Akzent3 8 2 2 3 4" xfId="50440" xr:uid="{00000000-0005-0000-0000-000094010000}"/>
    <cellStyle name="20 % - Akzent3 8 2 2 4" xfId="13370" xr:uid="{00000000-0005-0000-0000-000094010000}"/>
    <cellStyle name="20 % - Akzent3 8 2 2 4 2" xfId="26821" xr:uid="{00000000-0005-0000-0000-000094010000}"/>
    <cellStyle name="20 % - Akzent3 8 2 2 4 3" xfId="40305" xr:uid="{00000000-0005-0000-0000-000094010000}"/>
    <cellStyle name="20 % - Akzent3 8 2 2 4 4" xfId="53796" xr:uid="{00000000-0005-0000-0000-000094010000}"/>
    <cellStyle name="20 % - Akzent3 8 2 2 5" xfId="16752" xr:uid="{00000000-0005-0000-0000-000094010000}"/>
    <cellStyle name="20 % - Akzent3 8 2 2 6" xfId="30236" xr:uid="{00000000-0005-0000-0000-000094010000}"/>
    <cellStyle name="20 % - Akzent3 8 2 2 7" xfId="43727" xr:uid="{00000000-0005-0000-0000-000094010000}"/>
    <cellStyle name="20 % - Akzent3 8 2 3" xfId="5531" xr:uid="{00000000-0005-0000-0000-000093010000}"/>
    <cellStyle name="20 % - Akzent3 8 2 3 2" xfId="18982" xr:uid="{00000000-0005-0000-0000-000093010000}"/>
    <cellStyle name="20 % - Akzent3 8 2 3 3" xfId="32466" xr:uid="{00000000-0005-0000-0000-000093010000}"/>
    <cellStyle name="20 % - Akzent3 8 2 3 4" xfId="45957" xr:uid="{00000000-0005-0000-0000-000093010000}"/>
    <cellStyle name="20 % - Akzent3 8 2 4" xfId="8887" xr:uid="{00000000-0005-0000-0000-000093010000}"/>
    <cellStyle name="20 % - Akzent3 8 2 4 2" xfId="22338" xr:uid="{00000000-0005-0000-0000-000093010000}"/>
    <cellStyle name="20 % - Akzent3 8 2 4 3" xfId="35822" xr:uid="{00000000-0005-0000-0000-000093010000}"/>
    <cellStyle name="20 % - Akzent3 8 2 4 4" xfId="49313" xr:uid="{00000000-0005-0000-0000-000093010000}"/>
    <cellStyle name="20 % - Akzent3 8 2 5" xfId="12243" xr:uid="{00000000-0005-0000-0000-000093010000}"/>
    <cellStyle name="20 % - Akzent3 8 2 5 2" xfId="25694" xr:uid="{00000000-0005-0000-0000-000093010000}"/>
    <cellStyle name="20 % - Akzent3 8 2 5 3" xfId="39178" xr:uid="{00000000-0005-0000-0000-000093010000}"/>
    <cellStyle name="20 % - Akzent3 8 2 5 4" xfId="52669" xr:uid="{00000000-0005-0000-0000-000093010000}"/>
    <cellStyle name="20 % - Akzent3 8 2 6" xfId="15625" xr:uid="{00000000-0005-0000-0000-000093010000}"/>
    <cellStyle name="20 % - Akzent3 8 2 7" xfId="29109" xr:uid="{00000000-0005-0000-0000-000093010000}"/>
    <cellStyle name="20 % - Akzent3 8 2 8" xfId="42600" xr:uid="{00000000-0005-0000-0000-000093010000}"/>
    <cellStyle name="20 % - Akzent3 8 3" xfId="2737" xr:uid="{00000000-0005-0000-0000-000095010000}"/>
    <cellStyle name="20 % - Akzent3 8 3 2" xfId="6098" xr:uid="{00000000-0005-0000-0000-000095010000}"/>
    <cellStyle name="20 % - Akzent3 8 3 2 2" xfId="19549" xr:uid="{00000000-0005-0000-0000-000095010000}"/>
    <cellStyle name="20 % - Akzent3 8 3 2 3" xfId="33033" xr:uid="{00000000-0005-0000-0000-000095010000}"/>
    <cellStyle name="20 % - Akzent3 8 3 2 4" xfId="46524" xr:uid="{00000000-0005-0000-0000-000095010000}"/>
    <cellStyle name="20 % - Akzent3 8 3 3" xfId="9454" xr:uid="{00000000-0005-0000-0000-000095010000}"/>
    <cellStyle name="20 % - Akzent3 8 3 3 2" xfId="22905" xr:uid="{00000000-0005-0000-0000-000095010000}"/>
    <cellStyle name="20 % - Akzent3 8 3 3 3" xfId="36389" xr:uid="{00000000-0005-0000-0000-000095010000}"/>
    <cellStyle name="20 % - Akzent3 8 3 3 4" xfId="49880" xr:uid="{00000000-0005-0000-0000-000095010000}"/>
    <cellStyle name="20 % - Akzent3 8 3 4" xfId="12810" xr:uid="{00000000-0005-0000-0000-000095010000}"/>
    <cellStyle name="20 % - Akzent3 8 3 4 2" xfId="26261" xr:uid="{00000000-0005-0000-0000-000095010000}"/>
    <cellStyle name="20 % - Akzent3 8 3 4 3" xfId="39745" xr:uid="{00000000-0005-0000-0000-000095010000}"/>
    <cellStyle name="20 % - Akzent3 8 3 4 4" xfId="53236" xr:uid="{00000000-0005-0000-0000-000095010000}"/>
    <cellStyle name="20 % - Akzent3 8 3 5" xfId="16192" xr:uid="{00000000-0005-0000-0000-000095010000}"/>
    <cellStyle name="20 % - Akzent3 8 3 6" xfId="29676" xr:uid="{00000000-0005-0000-0000-000095010000}"/>
    <cellStyle name="20 % - Akzent3 8 3 7" xfId="43167" xr:uid="{00000000-0005-0000-0000-000095010000}"/>
    <cellStyle name="20 % - Akzent3 8 4" xfId="3842" xr:uid="{00000000-0005-0000-0000-000096010000}"/>
    <cellStyle name="20 % - Akzent3 8 4 2" xfId="7203" xr:uid="{00000000-0005-0000-0000-000096010000}"/>
    <cellStyle name="20 % - Akzent3 8 4 2 2" xfId="20654" xr:uid="{00000000-0005-0000-0000-000096010000}"/>
    <cellStyle name="20 % - Akzent3 8 4 2 3" xfId="34138" xr:uid="{00000000-0005-0000-0000-000096010000}"/>
    <cellStyle name="20 % - Akzent3 8 4 2 4" xfId="47629" xr:uid="{00000000-0005-0000-0000-000096010000}"/>
    <cellStyle name="20 % - Akzent3 8 4 3" xfId="10559" xr:uid="{00000000-0005-0000-0000-000096010000}"/>
    <cellStyle name="20 % - Akzent3 8 4 3 2" xfId="24010" xr:uid="{00000000-0005-0000-0000-000096010000}"/>
    <cellStyle name="20 % - Akzent3 8 4 3 3" xfId="37494" xr:uid="{00000000-0005-0000-0000-000096010000}"/>
    <cellStyle name="20 % - Akzent3 8 4 3 4" xfId="50985" xr:uid="{00000000-0005-0000-0000-000096010000}"/>
    <cellStyle name="20 % - Akzent3 8 4 4" xfId="13915" xr:uid="{00000000-0005-0000-0000-000096010000}"/>
    <cellStyle name="20 % - Akzent3 8 4 4 2" xfId="27366" xr:uid="{00000000-0005-0000-0000-000096010000}"/>
    <cellStyle name="20 % - Akzent3 8 4 4 3" xfId="40850" xr:uid="{00000000-0005-0000-0000-000096010000}"/>
    <cellStyle name="20 % - Akzent3 8 4 4 4" xfId="54341" xr:uid="{00000000-0005-0000-0000-000096010000}"/>
    <cellStyle name="20 % - Akzent3 8 4 5" xfId="17297" xr:uid="{00000000-0005-0000-0000-000096010000}"/>
    <cellStyle name="20 % - Akzent3 8 4 6" xfId="30781" xr:uid="{00000000-0005-0000-0000-000096010000}"/>
    <cellStyle name="20 % - Akzent3 8 4 7" xfId="44272" xr:uid="{00000000-0005-0000-0000-000096010000}"/>
    <cellStyle name="20 % - Akzent3 8 5" xfId="4422" xr:uid="{00000000-0005-0000-0000-000097010000}"/>
    <cellStyle name="20 % - Akzent3 8 5 2" xfId="7779" xr:uid="{00000000-0005-0000-0000-000097010000}"/>
    <cellStyle name="20 % - Akzent3 8 5 2 2" xfId="21230" xr:uid="{00000000-0005-0000-0000-000097010000}"/>
    <cellStyle name="20 % - Akzent3 8 5 2 3" xfId="34714" xr:uid="{00000000-0005-0000-0000-000097010000}"/>
    <cellStyle name="20 % - Akzent3 8 5 2 4" xfId="48205" xr:uid="{00000000-0005-0000-0000-000097010000}"/>
    <cellStyle name="20 % - Akzent3 8 5 3" xfId="11135" xr:uid="{00000000-0005-0000-0000-000097010000}"/>
    <cellStyle name="20 % - Akzent3 8 5 3 2" xfId="24586" xr:uid="{00000000-0005-0000-0000-000097010000}"/>
    <cellStyle name="20 % - Akzent3 8 5 3 3" xfId="38070" xr:uid="{00000000-0005-0000-0000-000097010000}"/>
    <cellStyle name="20 % - Akzent3 8 5 3 4" xfId="51561" xr:uid="{00000000-0005-0000-0000-000097010000}"/>
    <cellStyle name="20 % - Akzent3 8 5 4" xfId="14491" xr:uid="{00000000-0005-0000-0000-000097010000}"/>
    <cellStyle name="20 % - Akzent3 8 5 4 2" xfId="27942" xr:uid="{00000000-0005-0000-0000-000097010000}"/>
    <cellStyle name="20 % - Akzent3 8 5 4 3" xfId="41426" xr:uid="{00000000-0005-0000-0000-000097010000}"/>
    <cellStyle name="20 % - Akzent3 8 5 4 4" xfId="54917" xr:uid="{00000000-0005-0000-0000-000097010000}"/>
    <cellStyle name="20 % - Akzent3 8 5 5" xfId="17873" xr:uid="{00000000-0005-0000-0000-000097010000}"/>
    <cellStyle name="20 % - Akzent3 8 5 6" xfId="31357" xr:uid="{00000000-0005-0000-0000-000097010000}"/>
    <cellStyle name="20 % - Akzent3 8 5 7" xfId="44848" xr:uid="{00000000-0005-0000-0000-000097010000}"/>
    <cellStyle name="20 % - Akzent3 8 6" xfId="4972" xr:uid="{00000000-0005-0000-0000-000092010000}"/>
    <cellStyle name="20 % - Akzent3 8 6 2" xfId="18423" xr:uid="{00000000-0005-0000-0000-000092010000}"/>
    <cellStyle name="20 % - Akzent3 8 6 3" xfId="31907" xr:uid="{00000000-0005-0000-0000-000092010000}"/>
    <cellStyle name="20 % - Akzent3 8 6 4" xfId="45398" xr:uid="{00000000-0005-0000-0000-000092010000}"/>
    <cellStyle name="20 % - Akzent3 8 7" xfId="8328" xr:uid="{00000000-0005-0000-0000-000092010000}"/>
    <cellStyle name="20 % - Akzent3 8 7 2" xfId="21779" xr:uid="{00000000-0005-0000-0000-000092010000}"/>
    <cellStyle name="20 % - Akzent3 8 7 3" xfId="35263" xr:uid="{00000000-0005-0000-0000-000092010000}"/>
    <cellStyle name="20 % - Akzent3 8 7 4" xfId="48754" xr:uid="{00000000-0005-0000-0000-000092010000}"/>
    <cellStyle name="20 % - Akzent3 8 8" xfId="11684" xr:uid="{00000000-0005-0000-0000-000092010000}"/>
    <cellStyle name="20 % - Akzent3 8 8 2" xfId="25135" xr:uid="{00000000-0005-0000-0000-000092010000}"/>
    <cellStyle name="20 % - Akzent3 8 8 3" xfId="38619" xr:uid="{00000000-0005-0000-0000-000092010000}"/>
    <cellStyle name="20 % - Akzent3 8 8 4" xfId="52110" xr:uid="{00000000-0005-0000-0000-000092010000}"/>
    <cellStyle name="20 % - Akzent3 8 9" xfId="15065" xr:uid="{00000000-0005-0000-0000-000092010000}"/>
    <cellStyle name="20 % - Akzent3 9" xfId="1619" xr:uid="{00000000-0005-0000-0000-000098010000}"/>
    <cellStyle name="20 % - Akzent3 9 2" xfId="2173" xr:uid="{00000000-0005-0000-0000-000099010000}"/>
    <cellStyle name="20 % - Akzent3 9 2 2" xfId="3314" xr:uid="{00000000-0005-0000-0000-00009A010000}"/>
    <cellStyle name="20 % - Akzent3 9 2 2 2" xfId="6675" xr:uid="{00000000-0005-0000-0000-00009A010000}"/>
    <cellStyle name="20 % - Akzent3 9 2 2 2 2" xfId="20126" xr:uid="{00000000-0005-0000-0000-00009A010000}"/>
    <cellStyle name="20 % - Akzent3 9 2 2 2 3" xfId="33610" xr:uid="{00000000-0005-0000-0000-00009A010000}"/>
    <cellStyle name="20 % - Akzent3 9 2 2 2 4" xfId="47101" xr:uid="{00000000-0005-0000-0000-00009A010000}"/>
    <cellStyle name="20 % - Akzent3 9 2 2 3" xfId="10031" xr:uid="{00000000-0005-0000-0000-00009A010000}"/>
    <cellStyle name="20 % - Akzent3 9 2 2 3 2" xfId="23482" xr:uid="{00000000-0005-0000-0000-00009A010000}"/>
    <cellStyle name="20 % - Akzent3 9 2 2 3 3" xfId="36966" xr:uid="{00000000-0005-0000-0000-00009A010000}"/>
    <cellStyle name="20 % - Akzent3 9 2 2 3 4" xfId="50457" xr:uid="{00000000-0005-0000-0000-00009A010000}"/>
    <cellStyle name="20 % - Akzent3 9 2 2 4" xfId="13387" xr:uid="{00000000-0005-0000-0000-00009A010000}"/>
    <cellStyle name="20 % - Akzent3 9 2 2 4 2" xfId="26838" xr:uid="{00000000-0005-0000-0000-00009A010000}"/>
    <cellStyle name="20 % - Akzent3 9 2 2 4 3" xfId="40322" xr:uid="{00000000-0005-0000-0000-00009A010000}"/>
    <cellStyle name="20 % - Akzent3 9 2 2 4 4" xfId="53813" xr:uid="{00000000-0005-0000-0000-00009A010000}"/>
    <cellStyle name="20 % - Akzent3 9 2 2 5" xfId="16769" xr:uid="{00000000-0005-0000-0000-00009A010000}"/>
    <cellStyle name="20 % - Akzent3 9 2 2 6" xfId="30253" xr:uid="{00000000-0005-0000-0000-00009A010000}"/>
    <cellStyle name="20 % - Akzent3 9 2 2 7" xfId="43744" xr:uid="{00000000-0005-0000-0000-00009A010000}"/>
    <cellStyle name="20 % - Akzent3 9 2 3" xfId="5548" xr:uid="{00000000-0005-0000-0000-000099010000}"/>
    <cellStyle name="20 % - Akzent3 9 2 3 2" xfId="18999" xr:uid="{00000000-0005-0000-0000-000099010000}"/>
    <cellStyle name="20 % - Akzent3 9 2 3 3" xfId="32483" xr:uid="{00000000-0005-0000-0000-000099010000}"/>
    <cellStyle name="20 % - Akzent3 9 2 3 4" xfId="45974" xr:uid="{00000000-0005-0000-0000-000099010000}"/>
    <cellStyle name="20 % - Akzent3 9 2 4" xfId="8904" xr:uid="{00000000-0005-0000-0000-000099010000}"/>
    <cellStyle name="20 % - Akzent3 9 2 4 2" xfId="22355" xr:uid="{00000000-0005-0000-0000-000099010000}"/>
    <cellStyle name="20 % - Akzent3 9 2 4 3" xfId="35839" xr:uid="{00000000-0005-0000-0000-000099010000}"/>
    <cellStyle name="20 % - Akzent3 9 2 4 4" xfId="49330" xr:uid="{00000000-0005-0000-0000-000099010000}"/>
    <cellStyle name="20 % - Akzent3 9 2 5" xfId="12260" xr:uid="{00000000-0005-0000-0000-000099010000}"/>
    <cellStyle name="20 % - Akzent3 9 2 5 2" xfId="25711" xr:uid="{00000000-0005-0000-0000-000099010000}"/>
    <cellStyle name="20 % - Akzent3 9 2 5 3" xfId="39195" xr:uid="{00000000-0005-0000-0000-000099010000}"/>
    <cellStyle name="20 % - Akzent3 9 2 5 4" xfId="52686" xr:uid="{00000000-0005-0000-0000-000099010000}"/>
    <cellStyle name="20 % - Akzent3 9 2 6" xfId="15642" xr:uid="{00000000-0005-0000-0000-000099010000}"/>
    <cellStyle name="20 % - Akzent3 9 2 7" xfId="29126" xr:uid="{00000000-0005-0000-0000-000099010000}"/>
    <cellStyle name="20 % - Akzent3 9 2 8" xfId="42617" xr:uid="{00000000-0005-0000-0000-000099010000}"/>
    <cellStyle name="20 % - Akzent3 9 3" xfId="2755" xr:uid="{00000000-0005-0000-0000-00009B010000}"/>
    <cellStyle name="20 % - Akzent3 9 3 2" xfId="6116" xr:uid="{00000000-0005-0000-0000-00009B010000}"/>
    <cellStyle name="20 % - Akzent3 9 3 2 2" xfId="19567" xr:uid="{00000000-0005-0000-0000-00009B010000}"/>
    <cellStyle name="20 % - Akzent3 9 3 2 3" xfId="33051" xr:uid="{00000000-0005-0000-0000-00009B010000}"/>
    <cellStyle name="20 % - Akzent3 9 3 2 4" xfId="46542" xr:uid="{00000000-0005-0000-0000-00009B010000}"/>
    <cellStyle name="20 % - Akzent3 9 3 3" xfId="9472" xr:uid="{00000000-0005-0000-0000-00009B010000}"/>
    <cellStyle name="20 % - Akzent3 9 3 3 2" xfId="22923" xr:uid="{00000000-0005-0000-0000-00009B010000}"/>
    <cellStyle name="20 % - Akzent3 9 3 3 3" xfId="36407" xr:uid="{00000000-0005-0000-0000-00009B010000}"/>
    <cellStyle name="20 % - Akzent3 9 3 3 4" xfId="49898" xr:uid="{00000000-0005-0000-0000-00009B010000}"/>
    <cellStyle name="20 % - Akzent3 9 3 4" xfId="12828" xr:uid="{00000000-0005-0000-0000-00009B010000}"/>
    <cellStyle name="20 % - Akzent3 9 3 4 2" xfId="26279" xr:uid="{00000000-0005-0000-0000-00009B010000}"/>
    <cellStyle name="20 % - Akzent3 9 3 4 3" xfId="39763" xr:uid="{00000000-0005-0000-0000-00009B010000}"/>
    <cellStyle name="20 % - Akzent3 9 3 4 4" xfId="53254" xr:uid="{00000000-0005-0000-0000-00009B010000}"/>
    <cellStyle name="20 % - Akzent3 9 3 5" xfId="16210" xr:uid="{00000000-0005-0000-0000-00009B010000}"/>
    <cellStyle name="20 % - Akzent3 9 3 6" xfId="29694" xr:uid="{00000000-0005-0000-0000-00009B010000}"/>
    <cellStyle name="20 % - Akzent3 9 3 7" xfId="43185" xr:uid="{00000000-0005-0000-0000-00009B010000}"/>
    <cellStyle name="20 % - Akzent3 9 4" xfId="4989" xr:uid="{00000000-0005-0000-0000-000098010000}"/>
    <cellStyle name="20 % - Akzent3 9 4 2" xfId="18440" xr:uid="{00000000-0005-0000-0000-000098010000}"/>
    <cellStyle name="20 % - Akzent3 9 4 3" xfId="31924" xr:uid="{00000000-0005-0000-0000-000098010000}"/>
    <cellStyle name="20 % - Akzent3 9 4 4" xfId="45415" xr:uid="{00000000-0005-0000-0000-000098010000}"/>
    <cellStyle name="20 % - Akzent3 9 5" xfId="8345" xr:uid="{00000000-0005-0000-0000-000098010000}"/>
    <cellStyle name="20 % - Akzent3 9 5 2" xfId="21796" xr:uid="{00000000-0005-0000-0000-000098010000}"/>
    <cellStyle name="20 % - Akzent3 9 5 3" xfId="35280" xr:uid="{00000000-0005-0000-0000-000098010000}"/>
    <cellStyle name="20 % - Akzent3 9 5 4" xfId="48771" xr:uid="{00000000-0005-0000-0000-000098010000}"/>
    <cellStyle name="20 % - Akzent3 9 6" xfId="11701" xr:uid="{00000000-0005-0000-0000-000098010000}"/>
    <cellStyle name="20 % - Akzent3 9 6 2" xfId="25152" xr:uid="{00000000-0005-0000-0000-000098010000}"/>
    <cellStyle name="20 % - Akzent3 9 6 3" xfId="38636" xr:uid="{00000000-0005-0000-0000-000098010000}"/>
    <cellStyle name="20 % - Akzent3 9 6 4" xfId="52127" xr:uid="{00000000-0005-0000-0000-000098010000}"/>
    <cellStyle name="20 % - Akzent3 9 7" xfId="15083" xr:uid="{00000000-0005-0000-0000-000098010000}"/>
    <cellStyle name="20 % - Akzent3 9 8" xfId="28567" xr:uid="{00000000-0005-0000-0000-000098010000}"/>
    <cellStyle name="20 % - Akzent3 9 9" xfId="42058" xr:uid="{00000000-0005-0000-0000-000098010000}"/>
    <cellStyle name="20 % - Akzent4" xfId="267" builtinId="42" customBuiltin="1"/>
    <cellStyle name="20 % - Akzent4 10" xfId="1650" xr:uid="{00000000-0005-0000-0000-00009D010000}"/>
    <cellStyle name="20 % - Akzent4 10 2" xfId="2786" xr:uid="{00000000-0005-0000-0000-00009E010000}"/>
    <cellStyle name="20 % - Akzent4 10 2 2" xfId="6147" xr:uid="{00000000-0005-0000-0000-00009E010000}"/>
    <cellStyle name="20 % - Akzent4 10 2 2 2" xfId="19598" xr:uid="{00000000-0005-0000-0000-00009E010000}"/>
    <cellStyle name="20 % - Akzent4 10 2 2 3" xfId="33082" xr:uid="{00000000-0005-0000-0000-00009E010000}"/>
    <cellStyle name="20 % - Akzent4 10 2 2 4" xfId="46573" xr:uid="{00000000-0005-0000-0000-00009E010000}"/>
    <cellStyle name="20 % - Akzent4 10 2 3" xfId="9503" xr:uid="{00000000-0005-0000-0000-00009E010000}"/>
    <cellStyle name="20 % - Akzent4 10 2 3 2" xfId="22954" xr:uid="{00000000-0005-0000-0000-00009E010000}"/>
    <cellStyle name="20 % - Akzent4 10 2 3 3" xfId="36438" xr:uid="{00000000-0005-0000-0000-00009E010000}"/>
    <cellStyle name="20 % - Akzent4 10 2 3 4" xfId="49929" xr:uid="{00000000-0005-0000-0000-00009E010000}"/>
    <cellStyle name="20 % - Akzent4 10 2 4" xfId="12859" xr:uid="{00000000-0005-0000-0000-00009E010000}"/>
    <cellStyle name="20 % - Akzent4 10 2 4 2" xfId="26310" xr:uid="{00000000-0005-0000-0000-00009E010000}"/>
    <cellStyle name="20 % - Akzent4 10 2 4 3" xfId="39794" xr:uid="{00000000-0005-0000-0000-00009E010000}"/>
    <cellStyle name="20 % - Akzent4 10 2 4 4" xfId="53285" xr:uid="{00000000-0005-0000-0000-00009E010000}"/>
    <cellStyle name="20 % - Akzent4 10 2 5" xfId="16241" xr:uid="{00000000-0005-0000-0000-00009E010000}"/>
    <cellStyle name="20 % - Akzent4 10 2 6" xfId="29725" xr:uid="{00000000-0005-0000-0000-00009E010000}"/>
    <cellStyle name="20 % - Akzent4 10 2 7" xfId="43216" xr:uid="{00000000-0005-0000-0000-00009E010000}"/>
    <cellStyle name="20 % - Akzent4 10 3" xfId="5020" xr:uid="{00000000-0005-0000-0000-00009D010000}"/>
    <cellStyle name="20 % - Akzent4 10 3 2" xfId="18471" xr:uid="{00000000-0005-0000-0000-00009D010000}"/>
    <cellStyle name="20 % - Akzent4 10 3 3" xfId="31955" xr:uid="{00000000-0005-0000-0000-00009D010000}"/>
    <cellStyle name="20 % - Akzent4 10 3 4" xfId="45446" xr:uid="{00000000-0005-0000-0000-00009D010000}"/>
    <cellStyle name="20 % - Akzent4 10 4" xfId="8376" xr:uid="{00000000-0005-0000-0000-00009D010000}"/>
    <cellStyle name="20 % - Akzent4 10 4 2" xfId="21827" xr:uid="{00000000-0005-0000-0000-00009D010000}"/>
    <cellStyle name="20 % - Akzent4 10 4 3" xfId="35311" xr:uid="{00000000-0005-0000-0000-00009D010000}"/>
    <cellStyle name="20 % - Akzent4 10 4 4" xfId="48802" xr:uid="{00000000-0005-0000-0000-00009D010000}"/>
    <cellStyle name="20 % - Akzent4 10 5" xfId="11732" xr:uid="{00000000-0005-0000-0000-00009D010000}"/>
    <cellStyle name="20 % - Akzent4 10 5 2" xfId="25183" xr:uid="{00000000-0005-0000-0000-00009D010000}"/>
    <cellStyle name="20 % - Akzent4 10 5 3" xfId="38667" xr:uid="{00000000-0005-0000-0000-00009D010000}"/>
    <cellStyle name="20 % - Akzent4 10 5 4" xfId="52158" xr:uid="{00000000-0005-0000-0000-00009D010000}"/>
    <cellStyle name="20 % - Akzent4 10 6" xfId="15114" xr:uid="{00000000-0005-0000-0000-00009D010000}"/>
    <cellStyle name="20 % - Akzent4 10 7" xfId="28598" xr:uid="{00000000-0005-0000-0000-00009D010000}"/>
    <cellStyle name="20 % - Akzent4 10 8" xfId="42089" xr:uid="{00000000-0005-0000-0000-00009D010000}"/>
    <cellStyle name="20 % - Akzent4 11" xfId="2209" xr:uid="{00000000-0005-0000-0000-00009F010000}"/>
    <cellStyle name="20 % - Akzent4 11 2" xfId="5584" xr:uid="{00000000-0005-0000-0000-00009F010000}"/>
    <cellStyle name="20 % - Akzent4 11 2 2" xfId="19035" xr:uid="{00000000-0005-0000-0000-00009F010000}"/>
    <cellStyle name="20 % - Akzent4 11 2 3" xfId="32519" xr:uid="{00000000-0005-0000-0000-00009F010000}"/>
    <cellStyle name="20 % - Akzent4 11 2 4" xfId="46010" xr:uid="{00000000-0005-0000-0000-00009F010000}"/>
    <cellStyle name="20 % - Akzent4 11 3" xfId="8940" xr:uid="{00000000-0005-0000-0000-00009F010000}"/>
    <cellStyle name="20 % - Akzent4 11 3 2" xfId="22391" xr:uid="{00000000-0005-0000-0000-00009F010000}"/>
    <cellStyle name="20 % - Akzent4 11 3 3" xfId="35875" xr:uid="{00000000-0005-0000-0000-00009F010000}"/>
    <cellStyle name="20 % - Akzent4 11 3 4" xfId="49366" xr:uid="{00000000-0005-0000-0000-00009F010000}"/>
    <cellStyle name="20 % - Akzent4 11 4" xfId="12296" xr:uid="{00000000-0005-0000-0000-00009F010000}"/>
    <cellStyle name="20 % - Akzent4 11 4 2" xfId="25747" xr:uid="{00000000-0005-0000-0000-00009F010000}"/>
    <cellStyle name="20 % - Akzent4 11 4 3" xfId="39231" xr:uid="{00000000-0005-0000-0000-00009F010000}"/>
    <cellStyle name="20 % - Akzent4 11 4 4" xfId="52722" xr:uid="{00000000-0005-0000-0000-00009F010000}"/>
    <cellStyle name="20 % - Akzent4 11 5" xfId="15678" xr:uid="{00000000-0005-0000-0000-00009F010000}"/>
    <cellStyle name="20 % - Akzent4 11 6" xfId="29162" xr:uid="{00000000-0005-0000-0000-00009F010000}"/>
    <cellStyle name="20 % - Akzent4 11 7" xfId="42653" xr:uid="{00000000-0005-0000-0000-00009F010000}"/>
    <cellStyle name="20 % - Akzent4 12" xfId="3350" xr:uid="{00000000-0005-0000-0000-0000A0010000}"/>
    <cellStyle name="20 % - Akzent4 12 2" xfId="6711" xr:uid="{00000000-0005-0000-0000-0000A0010000}"/>
    <cellStyle name="20 % - Akzent4 12 2 2" xfId="20162" xr:uid="{00000000-0005-0000-0000-0000A0010000}"/>
    <cellStyle name="20 % - Akzent4 12 2 3" xfId="33646" xr:uid="{00000000-0005-0000-0000-0000A0010000}"/>
    <cellStyle name="20 % - Akzent4 12 2 4" xfId="47137" xr:uid="{00000000-0005-0000-0000-0000A0010000}"/>
    <cellStyle name="20 % - Akzent4 12 3" xfId="10067" xr:uid="{00000000-0005-0000-0000-0000A0010000}"/>
    <cellStyle name="20 % - Akzent4 12 3 2" xfId="23518" xr:uid="{00000000-0005-0000-0000-0000A0010000}"/>
    <cellStyle name="20 % - Akzent4 12 3 3" xfId="37002" xr:uid="{00000000-0005-0000-0000-0000A0010000}"/>
    <cellStyle name="20 % - Akzent4 12 3 4" xfId="50493" xr:uid="{00000000-0005-0000-0000-0000A0010000}"/>
    <cellStyle name="20 % - Akzent4 12 4" xfId="13423" xr:uid="{00000000-0005-0000-0000-0000A0010000}"/>
    <cellStyle name="20 % - Akzent4 12 4 2" xfId="26874" xr:uid="{00000000-0005-0000-0000-0000A0010000}"/>
    <cellStyle name="20 % - Akzent4 12 4 3" xfId="40358" xr:uid="{00000000-0005-0000-0000-0000A0010000}"/>
    <cellStyle name="20 % - Akzent4 12 4 4" xfId="53849" xr:uid="{00000000-0005-0000-0000-0000A0010000}"/>
    <cellStyle name="20 % - Akzent4 12 5" xfId="16805" xr:uid="{00000000-0005-0000-0000-0000A0010000}"/>
    <cellStyle name="20 % - Akzent4 12 6" xfId="30289" xr:uid="{00000000-0005-0000-0000-0000A0010000}"/>
    <cellStyle name="20 % - Akzent4 12 7" xfId="43780" xr:uid="{00000000-0005-0000-0000-0000A0010000}"/>
    <cellStyle name="20 % - Akzent4 13" xfId="3866" xr:uid="{00000000-0005-0000-0000-0000A1010000}"/>
    <cellStyle name="20 % - Akzent4 13 2" xfId="7227" xr:uid="{00000000-0005-0000-0000-0000A1010000}"/>
    <cellStyle name="20 % - Akzent4 13 2 2" xfId="20678" xr:uid="{00000000-0005-0000-0000-0000A1010000}"/>
    <cellStyle name="20 % - Akzent4 13 2 3" xfId="34162" xr:uid="{00000000-0005-0000-0000-0000A1010000}"/>
    <cellStyle name="20 % - Akzent4 13 2 4" xfId="47653" xr:uid="{00000000-0005-0000-0000-0000A1010000}"/>
    <cellStyle name="20 % - Akzent4 13 3" xfId="10583" xr:uid="{00000000-0005-0000-0000-0000A1010000}"/>
    <cellStyle name="20 % - Akzent4 13 3 2" xfId="24034" xr:uid="{00000000-0005-0000-0000-0000A1010000}"/>
    <cellStyle name="20 % - Akzent4 13 3 3" xfId="37518" xr:uid="{00000000-0005-0000-0000-0000A1010000}"/>
    <cellStyle name="20 % - Akzent4 13 3 4" xfId="51009" xr:uid="{00000000-0005-0000-0000-0000A1010000}"/>
    <cellStyle name="20 % - Akzent4 13 4" xfId="13939" xr:uid="{00000000-0005-0000-0000-0000A1010000}"/>
    <cellStyle name="20 % - Akzent4 13 4 2" xfId="27390" xr:uid="{00000000-0005-0000-0000-0000A1010000}"/>
    <cellStyle name="20 % - Akzent4 13 4 3" xfId="40874" xr:uid="{00000000-0005-0000-0000-0000A1010000}"/>
    <cellStyle name="20 % - Akzent4 13 4 4" xfId="54365" xr:uid="{00000000-0005-0000-0000-0000A1010000}"/>
    <cellStyle name="20 % - Akzent4 13 5" xfId="17321" xr:uid="{00000000-0005-0000-0000-0000A1010000}"/>
    <cellStyle name="20 % - Akzent4 13 6" xfId="30805" xr:uid="{00000000-0005-0000-0000-0000A1010000}"/>
    <cellStyle name="20 % - Akzent4 13 7" xfId="44296" xr:uid="{00000000-0005-0000-0000-0000A1010000}"/>
    <cellStyle name="20 % - Akzent4 14" xfId="3930" xr:uid="{00000000-0005-0000-0000-0000A2010000}"/>
    <cellStyle name="20 % - Akzent4 14 2" xfId="7287" xr:uid="{00000000-0005-0000-0000-0000A2010000}"/>
    <cellStyle name="20 % - Akzent4 14 2 2" xfId="20738" xr:uid="{00000000-0005-0000-0000-0000A2010000}"/>
    <cellStyle name="20 % - Akzent4 14 2 3" xfId="34222" xr:uid="{00000000-0005-0000-0000-0000A2010000}"/>
    <cellStyle name="20 % - Akzent4 14 2 4" xfId="47713" xr:uid="{00000000-0005-0000-0000-0000A2010000}"/>
    <cellStyle name="20 % - Akzent4 14 3" xfId="10643" xr:uid="{00000000-0005-0000-0000-0000A2010000}"/>
    <cellStyle name="20 % - Akzent4 14 3 2" xfId="24094" xr:uid="{00000000-0005-0000-0000-0000A2010000}"/>
    <cellStyle name="20 % - Akzent4 14 3 3" xfId="37578" xr:uid="{00000000-0005-0000-0000-0000A2010000}"/>
    <cellStyle name="20 % - Akzent4 14 3 4" xfId="51069" xr:uid="{00000000-0005-0000-0000-0000A2010000}"/>
    <cellStyle name="20 % - Akzent4 14 4" xfId="13999" xr:uid="{00000000-0005-0000-0000-0000A2010000}"/>
    <cellStyle name="20 % - Akzent4 14 4 2" xfId="27450" xr:uid="{00000000-0005-0000-0000-0000A2010000}"/>
    <cellStyle name="20 % - Akzent4 14 4 3" xfId="40934" xr:uid="{00000000-0005-0000-0000-0000A2010000}"/>
    <cellStyle name="20 % - Akzent4 14 4 4" xfId="54425" xr:uid="{00000000-0005-0000-0000-0000A2010000}"/>
    <cellStyle name="20 % - Akzent4 14 5" xfId="17381" xr:uid="{00000000-0005-0000-0000-0000A2010000}"/>
    <cellStyle name="20 % - Akzent4 14 6" xfId="30865" xr:uid="{00000000-0005-0000-0000-0000A2010000}"/>
    <cellStyle name="20 % - Akzent4 14 7" xfId="44356" xr:uid="{00000000-0005-0000-0000-0000A2010000}"/>
    <cellStyle name="20 % - Akzent4 15" xfId="4458" xr:uid="{00000000-0005-0000-0000-00000C110000}"/>
    <cellStyle name="20 % - Akzent4 15 2" xfId="17909" xr:uid="{00000000-0005-0000-0000-00000C110000}"/>
    <cellStyle name="20 % - Akzent4 15 3" xfId="31393" xr:uid="{00000000-0005-0000-0000-00000C110000}"/>
    <cellStyle name="20 % - Akzent4 15 4" xfId="44884" xr:uid="{00000000-0005-0000-0000-00000C110000}"/>
    <cellStyle name="20 % - Akzent4 16" xfId="7814" xr:uid="{00000000-0005-0000-0000-0000281E0000}"/>
    <cellStyle name="20 % - Akzent4 16 2" xfId="21265" xr:uid="{00000000-0005-0000-0000-0000281E0000}"/>
    <cellStyle name="20 % - Akzent4 16 3" xfId="34749" xr:uid="{00000000-0005-0000-0000-0000281E0000}"/>
    <cellStyle name="20 % - Akzent4 16 4" xfId="48240" xr:uid="{00000000-0005-0000-0000-0000281E0000}"/>
    <cellStyle name="20 % - Akzent4 17" xfId="11170" xr:uid="{00000000-0005-0000-0000-0000442B0000}"/>
    <cellStyle name="20 % - Akzent4 17 2" xfId="24621" xr:uid="{00000000-0005-0000-0000-0000442B0000}"/>
    <cellStyle name="20 % - Akzent4 17 3" xfId="38105" xr:uid="{00000000-0005-0000-0000-0000442B0000}"/>
    <cellStyle name="20 % - Akzent4 17 4" xfId="51596" xr:uid="{00000000-0005-0000-0000-0000442B0000}"/>
    <cellStyle name="20 % - Akzent4 18" xfId="14517" xr:uid="{00000000-0005-0000-0000-0000183D0000}"/>
    <cellStyle name="20 % - Akzent4 19" xfId="28001" xr:uid="{00000000-0005-0000-0000-0000B3710000}"/>
    <cellStyle name="20 % - Akzent4 2" xfId="582" xr:uid="{00000000-0005-0000-0000-000021000000}"/>
    <cellStyle name="20 % - Akzent4 2 10" xfId="4514" xr:uid="{00000000-0005-0000-0000-0000A3010000}"/>
    <cellStyle name="20 % - Akzent4 2 10 2" xfId="17965" xr:uid="{00000000-0005-0000-0000-0000A3010000}"/>
    <cellStyle name="20 % - Akzent4 2 10 3" xfId="31449" xr:uid="{00000000-0005-0000-0000-0000A3010000}"/>
    <cellStyle name="20 % - Akzent4 2 10 4" xfId="44940" xr:uid="{00000000-0005-0000-0000-0000A3010000}"/>
    <cellStyle name="20 % - Akzent4 2 11" xfId="7870" xr:uid="{00000000-0005-0000-0000-0000A3010000}"/>
    <cellStyle name="20 % - Akzent4 2 11 2" xfId="21321" xr:uid="{00000000-0005-0000-0000-0000A3010000}"/>
    <cellStyle name="20 % - Akzent4 2 11 3" xfId="34805" xr:uid="{00000000-0005-0000-0000-0000A3010000}"/>
    <cellStyle name="20 % - Akzent4 2 11 4" xfId="48296" xr:uid="{00000000-0005-0000-0000-0000A3010000}"/>
    <cellStyle name="20 % - Akzent4 2 12" xfId="11226" xr:uid="{00000000-0005-0000-0000-0000A3010000}"/>
    <cellStyle name="20 % - Akzent4 2 12 2" xfId="24677" xr:uid="{00000000-0005-0000-0000-0000A3010000}"/>
    <cellStyle name="20 % - Akzent4 2 12 3" xfId="38161" xr:uid="{00000000-0005-0000-0000-0000A3010000}"/>
    <cellStyle name="20 % - Akzent4 2 12 4" xfId="51652" xr:uid="{00000000-0005-0000-0000-0000A3010000}"/>
    <cellStyle name="20 % - Akzent4 2 13" xfId="14607" xr:uid="{00000000-0005-0000-0000-0000A3010000}"/>
    <cellStyle name="20 % - Akzent4 2 14" xfId="28086" xr:uid="{00000000-0005-0000-0000-0000A3010000}"/>
    <cellStyle name="20 % - Akzent4 2 15" xfId="41564" xr:uid="{00000000-0005-0000-0000-0000A3010000}"/>
    <cellStyle name="20 % - Akzent4 2 2" xfId="702" xr:uid="{00000000-0005-0000-0000-000022000000}"/>
    <cellStyle name="20 % - Akzent4 2 2 10" xfId="14709" xr:uid="{00000000-0005-0000-0000-0000A4010000}"/>
    <cellStyle name="20 % - Akzent4 2 2 11" xfId="28192" xr:uid="{00000000-0005-0000-0000-0000A4010000}"/>
    <cellStyle name="20 % - Akzent4 2 2 12" xfId="41683" xr:uid="{00000000-0005-0000-0000-0000A4010000}"/>
    <cellStyle name="20 % - Akzent4 2 2 13" xfId="1239" xr:uid="{00000000-0005-0000-0000-0000A4010000}"/>
    <cellStyle name="20 % - Akzent4 2 2 2" xfId="1475" xr:uid="{00000000-0005-0000-0000-0000A5010000}"/>
    <cellStyle name="20 % - Akzent4 2 2 2 10" xfId="28442" xr:uid="{00000000-0005-0000-0000-0000A5010000}"/>
    <cellStyle name="20 % - Akzent4 2 2 2 11" xfId="41933" xr:uid="{00000000-0005-0000-0000-0000A5010000}"/>
    <cellStyle name="20 % - Akzent4 2 2 2 2" xfId="2050" xr:uid="{00000000-0005-0000-0000-0000A6010000}"/>
    <cellStyle name="20 % - Akzent4 2 2 2 2 2" xfId="3191" xr:uid="{00000000-0005-0000-0000-0000A7010000}"/>
    <cellStyle name="20 % - Akzent4 2 2 2 2 2 2" xfId="6552" xr:uid="{00000000-0005-0000-0000-0000A7010000}"/>
    <cellStyle name="20 % - Akzent4 2 2 2 2 2 2 2" xfId="20003" xr:uid="{00000000-0005-0000-0000-0000A7010000}"/>
    <cellStyle name="20 % - Akzent4 2 2 2 2 2 2 3" xfId="33487" xr:uid="{00000000-0005-0000-0000-0000A7010000}"/>
    <cellStyle name="20 % - Akzent4 2 2 2 2 2 2 4" xfId="46978" xr:uid="{00000000-0005-0000-0000-0000A7010000}"/>
    <cellStyle name="20 % - Akzent4 2 2 2 2 2 3" xfId="9908" xr:uid="{00000000-0005-0000-0000-0000A7010000}"/>
    <cellStyle name="20 % - Akzent4 2 2 2 2 2 3 2" xfId="23359" xr:uid="{00000000-0005-0000-0000-0000A7010000}"/>
    <cellStyle name="20 % - Akzent4 2 2 2 2 2 3 3" xfId="36843" xr:uid="{00000000-0005-0000-0000-0000A7010000}"/>
    <cellStyle name="20 % - Akzent4 2 2 2 2 2 3 4" xfId="50334" xr:uid="{00000000-0005-0000-0000-0000A7010000}"/>
    <cellStyle name="20 % - Akzent4 2 2 2 2 2 4" xfId="13264" xr:uid="{00000000-0005-0000-0000-0000A7010000}"/>
    <cellStyle name="20 % - Akzent4 2 2 2 2 2 4 2" xfId="26715" xr:uid="{00000000-0005-0000-0000-0000A7010000}"/>
    <cellStyle name="20 % - Akzent4 2 2 2 2 2 4 3" xfId="40199" xr:uid="{00000000-0005-0000-0000-0000A7010000}"/>
    <cellStyle name="20 % - Akzent4 2 2 2 2 2 4 4" xfId="53690" xr:uid="{00000000-0005-0000-0000-0000A7010000}"/>
    <cellStyle name="20 % - Akzent4 2 2 2 2 2 5" xfId="16646" xr:uid="{00000000-0005-0000-0000-0000A7010000}"/>
    <cellStyle name="20 % - Akzent4 2 2 2 2 2 6" xfId="30130" xr:uid="{00000000-0005-0000-0000-0000A7010000}"/>
    <cellStyle name="20 % - Akzent4 2 2 2 2 2 7" xfId="43621" xr:uid="{00000000-0005-0000-0000-0000A7010000}"/>
    <cellStyle name="20 % - Akzent4 2 2 2 2 3" xfId="5425" xr:uid="{00000000-0005-0000-0000-0000A6010000}"/>
    <cellStyle name="20 % - Akzent4 2 2 2 2 3 2" xfId="18876" xr:uid="{00000000-0005-0000-0000-0000A6010000}"/>
    <cellStyle name="20 % - Akzent4 2 2 2 2 3 3" xfId="32360" xr:uid="{00000000-0005-0000-0000-0000A6010000}"/>
    <cellStyle name="20 % - Akzent4 2 2 2 2 3 4" xfId="45851" xr:uid="{00000000-0005-0000-0000-0000A6010000}"/>
    <cellStyle name="20 % - Akzent4 2 2 2 2 4" xfId="8781" xr:uid="{00000000-0005-0000-0000-0000A6010000}"/>
    <cellStyle name="20 % - Akzent4 2 2 2 2 4 2" xfId="22232" xr:uid="{00000000-0005-0000-0000-0000A6010000}"/>
    <cellStyle name="20 % - Akzent4 2 2 2 2 4 3" xfId="35716" xr:uid="{00000000-0005-0000-0000-0000A6010000}"/>
    <cellStyle name="20 % - Akzent4 2 2 2 2 4 4" xfId="49207" xr:uid="{00000000-0005-0000-0000-0000A6010000}"/>
    <cellStyle name="20 % - Akzent4 2 2 2 2 5" xfId="12137" xr:uid="{00000000-0005-0000-0000-0000A6010000}"/>
    <cellStyle name="20 % - Akzent4 2 2 2 2 5 2" xfId="25588" xr:uid="{00000000-0005-0000-0000-0000A6010000}"/>
    <cellStyle name="20 % - Akzent4 2 2 2 2 5 3" xfId="39072" xr:uid="{00000000-0005-0000-0000-0000A6010000}"/>
    <cellStyle name="20 % - Akzent4 2 2 2 2 5 4" xfId="52563" xr:uid="{00000000-0005-0000-0000-0000A6010000}"/>
    <cellStyle name="20 % - Akzent4 2 2 2 2 6" xfId="15519" xr:uid="{00000000-0005-0000-0000-0000A6010000}"/>
    <cellStyle name="20 % - Akzent4 2 2 2 2 7" xfId="29003" xr:uid="{00000000-0005-0000-0000-0000A6010000}"/>
    <cellStyle name="20 % - Akzent4 2 2 2 2 8" xfId="42494" xr:uid="{00000000-0005-0000-0000-0000A6010000}"/>
    <cellStyle name="20 % - Akzent4 2 2 2 3" xfId="2631" xr:uid="{00000000-0005-0000-0000-0000A8010000}"/>
    <cellStyle name="20 % - Akzent4 2 2 2 3 2" xfId="5992" xr:uid="{00000000-0005-0000-0000-0000A8010000}"/>
    <cellStyle name="20 % - Akzent4 2 2 2 3 2 2" xfId="19443" xr:uid="{00000000-0005-0000-0000-0000A8010000}"/>
    <cellStyle name="20 % - Akzent4 2 2 2 3 2 3" xfId="32927" xr:uid="{00000000-0005-0000-0000-0000A8010000}"/>
    <cellStyle name="20 % - Akzent4 2 2 2 3 2 4" xfId="46418" xr:uid="{00000000-0005-0000-0000-0000A8010000}"/>
    <cellStyle name="20 % - Akzent4 2 2 2 3 3" xfId="9348" xr:uid="{00000000-0005-0000-0000-0000A8010000}"/>
    <cellStyle name="20 % - Akzent4 2 2 2 3 3 2" xfId="22799" xr:uid="{00000000-0005-0000-0000-0000A8010000}"/>
    <cellStyle name="20 % - Akzent4 2 2 2 3 3 3" xfId="36283" xr:uid="{00000000-0005-0000-0000-0000A8010000}"/>
    <cellStyle name="20 % - Akzent4 2 2 2 3 3 4" xfId="49774" xr:uid="{00000000-0005-0000-0000-0000A8010000}"/>
    <cellStyle name="20 % - Akzent4 2 2 2 3 4" xfId="12704" xr:uid="{00000000-0005-0000-0000-0000A8010000}"/>
    <cellStyle name="20 % - Akzent4 2 2 2 3 4 2" xfId="26155" xr:uid="{00000000-0005-0000-0000-0000A8010000}"/>
    <cellStyle name="20 % - Akzent4 2 2 2 3 4 3" xfId="39639" xr:uid="{00000000-0005-0000-0000-0000A8010000}"/>
    <cellStyle name="20 % - Akzent4 2 2 2 3 4 4" xfId="53130" xr:uid="{00000000-0005-0000-0000-0000A8010000}"/>
    <cellStyle name="20 % - Akzent4 2 2 2 3 5" xfId="16086" xr:uid="{00000000-0005-0000-0000-0000A8010000}"/>
    <cellStyle name="20 % - Akzent4 2 2 2 3 6" xfId="29570" xr:uid="{00000000-0005-0000-0000-0000A8010000}"/>
    <cellStyle name="20 % - Akzent4 2 2 2 3 7" xfId="43061" xr:uid="{00000000-0005-0000-0000-0000A8010000}"/>
    <cellStyle name="20 % - Akzent4 2 2 2 4" xfId="3736" xr:uid="{00000000-0005-0000-0000-0000A9010000}"/>
    <cellStyle name="20 % - Akzent4 2 2 2 4 2" xfId="7097" xr:uid="{00000000-0005-0000-0000-0000A9010000}"/>
    <cellStyle name="20 % - Akzent4 2 2 2 4 2 2" xfId="20548" xr:uid="{00000000-0005-0000-0000-0000A9010000}"/>
    <cellStyle name="20 % - Akzent4 2 2 2 4 2 3" xfId="34032" xr:uid="{00000000-0005-0000-0000-0000A9010000}"/>
    <cellStyle name="20 % - Akzent4 2 2 2 4 2 4" xfId="47523" xr:uid="{00000000-0005-0000-0000-0000A9010000}"/>
    <cellStyle name="20 % - Akzent4 2 2 2 4 3" xfId="10453" xr:uid="{00000000-0005-0000-0000-0000A9010000}"/>
    <cellStyle name="20 % - Akzent4 2 2 2 4 3 2" xfId="23904" xr:uid="{00000000-0005-0000-0000-0000A9010000}"/>
    <cellStyle name="20 % - Akzent4 2 2 2 4 3 3" xfId="37388" xr:uid="{00000000-0005-0000-0000-0000A9010000}"/>
    <cellStyle name="20 % - Akzent4 2 2 2 4 3 4" xfId="50879" xr:uid="{00000000-0005-0000-0000-0000A9010000}"/>
    <cellStyle name="20 % - Akzent4 2 2 2 4 4" xfId="13809" xr:uid="{00000000-0005-0000-0000-0000A9010000}"/>
    <cellStyle name="20 % - Akzent4 2 2 2 4 4 2" xfId="27260" xr:uid="{00000000-0005-0000-0000-0000A9010000}"/>
    <cellStyle name="20 % - Akzent4 2 2 2 4 4 3" xfId="40744" xr:uid="{00000000-0005-0000-0000-0000A9010000}"/>
    <cellStyle name="20 % - Akzent4 2 2 2 4 4 4" xfId="54235" xr:uid="{00000000-0005-0000-0000-0000A9010000}"/>
    <cellStyle name="20 % - Akzent4 2 2 2 4 5" xfId="17191" xr:uid="{00000000-0005-0000-0000-0000A9010000}"/>
    <cellStyle name="20 % - Akzent4 2 2 2 4 6" xfId="30675" xr:uid="{00000000-0005-0000-0000-0000A9010000}"/>
    <cellStyle name="20 % - Akzent4 2 2 2 4 7" xfId="44166" xr:uid="{00000000-0005-0000-0000-0000A9010000}"/>
    <cellStyle name="20 % - Akzent4 2 2 2 5" xfId="4316" xr:uid="{00000000-0005-0000-0000-0000AA010000}"/>
    <cellStyle name="20 % - Akzent4 2 2 2 5 2" xfId="7673" xr:uid="{00000000-0005-0000-0000-0000AA010000}"/>
    <cellStyle name="20 % - Akzent4 2 2 2 5 2 2" xfId="21124" xr:uid="{00000000-0005-0000-0000-0000AA010000}"/>
    <cellStyle name="20 % - Akzent4 2 2 2 5 2 3" xfId="34608" xr:uid="{00000000-0005-0000-0000-0000AA010000}"/>
    <cellStyle name="20 % - Akzent4 2 2 2 5 2 4" xfId="48099" xr:uid="{00000000-0005-0000-0000-0000AA010000}"/>
    <cellStyle name="20 % - Akzent4 2 2 2 5 3" xfId="11029" xr:uid="{00000000-0005-0000-0000-0000AA010000}"/>
    <cellStyle name="20 % - Akzent4 2 2 2 5 3 2" xfId="24480" xr:uid="{00000000-0005-0000-0000-0000AA010000}"/>
    <cellStyle name="20 % - Akzent4 2 2 2 5 3 3" xfId="37964" xr:uid="{00000000-0005-0000-0000-0000AA010000}"/>
    <cellStyle name="20 % - Akzent4 2 2 2 5 3 4" xfId="51455" xr:uid="{00000000-0005-0000-0000-0000AA010000}"/>
    <cellStyle name="20 % - Akzent4 2 2 2 5 4" xfId="14385" xr:uid="{00000000-0005-0000-0000-0000AA010000}"/>
    <cellStyle name="20 % - Akzent4 2 2 2 5 4 2" xfId="27836" xr:uid="{00000000-0005-0000-0000-0000AA010000}"/>
    <cellStyle name="20 % - Akzent4 2 2 2 5 4 3" xfId="41320" xr:uid="{00000000-0005-0000-0000-0000AA010000}"/>
    <cellStyle name="20 % - Akzent4 2 2 2 5 4 4" xfId="54811" xr:uid="{00000000-0005-0000-0000-0000AA010000}"/>
    <cellStyle name="20 % - Akzent4 2 2 2 5 5" xfId="17767" xr:uid="{00000000-0005-0000-0000-0000AA010000}"/>
    <cellStyle name="20 % - Akzent4 2 2 2 5 6" xfId="31251" xr:uid="{00000000-0005-0000-0000-0000AA010000}"/>
    <cellStyle name="20 % - Akzent4 2 2 2 5 7" xfId="44742" xr:uid="{00000000-0005-0000-0000-0000AA010000}"/>
    <cellStyle name="20 % - Akzent4 2 2 2 6" xfId="4866" xr:uid="{00000000-0005-0000-0000-0000A5010000}"/>
    <cellStyle name="20 % - Akzent4 2 2 2 6 2" xfId="18317" xr:uid="{00000000-0005-0000-0000-0000A5010000}"/>
    <cellStyle name="20 % - Akzent4 2 2 2 6 3" xfId="31801" xr:uid="{00000000-0005-0000-0000-0000A5010000}"/>
    <cellStyle name="20 % - Akzent4 2 2 2 6 4" xfId="45292" xr:uid="{00000000-0005-0000-0000-0000A5010000}"/>
    <cellStyle name="20 % - Akzent4 2 2 2 7" xfId="8222" xr:uid="{00000000-0005-0000-0000-0000A5010000}"/>
    <cellStyle name="20 % - Akzent4 2 2 2 7 2" xfId="21673" xr:uid="{00000000-0005-0000-0000-0000A5010000}"/>
    <cellStyle name="20 % - Akzent4 2 2 2 7 3" xfId="35157" xr:uid="{00000000-0005-0000-0000-0000A5010000}"/>
    <cellStyle name="20 % - Akzent4 2 2 2 7 4" xfId="48648" xr:uid="{00000000-0005-0000-0000-0000A5010000}"/>
    <cellStyle name="20 % - Akzent4 2 2 2 8" xfId="11578" xr:uid="{00000000-0005-0000-0000-0000A5010000}"/>
    <cellStyle name="20 % - Akzent4 2 2 2 8 2" xfId="25029" xr:uid="{00000000-0005-0000-0000-0000A5010000}"/>
    <cellStyle name="20 % - Akzent4 2 2 2 8 3" xfId="38513" xr:uid="{00000000-0005-0000-0000-0000A5010000}"/>
    <cellStyle name="20 % - Akzent4 2 2 2 8 4" xfId="52004" xr:uid="{00000000-0005-0000-0000-0000A5010000}"/>
    <cellStyle name="20 % - Akzent4 2 2 2 9" xfId="14959" xr:uid="{00000000-0005-0000-0000-0000A5010000}"/>
    <cellStyle name="20 % - Akzent4 2 2 3" xfId="1801" xr:uid="{00000000-0005-0000-0000-0000AB010000}"/>
    <cellStyle name="20 % - Akzent4 2 2 3 2" xfId="2941" xr:uid="{00000000-0005-0000-0000-0000AC010000}"/>
    <cellStyle name="20 % - Akzent4 2 2 3 2 2" xfId="6302" xr:uid="{00000000-0005-0000-0000-0000AC010000}"/>
    <cellStyle name="20 % - Akzent4 2 2 3 2 2 2" xfId="19753" xr:uid="{00000000-0005-0000-0000-0000AC010000}"/>
    <cellStyle name="20 % - Akzent4 2 2 3 2 2 3" xfId="33237" xr:uid="{00000000-0005-0000-0000-0000AC010000}"/>
    <cellStyle name="20 % - Akzent4 2 2 3 2 2 4" xfId="46728" xr:uid="{00000000-0005-0000-0000-0000AC010000}"/>
    <cellStyle name="20 % - Akzent4 2 2 3 2 3" xfId="9658" xr:uid="{00000000-0005-0000-0000-0000AC010000}"/>
    <cellStyle name="20 % - Akzent4 2 2 3 2 3 2" xfId="23109" xr:uid="{00000000-0005-0000-0000-0000AC010000}"/>
    <cellStyle name="20 % - Akzent4 2 2 3 2 3 3" xfId="36593" xr:uid="{00000000-0005-0000-0000-0000AC010000}"/>
    <cellStyle name="20 % - Akzent4 2 2 3 2 3 4" xfId="50084" xr:uid="{00000000-0005-0000-0000-0000AC010000}"/>
    <cellStyle name="20 % - Akzent4 2 2 3 2 4" xfId="13014" xr:uid="{00000000-0005-0000-0000-0000AC010000}"/>
    <cellStyle name="20 % - Akzent4 2 2 3 2 4 2" xfId="26465" xr:uid="{00000000-0005-0000-0000-0000AC010000}"/>
    <cellStyle name="20 % - Akzent4 2 2 3 2 4 3" xfId="39949" xr:uid="{00000000-0005-0000-0000-0000AC010000}"/>
    <cellStyle name="20 % - Akzent4 2 2 3 2 4 4" xfId="53440" xr:uid="{00000000-0005-0000-0000-0000AC010000}"/>
    <cellStyle name="20 % - Akzent4 2 2 3 2 5" xfId="16396" xr:uid="{00000000-0005-0000-0000-0000AC010000}"/>
    <cellStyle name="20 % - Akzent4 2 2 3 2 6" xfId="29880" xr:uid="{00000000-0005-0000-0000-0000AC010000}"/>
    <cellStyle name="20 % - Akzent4 2 2 3 2 7" xfId="43371" xr:uid="{00000000-0005-0000-0000-0000AC010000}"/>
    <cellStyle name="20 % - Akzent4 2 2 3 3" xfId="5175" xr:uid="{00000000-0005-0000-0000-0000AB010000}"/>
    <cellStyle name="20 % - Akzent4 2 2 3 3 2" xfId="18626" xr:uid="{00000000-0005-0000-0000-0000AB010000}"/>
    <cellStyle name="20 % - Akzent4 2 2 3 3 3" xfId="32110" xr:uid="{00000000-0005-0000-0000-0000AB010000}"/>
    <cellStyle name="20 % - Akzent4 2 2 3 3 4" xfId="45601" xr:uid="{00000000-0005-0000-0000-0000AB010000}"/>
    <cellStyle name="20 % - Akzent4 2 2 3 4" xfId="8531" xr:uid="{00000000-0005-0000-0000-0000AB010000}"/>
    <cellStyle name="20 % - Akzent4 2 2 3 4 2" xfId="21982" xr:uid="{00000000-0005-0000-0000-0000AB010000}"/>
    <cellStyle name="20 % - Akzent4 2 2 3 4 3" xfId="35466" xr:uid="{00000000-0005-0000-0000-0000AB010000}"/>
    <cellStyle name="20 % - Akzent4 2 2 3 4 4" xfId="48957" xr:uid="{00000000-0005-0000-0000-0000AB010000}"/>
    <cellStyle name="20 % - Akzent4 2 2 3 5" xfId="11887" xr:uid="{00000000-0005-0000-0000-0000AB010000}"/>
    <cellStyle name="20 % - Akzent4 2 2 3 5 2" xfId="25338" xr:uid="{00000000-0005-0000-0000-0000AB010000}"/>
    <cellStyle name="20 % - Akzent4 2 2 3 5 3" xfId="38822" xr:uid="{00000000-0005-0000-0000-0000AB010000}"/>
    <cellStyle name="20 % - Akzent4 2 2 3 5 4" xfId="52313" xr:uid="{00000000-0005-0000-0000-0000AB010000}"/>
    <cellStyle name="20 % - Akzent4 2 2 3 6" xfId="15269" xr:uid="{00000000-0005-0000-0000-0000AB010000}"/>
    <cellStyle name="20 % - Akzent4 2 2 3 7" xfId="28753" xr:uid="{00000000-0005-0000-0000-0000AB010000}"/>
    <cellStyle name="20 % - Akzent4 2 2 3 8" xfId="42244" xr:uid="{00000000-0005-0000-0000-0000AB010000}"/>
    <cellStyle name="20 % - Akzent4 2 2 4" xfId="2380" xr:uid="{00000000-0005-0000-0000-0000AD010000}"/>
    <cellStyle name="20 % - Akzent4 2 2 4 2" xfId="5742" xr:uid="{00000000-0005-0000-0000-0000AD010000}"/>
    <cellStyle name="20 % - Akzent4 2 2 4 2 2" xfId="19193" xr:uid="{00000000-0005-0000-0000-0000AD010000}"/>
    <cellStyle name="20 % - Akzent4 2 2 4 2 3" xfId="32677" xr:uid="{00000000-0005-0000-0000-0000AD010000}"/>
    <cellStyle name="20 % - Akzent4 2 2 4 2 4" xfId="46168" xr:uid="{00000000-0005-0000-0000-0000AD010000}"/>
    <cellStyle name="20 % - Akzent4 2 2 4 3" xfId="9098" xr:uid="{00000000-0005-0000-0000-0000AD010000}"/>
    <cellStyle name="20 % - Akzent4 2 2 4 3 2" xfId="22549" xr:uid="{00000000-0005-0000-0000-0000AD010000}"/>
    <cellStyle name="20 % - Akzent4 2 2 4 3 3" xfId="36033" xr:uid="{00000000-0005-0000-0000-0000AD010000}"/>
    <cellStyle name="20 % - Akzent4 2 2 4 3 4" xfId="49524" xr:uid="{00000000-0005-0000-0000-0000AD010000}"/>
    <cellStyle name="20 % - Akzent4 2 2 4 4" xfId="12454" xr:uid="{00000000-0005-0000-0000-0000AD010000}"/>
    <cellStyle name="20 % - Akzent4 2 2 4 4 2" xfId="25905" xr:uid="{00000000-0005-0000-0000-0000AD010000}"/>
    <cellStyle name="20 % - Akzent4 2 2 4 4 3" xfId="39389" xr:uid="{00000000-0005-0000-0000-0000AD010000}"/>
    <cellStyle name="20 % - Akzent4 2 2 4 4 4" xfId="52880" xr:uid="{00000000-0005-0000-0000-0000AD010000}"/>
    <cellStyle name="20 % - Akzent4 2 2 4 5" xfId="15836" xr:uid="{00000000-0005-0000-0000-0000AD010000}"/>
    <cellStyle name="20 % - Akzent4 2 2 4 6" xfId="29320" xr:uid="{00000000-0005-0000-0000-0000AD010000}"/>
    <cellStyle name="20 % - Akzent4 2 2 4 7" xfId="42811" xr:uid="{00000000-0005-0000-0000-0000AD010000}"/>
    <cellStyle name="20 % - Akzent4 2 2 5" xfId="3486" xr:uid="{00000000-0005-0000-0000-0000AE010000}"/>
    <cellStyle name="20 % - Akzent4 2 2 5 2" xfId="6847" xr:uid="{00000000-0005-0000-0000-0000AE010000}"/>
    <cellStyle name="20 % - Akzent4 2 2 5 2 2" xfId="20298" xr:uid="{00000000-0005-0000-0000-0000AE010000}"/>
    <cellStyle name="20 % - Akzent4 2 2 5 2 3" xfId="33782" xr:uid="{00000000-0005-0000-0000-0000AE010000}"/>
    <cellStyle name="20 % - Akzent4 2 2 5 2 4" xfId="47273" xr:uid="{00000000-0005-0000-0000-0000AE010000}"/>
    <cellStyle name="20 % - Akzent4 2 2 5 3" xfId="10203" xr:uid="{00000000-0005-0000-0000-0000AE010000}"/>
    <cellStyle name="20 % - Akzent4 2 2 5 3 2" xfId="23654" xr:uid="{00000000-0005-0000-0000-0000AE010000}"/>
    <cellStyle name="20 % - Akzent4 2 2 5 3 3" xfId="37138" xr:uid="{00000000-0005-0000-0000-0000AE010000}"/>
    <cellStyle name="20 % - Akzent4 2 2 5 3 4" xfId="50629" xr:uid="{00000000-0005-0000-0000-0000AE010000}"/>
    <cellStyle name="20 % - Akzent4 2 2 5 4" xfId="13559" xr:uid="{00000000-0005-0000-0000-0000AE010000}"/>
    <cellStyle name="20 % - Akzent4 2 2 5 4 2" xfId="27010" xr:uid="{00000000-0005-0000-0000-0000AE010000}"/>
    <cellStyle name="20 % - Akzent4 2 2 5 4 3" xfId="40494" xr:uid="{00000000-0005-0000-0000-0000AE010000}"/>
    <cellStyle name="20 % - Akzent4 2 2 5 4 4" xfId="53985" xr:uid="{00000000-0005-0000-0000-0000AE010000}"/>
    <cellStyle name="20 % - Akzent4 2 2 5 5" xfId="16941" xr:uid="{00000000-0005-0000-0000-0000AE010000}"/>
    <cellStyle name="20 % - Akzent4 2 2 5 6" xfId="30425" xr:uid="{00000000-0005-0000-0000-0000AE010000}"/>
    <cellStyle name="20 % - Akzent4 2 2 5 7" xfId="43916" xr:uid="{00000000-0005-0000-0000-0000AE010000}"/>
    <cellStyle name="20 % - Akzent4 2 2 6" xfId="4066" xr:uid="{00000000-0005-0000-0000-0000AF010000}"/>
    <cellStyle name="20 % - Akzent4 2 2 6 2" xfId="7423" xr:uid="{00000000-0005-0000-0000-0000AF010000}"/>
    <cellStyle name="20 % - Akzent4 2 2 6 2 2" xfId="20874" xr:uid="{00000000-0005-0000-0000-0000AF010000}"/>
    <cellStyle name="20 % - Akzent4 2 2 6 2 3" xfId="34358" xr:uid="{00000000-0005-0000-0000-0000AF010000}"/>
    <cellStyle name="20 % - Akzent4 2 2 6 2 4" xfId="47849" xr:uid="{00000000-0005-0000-0000-0000AF010000}"/>
    <cellStyle name="20 % - Akzent4 2 2 6 3" xfId="10779" xr:uid="{00000000-0005-0000-0000-0000AF010000}"/>
    <cellStyle name="20 % - Akzent4 2 2 6 3 2" xfId="24230" xr:uid="{00000000-0005-0000-0000-0000AF010000}"/>
    <cellStyle name="20 % - Akzent4 2 2 6 3 3" xfId="37714" xr:uid="{00000000-0005-0000-0000-0000AF010000}"/>
    <cellStyle name="20 % - Akzent4 2 2 6 3 4" xfId="51205" xr:uid="{00000000-0005-0000-0000-0000AF010000}"/>
    <cellStyle name="20 % - Akzent4 2 2 6 4" xfId="14135" xr:uid="{00000000-0005-0000-0000-0000AF010000}"/>
    <cellStyle name="20 % - Akzent4 2 2 6 4 2" xfId="27586" xr:uid="{00000000-0005-0000-0000-0000AF010000}"/>
    <cellStyle name="20 % - Akzent4 2 2 6 4 3" xfId="41070" xr:uid="{00000000-0005-0000-0000-0000AF010000}"/>
    <cellStyle name="20 % - Akzent4 2 2 6 4 4" xfId="54561" xr:uid="{00000000-0005-0000-0000-0000AF010000}"/>
    <cellStyle name="20 % - Akzent4 2 2 6 5" xfId="17517" xr:uid="{00000000-0005-0000-0000-0000AF010000}"/>
    <cellStyle name="20 % - Akzent4 2 2 6 6" xfId="31001" xr:uid="{00000000-0005-0000-0000-0000AF010000}"/>
    <cellStyle name="20 % - Akzent4 2 2 6 7" xfId="44492" xr:uid="{00000000-0005-0000-0000-0000AF010000}"/>
    <cellStyle name="20 % - Akzent4 2 2 7" xfId="4616" xr:uid="{00000000-0005-0000-0000-0000A4010000}"/>
    <cellStyle name="20 % - Akzent4 2 2 7 2" xfId="18067" xr:uid="{00000000-0005-0000-0000-0000A4010000}"/>
    <cellStyle name="20 % - Akzent4 2 2 7 3" xfId="31551" xr:uid="{00000000-0005-0000-0000-0000A4010000}"/>
    <cellStyle name="20 % - Akzent4 2 2 7 4" xfId="45042" xr:uid="{00000000-0005-0000-0000-0000A4010000}"/>
    <cellStyle name="20 % - Akzent4 2 2 8" xfId="7972" xr:uid="{00000000-0005-0000-0000-0000A4010000}"/>
    <cellStyle name="20 % - Akzent4 2 2 8 2" xfId="21423" xr:uid="{00000000-0005-0000-0000-0000A4010000}"/>
    <cellStyle name="20 % - Akzent4 2 2 8 3" xfId="34907" xr:uid="{00000000-0005-0000-0000-0000A4010000}"/>
    <cellStyle name="20 % - Akzent4 2 2 8 4" xfId="48398" xr:uid="{00000000-0005-0000-0000-0000A4010000}"/>
    <cellStyle name="20 % - Akzent4 2 2 9" xfId="11328" xr:uid="{00000000-0005-0000-0000-0000A4010000}"/>
    <cellStyle name="20 % - Akzent4 2 2 9 2" xfId="24779" xr:uid="{00000000-0005-0000-0000-0000A4010000}"/>
    <cellStyle name="20 % - Akzent4 2 2 9 3" xfId="38263" xr:uid="{00000000-0005-0000-0000-0000A4010000}"/>
    <cellStyle name="20 % - Akzent4 2 2 9 4" xfId="51754" xr:uid="{00000000-0005-0000-0000-0000A4010000}"/>
    <cellStyle name="20 % - Akzent4 2 3" xfId="1319" xr:uid="{00000000-0005-0000-0000-0000B0010000}"/>
    <cellStyle name="20 % - Akzent4 2 3 10" xfId="14795" xr:uid="{00000000-0005-0000-0000-0000B0010000}"/>
    <cellStyle name="20 % - Akzent4 2 3 11" xfId="28278" xr:uid="{00000000-0005-0000-0000-0000B0010000}"/>
    <cellStyle name="20 % - Akzent4 2 3 12" xfId="41769" xr:uid="{00000000-0005-0000-0000-0000B0010000}"/>
    <cellStyle name="20 % - Akzent4 2 3 2" xfId="1559" xr:uid="{00000000-0005-0000-0000-0000B1010000}"/>
    <cellStyle name="20 % - Akzent4 2 3 2 10" xfId="28528" xr:uid="{00000000-0005-0000-0000-0000B1010000}"/>
    <cellStyle name="20 % - Akzent4 2 3 2 11" xfId="42019" xr:uid="{00000000-0005-0000-0000-0000B1010000}"/>
    <cellStyle name="20 % - Akzent4 2 3 2 2" xfId="2136" xr:uid="{00000000-0005-0000-0000-0000B2010000}"/>
    <cellStyle name="20 % - Akzent4 2 3 2 2 2" xfId="3277" xr:uid="{00000000-0005-0000-0000-0000B3010000}"/>
    <cellStyle name="20 % - Akzent4 2 3 2 2 2 2" xfId="6638" xr:uid="{00000000-0005-0000-0000-0000B3010000}"/>
    <cellStyle name="20 % - Akzent4 2 3 2 2 2 2 2" xfId="20089" xr:uid="{00000000-0005-0000-0000-0000B3010000}"/>
    <cellStyle name="20 % - Akzent4 2 3 2 2 2 2 3" xfId="33573" xr:uid="{00000000-0005-0000-0000-0000B3010000}"/>
    <cellStyle name="20 % - Akzent4 2 3 2 2 2 2 4" xfId="47064" xr:uid="{00000000-0005-0000-0000-0000B3010000}"/>
    <cellStyle name="20 % - Akzent4 2 3 2 2 2 3" xfId="9994" xr:uid="{00000000-0005-0000-0000-0000B3010000}"/>
    <cellStyle name="20 % - Akzent4 2 3 2 2 2 3 2" xfId="23445" xr:uid="{00000000-0005-0000-0000-0000B3010000}"/>
    <cellStyle name="20 % - Akzent4 2 3 2 2 2 3 3" xfId="36929" xr:uid="{00000000-0005-0000-0000-0000B3010000}"/>
    <cellStyle name="20 % - Akzent4 2 3 2 2 2 3 4" xfId="50420" xr:uid="{00000000-0005-0000-0000-0000B3010000}"/>
    <cellStyle name="20 % - Akzent4 2 3 2 2 2 4" xfId="13350" xr:uid="{00000000-0005-0000-0000-0000B3010000}"/>
    <cellStyle name="20 % - Akzent4 2 3 2 2 2 4 2" xfId="26801" xr:uid="{00000000-0005-0000-0000-0000B3010000}"/>
    <cellStyle name="20 % - Akzent4 2 3 2 2 2 4 3" xfId="40285" xr:uid="{00000000-0005-0000-0000-0000B3010000}"/>
    <cellStyle name="20 % - Akzent4 2 3 2 2 2 4 4" xfId="53776" xr:uid="{00000000-0005-0000-0000-0000B3010000}"/>
    <cellStyle name="20 % - Akzent4 2 3 2 2 2 5" xfId="16732" xr:uid="{00000000-0005-0000-0000-0000B3010000}"/>
    <cellStyle name="20 % - Akzent4 2 3 2 2 2 6" xfId="30216" xr:uid="{00000000-0005-0000-0000-0000B3010000}"/>
    <cellStyle name="20 % - Akzent4 2 3 2 2 2 7" xfId="43707" xr:uid="{00000000-0005-0000-0000-0000B3010000}"/>
    <cellStyle name="20 % - Akzent4 2 3 2 2 3" xfId="5511" xr:uid="{00000000-0005-0000-0000-0000B2010000}"/>
    <cellStyle name="20 % - Akzent4 2 3 2 2 3 2" xfId="18962" xr:uid="{00000000-0005-0000-0000-0000B2010000}"/>
    <cellStyle name="20 % - Akzent4 2 3 2 2 3 3" xfId="32446" xr:uid="{00000000-0005-0000-0000-0000B2010000}"/>
    <cellStyle name="20 % - Akzent4 2 3 2 2 3 4" xfId="45937" xr:uid="{00000000-0005-0000-0000-0000B2010000}"/>
    <cellStyle name="20 % - Akzent4 2 3 2 2 4" xfId="8867" xr:uid="{00000000-0005-0000-0000-0000B2010000}"/>
    <cellStyle name="20 % - Akzent4 2 3 2 2 4 2" xfId="22318" xr:uid="{00000000-0005-0000-0000-0000B2010000}"/>
    <cellStyle name="20 % - Akzent4 2 3 2 2 4 3" xfId="35802" xr:uid="{00000000-0005-0000-0000-0000B2010000}"/>
    <cellStyle name="20 % - Akzent4 2 3 2 2 4 4" xfId="49293" xr:uid="{00000000-0005-0000-0000-0000B2010000}"/>
    <cellStyle name="20 % - Akzent4 2 3 2 2 5" xfId="12223" xr:uid="{00000000-0005-0000-0000-0000B2010000}"/>
    <cellStyle name="20 % - Akzent4 2 3 2 2 5 2" xfId="25674" xr:uid="{00000000-0005-0000-0000-0000B2010000}"/>
    <cellStyle name="20 % - Akzent4 2 3 2 2 5 3" xfId="39158" xr:uid="{00000000-0005-0000-0000-0000B2010000}"/>
    <cellStyle name="20 % - Akzent4 2 3 2 2 5 4" xfId="52649" xr:uid="{00000000-0005-0000-0000-0000B2010000}"/>
    <cellStyle name="20 % - Akzent4 2 3 2 2 6" xfId="15605" xr:uid="{00000000-0005-0000-0000-0000B2010000}"/>
    <cellStyle name="20 % - Akzent4 2 3 2 2 7" xfId="29089" xr:uid="{00000000-0005-0000-0000-0000B2010000}"/>
    <cellStyle name="20 % - Akzent4 2 3 2 2 8" xfId="42580" xr:uid="{00000000-0005-0000-0000-0000B2010000}"/>
    <cellStyle name="20 % - Akzent4 2 3 2 3" xfId="2717" xr:uid="{00000000-0005-0000-0000-0000B4010000}"/>
    <cellStyle name="20 % - Akzent4 2 3 2 3 2" xfId="6078" xr:uid="{00000000-0005-0000-0000-0000B4010000}"/>
    <cellStyle name="20 % - Akzent4 2 3 2 3 2 2" xfId="19529" xr:uid="{00000000-0005-0000-0000-0000B4010000}"/>
    <cellStyle name="20 % - Akzent4 2 3 2 3 2 3" xfId="33013" xr:uid="{00000000-0005-0000-0000-0000B4010000}"/>
    <cellStyle name="20 % - Akzent4 2 3 2 3 2 4" xfId="46504" xr:uid="{00000000-0005-0000-0000-0000B4010000}"/>
    <cellStyle name="20 % - Akzent4 2 3 2 3 3" xfId="9434" xr:uid="{00000000-0005-0000-0000-0000B4010000}"/>
    <cellStyle name="20 % - Akzent4 2 3 2 3 3 2" xfId="22885" xr:uid="{00000000-0005-0000-0000-0000B4010000}"/>
    <cellStyle name="20 % - Akzent4 2 3 2 3 3 3" xfId="36369" xr:uid="{00000000-0005-0000-0000-0000B4010000}"/>
    <cellStyle name="20 % - Akzent4 2 3 2 3 3 4" xfId="49860" xr:uid="{00000000-0005-0000-0000-0000B4010000}"/>
    <cellStyle name="20 % - Akzent4 2 3 2 3 4" xfId="12790" xr:uid="{00000000-0005-0000-0000-0000B4010000}"/>
    <cellStyle name="20 % - Akzent4 2 3 2 3 4 2" xfId="26241" xr:uid="{00000000-0005-0000-0000-0000B4010000}"/>
    <cellStyle name="20 % - Akzent4 2 3 2 3 4 3" xfId="39725" xr:uid="{00000000-0005-0000-0000-0000B4010000}"/>
    <cellStyle name="20 % - Akzent4 2 3 2 3 4 4" xfId="53216" xr:uid="{00000000-0005-0000-0000-0000B4010000}"/>
    <cellStyle name="20 % - Akzent4 2 3 2 3 5" xfId="16172" xr:uid="{00000000-0005-0000-0000-0000B4010000}"/>
    <cellStyle name="20 % - Akzent4 2 3 2 3 6" xfId="29656" xr:uid="{00000000-0005-0000-0000-0000B4010000}"/>
    <cellStyle name="20 % - Akzent4 2 3 2 3 7" xfId="43147" xr:uid="{00000000-0005-0000-0000-0000B4010000}"/>
    <cellStyle name="20 % - Akzent4 2 3 2 4" xfId="3822" xr:uid="{00000000-0005-0000-0000-0000B5010000}"/>
    <cellStyle name="20 % - Akzent4 2 3 2 4 2" xfId="7183" xr:uid="{00000000-0005-0000-0000-0000B5010000}"/>
    <cellStyle name="20 % - Akzent4 2 3 2 4 2 2" xfId="20634" xr:uid="{00000000-0005-0000-0000-0000B5010000}"/>
    <cellStyle name="20 % - Akzent4 2 3 2 4 2 3" xfId="34118" xr:uid="{00000000-0005-0000-0000-0000B5010000}"/>
    <cellStyle name="20 % - Akzent4 2 3 2 4 2 4" xfId="47609" xr:uid="{00000000-0005-0000-0000-0000B5010000}"/>
    <cellStyle name="20 % - Akzent4 2 3 2 4 3" xfId="10539" xr:uid="{00000000-0005-0000-0000-0000B5010000}"/>
    <cellStyle name="20 % - Akzent4 2 3 2 4 3 2" xfId="23990" xr:uid="{00000000-0005-0000-0000-0000B5010000}"/>
    <cellStyle name="20 % - Akzent4 2 3 2 4 3 3" xfId="37474" xr:uid="{00000000-0005-0000-0000-0000B5010000}"/>
    <cellStyle name="20 % - Akzent4 2 3 2 4 3 4" xfId="50965" xr:uid="{00000000-0005-0000-0000-0000B5010000}"/>
    <cellStyle name="20 % - Akzent4 2 3 2 4 4" xfId="13895" xr:uid="{00000000-0005-0000-0000-0000B5010000}"/>
    <cellStyle name="20 % - Akzent4 2 3 2 4 4 2" xfId="27346" xr:uid="{00000000-0005-0000-0000-0000B5010000}"/>
    <cellStyle name="20 % - Akzent4 2 3 2 4 4 3" xfId="40830" xr:uid="{00000000-0005-0000-0000-0000B5010000}"/>
    <cellStyle name="20 % - Akzent4 2 3 2 4 4 4" xfId="54321" xr:uid="{00000000-0005-0000-0000-0000B5010000}"/>
    <cellStyle name="20 % - Akzent4 2 3 2 4 5" xfId="17277" xr:uid="{00000000-0005-0000-0000-0000B5010000}"/>
    <cellStyle name="20 % - Akzent4 2 3 2 4 6" xfId="30761" xr:uid="{00000000-0005-0000-0000-0000B5010000}"/>
    <cellStyle name="20 % - Akzent4 2 3 2 4 7" xfId="44252" xr:uid="{00000000-0005-0000-0000-0000B5010000}"/>
    <cellStyle name="20 % - Akzent4 2 3 2 5" xfId="4402" xr:uid="{00000000-0005-0000-0000-0000B6010000}"/>
    <cellStyle name="20 % - Akzent4 2 3 2 5 2" xfId="7759" xr:uid="{00000000-0005-0000-0000-0000B6010000}"/>
    <cellStyle name="20 % - Akzent4 2 3 2 5 2 2" xfId="21210" xr:uid="{00000000-0005-0000-0000-0000B6010000}"/>
    <cellStyle name="20 % - Akzent4 2 3 2 5 2 3" xfId="34694" xr:uid="{00000000-0005-0000-0000-0000B6010000}"/>
    <cellStyle name="20 % - Akzent4 2 3 2 5 2 4" xfId="48185" xr:uid="{00000000-0005-0000-0000-0000B6010000}"/>
    <cellStyle name="20 % - Akzent4 2 3 2 5 3" xfId="11115" xr:uid="{00000000-0005-0000-0000-0000B6010000}"/>
    <cellStyle name="20 % - Akzent4 2 3 2 5 3 2" xfId="24566" xr:uid="{00000000-0005-0000-0000-0000B6010000}"/>
    <cellStyle name="20 % - Akzent4 2 3 2 5 3 3" xfId="38050" xr:uid="{00000000-0005-0000-0000-0000B6010000}"/>
    <cellStyle name="20 % - Akzent4 2 3 2 5 3 4" xfId="51541" xr:uid="{00000000-0005-0000-0000-0000B6010000}"/>
    <cellStyle name="20 % - Akzent4 2 3 2 5 4" xfId="14471" xr:uid="{00000000-0005-0000-0000-0000B6010000}"/>
    <cellStyle name="20 % - Akzent4 2 3 2 5 4 2" xfId="27922" xr:uid="{00000000-0005-0000-0000-0000B6010000}"/>
    <cellStyle name="20 % - Akzent4 2 3 2 5 4 3" xfId="41406" xr:uid="{00000000-0005-0000-0000-0000B6010000}"/>
    <cellStyle name="20 % - Akzent4 2 3 2 5 4 4" xfId="54897" xr:uid="{00000000-0005-0000-0000-0000B6010000}"/>
    <cellStyle name="20 % - Akzent4 2 3 2 5 5" xfId="17853" xr:uid="{00000000-0005-0000-0000-0000B6010000}"/>
    <cellStyle name="20 % - Akzent4 2 3 2 5 6" xfId="31337" xr:uid="{00000000-0005-0000-0000-0000B6010000}"/>
    <cellStyle name="20 % - Akzent4 2 3 2 5 7" xfId="44828" xr:uid="{00000000-0005-0000-0000-0000B6010000}"/>
    <cellStyle name="20 % - Akzent4 2 3 2 6" xfId="4952" xr:uid="{00000000-0005-0000-0000-0000B1010000}"/>
    <cellStyle name="20 % - Akzent4 2 3 2 6 2" xfId="18403" xr:uid="{00000000-0005-0000-0000-0000B1010000}"/>
    <cellStyle name="20 % - Akzent4 2 3 2 6 3" xfId="31887" xr:uid="{00000000-0005-0000-0000-0000B1010000}"/>
    <cellStyle name="20 % - Akzent4 2 3 2 6 4" xfId="45378" xr:uid="{00000000-0005-0000-0000-0000B1010000}"/>
    <cellStyle name="20 % - Akzent4 2 3 2 7" xfId="8308" xr:uid="{00000000-0005-0000-0000-0000B1010000}"/>
    <cellStyle name="20 % - Akzent4 2 3 2 7 2" xfId="21759" xr:uid="{00000000-0005-0000-0000-0000B1010000}"/>
    <cellStyle name="20 % - Akzent4 2 3 2 7 3" xfId="35243" xr:uid="{00000000-0005-0000-0000-0000B1010000}"/>
    <cellStyle name="20 % - Akzent4 2 3 2 7 4" xfId="48734" xr:uid="{00000000-0005-0000-0000-0000B1010000}"/>
    <cellStyle name="20 % - Akzent4 2 3 2 8" xfId="11664" xr:uid="{00000000-0005-0000-0000-0000B1010000}"/>
    <cellStyle name="20 % - Akzent4 2 3 2 8 2" xfId="25115" xr:uid="{00000000-0005-0000-0000-0000B1010000}"/>
    <cellStyle name="20 % - Akzent4 2 3 2 8 3" xfId="38599" xr:uid="{00000000-0005-0000-0000-0000B1010000}"/>
    <cellStyle name="20 % - Akzent4 2 3 2 8 4" xfId="52090" xr:uid="{00000000-0005-0000-0000-0000B1010000}"/>
    <cellStyle name="20 % - Akzent4 2 3 2 9" xfId="15045" xr:uid="{00000000-0005-0000-0000-0000B1010000}"/>
    <cellStyle name="20 % - Akzent4 2 3 3" xfId="1887" xr:uid="{00000000-0005-0000-0000-0000B7010000}"/>
    <cellStyle name="20 % - Akzent4 2 3 3 2" xfId="3027" xr:uid="{00000000-0005-0000-0000-0000B8010000}"/>
    <cellStyle name="20 % - Akzent4 2 3 3 2 2" xfId="6388" xr:uid="{00000000-0005-0000-0000-0000B8010000}"/>
    <cellStyle name="20 % - Akzent4 2 3 3 2 2 2" xfId="19839" xr:uid="{00000000-0005-0000-0000-0000B8010000}"/>
    <cellStyle name="20 % - Akzent4 2 3 3 2 2 3" xfId="33323" xr:uid="{00000000-0005-0000-0000-0000B8010000}"/>
    <cellStyle name="20 % - Akzent4 2 3 3 2 2 4" xfId="46814" xr:uid="{00000000-0005-0000-0000-0000B8010000}"/>
    <cellStyle name="20 % - Akzent4 2 3 3 2 3" xfId="9744" xr:uid="{00000000-0005-0000-0000-0000B8010000}"/>
    <cellStyle name="20 % - Akzent4 2 3 3 2 3 2" xfId="23195" xr:uid="{00000000-0005-0000-0000-0000B8010000}"/>
    <cellStyle name="20 % - Akzent4 2 3 3 2 3 3" xfId="36679" xr:uid="{00000000-0005-0000-0000-0000B8010000}"/>
    <cellStyle name="20 % - Akzent4 2 3 3 2 3 4" xfId="50170" xr:uid="{00000000-0005-0000-0000-0000B8010000}"/>
    <cellStyle name="20 % - Akzent4 2 3 3 2 4" xfId="13100" xr:uid="{00000000-0005-0000-0000-0000B8010000}"/>
    <cellStyle name="20 % - Akzent4 2 3 3 2 4 2" xfId="26551" xr:uid="{00000000-0005-0000-0000-0000B8010000}"/>
    <cellStyle name="20 % - Akzent4 2 3 3 2 4 3" xfId="40035" xr:uid="{00000000-0005-0000-0000-0000B8010000}"/>
    <cellStyle name="20 % - Akzent4 2 3 3 2 4 4" xfId="53526" xr:uid="{00000000-0005-0000-0000-0000B8010000}"/>
    <cellStyle name="20 % - Akzent4 2 3 3 2 5" xfId="16482" xr:uid="{00000000-0005-0000-0000-0000B8010000}"/>
    <cellStyle name="20 % - Akzent4 2 3 3 2 6" xfId="29966" xr:uid="{00000000-0005-0000-0000-0000B8010000}"/>
    <cellStyle name="20 % - Akzent4 2 3 3 2 7" xfId="43457" xr:uid="{00000000-0005-0000-0000-0000B8010000}"/>
    <cellStyle name="20 % - Akzent4 2 3 3 3" xfId="5261" xr:uid="{00000000-0005-0000-0000-0000B7010000}"/>
    <cellStyle name="20 % - Akzent4 2 3 3 3 2" xfId="18712" xr:uid="{00000000-0005-0000-0000-0000B7010000}"/>
    <cellStyle name="20 % - Akzent4 2 3 3 3 3" xfId="32196" xr:uid="{00000000-0005-0000-0000-0000B7010000}"/>
    <cellStyle name="20 % - Akzent4 2 3 3 3 4" xfId="45687" xr:uid="{00000000-0005-0000-0000-0000B7010000}"/>
    <cellStyle name="20 % - Akzent4 2 3 3 4" xfId="8617" xr:uid="{00000000-0005-0000-0000-0000B7010000}"/>
    <cellStyle name="20 % - Akzent4 2 3 3 4 2" xfId="22068" xr:uid="{00000000-0005-0000-0000-0000B7010000}"/>
    <cellStyle name="20 % - Akzent4 2 3 3 4 3" xfId="35552" xr:uid="{00000000-0005-0000-0000-0000B7010000}"/>
    <cellStyle name="20 % - Akzent4 2 3 3 4 4" xfId="49043" xr:uid="{00000000-0005-0000-0000-0000B7010000}"/>
    <cellStyle name="20 % - Akzent4 2 3 3 5" xfId="11973" xr:uid="{00000000-0005-0000-0000-0000B7010000}"/>
    <cellStyle name="20 % - Akzent4 2 3 3 5 2" xfId="25424" xr:uid="{00000000-0005-0000-0000-0000B7010000}"/>
    <cellStyle name="20 % - Akzent4 2 3 3 5 3" xfId="38908" xr:uid="{00000000-0005-0000-0000-0000B7010000}"/>
    <cellStyle name="20 % - Akzent4 2 3 3 5 4" xfId="52399" xr:uid="{00000000-0005-0000-0000-0000B7010000}"/>
    <cellStyle name="20 % - Akzent4 2 3 3 6" xfId="15355" xr:uid="{00000000-0005-0000-0000-0000B7010000}"/>
    <cellStyle name="20 % - Akzent4 2 3 3 7" xfId="28839" xr:uid="{00000000-0005-0000-0000-0000B7010000}"/>
    <cellStyle name="20 % - Akzent4 2 3 3 8" xfId="42330" xr:uid="{00000000-0005-0000-0000-0000B7010000}"/>
    <cellStyle name="20 % - Akzent4 2 3 4" xfId="2466" xr:uid="{00000000-0005-0000-0000-0000B9010000}"/>
    <cellStyle name="20 % - Akzent4 2 3 4 2" xfId="5828" xr:uid="{00000000-0005-0000-0000-0000B9010000}"/>
    <cellStyle name="20 % - Akzent4 2 3 4 2 2" xfId="19279" xr:uid="{00000000-0005-0000-0000-0000B9010000}"/>
    <cellStyle name="20 % - Akzent4 2 3 4 2 3" xfId="32763" xr:uid="{00000000-0005-0000-0000-0000B9010000}"/>
    <cellStyle name="20 % - Akzent4 2 3 4 2 4" xfId="46254" xr:uid="{00000000-0005-0000-0000-0000B9010000}"/>
    <cellStyle name="20 % - Akzent4 2 3 4 3" xfId="9184" xr:uid="{00000000-0005-0000-0000-0000B9010000}"/>
    <cellStyle name="20 % - Akzent4 2 3 4 3 2" xfId="22635" xr:uid="{00000000-0005-0000-0000-0000B9010000}"/>
    <cellStyle name="20 % - Akzent4 2 3 4 3 3" xfId="36119" xr:uid="{00000000-0005-0000-0000-0000B9010000}"/>
    <cellStyle name="20 % - Akzent4 2 3 4 3 4" xfId="49610" xr:uid="{00000000-0005-0000-0000-0000B9010000}"/>
    <cellStyle name="20 % - Akzent4 2 3 4 4" xfId="12540" xr:uid="{00000000-0005-0000-0000-0000B9010000}"/>
    <cellStyle name="20 % - Akzent4 2 3 4 4 2" xfId="25991" xr:uid="{00000000-0005-0000-0000-0000B9010000}"/>
    <cellStyle name="20 % - Akzent4 2 3 4 4 3" xfId="39475" xr:uid="{00000000-0005-0000-0000-0000B9010000}"/>
    <cellStyle name="20 % - Akzent4 2 3 4 4 4" xfId="52966" xr:uid="{00000000-0005-0000-0000-0000B9010000}"/>
    <cellStyle name="20 % - Akzent4 2 3 4 5" xfId="15922" xr:uid="{00000000-0005-0000-0000-0000B9010000}"/>
    <cellStyle name="20 % - Akzent4 2 3 4 6" xfId="29406" xr:uid="{00000000-0005-0000-0000-0000B9010000}"/>
    <cellStyle name="20 % - Akzent4 2 3 4 7" xfId="42897" xr:uid="{00000000-0005-0000-0000-0000B9010000}"/>
    <cellStyle name="20 % - Akzent4 2 3 5" xfId="3572" xr:uid="{00000000-0005-0000-0000-0000BA010000}"/>
    <cellStyle name="20 % - Akzent4 2 3 5 2" xfId="6933" xr:uid="{00000000-0005-0000-0000-0000BA010000}"/>
    <cellStyle name="20 % - Akzent4 2 3 5 2 2" xfId="20384" xr:uid="{00000000-0005-0000-0000-0000BA010000}"/>
    <cellStyle name="20 % - Akzent4 2 3 5 2 3" xfId="33868" xr:uid="{00000000-0005-0000-0000-0000BA010000}"/>
    <cellStyle name="20 % - Akzent4 2 3 5 2 4" xfId="47359" xr:uid="{00000000-0005-0000-0000-0000BA010000}"/>
    <cellStyle name="20 % - Akzent4 2 3 5 3" xfId="10289" xr:uid="{00000000-0005-0000-0000-0000BA010000}"/>
    <cellStyle name="20 % - Akzent4 2 3 5 3 2" xfId="23740" xr:uid="{00000000-0005-0000-0000-0000BA010000}"/>
    <cellStyle name="20 % - Akzent4 2 3 5 3 3" xfId="37224" xr:uid="{00000000-0005-0000-0000-0000BA010000}"/>
    <cellStyle name="20 % - Akzent4 2 3 5 3 4" xfId="50715" xr:uid="{00000000-0005-0000-0000-0000BA010000}"/>
    <cellStyle name="20 % - Akzent4 2 3 5 4" xfId="13645" xr:uid="{00000000-0005-0000-0000-0000BA010000}"/>
    <cellStyle name="20 % - Akzent4 2 3 5 4 2" xfId="27096" xr:uid="{00000000-0005-0000-0000-0000BA010000}"/>
    <cellStyle name="20 % - Akzent4 2 3 5 4 3" xfId="40580" xr:uid="{00000000-0005-0000-0000-0000BA010000}"/>
    <cellStyle name="20 % - Akzent4 2 3 5 4 4" xfId="54071" xr:uid="{00000000-0005-0000-0000-0000BA010000}"/>
    <cellStyle name="20 % - Akzent4 2 3 5 5" xfId="17027" xr:uid="{00000000-0005-0000-0000-0000BA010000}"/>
    <cellStyle name="20 % - Akzent4 2 3 5 6" xfId="30511" xr:uid="{00000000-0005-0000-0000-0000BA010000}"/>
    <cellStyle name="20 % - Akzent4 2 3 5 7" xfId="44002" xr:uid="{00000000-0005-0000-0000-0000BA010000}"/>
    <cellStyle name="20 % - Akzent4 2 3 6" xfId="4152" xr:uid="{00000000-0005-0000-0000-0000BB010000}"/>
    <cellStyle name="20 % - Akzent4 2 3 6 2" xfId="7509" xr:uid="{00000000-0005-0000-0000-0000BB010000}"/>
    <cellStyle name="20 % - Akzent4 2 3 6 2 2" xfId="20960" xr:uid="{00000000-0005-0000-0000-0000BB010000}"/>
    <cellStyle name="20 % - Akzent4 2 3 6 2 3" xfId="34444" xr:uid="{00000000-0005-0000-0000-0000BB010000}"/>
    <cellStyle name="20 % - Akzent4 2 3 6 2 4" xfId="47935" xr:uid="{00000000-0005-0000-0000-0000BB010000}"/>
    <cellStyle name="20 % - Akzent4 2 3 6 3" xfId="10865" xr:uid="{00000000-0005-0000-0000-0000BB010000}"/>
    <cellStyle name="20 % - Akzent4 2 3 6 3 2" xfId="24316" xr:uid="{00000000-0005-0000-0000-0000BB010000}"/>
    <cellStyle name="20 % - Akzent4 2 3 6 3 3" xfId="37800" xr:uid="{00000000-0005-0000-0000-0000BB010000}"/>
    <cellStyle name="20 % - Akzent4 2 3 6 3 4" xfId="51291" xr:uid="{00000000-0005-0000-0000-0000BB010000}"/>
    <cellStyle name="20 % - Akzent4 2 3 6 4" xfId="14221" xr:uid="{00000000-0005-0000-0000-0000BB010000}"/>
    <cellStyle name="20 % - Akzent4 2 3 6 4 2" xfId="27672" xr:uid="{00000000-0005-0000-0000-0000BB010000}"/>
    <cellStyle name="20 % - Akzent4 2 3 6 4 3" xfId="41156" xr:uid="{00000000-0005-0000-0000-0000BB010000}"/>
    <cellStyle name="20 % - Akzent4 2 3 6 4 4" xfId="54647" xr:uid="{00000000-0005-0000-0000-0000BB010000}"/>
    <cellStyle name="20 % - Akzent4 2 3 6 5" xfId="17603" xr:uid="{00000000-0005-0000-0000-0000BB010000}"/>
    <cellStyle name="20 % - Akzent4 2 3 6 6" xfId="31087" xr:uid="{00000000-0005-0000-0000-0000BB010000}"/>
    <cellStyle name="20 % - Akzent4 2 3 6 7" xfId="44578" xr:uid="{00000000-0005-0000-0000-0000BB010000}"/>
    <cellStyle name="20 % - Akzent4 2 3 7" xfId="4702" xr:uid="{00000000-0005-0000-0000-0000B0010000}"/>
    <cellStyle name="20 % - Akzent4 2 3 7 2" xfId="18153" xr:uid="{00000000-0005-0000-0000-0000B0010000}"/>
    <cellStyle name="20 % - Akzent4 2 3 7 3" xfId="31637" xr:uid="{00000000-0005-0000-0000-0000B0010000}"/>
    <cellStyle name="20 % - Akzent4 2 3 7 4" xfId="45128" xr:uid="{00000000-0005-0000-0000-0000B0010000}"/>
    <cellStyle name="20 % - Akzent4 2 3 8" xfId="8058" xr:uid="{00000000-0005-0000-0000-0000B0010000}"/>
    <cellStyle name="20 % - Akzent4 2 3 8 2" xfId="21509" xr:uid="{00000000-0005-0000-0000-0000B0010000}"/>
    <cellStyle name="20 % - Akzent4 2 3 8 3" xfId="34993" xr:uid="{00000000-0005-0000-0000-0000B0010000}"/>
    <cellStyle name="20 % - Akzent4 2 3 8 4" xfId="48484" xr:uid="{00000000-0005-0000-0000-0000B0010000}"/>
    <cellStyle name="20 % - Akzent4 2 3 9" xfId="11414" xr:uid="{00000000-0005-0000-0000-0000B0010000}"/>
    <cellStyle name="20 % - Akzent4 2 3 9 2" xfId="24865" xr:uid="{00000000-0005-0000-0000-0000B0010000}"/>
    <cellStyle name="20 % - Akzent4 2 3 9 3" xfId="38349" xr:uid="{00000000-0005-0000-0000-0000B0010000}"/>
    <cellStyle name="20 % - Akzent4 2 3 9 4" xfId="51840" xr:uid="{00000000-0005-0000-0000-0000B0010000}"/>
    <cellStyle name="20 % - Akzent4 2 4" xfId="1377" xr:uid="{00000000-0005-0000-0000-0000BC010000}"/>
    <cellStyle name="20 % - Akzent4 2 4 10" xfId="28341" xr:uid="{00000000-0005-0000-0000-0000BC010000}"/>
    <cellStyle name="20 % - Akzent4 2 4 11" xfId="41832" xr:uid="{00000000-0005-0000-0000-0000BC010000}"/>
    <cellStyle name="20 % - Akzent4 2 4 2" xfId="1950" xr:uid="{00000000-0005-0000-0000-0000BD010000}"/>
    <cellStyle name="20 % - Akzent4 2 4 2 2" xfId="3090" xr:uid="{00000000-0005-0000-0000-0000BE010000}"/>
    <cellStyle name="20 % - Akzent4 2 4 2 2 2" xfId="6451" xr:uid="{00000000-0005-0000-0000-0000BE010000}"/>
    <cellStyle name="20 % - Akzent4 2 4 2 2 2 2" xfId="19902" xr:uid="{00000000-0005-0000-0000-0000BE010000}"/>
    <cellStyle name="20 % - Akzent4 2 4 2 2 2 3" xfId="33386" xr:uid="{00000000-0005-0000-0000-0000BE010000}"/>
    <cellStyle name="20 % - Akzent4 2 4 2 2 2 4" xfId="46877" xr:uid="{00000000-0005-0000-0000-0000BE010000}"/>
    <cellStyle name="20 % - Akzent4 2 4 2 2 3" xfId="9807" xr:uid="{00000000-0005-0000-0000-0000BE010000}"/>
    <cellStyle name="20 % - Akzent4 2 4 2 2 3 2" xfId="23258" xr:uid="{00000000-0005-0000-0000-0000BE010000}"/>
    <cellStyle name="20 % - Akzent4 2 4 2 2 3 3" xfId="36742" xr:uid="{00000000-0005-0000-0000-0000BE010000}"/>
    <cellStyle name="20 % - Akzent4 2 4 2 2 3 4" xfId="50233" xr:uid="{00000000-0005-0000-0000-0000BE010000}"/>
    <cellStyle name="20 % - Akzent4 2 4 2 2 4" xfId="13163" xr:uid="{00000000-0005-0000-0000-0000BE010000}"/>
    <cellStyle name="20 % - Akzent4 2 4 2 2 4 2" xfId="26614" xr:uid="{00000000-0005-0000-0000-0000BE010000}"/>
    <cellStyle name="20 % - Akzent4 2 4 2 2 4 3" xfId="40098" xr:uid="{00000000-0005-0000-0000-0000BE010000}"/>
    <cellStyle name="20 % - Akzent4 2 4 2 2 4 4" xfId="53589" xr:uid="{00000000-0005-0000-0000-0000BE010000}"/>
    <cellStyle name="20 % - Akzent4 2 4 2 2 5" xfId="16545" xr:uid="{00000000-0005-0000-0000-0000BE010000}"/>
    <cellStyle name="20 % - Akzent4 2 4 2 2 6" xfId="30029" xr:uid="{00000000-0005-0000-0000-0000BE010000}"/>
    <cellStyle name="20 % - Akzent4 2 4 2 2 7" xfId="43520" xr:uid="{00000000-0005-0000-0000-0000BE010000}"/>
    <cellStyle name="20 % - Akzent4 2 4 2 3" xfId="5324" xr:uid="{00000000-0005-0000-0000-0000BD010000}"/>
    <cellStyle name="20 % - Akzent4 2 4 2 3 2" xfId="18775" xr:uid="{00000000-0005-0000-0000-0000BD010000}"/>
    <cellStyle name="20 % - Akzent4 2 4 2 3 3" xfId="32259" xr:uid="{00000000-0005-0000-0000-0000BD010000}"/>
    <cellStyle name="20 % - Akzent4 2 4 2 3 4" xfId="45750" xr:uid="{00000000-0005-0000-0000-0000BD010000}"/>
    <cellStyle name="20 % - Akzent4 2 4 2 4" xfId="8680" xr:uid="{00000000-0005-0000-0000-0000BD010000}"/>
    <cellStyle name="20 % - Akzent4 2 4 2 4 2" xfId="22131" xr:uid="{00000000-0005-0000-0000-0000BD010000}"/>
    <cellStyle name="20 % - Akzent4 2 4 2 4 3" xfId="35615" xr:uid="{00000000-0005-0000-0000-0000BD010000}"/>
    <cellStyle name="20 % - Akzent4 2 4 2 4 4" xfId="49106" xr:uid="{00000000-0005-0000-0000-0000BD010000}"/>
    <cellStyle name="20 % - Akzent4 2 4 2 5" xfId="12036" xr:uid="{00000000-0005-0000-0000-0000BD010000}"/>
    <cellStyle name="20 % - Akzent4 2 4 2 5 2" xfId="25487" xr:uid="{00000000-0005-0000-0000-0000BD010000}"/>
    <cellStyle name="20 % - Akzent4 2 4 2 5 3" xfId="38971" xr:uid="{00000000-0005-0000-0000-0000BD010000}"/>
    <cellStyle name="20 % - Akzent4 2 4 2 5 4" xfId="52462" xr:uid="{00000000-0005-0000-0000-0000BD010000}"/>
    <cellStyle name="20 % - Akzent4 2 4 2 6" xfId="15418" xr:uid="{00000000-0005-0000-0000-0000BD010000}"/>
    <cellStyle name="20 % - Akzent4 2 4 2 7" xfId="28902" xr:uid="{00000000-0005-0000-0000-0000BD010000}"/>
    <cellStyle name="20 % - Akzent4 2 4 2 8" xfId="42393" xr:uid="{00000000-0005-0000-0000-0000BD010000}"/>
    <cellStyle name="20 % - Akzent4 2 4 3" xfId="2530" xr:uid="{00000000-0005-0000-0000-0000BF010000}"/>
    <cellStyle name="20 % - Akzent4 2 4 3 2" xfId="5891" xr:uid="{00000000-0005-0000-0000-0000BF010000}"/>
    <cellStyle name="20 % - Akzent4 2 4 3 2 2" xfId="19342" xr:uid="{00000000-0005-0000-0000-0000BF010000}"/>
    <cellStyle name="20 % - Akzent4 2 4 3 2 3" xfId="32826" xr:uid="{00000000-0005-0000-0000-0000BF010000}"/>
    <cellStyle name="20 % - Akzent4 2 4 3 2 4" xfId="46317" xr:uid="{00000000-0005-0000-0000-0000BF010000}"/>
    <cellStyle name="20 % - Akzent4 2 4 3 3" xfId="9247" xr:uid="{00000000-0005-0000-0000-0000BF010000}"/>
    <cellStyle name="20 % - Akzent4 2 4 3 3 2" xfId="22698" xr:uid="{00000000-0005-0000-0000-0000BF010000}"/>
    <cellStyle name="20 % - Akzent4 2 4 3 3 3" xfId="36182" xr:uid="{00000000-0005-0000-0000-0000BF010000}"/>
    <cellStyle name="20 % - Akzent4 2 4 3 3 4" xfId="49673" xr:uid="{00000000-0005-0000-0000-0000BF010000}"/>
    <cellStyle name="20 % - Akzent4 2 4 3 4" xfId="12603" xr:uid="{00000000-0005-0000-0000-0000BF010000}"/>
    <cellStyle name="20 % - Akzent4 2 4 3 4 2" xfId="26054" xr:uid="{00000000-0005-0000-0000-0000BF010000}"/>
    <cellStyle name="20 % - Akzent4 2 4 3 4 3" xfId="39538" xr:uid="{00000000-0005-0000-0000-0000BF010000}"/>
    <cellStyle name="20 % - Akzent4 2 4 3 4 4" xfId="53029" xr:uid="{00000000-0005-0000-0000-0000BF010000}"/>
    <cellStyle name="20 % - Akzent4 2 4 3 5" xfId="15985" xr:uid="{00000000-0005-0000-0000-0000BF010000}"/>
    <cellStyle name="20 % - Akzent4 2 4 3 6" xfId="29469" xr:uid="{00000000-0005-0000-0000-0000BF010000}"/>
    <cellStyle name="20 % - Akzent4 2 4 3 7" xfId="42960" xr:uid="{00000000-0005-0000-0000-0000BF010000}"/>
    <cellStyle name="20 % - Akzent4 2 4 4" xfId="3635" xr:uid="{00000000-0005-0000-0000-0000C0010000}"/>
    <cellStyle name="20 % - Akzent4 2 4 4 2" xfId="6996" xr:uid="{00000000-0005-0000-0000-0000C0010000}"/>
    <cellStyle name="20 % - Akzent4 2 4 4 2 2" xfId="20447" xr:uid="{00000000-0005-0000-0000-0000C0010000}"/>
    <cellStyle name="20 % - Akzent4 2 4 4 2 3" xfId="33931" xr:uid="{00000000-0005-0000-0000-0000C0010000}"/>
    <cellStyle name="20 % - Akzent4 2 4 4 2 4" xfId="47422" xr:uid="{00000000-0005-0000-0000-0000C0010000}"/>
    <cellStyle name="20 % - Akzent4 2 4 4 3" xfId="10352" xr:uid="{00000000-0005-0000-0000-0000C0010000}"/>
    <cellStyle name="20 % - Akzent4 2 4 4 3 2" xfId="23803" xr:uid="{00000000-0005-0000-0000-0000C0010000}"/>
    <cellStyle name="20 % - Akzent4 2 4 4 3 3" xfId="37287" xr:uid="{00000000-0005-0000-0000-0000C0010000}"/>
    <cellStyle name="20 % - Akzent4 2 4 4 3 4" xfId="50778" xr:uid="{00000000-0005-0000-0000-0000C0010000}"/>
    <cellStyle name="20 % - Akzent4 2 4 4 4" xfId="13708" xr:uid="{00000000-0005-0000-0000-0000C0010000}"/>
    <cellStyle name="20 % - Akzent4 2 4 4 4 2" xfId="27159" xr:uid="{00000000-0005-0000-0000-0000C0010000}"/>
    <cellStyle name="20 % - Akzent4 2 4 4 4 3" xfId="40643" xr:uid="{00000000-0005-0000-0000-0000C0010000}"/>
    <cellStyle name="20 % - Akzent4 2 4 4 4 4" xfId="54134" xr:uid="{00000000-0005-0000-0000-0000C0010000}"/>
    <cellStyle name="20 % - Akzent4 2 4 4 5" xfId="17090" xr:uid="{00000000-0005-0000-0000-0000C0010000}"/>
    <cellStyle name="20 % - Akzent4 2 4 4 6" xfId="30574" xr:uid="{00000000-0005-0000-0000-0000C0010000}"/>
    <cellStyle name="20 % - Akzent4 2 4 4 7" xfId="44065" xr:uid="{00000000-0005-0000-0000-0000C0010000}"/>
    <cellStyle name="20 % - Akzent4 2 4 5" xfId="4215" xr:uid="{00000000-0005-0000-0000-0000C1010000}"/>
    <cellStyle name="20 % - Akzent4 2 4 5 2" xfId="7572" xr:uid="{00000000-0005-0000-0000-0000C1010000}"/>
    <cellStyle name="20 % - Akzent4 2 4 5 2 2" xfId="21023" xr:uid="{00000000-0005-0000-0000-0000C1010000}"/>
    <cellStyle name="20 % - Akzent4 2 4 5 2 3" xfId="34507" xr:uid="{00000000-0005-0000-0000-0000C1010000}"/>
    <cellStyle name="20 % - Akzent4 2 4 5 2 4" xfId="47998" xr:uid="{00000000-0005-0000-0000-0000C1010000}"/>
    <cellStyle name="20 % - Akzent4 2 4 5 3" xfId="10928" xr:uid="{00000000-0005-0000-0000-0000C1010000}"/>
    <cellStyle name="20 % - Akzent4 2 4 5 3 2" xfId="24379" xr:uid="{00000000-0005-0000-0000-0000C1010000}"/>
    <cellStyle name="20 % - Akzent4 2 4 5 3 3" xfId="37863" xr:uid="{00000000-0005-0000-0000-0000C1010000}"/>
    <cellStyle name="20 % - Akzent4 2 4 5 3 4" xfId="51354" xr:uid="{00000000-0005-0000-0000-0000C1010000}"/>
    <cellStyle name="20 % - Akzent4 2 4 5 4" xfId="14284" xr:uid="{00000000-0005-0000-0000-0000C1010000}"/>
    <cellStyle name="20 % - Akzent4 2 4 5 4 2" xfId="27735" xr:uid="{00000000-0005-0000-0000-0000C1010000}"/>
    <cellStyle name="20 % - Akzent4 2 4 5 4 3" xfId="41219" xr:uid="{00000000-0005-0000-0000-0000C1010000}"/>
    <cellStyle name="20 % - Akzent4 2 4 5 4 4" xfId="54710" xr:uid="{00000000-0005-0000-0000-0000C1010000}"/>
    <cellStyle name="20 % - Akzent4 2 4 5 5" xfId="17666" xr:uid="{00000000-0005-0000-0000-0000C1010000}"/>
    <cellStyle name="20 % - Akzent4 2 4 5 6" xfId="31150" xr:uid="{00000000-0005-0000-0000-0000C1010000}"/>
    <cellStyle name="20 % - Akzent4 2 4 5 7" xfId="44641" xr:uid="{00000000-0005-0000-0000-0000C1010000}"/>
    <cellStyle name="20 % - Akzent4 2 4 6" xfId="4765" xr:uid="{00000000-0005-0000-0000-0000BC010000}"/>
    <cellStyle name="20 % - Akzent4 2 4 6 2" xfId="18216" xr:uid="{00000000-0005-0000-0000-0000BC010000}"/>
    <cellStyle name="20 % - Akzent4 2 4 6 3" xfId="31700" xr:uid="{00000000-0005-0000-0000-0000BC010000}"/>
    <cellStyle name="20 % - Akzent4 2 4 6 4" xfId="45191" xr:uid="{00000000-0005-0000-0000-0000BC010000}"/>
    <cellStyle name="20 % - Akzent4 2 4 7" xfId="8121" xr:uid="{00000000-0005-0000-0000-0000BC010000}"/>
    <cellStyle name="20 % - Akzent4 2 4 7 2" xfId="21572" xr:uid="{00000000-0005-0000-0000-0000BC010000}"/>
    <cellStyle name="20 % - Akzent4 2 4 7 3" xfId="35056" xr:uid="{00000000-0005-0000-0000-0000BC010000}"/>
    <cellStyle name="20 % - Akzent4 2 4 7 4" xfId="48547" xr:uid="{00000000-0005-0000-0000-0000BC010000}"/>
    <cellStyle name="20 % - Akzent4 2 4 8" xfId="11477" xr:uid="{00000000-0005-0000-0000-0000BC010000}"/>
    <cellStyle name="20 % - Akzent4 2 4 8 2" xfId="24928" xr:uid="{00000000-0005-0000-0000-0000BC010000}"/>
    <cellStyle name="20 % - Akzent4 2 4 8 3" xfId="38412" xr:uid="{00000000-0005-0000-0000-0000BC010000}"/>
    <cellStyle name="20 % - Akzent4 2 4 8 4" xfId="51903" xr:uid="{00000000-0005-0000-0000-0000BC010000}"/>
    <cellStyle name="20 % - Akzent4 2 4 9" xfId="14858" xr:uid="{00000000-0005-0000-0000-0000BC010000}"/>
    <cellStyle name="20 % - Akzent4 2 5" xfId="1702" xr:uid="{00000000-0005-0000-0000-0000C2010000}"/>
    <cellStyle name="20 % - Akzent4 2 5 2" xfId="2840" xr:uid="{00000000-0005-0000-0000-0000C3010000}"/>
    <cellStyle name="20 % - Akzent4 2 5 2 2" xfId="6201" xr:uid="{00000000-0005-0000-0000-0000C3010000}"/>
    <cellStyle name="20 % - Akzent4 2 5 2 2 2" xfId="19652" xr:uid="{00000000-0005-0000-0000-0000C3010000}"/>
    <cellStyle name="20 % - Akzent4 2 5 2 2 3" xfId="33136" xr:uid="{00000000-0005-0000-0000-0000C3010000}"/>
    <cellStyle name="20 % - Akzent4 2 5 2 2 4" xfId="46627" xr:uid="{00000000-0005-0000-0000-0000C3010000}"/>
    <cellStyle name="20 % - Akzent4 2 5 2 3" xfId="9557" xr:uid="{00000000-0005-0000-0000-0000C3010000}"/>
    <cellStyle name="20 % - Akzent4 2 5 2 3 2" xfId="23008" xr:uid="{00000000-0005-0000-0000-0000C3010000}"/>
    <cellStyle name="20 % - Akzent4 2 5 2 3 3" xfId="36492" xr:uid="{00000000-0005-0000-0000-0000C3010000}"/>
    <cellStyle name="20 % - Akzent4 2 5 2 3 4" xfId="49983" xr:uid="{00000000-0005-0000-0000-0000C3010000}"/>
    <cellStyle name="20 % - Akzent4 2 5 2 4" xfId="12913" xr:uid="{00000000-0005-0000-0000-0000C3010000}"/>
    <cellStyle name="20 % - Akzent4 2 5 2 4 2" xfId="26364" xr:uid="{00000000-0005-0000-0000-0000C3010000}"/>
    <cellStyle name="20 % - Akzent4 2 5 2 4 3" xfId="39848" xr:uid="{00000000-0005-0000-0000-0000C3010000}"/>
    <cellStyle name="20 % - Akzent4 2 5 2 4 4" xfId="53339" xr:uid="{00000000-0005-0000-0000-0000C3010000}"/>
    <cellStyle name="20 % - Akzent4 2 5 2 5" xfId="16295" xr:uid="{00000000-0005-0000-0000-0000C3010000}"/>
    <cellStyle name="20 % - Akzent4 2 5 2 6" xfId="29779" xr:uid="{00000000-0005-0000-0000-0000C3010000}"/>
    <cellStyle name="20 % - Akzent4 2 5 2 7" xfId="43270" xr:uid="{00000000-0005-0000-0000-0000C3010000}"/>
    <cellStyle name="20 % - Akzent4 2 5 3" xfId="5074" xr:uid="{00000000-0005-0000-0000-0000C2010000}"/>
    <cellStyle name="20 % - Akzent4 2 5 3 2" xfId="18525" xr:uid="{00000000-0005-0000-0000-0000C2010000}"/>
    <cellStyle name="20 % - Akzent4 2 5 3 3" xfId="32009" xr:uid="{00000000-0005-0000-0000-0000C2010000}"/>
    <cellStyle name="20 % - Akzent4 2 5 3 4" xfId="45500" xr:uid="{00000000-0005-0000-0000-0000C2010000}"/>
    <cellStyle name="20 % - Akzent4 2 5 4" xfId="8430" xr:uid="{00000000-0005-0000-0000-0000C2010000}"/>
    <cellStyle name="20 % - Akzent4 2 5 4 2" xfId="21881" xr:uid="{00000000-0005-0000-0000-0000C2010000}"/>
    <cellStyle name="20 % - Akzent4 2 5 4 3" xfId="35365" xr:uid="{00000000-0005-0000-0000-0000C2010000}"/>
    <cellStyle name="20 % - Akzent4 2 5 4 4" xfId="48856" xr:uid="{00000000-0005-0000-0000-0000C2010000}"/>
    <cellStyle name="20 % - Akzent4 2 5 5" xfId="11786" xr:uid="{00000000-0005-0000-0000-0000C2010000}"/>
    <cellStyle name="20 % - Akzent4 2 5 5 2" xfId="25237" xr:uid="{00000000-0005-0000-0000-0000C2010000}"/>
    <cellStyle name="20 % - Akzent4 2 5 5 3" xfId="38721" xr:uid="{00000000-0005-0000-0000-0000C2010000}"/>
    <cellStyle name="20 % - Akzent4 2 5 5 4" xfId="52212" xr:uid="{00000000-0005-0000-0000-0000C2010000}"/>
    <cellStyle name="20 % - Akzent4 2 5 6" xfId="15168" xr:uid="{00000000-0005-0000-0000-0000C2010000}"/>
    <cellStyle name="20 % - Akzent4 2 5 7" xfId="28652" xr:uid="{00000000-0005-0000-0000-0000C2010000}"/>
    <cellStyle name="20 % - Akzent4 2 5 8" xfId="42143" xr:uid="{00000000-0005-0000-0000-0000C2010000}"/>
    <cellStyle name="20 % - Akzent4 2 6" xfId="2267" xr:uid="{00000000-0005-0000-0000-0000C4010000}"/>
    <cellStyle name="20 % - Akzent4 2 6 2" xfId="5640" xr:uid="{00000000-0005-0000-0000-0000C4010000}"/>
    <cellStyle name="20 % - Akzent4 2 6 2 2" xfId="19091" xr:uid="{00000000-0005-0000-0000-0000C4010000}"/>
    <cellStyle name="20 % - Akzent4 2 6 2 3" xfId="32575" xr:uid="{00000000-0005-0000-0000-0000C4010000}"/>
    <cellStyle name="20 % - Akzent4 2 6 2 4" xfId="46066" xr:uid="{00000000-0005-0000-0000-0000C4010000}"/>
    <cellStyle name="20 % - Akzent4 2 6 3" xfId="8996" xr:uid="{00000000-0005-0000-0000-0000C4010000}"/>
    <cellStyle name="20 % - Akzent4 2 6 3 2" xfId="22447" xr:uid="{00000000-0005-0000-0000-0000C4010000}"/>
    <cellStyle name="20 % - Akzent4 2 6 3 3" xfId="35931" xr:uid="{00000000-0005-0000-0000-0000C4010000}"/>
    <cellStyle name="20 % - Akzent4 2 6 3 4" xfId="49422" xr:uid="{00000000-0005-0000-0000-0000C4010000}"/>
    <cellStyle name="20 % - Akzent4 2 6 4" xfId="12352" xr:uid="{00000000-0005-0000-0000-0000C4010000}"/>
    <cellStyle name="20 % - Akzent4 2 6 4 2" xfId="25803" xr:uid="{00000000-0005-0000-0000-0000C4010000}"/>
    <cellStyle name="20 % - Akzent4 2 6 4 3" xfId="39287" xr:uid="{00000000-0005-0000-0000-0000C4010000}"/>
    <cellStyle name="20 % - Akzent4 2 6 4 4" xfId="52778" xr:uid="{00000000-0005-0000-0000-0000C4010000}"/>
    <cellStyle name="20 % - Akzent4 2 6 5" xfId="15734" xr:uid="{00000000-0005-0000-0000-0000C4010000}"/>
    <cellStyle name="20 % - Akzent4 2 6 6" xfId="29218" xr:uid="{00000000-0005-0000-0000-0000C4010000}"/>
    <cellStyle name="20 % - Akzent4 2 6 7" xfId="42709" xr:uid="{00000000-0005-0000-0000-0000C4010000}"/>
    <cellStyle name="20 % - Akzent4 2 7" xfId="3384" xr:uid="{00000000-0005-0000-0000-0000C5010000}"/>
    <cellStyle name="20 % - Akzent4 2 7 2" xfId="6745" xr:uid="{00000000-0005-0000-0000-0000C5010000}"/>
    <cellStyle name="20 % - Akzent4 2 7 2 2" xfId="20196" xr:uid="{00000000-0005-0000-0000-0000C5010000}"/>
    <cellStyle name="20 % - Akzent4 2 7 2 3" xfId="33680" xr:uid="{00000000-0005-0000-0000-0000C5010000}"/>
    <cellStyle name="20 % - Akzent4 2 7 2 4" xfId="47171" xr:uid="{00000000-0005-0000-0000-0000C5010000}"/>
    <cellStyle name="20 % - Akzent4 2 7 3" xfId="10101" xr:uid="{00000000-0005-0000-0000-0000C5010000}"/>
    <cellStyle name="20 % - Akzent4 2 7 3 2" xfId="23552" xr:uid="{00000000-0005-0000-0000-0000C5010000}"/>
    <cellStyle name="20 % - Akzent4 2 7 3 3" xfId="37036" xr:uid="{00000000-0005-0000-0000-0000C5010000}"/>
    <cellStyle name="20 % - Akzent4 2 7 3 4" xfId="50527" xr:uid="{00000000-0005-0000-0000-0000C5010000}"/>
    <cellStyle name="20 % - Akzent4 2 7 4" xfId="13457" xr:uid="{00000000-0005-0000-0000-0000C5010000}"/>
    <cellStyle name="20 % - Akzent4 2 7 4 2" xfId="26908" xr:uid="{00000000-0005-0000-0000-0000C5010000}"/>
    <cellStyle name="20 % - Akzent4 2 7 4 3" xfId="40392" xr:uid="{00000000-0005-0000-0000-0000C5010000}"/>
    <cellStyle name="20 % - Akzent4 2 7 4 4" xfId="53883" xr:uid="{00000000-0005-0000-0000-0000C5010000}"/>
    <cellStyle name="20 % - Akzent4 2 7 5" xfId="16839" xr:uid="{00000000-0005-0000-0000-0000C5010000}"/>
    <cellStyle name="20 % - Akzent4 2 7 6" xfId="30323" xr:uid="{00000000-0005-0000-0000-0000C5010000}"/>
    <cellStyle name="20 % - Akzent4 2 7 7" xfId="43814" xr:uid="{00000000-0005-0000-0000-0000C5010000}"/>
    <cellStyle name="20 % - Akzent4 2 8" xfId="3892" xr:uid="{00000000-0005-0000-0000-0000C6010000}"/>
    <cellStyle name="20 % - Akzent4 2 8 2" xfId="7253" xr:uid="{00000000-0005-0000-0000-0000C6010000}"/>
    <cellStyle name="20 % - Akzent4 2 8 2 2" xfId="20704" xr:uid="{00000000-0005-0000-0000-0000C6010000}"/>
    <cellStyle name="20 % - Akzent4 2 8 2 3" xfId="34188" xr:uid="{00000000-0005-0000-0000-0000C6010000}"/>
    <cellStyle name="20 % - Akzent4 2 8 2 4" xfId="47679" xr:uid="{00000000-0005-0000-0000-0000C6010000}"/>
    <cellStyle name="20 % - Akzent4 2 8 3" xfId="10609" xr:uid="{00000000-0005-0000-0000-0000C6010000}"/>
    <cellStyle name="20 % - Akzent4 2 8 3 2" xfId="24060" xr:uid="{00000000-0005-0000-0000-0000C6010000}"/>
    <cellStyle name="20 % - Akzent4 2 8 3 3" xfId="37544" xr:uid="{00000000-0005-0000-0000-0000C6010000}"/>
    <cellStyle name="20 % - Akzent4 2 8 3 4" xfId="51035" xr:uid="{00000000-0005-0000-0000-0000C6010000}"/>
    <cellStyle name="20 % - Akzent4 2 8 4" xfId="13965" xr:uid="{00000000-0005-0000-0000-0000C6010000}"/>
    <cellStyle name="20 % - Akzent4 2 8 4 2" xfId="27416" xr:uid="{00000000-0005-0000-0000-0000C6010000}"/>
    <cellStyle name="20 % - Akzent4 2 8 4 3" xfId="40900" xr:uid="{00000000-0005-0000-0000-0000C6010000}"/>
    <cellStyle name="20 % - Akzent4 2 8 4 4" xfId="54391" xr:uid="{00000000-0005-0000-0000-0000C6010000}"/>
    <cellStyle name="20 % - Akzent4 2 8 5" xfId="17347" xr:uid="{00000000-0005-0000-0000-0000C6010000}"/>
    <cellStyle name="20 % - Akzent4 2 8 6" xfId="30831" xr:uid="{00000000-0005-0000-0000-0000C6010000}"/>
    <cellStyle name="20 % - Akzent4 2 8 7" xfId="44322" xr:uid="{00000000-0005-0000-0000-0000C6010000}"/>
    <cellStyle name="20 % - Akzent4 2 9" xfId="3964" xr:uid="{00000000-0005-0000-0000-0000C7010000}"/>
    <cellStyle name="20 % - Akzent4 2 9 2" xfId="7321" xr:uid="{00000000-0005-0000-0000-0000C7010000}"/>
    <cellStyle name="20 % - Akzent4 2 9 2 2" xfId="20772" xr:uid="{00000000-0005-0000-0000-0000C7010000}"/>
    <cellStyle name="20 % - Akzent4 2 9 2 3" xfId="34256" xr:uid="{00000000-0005-0000-0000-0000C7010000}"/>
    <cellStyle name="20 % - Akzent4 2 9 2 4" xfId="47747" xr:uid="{00000000-0005-0000-0000-0000C7010000}"/>
    <cellStyle name="20 % - Akzent4 2 9 3" xfId="10677" xr:uid="{00000000-0005-0000-0000-0000C7010000}"/>
    <cellStyle name="20 % - Akzent4 2 9 3 2" xfId="24128" xr:uid="{00000000-0005-0000-0000-0000C7010000}"/>
    <cellStyle name="20 % - Akzent4 2 9 3 3" xfId="37612" xr:uid="{00000000-0005-0000-0000-0000C7010000}"/>
    <cellStyle name="20 % - Akzent4 2 9 3 4" xfId="51103" xr:uid="{00000000-0005-0000-0000-0000C7010000}"/>
    <cellStyle name="20 % - Akzent4 2 9 4" xfId="14033" xr:uid="{00000000-0005-0000-0000-0000C7010000}"/>
    <cellStyle name="20 % - Akzent4 2 9 4 2" xfId="27484" xr:uid="{00000000-0005-0000-0000-0000C7010000}"/>
    <cellStyle name="20 % - Akzent4 2 9 4 3" xfId="40968" xr:uid="{00000000-0005-0000-0000-0000C7010000}"/>
    <cellStyle name="20 % - Akzent4 2 9 4 4" xfId="54459" xr:uid="{00000000-0005-0000-0000-0000C7010000}"/>
    <cellStyle name="20 % - Akzent4 2 9 5" xfId="17415" xr:uid="{00000000-0005-0000-0000-0000C7010000}"/>
    <cellStyle name="20 % - Akzent4 2 9 6" xfId="30899" xr:uid="{00000000-0005-0000-0000-0000C7010000}"/>
    <cellStyle name="20 % - Akzent4 2 9 7" xfId="44390" xr:uid="{00000000-0005-0000-0000-0000C7010000}"/>
    <cellStyle name="20 % - Akzent4 20" xfId="41468" xr:uid="{00000000-0005-0000-0000-000057A60000}"/>
    <cellStyle name="20 % - Akzent4 3" xfId="1157" xr:uid="{00000000-0005-0000-0000-0000C8010000}"/>
    <cellStyle name="20 % - Akzent4 3 10" xfId="11241" xr:uid="{00000000-0005-0000-0000-0000C8010000}"/>
    <cellStyle name="20 % - Akzent4 3 10 2" xfId="24692" xr:uid="{00000000-0005-0000-0000-0000C8010000}"/>
    <cellStyle name="20 % - Akzent4 3 10 3" xfId="38176" xr:uid="{00000000-0005-0000-0000-0000C8010000}"/>
    <cellStyle name="20 % - Akzent4 3 10 4" xfId="51667" xr:uid="{00000000-0005-0000-0000-0000C8010000}"/>
    <cellStyle name="20 % - Akzent4 3 11" xfId="14622" xr:uid="{00000000-0005-0000-0000-0000C8010000}"/>
    <cellStyle name="20 % - Akzent4 3 12" xfId="28105" xr:uid="{00000000-0005-0000-0000-0000C8010000}"/>
    <cellStyle name="20 % - Akzent4 3 13" xfId="41596" xr:uid="{00000000-0005-0000-0000-0000C8010000}"/>
    <cellStyle name="20 % - Akzent4 3 2" xfId="1251" xr:uid="{00000000-0005-0000-0000-0000C9010000}"/>
    <cellStyle name="20 % - Akzent4 3 2 10" xfId="14724" xr:uid="{00000000-0005-0000-0000-0000C9010000}"/>
    <cellStyle name="20 % - Akzent4 3 2 11" xfId="28207" xr:uid="{00000000-0005-0000-0000-0000C9010000}"/>
    <cellStyle name="20 % - Akzent4 3 2 12" xfId="41698" xr:uid="{00000000-0005-0000-0000-0000C9010000}"/>
    <cellStyle name="20 % - Akzent4 3 2 2" xfId="1489" xr:uid="{00000000-0005-0000-0000-0000CA010000}"/>
    <cellStyle name="20 % - Akzent4 3 2 2 10" xfId="28457" xr:uid="{00000000-0005-0000-0000-0000CA010000}"/>
    <cellStyle name="20 % - Akzent4 3 2 2 11" xfId="41948" xr:uid="{00000000-0005-0000-0000-0000CA010000}"/>
    <cellStyle name="20 % - Akzent4 3 2 2 2" xfId="2065" xr:uid="{00000000-0005-0000-0000-0000CB010000}"/>
    <cellStyle name="20 % - Akzent4 3 2 2 2 2" xfId="3206" xr:uid="{00000000-0005-0000-0000-0000CC010000}"/>
    <cellStyle name="20 % - Akzent4 3 2 2 2 2 2" xfId="6567" xr:uid="{00000000-0005-0000-0000-0000CC010000}"/>
    <cellStyle name="20 % - Akzent4 3 2 2 2 2 2 2" xfId="20018" xr:uid="{00000000-0005-0000-0000-0000CC010000}"/>
    <cellStyle name="20 % - Akzent4 3 2 2 2 2 2 3" xfId="33502" xr:uid="{00000000-0005-0000-0000-0000CC010000}"/>
    <cellStyle name="20 % - Akzent4 3 2 2 2 2 2 4" xfId="46993" xr:uid="{00000000-0005-0000-0000-0000CC010000}"/>
    <cellStyle name="20 % - Akzent4 3 2 2 2 2 3" xfId="9923" xr:uid="{00000000-0005-0000-0000-0000CC010000}"/>
    <cellStyle name="20 % - Akzent4 3 2 2 2 2 3 2" xfId="23374" xr:uid="{00000000-0005-0000-0000-0000CC010000}"/>
    <cellStyle name="20 % - Akzent4 3 2 2 2 2 3 3" xfId="36858" xr:uid="{00000000-0005-0000-0000-0000CC010000}"/>
    <cellStyle name="20 % - Akzent4 3 2 2 2 2 3 4" xfId="50349" xr:uid="{00000000-0005-0000-0000-0000CC010000}"/>
    <cellStyle name="20 % - Akzent4 3 2 2 2 2 4" xfId="13279" xr:uid="{00000000-0005-0000-0000-0000CC010000}"/>
    <cellStyle name="20 % - Akzent4 3 2 2 2 2 4 2" xfId="26730" xr:uid="{00000000-0005-0000-0000-0000CC010000}"/>
    <cellStyle name="20 % - Akzent4 3 2 2 2 2 4 3" xfId="40214" xr:uid="{00000000-0005-0000-0000-0000CC010000}"/>
    <cellStyle name="20 % - Akzent4 3 2 2 2 2 4 4" xfId="53705" xr:uid="{00000000-0005-0000-0000-0000CC010000}"/>
    <cellStyle name="20 % - Akzent4 3 2 2 2 2 5" xfId="16661" xr:uid="{00000000-0005-0000-0000-0000CC010000}"/>
    <cellStyle name="20 % - Akzent4 3 2 2 2 2 6" xfId="30145" xr:uid="{00000000-0005-0000-0000-0000CC010000}"/>
    <cellStyle name="20 % - Akzent4 3 2 2 2 2 7" xfId="43636" xr:uid="{00000000-0005-0000-0000-0000CC010000}"/>
    <cellStyle name="20 % - Akzent4 3 2 2 2 3" xfId="5440" xr:uid="{00000000-0005-0000-0000-0000CB010000}"/>
    <cellStyle name="20 % - Akzent4 3 2 2 2 3 2" xfId="18891" xr:uid="{00000000-0005-0000-0000-0000CB010000}"/>
    <cellStyle name="20 % - Akzent4 3 2 2 2 3 3" xfId="32375" xr:uid="{00000000-0005-0000-0000-0000CB010000}"/>
    <cellStyle name="20 % - Akzent4 3 2 2 2 3 4" xfId="45866" xr:uid="{00000000-0005-0000-0000-0000CB010000}"/>
    <cellStyle name="20 % - Akzent4 3 2 2 2 4" xfId="8796" xr:uid="{00000000-0005-0000-0000-0000CB010000}"/>
    <cellStyle name="20 % - Akzent4 3 2 2 2 4 2" xfId="22247" xr:uid="{00000000-0005-0000-0000-0000CB010000}"/>
    <cellStyle name="20 % - Akzent4 3 2 2 2 4 3" xfId="35731" xr:uid="{00000000-0005-0000-0000-0000CB010000}"/>
    <cellStyle name="20 % - Akzent4 3 2 2 2 4 4" xfId="49222" xr:uid="{00000000-0005-0000-0000-0000CB010000}"/>
    <cellStyle name="20 % - Akzent4 3 2 2 2 5" xfId="12152" xr:uid="{00000000-0005-0000-0000-0000CB010000}"/>
    <cellStyle name="20 % - Akzent4 3 2 2 2 5 2" xfId="25603" xr:uid="{00000000-0005-0000-0000-0000CB010000}"/>
    <cellStyle name="20 % - Akzent4 3 2 2 2 5 3" xfId="39087" xr:uid="{00000000-0005-0000-0000-0000CB010000}"/>
    <cellStyle name="20 % - Akzent4 3 2 2 2 5 4" xfId="52578" xr:uid="{00000000-0005-0000-0000-0000CB010000}"/>
    <cellStyle name="20 % - Akzent4 3 2 2 2 6" xfId="15534" xr:uid="{00000000-0005-0000-0000-0000CB010000}"/>
    <cellStyle name="20 % - Akzent4 3 2 2 2 7" xfId="29018" xr:uid="{00000000-0005-0000-0000-0000CB010000}"/>
    <cellStyle name="20 % - Akzent4 3 2 2 2 8" xfId="42509" xr:uid="{00000000-0005-0000-0000-0000CB010000}"/>
    <cellStyle name="20 % - Akzent4 3 2 2 3" xfId="2646" xr:uid="{00000000-0005-0000-0000-0000CD010000}"/>
    <cellStyle name="20 % - Akzent4 3 2 2 3 2" xfId="6007" xr:uid="{00000000-0005-0000-0000-0000CD010000}"/>
    <cellStyle name="20 % - Akzent4 3 2 2 3 2 2" xfId="19458" xr:uid="{00000000-0005-0000-0000-0000CD010000}"/>
    <cellStyle name="20 % - Akzent4 3 2 2 3 2 3" xfId="32942" xr:uid="{00000000-0005-0000-0000-0000CD010000}"/>
    <cellStyle name="20 % - Akzent4 3 2 2 3 2 4" xfId="46433" xr:uid="{00000000-0005-0000-0000-0000CD010000}"/>
    <cellStyle name="20 % - Akzent4 3 2 2 3 3" xfId="9363" xr:uid="{00000000-0005-0000-0000-0000CD010000}"/>
    <cellStyle name="20 % - Akzent4 3 2 2 3 3 2" xfId="22814" xr:uid="{00000000-0005-0000-0000-0000CD010000}"/>
    <cellStyle name="20 % - Akzent4 3 2 2 3 3 3" xfId="36298" xr:uid="{00000000-0005-0000-0000-0000CD010000}"/>
    <cellStyle name="20 % - Akzent4 3 2 2 3 3 4" xfId="49789" xr:uid="{00000000-0005-0000-0000-0000CD010000}"/>
    <cellStyle name="20 % - Akzent4 3 2 2 3 4" xfId="12719" xr:uid="{00000000-0005-0000-0000-0000CD010000}"/>
    <cellStyle name="20 % - Akzent4 3 2 2 3 4 2" xfId="26170" xr:uid="{00000000-0005-0000-0000-0000CD010000}"/>
    <cellStyle name="20 % - Akzent4 3 2 2 3 4 3" xfId="39654" xr:uid="{00000000-0005-0000-0000-0000CD010000}"/>
    <cellStyle name="20 % - Akzent4 3 2 2 3 4 4" xfId="53145" xr:uid="{00000000-0005-0000-0000-0000CD010000}"/>
    <cellStyle name="20 % - Akzent4 3 2 2 3 5" xfId="16101" xr:uid="{00000000-0005-0000-0000-0000CD010000}"/>
    <cellStyle name="20 % - Akzent4 3 2 2 3 6" xfId="29585" xr:uid="{00000000-0005-0000-0000-0000CD010000}"/>
    <cellStyle name="20 % - Akzent4 3 2 2 3 7" xfId="43076" xr:uid="{00000000-0005-0000-0000-0000CD010000}"/>
    <cellStyle name="20 % - Akzent4 3 2 2 4" xfId="3751" xr:uid="{00000000-0005-0000-0000-0000CE010000}"/>
    <cellStyle name="20 % - Akzent4 3 2 2 4 2" xfId="7112" xr:uid="{00000000-0005-0000-0000-0000CE010000}"/>
    <cellStyle name="20 % - Akzent4 3 2 2 4 2 2" xfId="20563" xr:uid="{00000000-0005-0000-0000-0000CE010000}"/>
    <cellStyle name="20 % - Akzent4 3 2 2 4 2 3" xfId="34047" xr:uid="{00000000-0005-0000-0000-0000CE010000}"/>
    <cellStyle name="20 % - Akzent4 3 2 2 4 2 4" xfId="47538" xr:uid="{00000000-0005-0000-0000-0000CE010000}"/>
    <cellStyle name="20 % - Akzent4 3 2 2 4 3" xfId="10468" xr:uid="{00000000-0005-0000-0000-0000CE010000}"/>
    <cellStyle name="20 % - Akzent4 3 2 2 4 3 2" xfId="23919" xr:uid="{00000000-0005-0000-0000-0000CE010000}"/>
    <cellStyle name="20 % - Akzent4 3 2 2 4 3 3" xfId="37403" xr:uid="{00000000-0005-0000-0000-0000CE010000}"/>
    <cellStyle name="20 % - Akzent4 3 2 2 4 3 4" xfId="50894" xr:uid="{00000000-0005-0000-0000-0000CE010000}"/>
    <cellStyle name="20 % - Akzent4 3 2 2 4 4" xfId="13824" xr:uid="{00000000-0005-0000-0000-0000CE010000}"/>
    <cellStyle name="20 % - Akzent4 3 2 2 4 4 2" xfId="27275" xr:uid="{00000000-0005-0000-0000-0000CE010000}"/>
    <cellStyle name="20 % - Akzent4 3 2 2 4 4 3" xfId="40759" xr:uid="{00000000-0005-0000-0000-0000CE010000}"/>
    <cellStyle name="20 % - Akzent4 3 2 2 4 4 4" xfId="54250" xr:uid="{00000000-0005-0000-0000-0000CE010000}"/>
    <cellStyle name="20 % - Akzent4 3 2 2 4 5" xfId="17206" xr:uid="{00000000-0005-0000-0000-0000CE010000}"/>
    <cellStyle name="20 % - Akzent4 3 2 2 4 6" xfId="30690" xr:uid="{00000000-0005-0000-0000-0000CE010000}"/>
    <cellStyle name="20 % - Akzent4 3 2 2 4 7" xfId="44181" xr:uid="{00000000-0005-0000-0000-0000CE010000}"/>
    <cellStyle name="20 % - Akzent4 3 2 2 5" xfId="4331" xr:uid="{00000000-0005-0000-0000-0000CF010000}"/>
    <cellStyle name="20 % - Akzent4 3 2 2 5 2" xfId="7688" xr:uid="{00000000-0005-0000-0000-0000CF010000}"/>
    <cellStyle name="20 % - Akzent4 3 2 2 5 2 2" xfId="21139" xr:uid="{00000000-0005-0000-0000-0000CF010000}"/>
    <cellStyle name="20 % - Akzent4 3 2 2 5 2 3" xfId="34623" xr:uid="{00000000-0005-0000-0000-0000CF010000}"/>
    <cellStyle name="20 % - Akzent4 3 2 2 5 2 4" xfId="48114" xr:uid="{00000000-0005-0000-0000-0000CF010000}"/>
    <cellStyle name="20 % - Akzent4 3 2 2 5 3" xfId="11044" xr:uid="{00000000-0005-0000-0000-0000CF010000}"/>
    <cellStyle name="20 % - Akzent4 3 2 2 5 3 2" xfId="24495" xr:uid="{00000000-0005-0000-0000-0000CF010000}"/>
    <cellStyle name="20 % - Akzent4 3 2 2 5 3 3" xfId="37979" xr:uid="{00000000-0005-0000-0000-0000CF010000}"/>
    <cellStyle name="20 % - Akzent4 3 2 2 5 3 4" xfId="51470" xr:uid="{00000000-0005-0000-0000-0000CF010000}"/>
    <cellStyle name="20 % - Akzent4 3 2 2 5 4" xfId="14400" xr:uid="{00000000-0005-0000-0000-0000CF010000}"/>
    <cellStyle name="20 % - Akzent4 3 2 2 5 4 2" xfId="27851" xr:uid="{00000000-0005-0000-0000-0000CF010000}"/>
    <cellStyle name="20 % - Akzent4 3 2 2 5 4 3" xfId="41335" xr:uid="{00000000-0005-0000-0000-0000CF010000}"/>
    <cellStyle name="20 % - Akzent4 3 2 2 5 4 4" xfId="54826" xr:uid="{00000000-0005-0000-0000-0000CF010000}"/>
    <cellStyle name="20 % - Akzent4 3 2 2 5 5" xfId="17782" xr:uid="{00000000-0005-0000-0000-0000CF010000}"/>
    <cellStyle name="20 % - Akzent4 3 2 2 5 6" xfId="31266" xr:uid="{00000000-0005-0000-0000-0000CF010000}"/>
    <cellStyle name="20 % - Akzent4 3 2 2 5 7" xfId="44757" xr:uid="{00000000-0005-0000-0000-0000CF010000}"/>
    <cellStyle name="20 % - Akzent4 3 2 2 6" xfId="4881" xr:uid="{00000000-0005-0000-0000-0000CA010000}"/>
    <cellStyle name="20 % - Akzent4 3 2 2 6 2" xfId="18332" xr:uid="{00000000-0005-0000-0000-0000CA010000}"/>
    <cellStyle name="20 % - Akzent4 3 2 2 6 3" xfId="31816" xr:uid="{00000000-0005-0000-0000-0000CA010000}"/>
    <cellStyle name="20 % - Akzent4 3 2 2 6 4" xfId="45307" xr:uid="{00000000-0005-0000-0000-0000CA010000}"/>
    <cellStyle name="20 % - Akzent4 3 2 2 7" xfId="8237" xr:uid="{00000000-0005-0000-0000-0000CA010000}"/>
    <cellStyle name="20 % - Akzent4 3 2 2 7 2" xfId="21688" xr:uid="{00000000-0005-0000-0000-0000CA010000}"/>
    <cellStyle name="20 % - Akzent4 3 2 2 7 3" xfId="35172" xr:uid="{00000000-0005-0000-0000-0000CA010000}"/>
    <cellStyle name="20 % - Akzent4 3 2 2 7 4" xfId="48663" xr:uid="{00000000-0005-0000-0000-0000CA010000}"/>
    <cellStyle name="20 % - Akzent4 3 2 2 8" xfId="11593" xr:uid="{00000000-0005-0000-0000-0000CA010000}"/>
    <cellStyle name="20 % - Akzent4 3 2 2 8 2" xfId="25044" xr:uid="{00000000-0005-0000-0000-0000CA010000}"/>
    <cellStyle name="20 % - Akzent4 3 2 2 8 3" xfId="38528" xr:uid="{00000000-0005-0000-0000-0000CA010000}"/>
    <cellStyle name="20 % - Akzent4 3 2 2 8 4" xfId="52019" xr:uid="{00000000-0005-0000-0000-0000CA010000}"/>
    <cellStyle name="20 % - Akzent4 3 2 2 9" xfId="14974" xr:uid="{00000000-0005-0000-0000-0000CA010000}"/>
    <cellStyle name="20 % - Akzent4 3 2 3" xfId="1816" xr:uid="{00000000-0005-0000-0000-0000D0010000}"/>
    <cellStyle name="20 % - Akzent4 3 2 3 2" xfId="2956" xr:uid="{00000000-0005-0000-0000-0000D1010000}"/>
    <cellStyle name="20 % - Akzent4 3 2 3 2 2" xfId="6317" xr:uid="{00000000-0005-0000-0000-0000D1010000}"/>
    <cellStyle name="20 % - Akzent4 3 2 3 2 2 2" xfId="19768" xr:uid="{00000000-0005-0000-0000-0000D1010000}"/>
    <cellStyle name="20 % - Akzent4 3 2 3 2 2 3" xfId="33252" xr:uid="{00000000-0005-0000-0000-0000D1010000}"/>
    <cellStyle name="20 % - Akzent4 3 2 3 2 2 4" xfId="46743" xr:uid="{00000000-0005-0000-0000-0000D1010000}"/>
    <cellStyle name="20 % - Akzent4 3 2 3 2 3" xfId="9673" xr:uid="{00000000-0005-0000-0000-0000D1010000}"/>
    <cellStyle name="20 % - Akzent4 3 2 3 2 3 2" xfId="23124" xr:uid="{00000000-0005-0000-0000-0000D1010000}"/>
    <cellStyle name="20 % - Akzent4 3 2 3 2 3 3" xfId="36608" xr:uid="{00000000-0005-0000-0000-0000D1010000}"/>
    <cellStyle name="20 % - Akzent4 3 2 3 2 3 4" xfId="50099" xr:uid="{00000000-0005-0000-0000-0000D1010000}"/>
    <cellStyle name="20 % - Akzent4 3 2 3 2 4" xfId="13029" xr:uid="{00000000-0005-0000-0000-0000D1010000}"/>
    <cellStyle name="20 % - Akzent4 3 2 3 2 4 2" xfId="26480" xr:uid="{00000000-0005-0000-0000-0000D1010000}"/>
    <cellStyle name="20 % - Akzent4 3 2 3 2 4 3" xfId="39964" xr:uid="{00000000-0005-0000-0000-0000D1010000}"/>
    <cellStyle name="20 % - Akzent4 3 2 3 2 4 4" xfId="53455" xr:uid="{00000000-0005-0000-0000-0000D1010000}"/>
    <cellStyle name="20 % - Akzent4 3 2 3 2 5" xfId="16411" xr:uid="{00000000-0005-0000-0000-0000D1010000}"/>
    <cellStyle name="20 % - Akzent4 3 2 3 2 6" xfId="29895" xr:uid="{00000000-0005-0000-0000-0000D1010000}"/>
    <cellStyle name="20 % - Akzent4 3 2 3 2 7" xfId="43386" xr:uid="{00000000-0005-0000-0000-0000D1010000}"/>
    <cellStyle name="20 % - Akzent4 3 2 3 3" xfId="5190" xr:uid="{00000000-0005-0000-0000-0000D0010000}"/>
    <cellStyle name="20 % - Akzent4 3 2 3 3 2" xfId="18641" xr:uid="{00000000-0005-0000-0000-0000D0010000}"/>
    <cellStyle name="20 % - Akzent4 3 2 3 3 3" xfId="32125" xr:uid="{00000000-0005-0000-0000-0000D0010000}"/>
    <cellStyle name="20 % - Akzent4 3 2 3 3 4" xfId="45616" xr:uid="{00000000-0005-0000-0000-0000D0010000}"/>
    <cellStyle name="20 % - Akzent4 3 2 3 4" xfId="8546" xr:uid="{00000000-0005-0000-0000-0000D0010000}"/>
    <cellStyle name="20 % - Akzent4 3 2 3 4 2" xfId="21997" xr:uid="{00000000-0005-0000-0000-0000D0010000}"/>
    <cellStyle name="20 % - Akzent4 3 2 3 4 3" xfId="35481" xr:uid="{00000000-0005-0000-0000-0000D0010000}"/>
    <cellStyle name="20 % - Akzent4 3 2 3 4 4" xfId="48972" xr:uid="{00000000-0005-0000-0000-0000D0010000}"/>
    <cellStyle name="20 % - Akzent4 3 2 3 5" xfId="11902" xr:uid="{00000000-0005-0000-0000-0000D0010000}"/>
    <cellStyle name="20 % - Akzent4 3 2 3 5 2" xfId="25353" xr:uid="{00000000-0005-0000-0000-0000D0010000}"/>
    <cellStyle name="20 % - Akzent4 3 2 3 5 3" xfId="38837" xr:uid="{00000000-0005-0000-0000-0000D0010000}"/>
    <cellStyle name="20 % - Akzent4 3 2 3 5 4" xfId="52328" xr:uid="{00000000-0005-0000-0000-0000D0010000}"/>
    <cellStyle name="20 % - Akzent4 3 2 3 6" xfId="15284" xr:uid="{00000000-0005-0000-0000-0000D0010000}"/>
    <cellStyle name="20 % - Akzent4 3 2 3 7" xfId="28768" xr:uid="{00000000-0005-0000-0000-0000D0010000}"/>
    <cellStyle name="20 % - Akzent4 3 2 3 8" xfId="42259" xr:uid="{00000000-0005-0000-0000-0000D0010000}"/>
    <cellStyle name="20 % - Akzent4 3 2 4" xfId="2395" xr:uid="{00000000-0005-0000-0000-0000D2010000}"/>
    <cellStyle name="20 % - Akzent4 3 2 4 2" xfId="5757" xr:uid="{00000000-0005-0000-0000-0000D2010000}"/>
    <cellStyle name="20 % - Akzent4 3 2 4 2 2" xfId="19208" xr:uid="{00000000-0005-0000-0000-0000D2010000}"/>
    <cellStyle name="20 % - Akzent4 3 2 4 2 3" xfId="32692" xr:uid="{00000000-0005-0000-0000-0000D2010000}"/>
    <cellStyle name="20 % - Akzent4 3 2 4 2 4" xfId="46183" xr:uid="{00000000-0005-0000-0000-0000D2010000}"/>
    <cellStyle name="20 % - Akzent4 3 2 4 3" xfId="9113" xr:uid="{00000000-0005-0000-0000-0000D2010000}"/>
    <cellStyle name="20 % - Akzent4 3 2 4 3 2" xfId="22564" xr:uid="{00000000-0005-0000-0000-0000D2010000}"/>
    <cellStyle name="20 % - Akzent4 3 2 4 3 3" xfId="36048" xr:uid="{00000000-0005-0000-0000-0000D2010000}"/>
    <cellStyle name="20 % - Akzent4 3 2 4 3 4" xfId="49539" xr:uid="{00000000-0005-0000-0000-0000D2010000}"/>
    <cellStyle name="20 % - Akzent4 3 2 4 4" xfId="12469" xr:uid="{00000000-0005-0000-0000-0000D2010000}"/>
    <cellStyle name="20 % - Akzent4 3 2 4 4 2" xfId="25920" xr:uid="{00000000-0005-0000-0000-0000D2010000}"/>
    <cellStyle name="20 % - Akzent4 3 2 4 4 3" xfId="39404" xr:uid="{00000000-0005-0000-0000-0000D2010000}"/>
    <cellStyle name="20 % - Akzent4 3 2 4 4 4" xfId="52895" xr:uid="{00000000-0005-0000-0000-0000D2010000}"/>
    <cellStyle name="20 % - Akzent4 3 2 4 5" xfId="15851" xr:uid="{00000000-0005-0000-0000-0000D2010000}"/>
    <cellStyle name="20 % - Akzent4 3 2 4 6" xfId="29335" xr:uid="{00000000-0005-0000-0000-0000D2010000}"/>
    <cellStyle name="20 % - Akzent4 3 2 4 7" xfId="42826" xr:uid="{00000000-0005-0000-0000-0000D2010000}"/>
    <cellStyle name="20 % - Akzent4 3 2 5" xfId="3501" xr:uid="{00000000-0005-0000-0000-0000D3010000}"/>
    <cellStyle name="20 % - Akzent4 3 2 5 2" xfId="6862" xr:uid="{00000000-0005-0000-0000-0000D3010000}"/>
    <cellStyle name="20 % - Akzent4 3 2 5 2 2" xfId="20313" xr:uid="{00000000-0005-0000-0000-0000D3010000}"/>
    <cellStyle name="20 % - Akzent4 3 2 5 2 3" xfId="33797" xr:uid="{00000000-0005-0000-0000-0000D3010000}"/>
    <cellStyle name="20 % - Akzent4 3 2 5 2 4" xfId="47288" xr:uid="{00000000-0005-0000-0000-0000D3010000}"/>
    <cellStyle name="20 % - Akzent4 3 2 5 3" xfId="10218" xr:uid="{00000000-0005-0000-0000-0000D3010000}"/>
    <cellStyle name="20 % - Akzent4 3 2 5 3 2" xfId="23669" xr:uid="{00000000-0005-0000-0000-0000D3010000}"/>
    <cellStyle name="20 % - Akzent4 3 2 5 3 3" xfId="37153" xr:uid="{00000000-0005-0000-0000-0000D3010000}"/>
    <cellStyle name="20 % - Akzent4 3 2 5 3 4" xfId="50644" xr:uid="{00000000-0005-0000-0000-0000D3010000}"/>
    <cellStyle name="20 % - Akzent4 3 2 5 4" xfId="13574" xr:uid="{00000000-0005-0000-0000-0000D3010000}"/>
    <cellStyle name="20 % - Akzent4 3 2 5 4 2" xfId="27025" xr:uid="{00000000-0005-0000-0000-0000D3010000}"/>
    <cellStyle name="20 % - Akzent4 3 2 5 4 3" xfId="40509" xr:uid="{00000000-0005-0000-0000-0000D3010000}"/>
    <cellStyle name="20 % - Akzent4 3 2 5 4 4" xfId="54000" xr:uid="{00000000-0005-0000-0000-0000D3010000}"/>
    <cellStyle name="20 % - Akzent4 3 2 5 5" xfId="16956" xr:uid="{00000000-0005-0000-0000-0000D3010000}"/>
    <cellStyle name="20 % - Akzent4 3 2 5 6" xfId="30440" xr:uid="{00000000-0005-0000-0000-0000D3010000}"/>
    <cellStyle name="20 % - Akzent4 3 2 5 7" xfId="43931" xr:uid="{00000000-0005-0000-0000-0000D3010000}"/>
    <cellStyle name="20 % - Akzent4 3 2 6" xfId="4081" xr:uid="{00000000-0005-0000-0000-0000D4010000}"/>
    <cellStyle name="20 % - Akzent4 3 2 6 2" xfId="7438" xr:uid="{00000000-0005-0000-0000-0000D4010000}"/>
    <cellStyle name="20 % - Akzent4 3 2 6 2 2" xfId="20889" xr:uid="{00000000-0005-0000-0000-0000D4010000}"/>
    <cellStyle name="20 % - Akzent4 3 2 6 2 3" xfId="34373" xr:uid="{00000000-0005-0000-0000-0000D4010000}"/>
    <cellStyle name="20 % - Akzent4 3 2 6 2 4" xfId="47864" xr:uid="{00000000-0005-0000-0000-0000D4010000}"/>
    <cellStyle name="20 % - Akzent4 3 2 6 3" xfId="10794" xr:uid="{00000000-0005-0000-0000-0000D4010000}"/>
    <cellStyle name="20 % - Akzent4 3 2 6 3 2" xfId="24245" xr:uid="{00000000-0005-0000-0000-0000D4010000}"/>
    <cellStyle name="20 % - Akzent4 3 2 6 3 3" xfId="37729" xr:uid="{00000000-0005-0000-0000-0000D4010000}"/>
    <cellStyle name="20 % - Akzent4 3 2 6 3 4" xfId="51220" xr:uid="{00000000-0005-0000-0000-0000D4010000}"/>
    <cellStyle name="20 % - Akzent4 3 2 6 4" xfId="14150" xr:uid="{00000000-0005-0000-0000-0000D4010000}"/>
    <cellStyle name="20 % - Akzent4 3 2 6 4 2" xfId="27601" xr:uid="{00000000-0005-0000-0000-0000D4010000}"/>
    <cellStyle name="20 % - Akzent4 3 2 6 4 3" xfId="41085" xr:uid="{00000000-0005-0000-0000-0000D4010000}"/>
    <cellStyle name="20 % - Akzent4 3 2 6 4 4" xfId="54576" xr:uid="{00000000-0005-0000-0000-0000D4010000}"/>
    <cellStyle name="20 % - Akzent4 3 2 6 5" xfId="17532" xr:uid="{00000000-0005-0000-0000-0000D4010000}"/>
    <cellStyle name="20 % - Akzent4 3 2 6 6" xfId="31016" xr:uid="{00000000-0005-0000-0000-0000D4010000}"/>
    <cellStyle name="20 % - Akzent4 3 2 6 7" xfId="44507" xr:uid="{00000000-0005-0000-0000-0000D4010000}"/>
    <cellStyle name="20 % - Akzent4 3 2 7" xfId="4631" xr:uid="{00000000-0005-0000-0000-0000C9010000}"/>
    <cellStyle name="20 % - Akzent4 3 2 7 2" xfId="18082" xr:uid="{00000000-0005-0000-0000-0000C9010000}"/>
    <cellStyle name="20 % - Akzent4 3 2 7 3" xfId="31566" xr:uid="{00000000-0005-0000-0000-0000C9010000}"/>
    <cellStyle name="20 % - Akzent4 3 2 7 4" xfId="45057" xr:uid="{00000000-0005-0000-0000-0000C9010000}"/>
    <cellStyle name="20 % - Akzent4 3 2 8" xfId="7987" xr:uid="{00000000-0005-0000-0000-0000C9010000}"/>
    <cellStyle name="20 % - Akzent4 3 2 8 2" xfId="21438" xr:uid="{00000000-0005-0000-0000-0000C9010000}"/>
    <cellStyle name="20 % - Akzent4 3 2 8 3" xfId="34922" xr:uid="{00000000-0005-0000-0000-0000C9010000}"/>
    <cellStyle name="20 % - Akzent4 3 2 8 4" xfId="48413" xr:uid="{00000000-0005-0000-0000-0000C9010000}"/>
    <cellStyle name="20 % - Akzent4 3 2 9" xfId="11343" xr:uid="{00000000-0005-0000-0000-0000C9010000}"/>
    <cellStyle name="20 % - Akzent4 3 2 9 2" xfId="24794" xr:uid="{00000000-0005-0000-0000-0000C9010000}"/>
    <cellStyle name="20 % - Akzent4 3 2 9 3" xfId="38278" xr:uid="{00000000-0005-0000-0000-0000C9010000}"/>
    <cellStyle name="20 % - Akzent4 3 2 9 4" xfId="51769" xr:uid="{00000000-0005-0000-0000-0000C9010000}"/>
    <cellStyle name="20 % - Akzent4 3 3" xfId="1391" xr:uid="{00000000-0005-0000-0000-0000D5010000}"/>
    <cellStyle name="20 % - Akzent4 3 3 10" xfId="28356" xr:uid="{00000000-0005-0000-0000-0000D5010000}"/>
    <cellStyle name="20 % - Akzent4 3 3 11" xfId="41847" xr:uid="{00000000-0005-0000-0000-0000D5010000}"/>
    <cellStyle name="20 % - Akzent4 3 3 2" xfId="1965" xr:uid="{00000000-0005-0000-0000-0000D6010000}"/>
    <cellStyle name="20 % - Akzent4 3 3 2 2" xfId="3105" xr:uid="{00000000-0005-0000-0000-0000D7010000}"/>
    <cellStyle name="20 % - Akzent4 3 3 2 2 2" xfId="6466" xr:uid="{00000000-0005-0000-0000-0000D7010000}"/>
    <cellStyle name="20 % - Akzent4 3 3 2 2 2 2" xfId="19917" xr:uid="{00000000-0005-0000-0000-0000D7010000}"/>
    <cellStyle name="20 % - Akzent4 3 3 2 2 2 3" xfId="33401" xr:uid="{00000000-0005-0000-0000-0000D7010000}"/>
    <cellStyle name="20 % - Akzent4 3 3 2 2 2 4" xfId="46892" xr:uid="{00000000-0005-0000-0000-0000D7010000}"/>
    <cellStyle name="20 % - Akzent4 3 3 2 2 3" xfId="9822" xr:uid="{00000000-0005-0000-0000-0000D7010000}"/>
    <cellStyle name="20 % - Akzent4 3 3 2 2 3 2" xfId="23273" xr:uid="{00000000-0005-0000-0000-0000D7010000}"/>
    <cellStyle name="20 % - Akzent4 3 3 2 2 3 3" xfId="36757" xr:uid="{00000000-0005-0000-0000-0000D7010000}"/>
    <cellStyle name="20 % - Akzent4 3 3 2 2 3 4" xfId="50248" xr:uid="{00000000-0005-0000-0000-0000D7010000}"/>
    <cellStyle name="20 % - Akzent4 3 3 2 2 4" xfId="13178" xr:uid="{00000000-0005-0000-0000-0000D7010000}"/>
    <cellStyle name="20 % - Akzent4 3 3 2 2 4 2" xfId="26629" xr:uid="{00000000-0005-0000-0000-0000D7010000}"/>
    <cellStyle name="20 % - Akzent4 3 3 2 2 4 3" xfId="40113" xr:uid="{00000000-0005-0000-0000-0000D7010000}"/>
    <cellStyle name="20 % - Akzent4 3 3 2 2 4 4" xfId="53604" xr:uid="{00000000-0005-0000-0000-0000D7010000}"/>
    <cellStyle name="20 % - Akzent4 3 3 2 2 5" xfId="16560" xr:uid="{00000000-0005-0000-0000-0000D7010000}"/>
    <cellStyle name="20 % - Akzent4 3 3 2 2 6" xfId="30044" xr:uid="{00000000-0005-0000-0000-0000D7010000}"/>
    <cellStyle name="20 % - Akzent4 3 3 2 2 7" xfId="43535" xr:uid="{00000000-0005-0000-0000-0000D7010000}"/>
    <cellStyle name="20 % - Akzent4 3 3 2 3" xfId="5339" xr:uid="{00000000-0005-0000-0000-0000D6010000}"/>
    <cellStyle name="20 % - Akzent4 3 3 2 3 2" xfId="18790" xr:uid="{00000000-0005-0000-0000-0000D6010000}"/>
    <cellStyle name="20 % - Akzent4 3 3 2 3 3" xfId="32274" xr:uid="{00000000-0005-0000-0000-0000D6010000}"/>
    <cellStyle name="20 % - Akzent4 3 3 2 3 4" xfId="45765" xr:uid="{00000000-0005-0000-0000-0000D6010000}"/>
    <cellStyle name="20 % - Akzent4 3 3 2 4" xfId="8695" xr:uid="{00000000-0005-0000-0000-0000D6010000}"/>
    <cellStyle name="20 % - Akzent4 3 3 2 4 2" xfId="22146" xr:uid="{00000000-0005-0000-0000-0000D6010000}"/>
    <cellStyle name="20 % - Akzent4 3 3 2 4 3" xfId="35630" xr:uid="{00000000-0005-0000-0000-0000D6010000}"/>
    <cellStyle name="20 % - Akzent4 3 3 2 4 4" xfId="49121" xr:uid="{00000000-0005-0000-0000-0000D6010000}"/>
    <cellStyle name="20 % - Akzent4 3 3 2 5" xfId="12051" xr:uid="{00000000-0005-0000-0000-0000D6010000}"/>
    <cellStyle name="20 % - Akzent4 3 3 2 5 2" xfId="25502" xr:uid="{00000000-0005-0000-0000-0000D6010000}"/>
    <cellStyle name="20 % - Akzent4 3 3 2 5 3" xfId="38986" xr:uid="{00000000-0005-0000-0000-0000D6010000}"/>
    <cellStyle name="20 % - Akzent4 3 3 2 5 4" xfId="52477" xr:uid="{00000000-0005-0000-0000-0000D6010000}"/>
    <cellStyle name="20 % - Akzent4 3 3 2 6" xfId="15433" xr:uid="{00000000-0005-0000-0000-0000D6010000}"/>
    <cellStyle name="20 % - Akzent4 3 3 2 7" xfId="28917" xr:uid="{00000000-0005-0000-0000-0000D6010000}"/>
    <cellStyle name="20 % - Akzent4 3 3 2 8" xfId="42408" xr:uid="{00000000-0005-0000-0000-0000D6010000}"/>
    <cellStyle name="20 % - Akzent4 3 3 3" xfId="2545" xr:uid="{00000000-0005-0000-0000-0000D8010000}"/>
    <cellStyle name="20 % - Akzent4 3 3 3 2" xfId="5906" xr:uid="{00000000-0005-0000-0000-0000D8010000}"/>
    <cellStyle name="20 % - Akzent4 3 3 3 2 2" xfId="19357" xr:uid="{00000000-0005-0000-0000-0000D8010000}"/>
    <cellStyle name="20 % - Akzent4 3 3 3 2 3" xfId="32841" xr:uid="{00000000-0005-0000-0000-0000D8010000}"/>
    <cellStyle name="20 % - Akzent4 3 3 3 2 4" xfId="46332" xr:uid="{00000000-0005-0000-0000-0000D8010000}"/>
    <cellStyle name="20 % - Akzent4 3 3 3 3" xfId="9262" xr:uid="{00000000-0005-0000-0000-0000D8010000}"/>
    <cellStyle name="20 % - Akzent4 3 3 3 3 2" xfId="22713" xr:uid="{00000000-0005-0000-0000-0000D8010000}"/>
    <cellStyle name="20 % - Akzent4 3 3 3 3 3" xfId="36197" xr:uid="{00000000-0005-0000-0000-0000D8010000}"/>
    <cellStyle name="20 % - Akzent4 3 3 3 3 4" xfId="49688" xr:uid="{00000000-0005-0000-0000-0000D8010000}"/>
    <cellStyle name="20 % - Akzent4 3 3 3 4" xfId="12618" xr:uid="{00000000-0005-0000-0000-0000D8010000}"/>
    <cellStyle name="20 % - Akzent4 3 3 3 4 2" xfId="26069" xr:uid="{00000000-0005-0000-0000-0000D8010000}"/>
    <cellStyle name="20 % - Akzent4 3 3 3 4 3" xfId="39553" xr:uid="{00000000-0005-0000-0000-0000D8010000}"/>
    <cellStyle name="20 % - Akzent4 3 3 3 4 4" xfId="53044" xr:uid="{00000000-0005-0000-0000-0000D8010000}"/>
    <cellStyle name="20 % - Akzent4 3 3 3 5" xfId="16000" xr:uid="{00000000-0005-0000-0000-0000D8010000}"/>
    <cellStyle name="20 % - Akzent4 3 3 3 6" xfId="29484" xr:uid="{00000000-0005-0000-0000-0000D8010000}"/>
    <cellStyle name="20 % - Akzent4 3 3 3 7" xfId="42975" xr:uid="{00000000-0005-0000-0000-0000D8010000}"/>
    <cellStyle name="20 % - Akzent4 3 3 4" xfId="3650" xr:uid="{00000000-0005-0000-0000-0000D9010000}"/>
    <cellStyle name="20 % - Akzent4 3 3 4 2" xfId="7011" xr:uid="{00000000-0005-0000-0000-0000D9010000}"/>
    <cellStyle name="20 % - Akzent4 3 3 4 2 2" xfId="20462" xr:uid="{00000000-0005-0000-0000-0000D9010000}"/>
    <cellStyle name="20 % - Akzent4 3 3 4 2 3" xfId="33946" xr:uid="{00000000-0005-0000-0000-0000D9010000}"/>
    <cellStyle name="20 % - Akzent4 3 3 4 2 4" xfId="47437" xr:uid="{00000000-0005-0000-0000-0000D9010000}"/>
    <cellStyle name="20 % - Akzent4 3 3 4 3" xfId="10367" xr:uid="{00000000-0005-0000-0000-0000D9010000}"/>
    <cellStyle name="20 % - Akzent4 3 3 4 3 2" xfId="23818" xr:uid="{00000000-0005-0000-0000-0000D9010000}"/>
    <cellStyle name="20 % - Akzent4 3 3 4 3 3" xfId="37302" xr:uid="{00000000-0005-0000-0000-0000D9010000}"/>
    <cellStyle name="20 % - Akzent4 3 3 4 3 4" xfId="50793" xr:uid="{00000000-0005-0000-0000-0000D9010000}"/>
    <cellStyle name="20 % - Akzent4 3 3 4 4" xfId="13723" xr:uid="{00000000-0005-0000-0000-0000D9010000}"/>
    <cellStyle name="20 % - Akzent4 3 3 4 4 2" xfId="27174" xr:uid="{00000000-0005-0000-0000-0000D9010000}"/>
    <cellStyle name="20 % - Akzent4 3 3 4 4 3" xfId="40658" xr:uid="{00000000-0005-0000-0000-0000D9010000}"/>
    <cellStyle name="20 % - Akzent4 3 3 4 4 4" xfId="54149" xr:uid="{00000000-0005-0000-0000-0000D9010000}"/>
    <cellStyle name="20 % - Akzent4 3 3 4 5" xfId="17105" xr:uid="{00000000-0005-0000-0000-0000D9010000}"/>
    <cellStyle name="20 % - Akzent4 3 3 4 6" xfId="30589" xr:uid="{00000000-0005-0000-0000-0000D9010000}"/>
    <cellStyle name="20 % - Akzent4 3 3 4 7" xfId="44080" xr:uid="{00000000-0005-0000-0000-0000D9010000}"/>
    <cellStyle name="20 % - Akzent4 3 3 5" xfId="4230" xr:uid="{00000000-0005-0000-0000-0000DA010000}"/>
    <cellStyle name="20 % - Akzent4 3 3 5 2" xfId="7587" xr:uid="{00000000-0005-0000-0000-0000DA010000}"/>
    <cellStyle name="20 % - Akzent4 3 3 5 2 2" xfId="21038" xr:uid="{00000000-0005-0000-0000-0000DA010000}"/>
    <cellStyle name="20 % - Akzent4 3 3 5 2 3" xfId="34522" xr:uid="{00000000-0005-0000-0000-0000DA010000}"/>
    <cellStyle name="20 % - Akzent4 3 3 5 2 4" xfId="48013" xr:uid="{00000000-0005-0000-0000-0000DA010000}"/>
    <cellStyle name="20 % - Akzent4 3 3 5 3" xfId="10943" xr:uid="{00000000-0005-0000-0000-0000DA010000}"/>
    <cellStyle name="20 % - Akzent4 3 3 5 3 2" xfId="24394" xr:uid="{00000000-0005-0000-0000-0000DA010000}"/>
    <cellStyle name="20 % - Akzent4 3 3 5 3 3" xfId="37878" xr:uid="{00000000-0005-0000-0000-0000DA010000}"/>
    <cellStyle name="20 % - Akzent4 3 3 5 3 4" xfId="51369" xr:uid="{00000000-0005-0000-0000-0000DA010000}"/>
    <cellStyle name="20 % - Akzent4 3 3 5 4" xfId="14299" xr:uid="{00000000-0005-0000-0000-0000DA010000}"/>
    <cellStyle name="20 % - Akzent4 3 3 5 4 2" xfId="27750" xr:uid="{00000000-0005-0000-0000-0000DA010000}"/>
    <cellStyle name="20 % - Akzent4 3 3 5 4 3" xfId="41234" xr:uid="{00000000-0005-0000-0000-0000DA010000}"/>
    <cellStyle name="20 % - Akzent4 3 3 5 4 4" xfId="54725" xr:uid="{00000000-0005-0000-0000-0000DA010000}"/>
    <cellStyle name="20 % - Akzent4 3 3 5 5" xfId="17681" xr:uid="{00000000-0005-0000-0000-0000DA010000}"/>
    <cellStyle name="20 % - Akzent4 3 3 5 6" xfId="31165" xr:uid="{00000000-0005-0000-0000-0000DA010000}"/>
    <cellStyle name="20 % - Akzent4 3 3 5 7" xfId="44656" xr:uid="{00000000-0005-0000-0000-0000DA010000}"/>
    <cellStyle name="20 % - Akzent4 3 3 6" xfId="4780" xr:uid="{00000000-0005-0000-0000-0000D5010000}"/>
    <cellStyle name="20 % - Akzent4 3 3 6 2" xfId="18231" xr:uid="{00000000-0005-0000-0000-0000D5010000}"/>
    <cellStyle name="20 % - Akzent4 3 3 6 3" xfId="31715" xr:uid="{00000000-0005-0000-0000-0000D5010000}"/>
    <cellStyle name="20 % - Akzent4 3 3 6 4" xfId="45206" xr:uid="{00000000-0005-0000-0000-0000D5010000}"/>
    <cellStyle name="20 % - Akzent4 3 3 7" xfId="8136" xr:uid="{00000000-0005-0000-0000-0000D5010000}"/>
    <cellStyle name="20 % - Akzent4 3 3 7 2" xfId="21587" xr:uid="{00000000-0005-0000-0000-0000D5010000}"/>
    <cellStyle name="20 % - Akzent4 3 3 7 3" xfId="35071" xr:uid="{00000000-0005-0000-0000-0000D5010000}"/>
    <cellStyle name="20 % - Akzent4 3 3 7 4" xfId="48562" xr:uid="{00000000-0005-0000-0000-0000D5010000}"/>
    <cellStyle name="20 % - Akzent4 3 3 8" xfId="11492" xr:uid="{00000000-0005-0000-0000-0000D5010000}"/>
    <cellStyle name="20 % - Akzent4 3 3 8 2" xfId="24943" xr:uid="{00000000-0005-0000-0000-0000D5010000}"/>
    <cellStyle name="20 % - Akzent4 3 3 8 3" xfId="38427" xr:uid="{00000000-0005-0000-0000-0000D5010000}"/>
    <cellStyle name="20 % - Akzent4 3 3 8 4" xfId="51918" xr:uid="{00000000-0005-0000-0000-0000D5010000}"/>
    <cellStyle name="20 % - Akzent4 3 3 9" xfId="14873" xr:uid="{00000000-0005-0000-0000-0000D5010000}"/>
    <cellStyle name="20 % - Akzent4 3 4" xfId="1716" xr:uid="{00000000-0005-0000-0000-0000DB010000}"/>
    <cellStyle name="20 % - Akzent4 3 4 2" xfId="2855" xr:uid="{00000000-0005-0000-0000-0000DC010000}"/>
    <cellStyle name="20 % - Akzent4 3 4 2 2" xfId="6216" xr:uid="{00000000-0005-0000-0000-0000DC010000}"/>
    <cellStyle name="20 % - Akzent4 3 4 2 2 2" xfId="19667" xr:uid="{00000000-0005-0000-0000-0000DC010000}"/>
    <cellStyle name="20 % - Akzent4 3 4 2 2 3" xfId="33151" xr:uid="{00000000-0005-0000-0000-0000DC010000}"/>
    <cellStyle name="20 % - Akzent4 3 4 2 2 4" xfId="46642" xr:uid="{00000000-0005-0000-0000-0000DC010000}"/>
    <cellStyle name="20 % - Akzent4 3 4 2 3" xfId="9572" xr:uid="{00000000-0005-0000-0000-0000DC010000}"/>
    <cellStyle name="20 % - Akzent4 3 4 2 3 2" xfId="23023" xr:uid="{00000000-0005-0000-0000-0000DC010000}"/>
    <cellStyle name="20 % - Akzent4 3 4 2 3 3" xfId="36507" xr:uid="{00000000-0005-0000-0000-0000DC010000}"/>
    <cellStyle name="20 % - Akzent4 3 4 2 3 4" xfId="49998" xr:uid="{00000000-0005-0000-0000-0000DC010000}"/>
    <cellStyle name="20 % - Akzent4 3 4 2 4" xfId="12928" xr:uid="{00000000-0005-0000-0000-0000DC010000}"/>
    <cellStyle name="20 % - Akzent4 3 4 2 4 2" xfId="26379" xr:uid="{00000000-0005-0000-0000-0000DC010000}"/>
    <cellStyle name="20 % - Akzent4 3 4 2 4 3" xfId="39863" xr:uid="{00000000-0005-0000-0000-0000DC010000}"/>
    <cellStyle name="20 % - Akzent4 3 4 2 4 4" xfId="53354" xr:uid="{00000000-0005-0000-0000-0000DC010000}"/>
    <cellStyle name="20 % - Akzent4 3 4 2 5" xfId="16310" xr:uid="{00000000-0005-0000-0000-0000DC010000}"/>
    <cellStyle name="20 % - Akzent4 3 4 2 6" xfId="29794" xr:uid="{00000000-0005-0000-0000-0000DC010000}"/>
    <cellStyle name="20 % - Akzent4 3 4 2 7" xfId="43285" xr:uid="{00000000-0005-0000-0000-0000DC010000}"/>
    <cellStyle name="20 % - Akzent4 3 4 3" xfId="5089" xr:uid="{00000000-0005-0000-0000-0000DB010000}"/>
    <cellStyle name="20 % - Akzent4 3 4 3 2" xfId="18540" xr:uid="{00000000-0005-0000-0000-0000DB010000}"/>
    <cellStyle name="20 % - Akzent4 3 4 3 3" xfId="32024" xr:uid="{00000000-0005-0000-0000-0000DB010000}"/>
    <cellStyle name="20 % - Akzent4 3 4 3 4" xfId="45515" xr:uid="{00000000-0005-0000-0000-0000DB010000}"/>
    <cellStyle name="20 % - Akzent4 3 4 4" xfId="8445" xr:uid="{00000000-0005-0000-0000-0000DB010000}"/>
    <cellStyle name="20 % - Akzent4 3 4 4 2" xfId="21896" xr:uid="{00000000-0005-0000-0000-0000DB010000}"/>
    <cellStyle name="20 % - Akzent4 3 4 4 3" xfId="35380" xr:uid="{00000000-0005-0000-0000-0000DB010000}"/>
    <cellStyle name="20 % - Akzent4 3 4 4 4" xfId="48871" xr:uid="{00000000-0005-0000-0000-0000DB010000}"/>
    <cellStyle name="20 % - Akzent4 3 4 5" xfId="11801" xr:uid="{00000000-0005-0000-0000-0000DB010000}"/>
    <cellStyle name="20 % - Akzent4 3 4 5 2" xfId="25252" xr:uid="{00000000-0005-0000-0000-0000DB010000}"/>
    <cellStyle name="20 % - Akzent4 3 4 5 3" xfId="38736" xr:uid="{00000000-0005-0000-0000-0000DB010000}"/>
    <cellStyle name="20 % - Akzent4 3 4 5 4" xfId="52227" xr:uid="{00000000-0005-0000-0000-0000DB010000}"/>
    <cellStyle name="20 % - Akzent4 3 4 6" xfId="15183" xr:uid="{00000000-0005-0000-0000-0000DB010000}"/>
    <cellStyle name="20 % - Akzent4 3 4 7" xfId="28667" xr:uid="{00000000-0005-0000-0000-0000DB010000}"/>
    <cellStyle name="20 % - Akzent4 3 4 8" xfId="42158" xr:uid="{00000000-0005-0000-0000-0000DB010000}"/>
    <cellStyle name="20 % - Akzent4 3 5" xfId="2293" xr:uid="{00000000-0005-0000-0000-0000DD010000}"/>
    <cellStyle name="20 % - Akzent4 3 5 2" xfId="5655" xr:uid="{00000000-0005-0000-0000-0000DD010000}"/>
    <cellStyle name="20 % - Akzent4 3 5 2 2" xfId="19106" xr:uid="{00000000-0005-0000-0000-0000DD010000}"/>
    <cellStyle name="20 % - Akzent4 3 5 2 3" xfId="32590" xr:uid="{00000000-0005-0000-0000-0000DD010000}"/>
    <cellStyle name="20 % - Akzent4 3 5 2 4" xfId="46081" xr:uid="{00000000-0005-0000-0000-0000DD010000}"/>
    <cellStyle name="20 % - Akzent4 3 5 3" xfId="9011" xr:uid="{00000000-0005-0000-0000-0000DD010000}"/>
    <cellStyle name="20 % - Akzent4 3 5 3 2" xfId="22462" xr:uid="{00000000-0005-0000-0000-0000DD010000}"/>
    <cellStyle name="20 % - Akzent4 3 5 3 3" xfId="35946" xr:uid="{00000000-0005-0000-0000-0000DD010000}"/>
    <cellStyle name="20 % - Akzent4 3 5 3 4" xfId="49437" xr:uid="{00000000-0005-0000-0000-0000DD010000}"/>
    <cellStyle name="20 % - Akzent4 3 5 4" xfId="12367" xr:uid="{00000000-0005-0000-0000-0000DD010000}"/>
    <cellStyle name="20 % - Akzent4 3 5 4 2" xfId="25818" xr:uid="{00000000-0005-0000-0000-0000DD010000}"/>
    <cellStyle name="20 % - Akzent4 3 5 4 3" xfId="39302" xr:uid="{00000000-0005-0000-0000-0000DD010000}"/>
    <cellStyle name="20 % - Akzent4 3 5 4 4" xfId="52793" xr:uid="{00000000-0005-0000-0000-0000DD010000}"/>
    <cellStyle name="20 % - Akzent4 3 5 5" xfId="15749" xr:uid="{00000000-0005-0000-0000-0000DD010000}"/>
    <cellStyle name="20 % - Akzent4 3 5 6" xfId="29233" xr:uid="{00000000-0005-0000-0000-0000DD010000}"/>
    <cellStyle name="20 % - Akzent4 3 5 7" xfId="42724" xr:uid="{00000000-0005-0000-0000-0000DD010000}"/>
    <cellStyle name="20 % - Akzent4 3 6" xfId="3399" xr:uid="{00000000-0005-0000-0000-0000DE010000}"/>
    <cellStyle name="20 % - Akzent4 3 6 2" xfId="6760" xr:uid="{00000000-0005-0000-0000-0000DE010000}"/>
    <cellStyle name="20 % - Akzent4 3 6 2 2" xfId="20211" xr:uid="{00000000-0005-0000-0000-0000DE010000}"/>
    <cellStyle name="20 % - Akzent4 3 6 2 3" xfId="33695" xr:uid="{00000000-0005-0000-0000-0000DE010000}"/>
    <cellStyle name="20 % - Akzent4 3 6 2 4" xfId="47186" xr:uid="{00000000-0005-0000-0000-0000DE010000}"/>
    <cellStyle name="20 % - Akzent4 3 6 3" xfId="10116" xr:uid="{00000000-0005-0000-0000-0000DE010000}"/>
    <cellStyle name="20 % - Akzent4 3 6 3 2" xfId="23567" xr:uid="{00000000-0005-0000-0000-0000DE010000}"/>
    <cellStyle name="20 % - Akzent4 3 6 3 3" xfId="37051" xr:uid="{00000000-0005-0000-0000-0000DE010000}"/>
    <cellStyle name="20 % - Akzent4 3 6 3 4" xfId="50542" xr:uid="{00000000-0005-0000-0000-0000DE010000}"/>
    <cellStyle name="20 % - Akzent4 3 6 4" xfId="13472" xr:uid="{00000000-0005-0000-0000-0000DE010000}"/>
    <cellStyle name="20 % - Akzent4 3 6 4 2" xfId="26923" xr:uid="{00000000-0005-0000-0000-0000DE010000}"/>
    <cellStyle name="20 % - Akzent4 3 6 4 3" xfId="40407" xr:uid="{00000000-0005-0000-0000-0000DE010000}"/>
    <cellStyle name="20 % - Akzent4 3 6 4 4" xfId="53898" xr:uid="{00000000-0005-0000-0000-0000DE010000}"/>
    <cellStyle name="20 % - Akzent4 3 6 5" xfId="16854" xr:uid="{00000000-0005-0000-0000-0000DE010000}"/>
    <cellStyle name="20 % - Akzent4 3 6 6" xfId="30338" xr:uid="{00000000-0005-0000-0000-0000DE010000}"/>
    <cellStyle name="20 % - Akzent4 3 6 7" xfId="43829" xr:uid="{00000000-0005-0000-0000-0000DE010000}"/>
    <cellStyle name="20 % - Akzent4 3 7" xfId="3979" xr:uid="{00000000-0005-0000-0000-0000DF010000}"/>
    <cellStyle name="20 % - Akzent4 3 7 2" xfId="7336" xr:uid="{00000000-0005-0000-0000-0000DF010000}"/>
    <cellStyle name="20 % - Akzent4 3 7 2 2" xfId="20787" xr:uid="{00000000-0005-0000-0000-0000DF010000}"/>
    <cellStyle name="20 % - Akzent4 3 7 2 3" xfId="34271" xr:uid="{00000000-0005-0000-0000-0000DF010000}"/>
    <cellStyle name="20 % - Akzent4 3 7 2 4" xfId="47762" xr:uid="{00000000-0005-0000-0000-0000DF010000}"/>
    <cellStyle name="20 % - Akzent4 3 7 3" xfId="10692" xr:uid="{00000000-0005-0000-0000-0000DF010000}"/>
    <cellStyle name="20 % - Akzent4 3 7 3 2" xfId="24143" xr:uid="{00000000-0005-0000-0000-0000DF010000}"/>
    <cellStyle name="20 % - Akzent4 3 7 3 3" xfId="37627" xr:uid="{00000000-0005-0000-0000-0000DF010000}"/>
    <cellStyle name="20 % - Akzent4 3 7 3 4" xfId="51118" xr:uid="{00000000-0005-0000-0000-0000DF010000}"/>
    <cellStyle name="20 % - Akzent4 3 7 4" xfId="14048" xr:uid="{00000000-0005-0000-0000-0000DF010000}"/>
    <cellStyle name="20 % - Akzent4 3 7 4 2" xfId="27499" xr:uid="{00000000-0005-0000-0000-0000DF010000}"/>
    <cellStyle name="20 % - Akzent4 3 7 4 3" xfId="40983" xr:uid="{00000000-0005-0000-0000-0000DF010000}"/>
    <cellStyle name="20 % - Akzent4 3 7 4 4" xfId="54474" xr:uid="{00000000-0005-0000-0000-0000DF010000}"/>
    <cellStyle name="20 % - Akzent4 3 7 5" xfId="17430" xr:uid="{00000000-0005-0000-0000-0000DF010000}"/>
    <cellStyle name="20 % - Akzent4 3 7 6" xfId="30914" xr:uid="{00000000-0005-0000-0000-0000DF010000}"/>
    <cellStyle name="20 % - Akzent4 3 7 7" xfId="44405" xr:uid="{00000000-0005-0000-0000-0000DF010000}"/>
    <cellStyle name="20 % - Akzent4 3 8" xfId="4529" xr:uid="{00000000-0005-0000-0000-0000C8010000}"/>
    <cellStyle name="20 % - Akzent4 3 8 2" xfId="17980" xr:uid="{00000000-0005-0000-0000-0000C8010000}"/>
    <cellStyle name="20 % - Akzent4 3 8 3" xfId="31464" xr:uid="{00000000-0005-0000-0000-0000C8010000}"/>
    <cellStyle name="20 % - Akzent4 3 8 4" xfId="44955" xr:uid="{00000000-0005-0000-0000-0000C8010000}"/>
    <cellStyle name="20 % - Akzent4 3 9" xfId="7885" xr:uid="{00000000-0005-0000-0000-0000C8010000}"/>
    <cellStyle name="20 % - Akzent4 3 9 2" xfId="21336" xr:uid="{00000000-0005-0000-0000-0000C8010000}"/>
    <cellStyle name="20 % - Akzent4 3 9 3" xfId="34820" xr:uid="{00000000-0005-0000-0000-0000C8010000}"/>
    <cellStyle name="20 % - Akzent4 3 9 4" xfId="48311" xr:uid="{00000000-0005-0000-0000-0000C8010000}"/>
    <cellStyle name="20 % - Akzent4 4" xfId="1176" xr:uid="{00000000-0005-0000-0000-0000E0010000}"/>
    <cellStyle name="20 % - Akzent4 4 10" xfId="11260" xr:uid="{00000000-0005-0000-0000-0000E0010000}"/>
    <cellStyle name="20 % - Akzent4 4 10 2" xfId="24711" xr:uid="{00000000-0005-0000-0000-0000E0010000}"/>
    <cellStyle name="20 % - Akzent4 4 10 3" xfId="38195" xr:uid="{00000000-0005-0000-0000-0000E0010000}"/>
    <cellStyle name="20 % - Akzent4 4 10 4" xfId="51686" xr:uid="{00000000-0005-0000-0000-0000E0010000}"/>
    <cellStyle name="20 % - Akzent4 4 11" xfId="14641" xr:uid="{00000000-0005-0000-0000-0000E0010000}"/>
    <cellStyle name="20 % - Akzent4 4 12" xfId="28124" xr:uid="{00000000-0005-0000-0000-0000E0010000}"/>
    <cellStyle name="20 % - Akzent4 4 13" xfId="41615" xr:uid="{00000000-0005-0000-0000-0000E0010000}"/>
    <cellStyle name="20 % - Akzent4 4 2" xfId="1270" xr:uid="{00000000-0005-0000-0000-0000E1010000}"/>
    <cellStyle name="20 % - Akzent4 4 2 10" xfId="14743" xr:uid="{00000000-0005-0000-0000-0000E1010000}"/>
    <cellStyle name="20 % - Akzent4 4 2 11" xfId="28226" xr:uid="{00000000-0005-0000-0000-0000E1010000}"/>
    <cellStyle name="20 % - Akzent4 4 2 12" xfId="41717" xr:uid="{00000000-0005-0000-0000-0000E1010000}"/>
    <cellStyle name="20 % - Akzent4 4 2 2" xfId="1508" xr:uid="{00000000-0005-0000-0000-0000E2010000}"/>
    <cellStyle name="20 % - Akzent4 4 2 2 10" xfId="28476" xr:uid="{00000000-0005-0000-0000-0000E2010000}"/>
    <cellStyle name="20 % - Akzent4 4 2 2 11" xfId="41967" xr:uid="{00000000-0005-0000-0000-0000E2010000}"/>
    <cellStyle name="20 % - Akzent4 4 2 2 2" xfId="2084" xr:uid="{00000000-0005-0000-0000-0000E3010000}"/>
    <cellStyle name="20 % - Akzent4 4 2 2 2 2" xfId="3225" xr:uid="{00000000-0005-0000-0000-0000E4010000}"/>
    <cellStyle name="20 % - Akzent4 4 2 2 2 2 2" xfId="6586" xr:uid="{00000000-0005-0000-0000-0000E4010000}"/>
    <cellStyle name="20 % - Akzent4 4 2 2 2 2 2 2" xfId="20037" xr:uid="{00000000-0005-0000-0000-0000E4010000}"/>
    <cellStyle name="20 % - Akzent4 4 2 2 2 2 2 3" xfId="33521" xr:uid="{00000000-0005-0000-0000-0000E4010000}"/>
    <cellStyle name="20 % - Akzent4 4 2 2 2 2 2 4" xfId="47012" xr:uid="{00000000-0005-0000-0000-0000E4010000}"/>
    <cellStyle name="20 % - Akzent4 4 2 2 2 2 3" xfId="9942" xr:uid="{00000000-0005-0000-0000-0000E4010000}"/>
    <cellStyle name="20 % - Akzent4 4 2 2 2 2 3 2" xfId="23393" xr:uid="{00000000-0005-0000-0000-0000E4010000}"/>
    <cellStyle name="20 % - Akzent4 4 2 2 2 2 3 3" xfId="36877" xr:uid="{00000000-0005-0000-0000-0000E4010000}"/>
    <cellStyle name="20 % - Akzent4 4 2 2 2 2 3 4" xfId="50368" xr:uid="{00000000-0005-0000-0000-0000E4010000}"/>
    <cellStyle name="20 % - Akzent4 4 2 2 2 2 4" xfId="13298" xr:uid="{00000000-0005-0000-0000-0000E4010000}"/>
    <cellStyle name="20 % - Akzent4 4 2 2 2 2 4 2" xfId="26749" xr:uid="{00000000-0005-0000-0000-0000E4010000}"/>
    <cellStyle name="20 % - Akzent4 4 2 2 2 2 4 3" xfId="40233" xr:uid="{00000000-0005-0000-0000-0000E4010000}"/>
    <cellStyle name="20 % - Akzent4 4 2 2 2 2 4 4" xfId="53724" xr:uid="{00000000-0005-0000-0000-0000E4010000}"/>
    <cellStyle name="20 % - Akzent4 4 2 2 2 2 5" xfId="16680" xr:uid="{00000000-0005-0000-0000-0000E4010000}"/>
    <cellStyle name="20 % - Akzent4 4 2 2 2 2 6" xfId="30164" xr:uid="{00000000-0005-0000-0000-0000E4010000}"/>
    <cellStyle name="20 % - Akzent4 4 2 2 2 2 7" xfId="43655" xr:uid="{00000000-0005-0000-0000-0000E4010000}"/>
    <cellStyle name="20 % - Akzent4 4 2 2 2 3" xfId="5459" xr:uid="{00000000-0005-0000-0000-0000E3010000}"/>
    <cellStyle name="20 % - Akzent4 4 2 2 2 3 2" xfId="18910" xr:uid="{00000000-0005-0000-0000-0000E3010000}"/>
    <cellStyle name="20 % - Akzent4 4 2 2 2 3 3" xfId="32394" xr:uid="{00000000-0005-0000-0000-0000E3010000}"/>
    <cellStyle name="20 % - Akzent4 4 2 2 2 3 4" xfId="45885" xr:uid="{00000000-0005-0000-0000-0000E3010000}"/>
    <cellStyle name="20 % - Akzent4 4 2 2 2 4" xfId="8815" xr:uid="{00000000-0005-0000-0000-0000E3010000}"/>
    <cellStyle name="20 % - Akzent4 4 2 2 2 4 2" xfId="22266" xr:uid="{00000000-0005-0000-0000-0000E3010000}"/>
    <cellStyle name="20 % - Akzent4 4 2 2 2 4 3" xfId="35750" xr:uid="{00000000-0005-0000-0000-0000E3010000}"/>
    <cellStyle name="20 % - Akzent4 4 2 2 2 4 4" xfId="49241" xr:uid="{00000000-0005-0000-0000-0000E3010000}"/>
    <cellStyle name="20 % - Akzent4 4 2 2 2 5" xfId="12171" xr:uid="{00000000-0005-0000-0000-0000E3010000}"/>
    <cellStyle name="20 % - Akzent4 4 2 2 2 5 2" xfId="25622" xr:uid="{00000000-0005-0000-0000-0000E3010000}"/>
    <cellStyle name="20 % - Akzent4 4 2 2 2 5 3" xfId="39106" xr:uid="{00000000-0005-0000-0000-0000E3010000}"/>
    <cellStyle name="20 % - Akzent4 4 2 2 2 5 4" xfId="52597" xr:uid="{00000000-0005-0000-0000-0000E3010000}"/>
    <cellStyle name="20 % - Akzent4 4 2 2 2 6" xfId="15553" xr:uid="{00000000-0005-0000-0000-0000E3010000}"/>
    <cellStyle name="20 % - Akzent4 4 2 2 2 7" xfId="29037" xr:uid="{00000000-0005-0000-0000-0000E3010000}"/>
    <cellStyle name="20 % - Akzent4 4 2 2 2 8" xfId="42528" xr:uid="{00000000-0005-0000-0000-0000E3010000}"/>
    <cellStyle name="20 % - Akzent4 4 2 2 3" xfId="2665" xr:uid="{00000000-0005-0000-0000-0000E5010000}"/>
    <cellStyle name="20 % - Akzent4 4 2 2 3 2" xfId="6026" xr:uid="{00000000-0005-0000-0000-0000E5010000}"/>
    <cellStyle name="20 % - Akzent4 4 2 2 3 2 2" xfId="19477" xr:uid="{00000000-0005-0000-0000-0000E5010000}"/>
    <cellStyle name="20 % - Akzent4 4 2 2 3 2 3" xfId="32961" xr:uid="{00000000-0005-0000-0000-0000E5010000}"/>
    <cellStyle name="20 % - Akzent4 4 2 2 3 2 4" xfId="46452" xr:uid="{00000000-0005-0000-0000-0000E5010000}"/>
    <cellStyle name="20 % - Akzent4 4 2 2 3 3" xfId="9382" xr:uid="{00000000-0005-0000-0000-0000E5010000}"/>
    <cellStyle name="20 % - Akzent4 4 2 2 3 3 2" xfId="22833" xr:uid="{00000000-0005-0000-0000-0000E5010000}"/>
    <cellStyle name="20 % - Akzent4 4 2 2 3 3 3" xfId="36317" xr:uid="{00000000-0005-0000-0000-0000E5010000}"/>
    <cellStyle name="20 % - Akzent4 4 2 2 3 3 4" xfId="49808" xr:uid="{00000000-0005-0000-0000-0000E5010000}"/>
    <cellStyle name="20 % - Akzent4 4 2 2 3 4" xfId="12738" xr:uid="{00000000-0005-0000-0000-0000E5010000}"/>
    <cellStyle name="20 % - Akzent4 4 2 2 3 4 2" xfId="26189" xr:uid="{00000000-0005-0000-0000-0000E5010000}"/>
    <cellStyle name="20 % - Akzent4 4 2 2 3 4 3" xfId="39673" xr:uid="{00000000-0005-0000-0000-0000E5010000}"/>
    <cellStyle name="20 % - Akzent4 4 2 2 3 4 4" xfId="53164" xr:uid="{00000000-0005-0000-0000-0000E5010000}"/>
    <cellStyle name="20 % - Akzent4 4 2 2 3 5" xfId="16120" xr:uid="{00000000-0005-0000-0000-0000E5010000}"/>
    <cellStyle name="20 % - Akzent4 4 2 2 3 6" xfId="29604" xr:uid="{00000000-0005-0000-0000-0000E5010000}"/>
    <cellStyle name="20 % - Akzent4 4 2 2 3 7" xfId="43095" xr:uid="{00000000-0005-0000-0000-0000E5010000}"/>
    <cellStyle name="20 % - Akzent4 4 2 2 4" xfId="3770" xr:uid="{00000000-0005-0000-0000-0000E6010000}"/>
    <cellStyle name="20 % - Akzent4 4 2 2 4 2" xfId="7131" xr:uid="{00000000-0005-0000-0000-0000E6010000}"/>
    <cellStyle name="20 % - Akzent4 4 2 2 4 2 2" xfId="20582" xr:uid="{00000000-0005-0000-0000-0000E6010000}"/>
    <cellStyle name="20 % - Akzent4 4 2 2 4 2 3" xfId="34066" xr:uid="{00000000-0005-0000-0000-0000E6010000}"/>
    <cellStyle name="20 % - Akzent4 4 2 2 4 2 4" xfId="47557" xr:uid="{00000000-0005-0000-0000-0000E6010000}"/>
    <cellStyle name="20 % - Akzent4 4 2 2 4 3" xfId="10487" xr:uid="{00000000-0005-0000-0000-0000E6010000}"/>
    <cellStyle name="20 % - Akzent4 4 2 2 4 3 2" xfId="23938" xr:uid="{00000000-0005-0000-0000-0000E6010000}"/>
    <cellStyle name="20 % - Akzent4 4 2 2 4 3 3" xfId="37422" xr:uid="{00000000-0005-0000-0000-0000E6010000}"/>
    <cellStyle name="20 % - Akzent4 4 2 2 4 3 4" xfId="50913" xr:uid="{00000000-0005-0000-0000-0000E6010000}"/>
    <cellStyle name="20 % - Akzent4 4 2 2 4 4" xfId="13843" xr:uid="{00000000-0005-0000-0000-0000E6010000}"/>
    <cellStyle name="20 % - Akzent4 4 2 2 4 4 2" xfId="27294" xr:uid="{00000000-0005-0000-0000-0000E6010000}"/>
    <cellStyle name="20 % - Akzent4 4 2 2 4 4 3" xfId="40778" xr:uid="{00000000-0005-0000-0000-0000E6010000}"/>
    <cellStyle name="20 % - Akzent4 4 2 2 4 4 4" xfId="54269" xr:uid="{00000000-0005-0000-0000-0000E6010000}"/>
    <cellStyle name="20 % - Akzent4 4 2 2 4 5" xfId="17225" xr:uid="{00000000-0005-0000-0000-0000E6010000}"/>
    <cellStyle name="20 % - Akzent4 4 2 2 4 6" xfId="30709" xr:uid="{00000000-0005-0000-0000-0000E6010000}"/>
    <cellStyle name="20 % - Akzent4 4 2 2 4 7" xfId="44200" xr:uid="{00000000-0005-0000-0000-0000E6010000}"/>
    <cellStyle name="20 % - Akzent4 4 2 2 5" xfId="4350" xr:uid="{00000000-0005-0000-0000-0000E7010000}"/>
    <cellStyle name="20 % - Akzent4 4 2 2 5 2" xfId="7707" xr:uid="{00000000-0005-0000-0000-0000E7010000}"/>
    <cellStyle name="20 % - Akzent4 4 2 2 5 2 2" xfId="21158" xr:uid="{00000000-0005-0000-0000-0000E7010000}"/>
    <cellStyle name="20 % - Akzent4 4 2 2 5 2 3" xfId="34642" xr:uid="{00000000-0005-0000-0000-0000E7010000}"/>
    <cellStyle name="20 % - Akzent4 4 2 2 5 2 4" xfId="48133" xr:uid="{00000000-0005-0000-0000-0000E7010000}"/>
    <cellStyle name="20 % - Akzent4 4 2 2 5 3" xfId="11063" xr:uid="{00000000-0005-0000-0000-0000E7010000}"/>
    <cellStyle name="20 % - Akzent4 4 2 2 5 3 2" xfId="24514" xr:uid="{00000000-0005-0000-0000-0000E7010000}"/>
    <cellStyle name="20 % - Akzent4 4 2 2 5 3 3" xfId="37998" xr:uid="{00000000-0005-0000-0000-0000E7010000}"/>
    <cellStyle name="20 % - Akzent4 4 2 2 5 3 4" xfId="51489" xr:uid="{00000000-0005-0000-0000-0000E7010000}"/>
    <cellStyle name="20 % - Akzent4 4 2 2 5 4" xfId="14419" xr:uid="{00000000-0005-0000-0000-0000E7010000}"/>
    <cellStyle name="20 % - Akzent4 4 2 2 5 4 2" xfId="27870" xr:uid="{00000000-0005-0000-0000-0000E7010000}"/>
    <cellStyle name="20 % - Akzent4 4 2 2 5 4 3" xfId="41354" xr:uid="{00000000-0005-0000-0000-0000E7010000}"/>
    <cellStyle name="20 % - Akzent4 4 2 2 5 4 4" xfId="54845" xr:uid="{00000000-0005-0000-0000-0000E7010000}"/>
    <cellStyle name="20 % - Akzent4 4 2 2 5 5" xfId="17801" xr:uid="{00000000-0005-0000-0000-0000E7010000}"/>
    <cellStyle name="20 % - Akzent4 4 2 2 5 6" xfId="31285" xr:uid="{00000000-0005-0000-0000-0000E7010000}"/>
    <cellStyle name="20 % - Akzent4 4 2 2 5 7" xfId="44776" xr:uid="{00000000-0005-0000-0000-0000E7010000}"/>
    <cellStyle name="20 % - Akzent4 4 2 2 6" xfId="4900" xr:uid="{00000000-0005-0000-0000-0000E2010000}"/>
    <cellStyle name="20 % - Akzent4 4 2 2 6 2" xfId="18351" xr:uid="{00000000-0005-0000-0000-0000E2010000}"/>
    <cellStyle name="20 % - Akzent4 4 2 2 6 3" xfId="31835" xr:uid="{00000000-0005-0000-0000-0000E2010000}"/>
    <cellStyle name="20 % - Akzent4 4 2 2 6 4" xfId="45326" xr:uid="{00000000-0005-0000-0000-0000E2010000}"/>
    <cellStyle name="20 % - Akzent4 4 2 2 7" xfId="8256" xr:uid="{00000000-0005-0000-0000-0000E2010000}"/>
    <cellStyle name="20 % - Akzent4 4 2 2 7 2" xfId="21707" xr:uid="{00000000-0005-0000-0000-0000E2010000}"/>
    <cellStyle name="20 % - Akzent4 4 2 2 7 3" xfId="35191" xr:uid="{00000000-0005-0000-0000-0000E2010000}"/>
    <cellStyle name="20 % - Akzent4 4 2 2 7 4" xfId="48682" xr:uid="{00000000-0005-0000-0000-0000E2010000}"/>
    <cellStyle name="20 % - Akzent4 4 2 2 8" xfId="11612" xr:uid="{00000000-0005-0000-0000-0000E2010000}"/>
    <cellStyle name="20 % - Akzent4 4 2 2 8 2" xfId="25063" xr:uid="{00000000-0005-0000-0000-0000E2010000}"/>
    <cellStyle name="20 % - Akzent4 4 2 2 8 3" xfId="38547" xr:uid="{00000000-0005-0000-0000-0000E2010000}"/>
    <cellStyle name="20 % - Akzent4 4 2 2 8 4" xfId="52038" xr:uid="{00000000-0005-0000-0000-0000E2010000}"/>
    <cellStyle name="20 % - Akzent4 4 2 2 9" xfId="14993" xr:uid="{00000000-0005-0000-0000-0000E2010000}"/>
    <cellStyle name="20 % - Akzent4 4 2 3" xfId="1835" xr:uid="{00000000-0005-0000-0000-0000E8010000}"/>
    <cellStyle name="20 % - Akzent4 4 2 3 2" xfId="2975" xr:uid="{00000000-0005-0000-0000-0000E9010000}"/>
    <cellStyle name="20 % - Akzent4 4 2 3 2 2" xfId="6336" xr:uid="{00000000-0005-0000-0000-0000E9010000}"/>
    <cellStyle name="20 % - Akzent4 4 2 3 2 2 2" xfId="19787" xr:uid="{00000000-0005-0000-0000-0000E9010000}"/>
    <cellStyle name="20 % - Akzent4 4 2 3 2 2 3" xfId="33271" xr:uid="{00000000-0005-0000-0000-0000E9010000}"/>
    <cellStyle name="20 % - Akzent4 4 2 3 2 2 4" xfId="46762" xr:uid="{00000000-0005-0000-0000-0000E9010000}"/>
    <cellStyle name="20 % - Akzent4 4 2 3 2 3" xfId="9692" xr:uid="{00000000-0005-0000-0000-0000E9010000}"/>
    <cellStyle name="20 % - Akzent4 4 2 3 2 3 2" xfId="23143" xr:uid="{00000000-0005-0000-0000-0000E9010000}"/>
    <cellStyle name="20 % - Akzent4 4 2 3 2 3 3" xfId="36627" xr:uid="{00000000-0005-0000-0000-0000E9010000}"/>
    <cellStyle name="20 % - Akzent4 4 2 3 2 3 4" xfId="50118" xr:uid="{00000000-0005-0000-0000-0000E9010000}"/>
    <cellStyle name="20 % - Akzent4 4 2 3 2 4" xfId="13048" xr:uid="{00000000-0005-0000-0000-0000E9010000}"/>
    <cellStyle name="20 % - Akzent4 4 2 3 2 4 2" xfId="26499" xr:uid="{00000000-0005-0000-0000-0000E9010000}"/>
    <cellStyle name="20 % - Akzent4 4 2 3 2 4 3" xfId="39983" xr:uid="{00000000-0005-0000-0000-0000E9010000}"/>
    <cellStyle name="20 % - Akzent4 4 2 3 2 4 4" xfId="53474" xr:uid="{00000000-0005-0000-0000-0000E9010000}"/>
    <cellStyle name="20 % - Akzent4 4 2 3 2 5" xfId="16430" xr:uid="{00000000-0005-0000-0000-0000E9010000}"/>
    <cellStyle name="20 % - Akzent4 4 2 3 2 6" xfId="29914" xr:uid="{00000000-0005-0000-0000-0000E9010000}"/>
    <cellStyle name="20 % - Akzent4 4 2 3 2 7" xfId="43405" xr:uid="{00000000-0005-0000-0000-0000E9010000}"/>
    <cellStyle name="20 % - Akzent4 4 2 3 3" xfId="5209" xr:uid="{00000000-0005-0000-0000-0000E8010000}"/>
    <cellStyle name="20 % - Akzent4 4 2 3 3 2" xfId="18660" xr:uid="{00000000-0005-0000-0000-0000E8010000}"/>
    <cellStyle name="20 % - Akzent4 4 2 3 3 3" xfId="32144" xr:uid="{00000000-0005-0000-0000-0000E8010000}"/>
    <cellStyle name="20 % - Akzent4 4 2 3 3 4" xfId="45635" xr:uid="{00000000-0005-0000-0000-0000E8010000}"/>
    <cellStyle name="20 % - Akzent4 4 2 3 4" xfId="8565" xr:uid="{00000000-0005-0000-0000-0000E8010000}"/>
    <cellStyle name="20 % - Akzent4 4 2 3 4 2" xfId="22016" xr:uid="{00000000-0005-0000-0000-0000E8010000}"/>
    <cellStyle name="20 % - Akzent4 4 2 3 4 3" xfId="35500" xr:uid="{00000000-0005-0000-0000-0000E8010000}"/>
    <cellStyle name="20 % - Akzent4 4 2 3 4 4" xfId="48991" xr:uid="{00000000-0005-0000-0000-0000E8010000}"/>
    <cellStyle name="20 % - Akzent4 4 2 3 5" xfId="11921" xr:uid="{00000000-0005-0000-0000-0000E8010000}"/>
    <cellStyle name="20 % - Akzent4 4 2 3 5 2" xfId="25372" xr:uid="{00000000-0005-0000-0000-0000E8010000}"/>
    <cellStyle name="20 % - Akzent4 4 2 3 5 3" xfId="38856" xr:uid="{00000000-0005-0000-0000-0000E8010000}"/>
    <cellStyle name="20 % - Akzent4 4 2 3 5 4" xfId="52347" xr:uid="{00000000-0005-0000-0000-0000E8010000}"/>
    <cellStyle name="20 % - Akzent4 4 2 3 6" xfId="15303" xr:uid="{00000000-0005-0000-0000-0000E8010000}"/>
    <cellStyle name="20 % - Akzent4 4 2 3 7" xfId="28787" xr:uid="{00000000-0005-0000-0000-0000E8010000}"/>
    <cellStyle name="20 % - Akzent4 4 2 3 8" xfId="42278" xr:uid="{00000000-0005-0000-0000-0000E8010000}"/>
    <cellStyle name="20 % - Akzent4 4 2 4" xfId="2414" xr:uid="{00000000-0005-0000-0000-0000EA010000}"/>
    <cellStyle name="20 % - Akzent4 4 2 4 2" xfId="5776" xr:uid="{00000000-0005-0000-0000-0000EA010000}"/>
    <cellStyle name="20 % - Akzent4 4 2 4 2 2" xfId="19227" xr:uid="{00000000-0005-0000-0000-0000EA010000}"/>
    <cellStyle name="20 % - Akzent4 4 2 4 2 3" xfId="32711" xr:uid="{00000000-0005-0000-0000-0000EA010000}"/>
    <cellStyle name="20 % - Akzent4 4 2 4 2 4" xfId="46202" xr:uid="{00000000-0005-0000-0000-0000EA010000}"/>
    <cellStyle name="20 % - Akzent4 4 2 4 3" xfId="9132" xr:uid="{00000000-0005-0000-0000-0000EA010000}"/>
    <cellStyle name="20 % - Akzent4 4 2 4 3 2" xfId="22583" xr:uid="{00000000-0005-0000-0000-0000EA010000}"/>
    <cellStyle name="20 % - Akzent4 4 2 4 3 3" xfId="36067" xr:uid="{00000000-0005-0000-0000-0000EA010000}"/>
    <cellStyle name="20 % - Akzent4 4 2 4 3 4" xfId="49558" xr:uid="{00000000-0005-0000-0000-0000EA010000}"/>
    <cellStyle name="20 % - Akzent4 4 2 4 4" xfId="12488" xr:uid="{00000000-0005-0000-0000-0000EA010000}"/>
    <cellStyle name="20 % - Akzent4 4 2 4 4 2" xfId="25939" xr:uid="{00000000-0005-0000-0000-0000EA010000}"/>
    <cellStyle name="20 % - Akzent4 4 2 4 4 3" xfId="39423" xr:uid="{00000000-0005-0000-0000-0000EA010000}"/>
    <cellStyle name="20 % - Akzent4 4 2 4 4 4" xfId="52914" xr:uid="{00000000-0005-0000-0000-0000EA010000}"/>
    <cellStyle name="20 % - Akzent4 4 2 4 5" xfId="15870" xr:uid="{00000000-0005-0000-0000-0000EA010000}"/>
    <cellStyle name="20 % - Akzent4 4 2 4 6" xfId="29354" xr:uid="{00000000-0005-0000-0000-0000EA010000}"/>
    <cellStyle name="20 % - Akzent4 4 2 4 7" xfId="42845" xr:uid="{00000000-0005-0000-0000-0000EA010000}"/>
    <cellStyle name="20 % - Akzent4 4 2 5" xfId="3520" xr:uid="{00000000-0005-0000-0000-0000EB010000}"/>
    <cellStyle name="20 % - Akzent4 4 2 5 2" xfId="6881" xr:uid="{00000000-0005-0000-0000-0000EB010000}"/>
    <cellStyle name="20 % - Akzent4 4 2 5 2 2" xfId="20332" xr:uid="{00000000-0005-0000-0000-0000EB010000}"/>
    <cellStyle name="20 % - Akzent4 4 2 5 2 3" xfId="33816" xr:uid="{00000000-0005-0000-0000-0000EB010000}"/>
    <cellStyle name="20 % - Akzent4 4 2 5 2 4" xfId="47307" xr:uid="{00000000-0005-0000-0000-0000EB010000}"/>
    <cellStyle name="20 % - Akzent4 4 2 5 3" xfId="10237" xr:uid="{00000000-0005-0000-0000-0000EB010000}"/>
    <cellStyle name="20 % - Akzent4 4 2 5 3 2" xfId="23688" xr:uid="{00000000-0005-0000-0000-0000EB010000}"/>
    <cellStyle name="20 % - Akzent4 4 2 5 3 3" xfId="37172" xr:uid="{00000000-0005-0000-0000-0000EB010000}"/>
    <cellStyle name="20 % - Akzent4 4 2 5 3 4" xfId="50663" xr:uid="{00000000-0005-0000-0000-0000EB010000}"/>
    <cellStyle name="20 % - Akzent4 4 2 5 4" xfId="13593" xr:uid="{00000000-0005-0000-0000-0000EB010000}"/>
    <cellStyle name="20 % - Akzent4 4 2 5 4 2" xfId="27044" xr:uid="{00000000-0005-0000-0000-0000EB010000}"/>
    <cellStyle name="20 % - Akzent4 4 2 5 4 3" xfId="40528" xr:uid="{00000000-0005-0000-0000-0000EB010000}"/>
    <cellStyle name="20 % - Akzent4 4 2 5 4 4" xfId="54019" xr:uid="{00000000-0005-0000-0000-0000EB010000}"/>
    <cellStyle name="20 % - Akzent4 4 2 5 5" xfId="16975" xr:uid="{00000000-0005-0000-0000-0000EB010000}"/>
    <cellStyle name="20 % - Akzent4 4 2 5 6" xfId="30459" xr:uid="{00000000-0005-0000-0000-0000EB010000}"/>
    <cellStyle name="20 % - Akzent4 4 2 5 7" xfId="43950" xr:uid="{00000000-0005-0000-0000-0000EB010000}"/>
    <cellStyle name="20 % - Akzent4 4 2 6" xfId="4100" xr:uid="{00000000-0005-0000-0000-0000EC010000}"/>
    <cellStyle name="20 % - Akzent4 4 2 6 2" xfId="7457" xr:uid="{00000000-0005-0000-0000-0000EC010000}"/>
    <cellStyle name="20 % - Akzent4 4 2 6 2 2" xfId="20908" xr:uid="{00000000-0005-0000-0000-0000EC010000}"/>
    <cellStyle name="20 % - Akzent4 4 2 6 2 3" xfId="34392" xr:uid="{00000000-0005-0000-0000-0000EC010000}"/>
    <cellStyle name="20 % - Akzent4 4 2 6 2 4" xfId="47883" xr:uid="{00000000-0005-0000-0000-0000EC010000}"/>
    <cellStyle name="20 % - Akzent4 4 2 6 3" xfId="10813" xr:uid="{00000000-0005-0000-0000-0000EC010000}"/>
    <cellStyle name="20 % - Akzent4 4 2 6 3 2" xfId="24264" xr:uid="{00000000-0005-0000-0000-0000EC010000}"/>
    <cellStyle name="20 % - Akzent4 4 2 6 3 3" xfId="37748" xr:uid="{00000000-0005-0000-0000-0000EC010000}"/>
    <cellStyle name="20 % - Akzent4 4 2 6 3 4" xfId="51239" xr:uid="{00000000-0005-0000-0000-0000EC010000}"/>
    <cellStyle name="20 % - Akzent4 4 2 6 4" xfId="14169" xr:uid="{00000000-0005-0000-0000-0000EC010000}"/>
    <cellStyle name="20 % - Akzent4 4 2 6 4 2" xfId="27620" xr:uid="{00000000-0005-0000-0000-0000EC010000}"/>
    <cellStyle name="20 % - Akzent4 4 2 6 4 3" xfId="41104" xr:uid="{00000000-0005-0000-0000-0000EC010000}"/>
    <cellStyle name="20 % - Akzent4 4 2 6 4 4" xfId="54595" xr:uid="{00000000-0005-0000-0000-0000EC010000}"/>
    <cellStyle name="20 % - Akzent4 4 2 6 5" xfId="17551" xr:uid="{00000000-0005-0000-0000-0000EC010000}"/>
    <cellStyle name="20 % - Akzent4 4 2 6 6" xfId="31035" xr:uid="{00000000-0005-0000-0000-0000EC010000}"/>
    <cellStyle name="20 % - Akzent4 4 2 6 7" xfId="44526" xr:uid="{00000000-0005-0000-0000-0000EC010000}"/>
    <cellStyle name="20 % - Akzent4 4 2 7" xfId="4650" xr:uid="{00000000-0005-0000-0000-0000E1010000}"/>
    <cellStyle name="20 % - Akzent4 4 2 7 2" xfId="18101" xr:uid="{00000000-0005-0000-0000-0000E1010000}"/>
    <cellStyle name="20 % - Akzent4 4 2 7 3" xfId="31585" xr:uid="{00000000-0005-0000-0000-0000E1010000}"/>
    <cellStyle name="20 % - Akzent4 4 2 7 4" xfId="45076" xr:uid="{00000000-0005-0000-0000-0000E1010000}"/>
    <cellStyle name="20 % - Akzent4 4 2 8" xfId="8006" xr:uid="{00000000-0005-0000-0000-0000E1010000}"/>
    <cellStyle name="20 % - Akzent4 4 2 8 2" xfId="21457" xr:uid="{00000000-0005-0000-0000-0000E1010000}"/>
    <cellStyle name="20 % - Akzent4 4 2 8 3" xfId="34941" xr:uid="{00000000-0005-0000-0000-0000E1010000}"/>
    <cellStyle name="20 % - Akzent4 4 2 8 4" xfId="48432" xr:uid="{00000000-0005-0000-0000-0000E1010000}"/>
    <cellStyle name="20 % - Akzent4 4 2 9" xfId="11362" xr:uid="{00000000-0005-0000-0000-0000E1010000}"/>
    <cellStyle name="20 % - Akzent4 4 2 9 2" xfId="24813" xr:uid="{00000000-0005-0000-0000-0000E1010000}"/>
    <cellStyle name="20 % - Akzent4 4 2 9 3" xfId="38297" xr:uid="{00000000-0005-0000-0000-0000E1010000}"/>
    <cellStyle name="20 % - Akzent4 4 2 9 4" xfId="51788" xr:uid="{00000000-0005-0000-0000-0000E1010000}"/>
    <cellStyle name="20 % - Akzent4 4 3" xfId="1410" xr:uid="{00000000-0005-0000-0000-0000ED010000}"/>
    <cellStyle name="20 % - Akzent4 4 3 10" xfId="28375" xr:uid="{00000000-0005-0000-0000-0000ED010000}"/>
    <cellStyle name="20 % - Akzent4 4 3 11" xfId="41866" xr:uid="{00000000-0005-0000-0000-0000ED010000}"/>
    <cellStyle name="20 % - Akzent4 4 3 2" xfId="1984" xr:uid="{00000000-0005-0000-0000-0000EE010000}"/>
    <cellStyle name="20 % - Akzent4 4 3 2 2" xfId="3124" xr:uid="{00000000-0005-0000-0000-0000EF010000}"/>
    <cellStyle name="20 % - Akzent4 4 3 2 2 2" xfId="6485" xr:uid="{00000000-0005-0000-0000-0000EF010000}"/>
    <cellStyle name="20 % - Akzent4 4 3 2 2 2 2" xfId="19936" xr:uid="{00000000-0005-0000-0000-0000EF010000}"/>
    <cellStyle name="20 % - Akzent4 4 3 2 2 2 3" xfId="33420" xr:uid="{00000000-0005-0000-0000-0000EF010000}"/>
    <cellStyle name="20 % - Akzent4 4 3 2 2 2 4" xfId="46911" xr:uid="{00000000-0005-0000-0000-0000EF010000}"/>
    <cellStyle name="20 % - Akzent4 4 3 2 2 3" xfId="9841" xr:uid="{00000000-0005-0000-0000-0000EF010000}"/>
    <cellStyle name="20 % - Akzent4 4 3 2 2 3 2" xfId="23292" xr:uid="{00000000-0005-0000-0000-0000EF010000}"/>
    <cellStyle name="20 % - Akzent4 4 3 2 2 3 3" xfId="36776" xr:uid="{00000000-0005-0000-0000-0000EF010000}"/>
    <cellStyle name="20 % - Akzent4 4 3 2 2 3 4" xfId="50267" xr:uid="{00000000-0005-0000-0000-0000EF010000}"/>
    <cellStyle name="20 % - Akzent4 4 3 2 2 4" xfId="13197" xr:uid="{00000000-0005-0000-0000-0000EF010000}"/>
    <cellStyle name="20 % - Akzent4 4 3 2 2 4 2" xfId="26648" xr:uid="{00000000-0005-0000-0000-0000EF010000}"/>
    <cellStyle name="20 % - Akzent4 4 3 2 2 4 3" xfId="40132" xr:uid="{00000000-0005-0000-0000-0000EF010000}"/>
    <cellStyle name="20 % - Akzent4 4 3 2 2 4 4" xfId="53623" xr:uid="{00000000-0005-0000-0000-0000EF010000}"/>
    <cellStyle name="20 % - Akzent4 4 3 2 2 5" xfId="16579" xr:uid="{00000000-0005-0000-0000-0000EF010000}"/>
    <cellStyle name="20 % - Akzent4 4 3 2 2 6" xfId="30063" xr:uid="{00000000-0005-0000-0000-0000EF010000}"/>
    <cellStyle name="20 % - Akzent4 4 3 2 2 7" xfId="43554" xr:uid="{00000000-0005-0000-0000-0000EF010000}"/>
    <cellStyle name="20 % - Akzent4 4 3 2 3" xfId="5358" xr:uid="{00000000-0005-0000-0000-0000EE010000}"/>
    <cellStyle name="20 % - Akzent4 4 3 2 3 2" xfId="18809" xr:uid="{00000000-0005-0000-0000-0000EE010000}"/>
    <cellStyle name="20 % - Akzent4 4 3 2 3 3" xfId="32293" xr:uid="{00000000-0005-0000-0000-0000EE010000}"/>
    <cellStyle name="20 % - Akzent4 4 3 2 3 4" xfId="45784" xr:uid="{00000000-0005-0000-0000-0000EE010000}"/>
    <cellStyle name="20 % - Akzent4 4 3 2 4" xfId="8714" xr:uid="{00000000-0005-0000-0000-0000EE010000}"/>
    <cellStyle name="20 % - Akzent4 4 3 2 4 2" xfId="22165" xr:uid="{00000000-0005-0000-0000-0000EE010000}"/>
    <cellStyle name="20 % - Akzent4 4 3 2 4 3" xfId="35649" xr:uid="{00000000-0005-0000-0000-0000EE010000}"/>
    <cellStyle name="20 % - Akzent4 4 3 2 4 4" xfId="49140" xr:uid="{00000000-0005-0000-0000-0000EE010000}"/>
    <cellStyle name="20 % - Akzent4 4 3 2 5" xfId="12070" xr:uid="{00000000-0005-0000-0000-0000EE010000}"/>
    <cellStyle name="20 % - Akzent4 4 3 2 5 2" xfId="25521" xr:uid="{00000000-0005-0000-0000-0000EE010000}"/>
    <cellStyle name="20 % - Akzent4 4 3 2 5 3" xfId="39005" xr:uid="{00000000-0005-0000-0000-0000EE010000}"/>
    <cellStyle name="20 % - Akzent4 4 3 2 5 4" xfId="52496" xr:uid="{00000000-0005-0000-0000-0000EE010000}"/>
    <cellStyle name="20 % - Akzent4 4 3 2 6" xfId="15452" xr:uid="{00000000-0005-0000-0000-0000EE010000}"/>
    <cellStyle name="20 % - Akzent4 4 3 2 7" xfId="28936" xr:uid="{00000000-0005-0000-0000-0000EE010000}"/>
    <cellStyle name="20 % - Akzent4 4 3 2 8" xfId="42427" xr:uid="{00000000-0005-0000-0000-0000EE010000}"/>
    <cellStyle name="20 % - Akzent4 4 3 3" xfId="2564" xr:uid="{00000000-0005-0000-0000-0000F0010000}"/>
    <cellStyle name="20 % - Akzent4 4 3 3 2" xfId="5925" xr:uid="{00000000-0005-0000-0000-0000F0010000}"/>
    <cellStyle name="20 % - Akzent4 4 3 3 2 2" xfId="19376" xr:uid="{00000000-0005-0000-0000-0000F0010000}"/>
    <cellStyle name="20 % - Akzent4 4 3 3 2 3" xfId="32860" xr:uid="{00000000-0005-0000-0000-0000F0010000}"/>
    <cellStyle name="20 % - Akzent4 4 3 3 2 4" xfId="46351" xr:uid="{00000000-0005-0000-0000-0000F0010000}"/>
    <cellStyle name="20 % - Akzent4 4 3 3 3" xfId="9281" xr:uid="{00000000-0005-0000-0000-0000F0010000}"/>
    <cellStyle name="20 % - Akzent4 4 3 3 3 2" xfId="22732" xr:uid="{00000000-0005-0000-0000-0000F0010000}"/>
    <cellStyle name="20 % - Akzent4 4 3 3 3 3" xfId="36216" xr:uid="{00000000-0005-0000-0000-0000F0010000}"/>
    <cellStyle name="20 % - Akzent4 4 3 3 3 4" xfId="49707" xr:uid="{00000000-0005-0000-0000-0000F0010000}"/>
    <cellStyle name="20 % - Akzent4 4 3 3 4" xfId="12637" xr:uid="{00000000-0005-0000-0000-0000F0010000}"/>
    <cellStyle name="20 % - Akzent4 4 3 3 4 2" xfId="26088" xr:uid="{00000000-0005-0000-0000-0000F0010000}"/>
    <cellStyle name="20 % - Akzent4 4 3 3 4 3" xfId="39572" xr:uid="{00000000-0005-0000-0000-0000F0010000}"/>
    <cellStyle name="20 % - Akzent4 4 3 3 4 4" xfId="53063" xr:uid="{00000000-0005-0000-0000-0000F0010000}"/>
    <cellStyle name="20 % - Akzent4 4 3 3 5" xfId="16019" xr:uid="{00000000-0005-0000-0000-0000F0010000}"/>
    <cellStyle name="20 % - Akzent4 4 3 3 6" xfId="29503" xr:uid="{00000000-0005-0000-0000-0000F0010000}"/>
    <cellStyle name="20 % - Akzent4 4 3 3 7" xfId="42994" xr:uid="{00000000-0005-0000-0000-0000F0010000}"/>
    <cellStyle name="20 % - Akzent4 4 3 4" xfId="3669" xr:uid="{00000000-0005-0000-0000-0000F1010000}"/>
    <cellStyle name="20 % - Akzent4 4 3 4 2" xfId="7030" xr:uid="{00000000-0005-0000-0000-0000F1010000}"/>
    <cellStyle name="20 % - Akzent4 4 3 4 2 2" xfId="20481" xr:uid="{00000000-0005-0000-0000-0000F1010000}"/>
    <cellStyle name="20 % - Akzent4 4 3 4 2 3" xfId="33965" xr:uid="{00000000-0005-0000-0000-0000F1010000}"/>
    <cellStyle name="20 % - Akzent4 4 3 4 2 4" xfId="47456" xr:uid="{00000000-0005-0000-0000-0000F1010000}"/>
    <cellStyle name="20 % - Akzent4 4 3 4 3" xfId="10386" xr:uid="{00000000-0005-0000-0000-0000F1010000}"/>
    <cellStyle name="20 % - Akzent4 4 3 4 3 2" xfId="23837" xr:uid="{00000000-0005-0000-0000-0000F1010000}"/>
    <cellStyle name="20 % - Akzent4 4 3 4 3 3" xfId="37321" xr:uid="{00000000-0005-0000-0000-0000F1010000}"/>
    <cellStyle name="20 % - Akzent4 4 3 4 3 4" xfId="50812" xr:uid="{00000000-0005-0000-0000-0000F1010000}"/>
    <cellStyle name="20 % - Akzent4 4 3 4 4" xfId="13742" xr:uid="{00000000-0005-0000-0000-0000F1010000}"/>
    <cellStyle name="20 % - Akzent4 4 3 4 4 2" xfId="27193" xr:uid="{00000000-0005-0000-0000-0000F1010000}"/>
    <cellStyle name="20 % - Akzent4 4 3 4 4 3" xfId="40677" xr:uid="{00000000-0005-0000-0000-0000F1010000}"/>
    <cellStyle name="20 % - Akzent4 4 3 4 4 4" xfId="54168" xr:uid="{00000000-0005-0000-0000-0000F1010000}"/>
    <cellStyle name="20 % - Akzent4 4 3 4 5" xfId="17124" xr:uid="{00000000-0005-0000-0000-0000F1010000}"/>
    <cellStyle name="20 % - Akzent4 4 3 4 6" xfId="30608" xr:uid="{00000000-0005-0000-0000-0000F1010000}"/>
    <cellStyle name="20 % - Akzent4 4 3 4 7" xfId="44099" xr:uid="{00000000-0005-0000-0000-0000F1010000}"/>
    <cellStyle name="20 % - Akzent4 4 3 5" xfId="4249" xr:uid="{00000000-0005-0000-0000-0000F2010000}"/>
    <cellStyle name="20 % - Akzent4 4 3 5 2" xfId="7606" xr:uid="{00000000-0005-0000-0000-0000F2010000}"/>
    <cellStyle name="20 % - Akzent4 4 3 5 2 2" xfId="21057" xr:uid="{00000000-0005-0000-0000-0000F2010000}"/>
    <cellStyle name="20 % - Akzent4 4 3 5 2 3" xfId="34541" xr:uid="{00000000-0005-0000-0000-0000F2010000}"/>
    <cellStyle name="20 % - Akzent4 4 3 5 2 4" xfId="48032" xr:uid="{00000000-0005-0000-0000-0000F2010000}"/>
    <cellStyle name="20 % - Akzent4 4 3 5 3" xfId="10962" xr:uid="{00000000-0005-0000-0000-0000F2010000}"/>
    <cellStyle name="20 % - Akzent4 4 3 5 3 2" xfId="24413" xr:uid="{00000000-0005-0000-0000-0000F2010000}"/>
    <cellStyle name="20 % - Akzent4 4 3 5 3 3" xfId="37897" xr:uid="{00000000-0005-0000-0000-0000F2010000}"/>
    <cellStyle name="20 % - Akzent4 4 3 5 3 4" xfId="51388" xr:uid="{00000000-0005-0000-0000-0000F2010000}"/>
    <cellStyle name="20 % - Akzent4 4 3 5 4" xfId="14318" xr:uid="{00000000-0005-0000-0000-0000F2010000}"/>
    <cellStyle name="20 % - Akzent4 4 3 5 4 2" xfId="27769" xr:uid="{00000000-0005-0000-0000-0000F2010000}"/>
    <cellStyle name="20 % - Akzent4 4 3 5 4 3" xfId="41253" xr:uid="{00000000-0005-0000-0000-0000F2010000}"/>
    <cellStyle name="20 % - Akzent4 4 3 5 4 4" xfId="54744" xr:uid="{00000000-0005-0000-0000-0000F2010000}"/>
    <cellStyle name="20 % - Akzent4 4 3 5 5" xfId="17700" xr:uid="{00000000-0005-0000-0000-0000F2010000}"/>
    <cellStyle name="20 % - Akzent4 4 3 5 6" xfId="31184" xr:uid="{00000000-0005-0000-0000-0000F2010000}"/>
    <cellStyle name="20 % - Akzent4 4 3 5 7" xfId="44675" xr:uid="{00000000-0005-0000-0000-0000F2010000}"/>
    <cellStyle name="20 % - Akzent4 4 3 6" xfId="4799" xr:uid="{00000000-0005-0000-0000-0000ED010000}"/>
    <cellStyle name="20 % - Akzent4 4 3 6 2" xfId="18250" xr:uid="{00000000-0005-0000-0000-0000ED010000}"/>
    <cellStyle name="20 % - Akzent4 4 3 6 3" xfId="31734" xr:uid="{00000000-0005-0000-0000-0000ED010000}"/>
    <cellStyle name="20 % - Akzent4 4 3 6 4" xfId="45225" xr:uid="{00000000-0005-0000-0000-0000ED010000}"/>
    <cellStyle name="20 % - Akzent4 4 3 7" xfId="8155" xr:uid="{00000000-0005-0000-0000-0000ED010000}"/>
    <cellStyle name="20 % - Akzent4 4 3 7 2" xfId="21606" xr:uid="{00000000-0005-0000-0000-0000ED010000}"/>
    <cellStyle name="20 % - Akzent4 4 3 7 3" xfId="35090" xr:uid="{00000000-0005-0000-0000-0000ED010000}"/>
    <cellStyle name="20 % - Akzent4 4 3 7 4" xfId="48581" xr:uid="{00000000-0005-0000-0000-0000ED010000}"/>
    <cellStyle name="20 % - Akzent4 4 3 8" xfId="11511" xr:uid="{00000000-0005-0000-0000-0000ED010000}"/>
    <cellStyle name="20 % - Akzent4 4 3 8 2" xfId="24962" xr:uid="{00000000-0005-0000-0000-0000ED010000}"/>
    <cellStyle name="20 % - Akzent4 4 3 8 3" xfId="38446" xr:uid="{00000000-0005-0000-0000-0000ED010000}"/>
    <cellStyle name="20 % - Akzent4 4 3 8 4" xfId="51937" xr:uid="{00000000-0005-0000-0000-0000ED010000}"/>
    <cellStyle name="20 % - Akzent4 4 3 9" xfId="14892" xr:uid="{00000000-0005-0000-0000-0000ED010000}"/>
    <cellStyle name="20 % - Akzent4 4 4" xfId="1735" xr:uid="{00000000-0005-0000-0000-0000F3010000}"/>
    <cellStyle name="20 % - Akzent4 4 4 2" xfId="2874" xr:uid="{00000000-0005-0000-0000-0000F4010000}"/>
    <cellStyle name="20 % - Akzent4 4 4 2 2" xfId="6235" xr:uid="{00000000-0005-0000-0000-0000F4010000}"/>
    <cellStyle name="20 % - Akzent4 4 4 2 2 2" xfId="19686" xr:uid="{00000000-0005-0000-0000-0000F4010000}"/>
    <cellStyle name="20 % - Akzent4 4 4 2 2 3" xfId="33170" xr:uid="{00000000-0005-0000-0000-0000F4010000}"/>
    <cellStyle name="20 % - Akzent4 4 4 2 2 4" xfId="46661" xr:uid="{00000000-0005-0000-0000-0000F4010000}"/>
    <cellStyle name="20 % - Akzent4 4 4 2 3" xfId="9591" xr:uid="{00000000-0005-0000-0000-0000F4010000}"/>
    <cellStyle name="20 % - Akzent4 4 4 2 3 2" xfId="23042" xr:uid="{00000000-0005-0000-0000-0000F4010000}"/>
    <cellStyle name="20 % - Akzent4 4 4 2 3 3" xfId="36526" xr:uid="{00000000-0005-0000-0000-0000F4010000}"/>
    <cellStyle name="20 % - Akzent4 4 4 2 3 4" xfId="50017" xr:uid="{00000000-0005-0000-0000-0000F4010000}"/>
    <cellStyle name="20 % - Akzent4 4 4 2 4" xfId="12947" xr:uid="{00000000-0005-0000-0000-0000F4010000}"/>
    <cellStyle name="20 % - Akzent4 4 4 2 4 2" xfId="26398" xr:uid="{00000000-0005-0000-0000-0000F4010000}"/>
    <cellStyle name="20 % - Akzent4 4 4 2 4 3" xfId="39882" xr:uid="{00000000-0005-0000-0000-0000F4010000}"/>
    <cellStyle name="20 % - Akzent4 4 4 2 4 4" xfId="53373" xr:uid="{00000000-0005-0000-0000-0000F4010000}"/>
    <cellStyle name="20 % - Akzent4 4 4 2 5" xfId="16329" xr:uid="{00000000-0005-0000-0000-0000F4010000}"/>
    <cellStyle name="20 % - Akzent4 4 4 2 6" xfId="29813" xr:uid="{00000000-0005-0000-0000-0000F4010000}"/>
    <cellStyle name="20 % - Akzent4 4 4 2 7" xfId="43304" xr:uid="{00000000-0005-0000-0000-0000F4010000}"/>
    <cellStyle name="20 % - Akzent4 4 4 3" xfId="5108" xr:uid="{00000000-0005-0000-0000-0000F3010000}"/>
    <cellStyle name="20 % - Akzent4 4 4 3 2" xfId="18559" xr:uid="{00000000-0005-0000-0000-0000F3010000}"/>
    <cellStyle name="20 % - Akzent4 4 4 3 3" xfId="32043" xr:uid="{00000000-0005-0000-0000-0000F3010000}"/>
    <cellStyle name="20 % - Akzent4 4 4 3 4" xfId="45534" xr:uid="{00000000-0005-0000-0000-0000F3010000}"/>
    <cellStyle name="20 % - Akzent4 4 4 4" xfId="8464" xr:uid="{00000000-0005-0000-0000-0000F3010000}"/>
    <cellStyle name="20 % - Akzent4 4 4 4 2" xfId="21915" xr:uid="{00000000-0005-0000-0000-0000F3010000}"/>
    <cellStyle name="20 % - Akzent4 4 4 4 3" xfId="35399" xr:uid="{00000000-0005-0000-0000-0000F3010000}"/>
    <cellStyle name="20 % - Akzent4 4 4 4 4" xfId="48890" xr:uid="{00000000-0005-0000-0000-0000F3010000}"/>
    <cellStyle name="20 % - Akzent4 4 4 5" xfId="11820" xr:uid="{00000000-0005-0000-0000-0000F3010000}"/>
    <cellStyle name="20 % - Akzent4 4 4 5 2" xfId="25271" xr:uid="{00000000-0005-0000-0000-0000F3010000}"/>
    <cellStyle name="20 % - Akzent4 4 4 5 3" xfId="38755" xr:uid="{00000000-0005-0000-0000-0000F3010000}"/>
    <cellStyle name="20 % - Akzent4 4 4 5 4" xfId="52246" xr:uid="{00000000-0005-0000-0000-0000F3010000}"/>
    <cellStyle name="20 % - Akzent4 4 4 6" xfId="15202" xr:uid="{00000000-0005-0000-0000-0000F3010000}"/>
    <cellStyle name="20 % - Akzent4 4 4 7" xfId="28686" xr:uid="{00000000-0005-0000-0000-0000F3010000}"/>
    <cellStyle name="20 % - Akzent4 4 4 8" xfId="42177" xr:uid="{00000000-0005-0000-0000-0000F3010000}"/>
    <cellStyle name="20 % - Akzent4 4 5" xfId="2312" xr:uid="{00000000-0005-0000-0000-0000F5010000}"/>
    <cellStyle name="20 % - Akzent4 4 5 2" xfId="5674" xr:uid="{00000000-0005-0000-0000-0000F5010000}"/>
    <cellStyle name="20 % - Akzent4 4 5 2 2" xfId="19125" xr:uid="{00000000-0005-0000-0000-0000F5010000}"/>
    <cellStyle name="20 % - Akzent4 4 5 2 3" xfId="32609" xr:uid="{00000000-0005-0000-0000-0000F5010000}"/>
    <cellStyle name="20 % - Akzent4 4 5 2 4" xfId="46100" xr:uid="{00000000-0005-0000-0000-0000F5010000}"/>
    <cellStyle name="20 % - Akzent4 4 5 3" xfId="9030" xr:uid="{00000000-0005-0000-0000-0000F5010000}"/>
    <cellStyle name="20 % - Akzent4 4 5 3 2" xfId="22481" xr:uid="{00000000-0005-0000-0000-0000F5010000}"/>
    <cellStyle name="20 % - Akzent4 4 5 3 3" xfId="35965" xr:uid="{00000000-0005-0000-0000-0000F5010000}"/>
    <cellStyle name="20 % - Akzent4 4 5 3 4" xfId="49456" xr:uid="{00000000-0005-0000-0000-0000F5010000}"/>
    <cellStyle name="20 % - Akzent4 4 5 4" xfId="12386" xr:uid="{00000000-0005-0000-0000-0000F5010000}"/>
    <cellStyle name="20 % - Akzent4 4 5 4 2" xfId="25837" xr:uid="{00000000-0005-0000-0000-0000F5010000}"/>
    <cellStyle name="20 % - Akzent4 4 5 4 3" xfId="39321" xr:uid="{00000000-0005-0000-0000-0000F5010000}"/>
    <cellStyle name="20 % - Akzent4 4 5 4 4" xfId="52812" xr:uid="{00000000-0005-0000-0000-0000F5010000}"/>
    <cellStyle name="20 % - Akzent4 4 5 5" xfId="15768" xr:uid="{00000000-0005-0000-0000-0000F5010000}"/>
    <cellStyle name="20 % - Akzent4 4 5 6" xfId="29252" xr:uid="{00000000-0005-0000-0000-0000F5010000}"/>
    <cellStyle name="20 % - Akzent4 4 5 7" xfId="42743" xr:uid="{00000000-0005-0000-0000-0000F5010000}"/>
    <cellStyle name="20 % - Akzent4 4 6" xfId="3418" xr:uid="{00000000-0005-0000-0000-0000F6010000}"/>
    <cellStyle name="20 % - Akzent4 4 6 2" xfId="6779" xr:uid="{00000000-0005-0000-0000-0000F6010000}"/>
    <cellStyle name="20 % - Akzent4 4 6 2 2" xfId="20230" xr:uid="{00000000-0005-0000-0000-0000F6010000}"/>
    <cellStyle name="20 % - Akzent4 4 6 2 3" xfId="33714" xr:uid="{00000000-0005-0000-0000-0000F6010000}"/>
    <cellStyle name="20 % - Akzent4 4 6 2 4" xfId="47205" xr:uid="{00000000-0005-0000-0000-0000F6010000}"/>
    <cellStyle name="20 % - Akzent4 4 6 3" xfId="10135" xr:uid="{00000000-0005-0000-0000-0000F6010000}"/>
    <cellStyle name="20 % - Akzent4 4 6 3 2" xfId="23586" xr:uid="{00000000-0005-0000-0000-0000F6010000}"/>
    <cellStyle name="20 % - Akzent4 4 6 3 3" xfId="37070" xr:uid="{00000000-0005-0000-0000-0000F6010000}"/>
    <cellStyle name="20 % - Akzent4 4 6 3 4" xfId="50561" xr:uid="{00000000-0005-0000-0000-0000F6010000}"/>
    <cellStyle name="20 % - Akzent4 4 6 4" xfId="13491" xr:uid="{00000000-0005-0000-0000-0000F6010000}"/>
    <cellStyle name="20 % - Akzent4 4 6 4 2" xfId="26942" xr:uid="{00000000-0005-0000-0000-0000F6010000}"/>
    <cellStyle name="20 % - Akzent4 4 6 4 3" xfId="40426" xr:uid="{00000000-0005-0000-0000-0000F6010000}"/>
    <cellStyle name="20 % - Akzent4 4 6 4 4" xfId="53917" xr:uid="{00000000-0005-0000-0000-0000F6010000}"/>
    <cellStyle name="20 % - Akzent4 4 6 5" xfId="16873" xr:uid="{00000000-0005-0000-0000-0000F6010000}"/>
    <cellStyle name="20 % - Akzent4 4 6 6" xfId="30357" xr:uid="{00000000-0005-0000-0000-0000F6010000}"/>
    <cellStyle name="20 % - Akzent4 4 6 7" xfId="43848" xr:uid="{00000000-0005-0000-0000-0000F6010000}"/>
    <cellStyle name="20 % - Akzent4 4 7" xfId="3998" xr:uid="{00000000-0005-0000-0000-0000F7010000}"/>
    <cellStyle name="20 % - Akzent4 4 7 2" xfId="7355" xr:uid="{00000000-0005-0000-0000-0000F7010000}"/>
    <cellStyle name="20 % - Akzent4 4 7 2 2" xfId="20806" xr:uid="{00000000-0005-0000-0000-0000F7010000}"/>
    <cellStyle name="20 % - Akzent4 4 7 2 3" xfId="34290" xr:uid="{00000000-0005-0000-0000-0000F7010000}"/>
    <cellStyle name="20 % - Akzent4 4 7 2 4" xfId="47781" xr:uid="{00000000-0005-0000-0000-0000F7010000}"/>
    <cellStyle name="20 % - Akzent4 4 7 3" xfId="10711" xr:uid="{00000000-0005-0000-0000-0000F7010000}"/>
    <cellStyle name="20 % - Akzent4 4 7 3 2" xfId="24162" xr:uid="{00000000-0005-0000-0000-0000F7010000}"/>
    <cellStyle name="20 % - Akzent4 4 7 3 3" xfId="37646" xr:uid="{00000000-0005-0000-0000-0000F7010000}"/>
    <cellStyle name="20 % - Akzent4 4 7 3 4" xfId="51137" xr:uid="{00000000-0005-0000-0000-0000F7010000}"/>
    <cellStyle name="20 % - Akzent4 4 7 4" xfId="14067" xr:uid="{00000000-0005-0000-0000-0000F7010000}"/>
    <cellStyle name="20 % - Akzent4 4 7 4 2" xfId="27518" xr:uid="{00000000-0005-0000-0000-0000F7010000}"/>
    <cellStyle name="20 % - Akzent4 4 7 4 3" xfId="41002" xr:uid="{00000000-0005-0000-0000-0000F7010000}"/>
    <cellStyle name="20 % - Akzent4 4 7 4 4" xfId="54493" xr:uid="{00000000-0005-0000-0000-0000F7010000}"/>
    <cellStyle name="20 % - Akzent4 4 7 5" xfId="17449" xr:uid="{00000000-0005-0000-0000-0000F7010000}"/>
    <cellStyle name="20 % - Akzent4 4 7 6" xfId="30933" xr:uid="{00000000-0005-0000-0000-0000F7010000}"/>
    <cellStyle name="20 % - Akzent4 4 7 7" xfId="44424" xr:uid="{00000000-0005-0000-0000-0000F7010000}"/>
    <cellStyle name="20 % - Akzent4 4 8" xfId="4548" xr:uid="{00000000-0005-0000-0000-0000E0010000}"/>
    <cellStyle name="20 % - Akzent4 4 8 2" xfId="17999" xr:uid="{00000000-0005-0000-0000-0000E0010000}"/>
    <cellStyle name="20 % - Akzent4 4 8 3" xfId="31483" xr:uid="{00000000-0005-0000-0000-0000E0010000}"/>
    <cellStyle name="20 % - Akzent4 4 8 4" xfId="44974" xr:uid="{00000000-0005-0000-0000-0000E0010000}"/>
    <cellStyle name="20 % - Akzent4 4 9" xfId="7904" xr:uid="{00000000-0005-0000-0000-0000E0010000}"/>
    <cellStyle name="20 % - Akzent4 4 9 2" xfId="21355" xr:uid="{00000000-0005-0000-0000-0000E0010000}"/>
    <cellStyle name="20 % - Akzent4 4 9 3" xfId="34839" xr:uid="{00000000-0005-0000-0000-0000E0010000}"/>
    <cellStyle name="20 % - Akzent4 4 9 4" xfId="48330" xr:uid="{00000000-0005-0000-0000-0000E0010000}"/>
    <cellStyle name="20 % - Akzent4 5" xfId="1196" xr:uid="{00000000-0005-0000-0000-0000F8010000}"/>
    <cellStyle name="20 % - Akzent4 5 10" xfId="14659" xr:uid="{00000000-0005-0000-0000-0000F8010000}"/>
    <cellStyle name="20 % - Akzent4 5 11" xfId="28142" xr:uid="{00000000-0005-0000-0000-0000F8010000}"/>
    <cellStyle name="20 % - Akzent4 5 12" xfId="41633" xr:uid="{00000000-0005-0000-0000-0000F8010000}"/>
    <cellStyle name="20 % - Akzent4 5 2" xfId="1427" xr:uid="{00000000-0005-0000-0000-0000F9010000}"/>
    <cellStyle name="20 % - Akzent4 5 2 10" xfId="28392" xr:uid="{00000000-0005-0000-0000-0000F9010000}"/>
    <cellStyle name="20 % - Akzent4 5 2 11" xfId="41883" xr:uid="{00000000-0005-0000-0000-0000F9010000}"/>
    <cellStyle name="20 % - Akzent4 5 2 2" xfId="2001" xr:uid="{00000000-0005-0000-0000-0000FA010000}"/>
    <cellStyle name="20 % - Akzent4 5 2 2 2" xfId="3141" xr:uid="{00000000-0005-0000-0000-0000FB010000}"/>
    <cellStyle name="20 % - Akzent4 5 2 2 2 2" xfId="6502" xr:uid="{00000000-0005-0000-0000-0000FB010000}"/>
    <cellStyle name="20 % - Akzent4 5 2 2 2 2 2" xfId="19953" xr:uid="{00000000-0005-0000-0000-0000FB010000}"/>
    <cellStyle name="20 % - Akzent4 5 2 2 2 2 3" xfId="33437" xr:uid="{00000000-0005-0000-0000-0000FB010000}"/>
    <cellStyle name="20 % - Akzent4 5 2 2 2 2 4" xfId="46928" xr:uid="{00000000-0005-0000-0000-0000FB010000}"/>
    <cellStyle name="20 % - Akzent4 5 2 2 2 3" xfId="9858" xr:uid="{00000000-0005-0000-0000-0000FB010000}"/>
    <cellStyle name="20 % - Akzent4 5 2 2 2 3 2" xfId="23309" xr:uid="{00000000-0005-0000-0000-0000FB010000}"/>
    <cellStyle name="20 % - Akzent4 5 2 2 2 3 3" xfId="36793" xr:uid="{00000000-0005-0000-0000-0000FB010000}"/>
    <cellStyle name="20 % - Akzent4 5 2 2 2 3 4" xfId="50284" xr:uid="{00000000-0005-0000-0000-0000FB010000}"/>
    <cellStyle name="20 % - Akzent4 5 2 2 2 4" xfId="13214" xr:uid="{00000000-0005-0000-0000-0000FB010000}"/>
    <cellStyle name="20 % - Akzent4 5 2 2 2 4 2" xfId="26665" xr:uid="{00000000-0005-0000-0000-0000FB010000}"/>
    <cellStyle name="20 % - Akzent4 5 2 2 2 4 3" xfId="40149" xr:uid="{00000000-0005-0000-0000-0000FB010000}"/>
    <cellStyle name="20 % - Akzent4 5 2 2 2 4 4" xfId="53640" xr:uid="{00000000-0005-0000-0000-0000FB010000}"/>
    <cellStyle name="20 % - Akzent4 5 2 2 2 5" xfId="16596" xr:uid="{00000000-0005-0000-0000-0000FB010000}"/>
    <cellStyle name="20 % - Akzent4 5 2 2 2 6" xfId="30080" xr:uid="{00000000-0005-0000-0000-0000FB010000}"/>
    <cellStyle name="20 % - Akzent4 5 2 2 2 7" xfId="43571" xr:uid="{00000000-0005-0000-0000-0000FB010000}"/>
    <cellStyle name="20 % - Akzent4 5 2 2 3" xfId="5375" xr:uid="{00000000-0005-0000-0000-0000FA010000}"/>
    <cellStyle name="20 % - Akzent4 5 2 2 3 2" xfId="18826" xr:uid="{00000000-0005-0000-0000-0000FA010000}"/>
    <cellStyle name="20 % - Akzent4 5 2 2 3 3" xfId="32310" xr:uid="{00000000-0005-0000-0000-0000FA010000}"/>
    <cellStyle name="20 % - Akzent4 5 2 2 3 4" xfId="45801" xr:uid="{00000000-0005-0000-0000-0000FA010000}"/>
    <cellStyle name="20 % - Akzent4 5 2 2 4" xfId="8731" xr:uid="{00000000-0005-0000-0000-0000FA010000}"/>
    <cellStyle name="20 % - Akzent4 5 2 2 4 2" xfId="22182" xr:uid="{00000000-0005-0000-0000-0000FA010000}"/>
    <cellStyle name="20 % - Akzent4 5 2 2 4 3" xfId="35666" xr:uid="{00000000-0005-0000-0000-0000FA010000}"/>
    <cellStyle name="20 % - Akzent4 5 2 2 4 4" xfId="49157" xr:uid="{00000000-0005-0000-0000-0000FA010000}"/>
    <cellStyle name="20 % - Akzent4 5 2 2 5" xfId="12087" xr:uid="{00000000-0005-0000-0000-0000FA010000}"/>
    <cellStyle name="20 % - Akzent4 5 2 2 5 2" xfId="25538" xr:uid="{00000000-0005-0000-0000-0000FA010000}"/>
    <cellStyle name="20 % - Akzent4 5 2 2 5 3" xfId="39022" xr:uid="{00000000-0005-0000-0000-0000FA010000}"/>
    <cellStyle name="20 % - Akzent4 5 2 2 5 4" xfId="52513" xr:uid="{00000000-0005-0000-0000-0000FA010000}"/>
    <cellStyle name="20 % - Akzent4 5 2 2 6" xfId="15469" xr:uid="{00000000-0005-0000-0000-0000FA010000}"/>
    <cellStyle name="20 % - Akzent4 5 2 2 7" xfId="28953" xr:uid="{00000000-0005-0000-0000-0000FA010000}"/>
    <cellStyle name="20 % - Akzent4 5 2 2 8" xfId="42444" xr:uid="{00000000-0005-0000-0000-0000FA010000}"/>
    <cellStyle name="20 % - Akzent4 5 2 3" xfId="2581" xr:uid="{00000000-0005-0000-0000-0000FC010000}"/>
    <cellStyle name="20 % - Akzent4 5 2 3 2" xfId="5942" xr:uid="{00000000-0005-0000-0000-0000FC010000}"/>
    <cellStyle name="20 % - Akzent4 5 2 3 2 2" xfId="19393" xr:uid="{00000000-0005-0000-0000-0000FC010000}"/>
    <cellStyle name="20 % - Akzent4 5 2 3 2 3" xfId="32877" xr:uid="{00000000-0005-0000-0000-0000FC010000}"/>
    <cellStyle name="20 % - Akzent4 5 2 3 2 4" xfId="46368" xr:uid="{00000000-0005-0000-0000-0000FC010000}"/>
    <cellStyle name="20 % - Akzent4 5 2 3 3" xfId="9298" xr:uid="{00000000-0005-0000-0000-0000FC010000}"/>
    <cellStyle name="20 % - Akzent4 5 2 3 3 2" xfId="22749" xr:uid="{00000000-0005-0000-0000-0000FC010000}"/>
    <cellStyle name="20 % - Akzent4 5 2 3 3 3" xfId="36233" xr:uid="{00000000-0005-0000-0000-0000FC010000}"/>
    <cellStyle name="20 % - Akzent4 5 2 3 3 4" xfId="49724" xr:uid="{00000000-0005-0000-0000-0000FC010000}"/>
    <cellStyle name="20 % - Akzent4 5 2 3 4" xfId="12654" xr:uid="{00000000-0005-0000-0000-0000FC010000}"/>
    <cellStyle name="20 % - Akzent4 5 2 3 4 2" xfId="26105" xr:uid="{00000000-0005-0000-0000-0000FC010000}"/>
    <cellStyle name="20 % - Akzent4 5 2 3 4 3" xfId="39589" xr:uid="{00000000-0005-0000-0000-0000FC010000}"/>
    <cellStyle name="20 % - Akzent4 5 2 3 4 4" xfId="53080" xr:uid="{00000000-0005-0000-0000-0000FC010000}"/>
    <cellStyle name="20 % - Akzent4 5 2 3 5" xfId="16036" xr:uid="{00000000-0005-0000-0000-0000FC010000}"/>
    <cellStyle name="20 % - Akzent4 5 2 3 6" xfId="29520" xr:uid="{00000000-0005-0000-0000-0000FC010000}"/>
    <cellStyle name="20 % - Akzent4 5 2 3 7" xfId="43011" xr:uid="{00000000-0005-0000-0000-0000FC010000}"/>
    <cellStyle name="20 % - Akzent4 5 2 4" xfId="3686" xr:uid="{00000000-0005-0000-0000-0000FD010000}"/>
    <cellStyle name="20 % - Akzent4 5 2 4 2" xfId="7047" xr:uid="{00000000-0005-0000-0000-0000FD010000}"/>
    <cellStyle name="20 % - Akzent4 5 2 4 2 2" xfId="20498" xr:uid="{00000000-0005-0000-0000-0000FD010000}"/>
    <cellStyle name="20 % - Akzent4 5 2 4 2 3" xfId="33982" xr:uid="{00000000-0005-0000-0000-0000FD010000}"/>
    <cellStyle name="20 % - Akzent4 5 2 4 2 4" xfId="47473" xr:uid="{00000000-0005-0000-0000-0000FD010000}"/>
    <cellStyle name="20 % - Akzent4 5 2 4 3" xfId="10403" xr:uid="{00000000-0005-0000-0000-0000FD010000}"/>
    <cellStyle name="20 % - Akzent4 5 2 4 3 2" xfId="23854" xr:uid="{00000000-0005-0000-0000-0000FD010000}"/>
    <cellStyle name="20 % - Akzent4 5 2 4 3 3" xfId="37338" xr:uid="{00000000-0005-0000-0000-0000FD010000}"/>
    <cellStyle name="20 % - Akzent4 5 2 4 3 4" xfId="50829" xr:uid="{00000000-0005-0000-0000-0000FD010000}"/>
    <cellStyle name="20 % - Akzent4 5 2 4 4" xfId="13759" xr:uid="{00000000-0005-0000-0000-0000FD010000}"/>
    <cellStyle name="20 % - Akzent4 5 2 4 4 2" xfId="27210" xr:uid="{00000000-0005-0000-0000-0000FD010000}"/>
    <cellStyle name="20 % - Akzent4 5 2 4 4 3" xfId="40694" xr:uid="{00000000-0005-0000-0000-0000FD010000}"/>
    <cellStyle name="20 % - Akzent4 5 2 4 4 4" xfId="54185" xr:uid="{00000000-0005-0000-0000-0000FD010000}"/>
    <cellStyle name="20 % - Akzent4 5 2 4 5" xfId="17141" xr:uid="{00000000-0005-0000-0000-0000FD010000}"/>
    <cellStyle name="20 % - Akzent4 5 2 4 6" xfId="30625" xr:uid="{00000000-0005-0000-0000-0000FD010000}"/>
    <cellStyle name="20 % - Akzent4 5 2 4 7" xfId="44116" xr:uid="{00000000-0005-0000-0000-0000FD010000}"/>
    <cellStyle name="20 % - Akzent4 5 2 5" xfId="4266" xr:uid="{00000000-0005-0000-0000-0000FE010000}"/>
    <cellStyle name="20 % - Akzent4 5 2 5 2" xfId="7623" xr:uid="{00000000-0005-0000-0000-0000FE010000}"/>
    <cellStyle name="20 % - Akzent4 5 2 5 2 2" xfId="21074" xr:uid="{00000000-0005-0000-0000-0000FE010000}"/>
    <cellStyle name="20 % - Akzent4 5 2 5 2 3" xfId="34558" xr:uid="{00000000-0005-0000-0000-0000FE010000}"/>
    <cellStyle name="20 % - Akzent4 5 2 5 2 4" xfId="48049" xr:uid="{00000000-0005-0000-0000-0000FE010000}"/>
    <cellStyle name="20 % - Akzent4 5 2 5 3" xfId="10979" xr:uid="{00000000-0005-0000-0000-0000FE010000}"/>
    <cellStyle name="20 % - Akzent4 5 2 5 3 2" xfId="24430" xr:uid="{00000000-0005-0000-0000-0000FE010000}"/>
    <cellStyle name="20 % - Akzent4 5 2 5 3 3" xfId="37914" xr:uid="{00000000-0005-0000-0000-0000FE010000}"/>
    <cellStyle name="20 % - Akzent4 5 2 5 3 4" xfId="51405" xr:uid="{00000000-0005-0000-0000-0000FE010000}"/>
    <cellStyle name="20 % - Akzent4 5 2 5 4" xfId="14335" xr:uid="{00000000-0005-0000-0000-0000FE010000}"/>
    <cellStyle name="20 % - Akzent4 5 2 5 4 2" xfId="27786" xr:uid="{00000000-0005-0000-0000-0000FE010000}"/>
    <cellStyle name="20 % - Akzent4 5 2 5 4 3" xfId="41270" xr:uid="{00000000-0005-0000-0000-0000FE010000}"/>
    <cellStyle name="20 % - Akzent4 5 2 5 4 4" xfId="54761" xr:uid="{00000000-0005-0000-0000-0000FE010000}"/>
    <cellStyle name="20 % - Akzent4 5 2 5 5" xfId="17717" xr:uid="{00000000-0005-0000-0000-0000FE010000}"/>
    <cellStyle name="20 % - Akzent4 5 2 5 6" xfId="31201" xr:uid="{00000000-0005-0000-0000-0000FE010000}"/>
    <cellStyle name="20 % - Akzent4 5 2 5 7" xfId="44692" xr:uid="{00000000-0005-0000-0000-0000FE010000}"/>
    <cellStyle name="20 % - Akzent4 5 2 6" xfId="4816" xr:uid="{00000000-0005-0000-0000-0000F9010000}"/>
    <cellStyle name="20 % - Akzent4 5 2 6 2" xfId="18267" xr:uid="{00000000-0005-0000-0000-0000F9010000}"/>
    <cellStyle name="20 % - Akzent4 5 2 6 3" xfId="31751" xr:uid="{00000000-0005-0000-0000-0000F9010000}"/>
    <cellStyle name="20 % - Akzent4 5 2 6 4" xfId="45242" xr:uid="{00000000-0005-0000-0000-0000F9010000}"/>
    <cellStyle name="20 % - Akzent4 5 2 7" xfId="8172" xr:uid="{00000000-0005-0000-0000-0000F9010000}"/>
    <cellStyle name="20 % - Akzent4 5 2 7 2" xfId="21623" xr:uid="{00000000-0005-0000-0000-0000F9010000}"/>
    <cellStyle name="20 % - Akzent4 5 2 7 3" xfId="35107" xr:uid="{00000000-0005-0000-0000-0000F9010000}"/>
    <cellStyle name="20 % - Akzent4 5 2 7 4" xfId="48598" xr:uid="{00000000-0005-0000-0000-0000F9010000}"/>
    <cellStyle name="20 % - Akzent4 5 2 8" xfId="11528" xr:uid="{00000000-0005-0000-0000-0000F9010000}"/>
    <cellStyle name="20 % - Akzent4 5 2 8 2" xfId="24979" xr:uid="{00000000-0005-0000-0000-0000F9010000}"/>
    <cellStyle name="20 % - Akzent4 5 2 8 3" xfId="38463" xr:uid="{00000000-0005-0000-0000-0000F9010000}"/>
    <cellStyle name="20 % - Akzent4 5 2 8 4" xfId="51954" xr:uid="{00000000-0005-0000-0000-0000F9010000}"/>
    <cellStyle name="20 % - Akzent4 5 2 9" xfId="14909" xr:uid="{00000000-0005-0000-0000-0000F9010000}"/>
    <cellStyle name="20 % - Akzent4 5 3" xfId="1752" xr:uid="{00000000-0005-0000-0000-0000FF010000}"/>
    <cellStyle name="20 % - Akzent4 5 3 2" xfId="2891" xr:uid="{00000000-0005-0000-0000-000000020000}"/>
    <cellStyle name="20 % - Akzent4 5 3 2 2" xfId="6252" xr:uid="{00000000-0005-0000-0000-000000020000}"/>
    <cellStyle name="20 % - Akzent4 5 3 2 2 2" xfId="19703" xr:uid="{00000000-0005-0000-0000-000000020000}"/>
    <cellStyle name="20 % - Akzent4 5 3 2 2 3" xfId="33187" xr:uid="{00000000-0005-0000-0000-000000020000}"/>
    <cellStyle name="20 % - Akzent4 5 3 2 2 4" xfId="46678" xr:uid="{00000000-0005-0000-0000-000000020000}"/>
    <cellStyle name="20 % - Akzent4 5 3 2 3" xfId="9608" xr:uid="{00000000-0005-0000-0000-000000020000}"/>
    <cellStyle name="20 % - Akzent4 5 3 2 3 2" xfId="23059" xr:uid="{00000000-0005-0000-0000-000000020000}"/>
    <cellStyle name="20 % - Akzent4 5 3 2 3 3" xfId="36543" xr:uid="{00000000-0005-0000-0000-000000020000}"/>
    <cellStyle name="20 % - Akzent4 5 3 2 3 4" xfId="50034" xr:uid="{00000000-0005-0000-0000-000000020000}"/>
    <cellStyle name="20 % - Akzent4 5 3 2 4" xfId="12964" xr:uid="{00000000-0005-0000-0000-000000020000}"/>
    <cellStyle name="20 % - Akzent4 5 3 2 4 2" xfId="26415" xr:uid="{00000000-0005-0000-0000-000000020000}"/>
    <cellStyle name="20 % - Akzent4 5 3 2 4 3" xfId="39899" xr:uid="{00000000-0005-0000-0000-000000020000}"/>
    <cellStyle name="20 % - Akzent4 5 3 2 4 4" xfId="53390" xr:uid="{00000000-0005-0000-0000-000000020000}"/>
    <cellStyle name="20 % - Akzent4 5 3 2 5" xfId="16346" xr:uid="{00000000-0005-0000-0000-000000020000}"/>
    <cellStyle name="20 % - Akzent4 5 3 2 6" xfId="29830" xr:uid="{00000000-0005-0000-0000-000000020000}"/>
    <cellStyle name="20 % - Akzent4 5 3 2 7" xfId="43321" xr:uid="{00000000-0005-0000-0000-000000020000}"/>
    <cellStyle name="20 % - Akzent4 5 3 3" xfId="5125" xr:uid="{00000000-0005-0000-0000-0000FF010000}"/>
    <cellStyle name="20 % - Akzent4 5 3 3 2" xfId="18576" xr:uid="{00000000-0005-0000-0000-0000FF010000}"/>
    <cellStyle name="20 % - Akzent4 5 3 3 3" xfId="32060" xr:uid="{00000000-0005-0000-0000-0000FF010000}"/>
    <cellStyle name="20 % - Akzent4 5 3 3 4" xfId="45551" xr:uid="{00000000-0005-0000-0000-0000FF010000}"/>
    <cellStyle name="20 % - Akzent4 5 3 4" xfId="8481" xr:uid="{00000000-0005-0000-0000-0000FF010000}"/>
    <cellStyle name="20 % - Akzent4 5 3 4 2" xfId="21932" xr:uid="{00000000-0005-0000-0000-0000FF010000}"/>
    <cellStyle name="20 % - Akzent4 5 3 4 3" xfId="35416" xr:uid="{00000000-0005-0000-0000-0000FF010000}"/>
    <cellStyle name="20 % - Akzent4 5 3 4 4" xfId="48907" xr:uid="{00000000-0005-0000-0000-0000FF010000}"/>
    <cellStyle name="20 % - Akzent4 5 3 5" xfId="11837" xr:uid="{00000000-0005-0000-0000-0000FF010000}"/>
    <cellStyle name="20 % - Akzent4 5 3 5 2" xfId="25288" xr:uid="{00000000-0005-0000-0000-0000FF010000}"/>
    <cellStyle name="20 % - Akzent4 5 3 5 3" xfId="38772" xr:uid="{00000000-0005-0000-0000-0000FF010000}"/>
    <cellStyle name="20 % - Akzent4 5 3 5 4" xfId="52263" xr:uid="{00000000-0005-0000-0000-0000FF010000}"/>
    <cellStyle name="20 % - Akzent4 5 3 6" xfId="15219" xr:uid="{00000000-0005-0000-0000-0000FF010000}"/>
    <cellStyle name="20 % - Akzent4 5 3 7" xfId="28703" xr:uid="{00000000-0005-0000-0000-0000FF010000}"/>
    <cellStyle name="20 % - Akzent4 5 3 8" xfId="42194" xr:uid="{00000000-0005-0000-0000-0000FF010000}"/>
    <cellStyle name="20 % - Akzent4 5 4" xfId="2330" xr:uid="{00000000-0005-0000-0000-000001020000}"/>
    <cellStyle name="20 % - Akzent4 5 4 2" xfId="5692" xr:uid="{00000000-0005-0000-0000-000001020000}"/>
    <cellStyle name="20 % - Akzent4 5 4 2 2" xfId="19143" xr:uid="{00000000-0005-0000-0000-000001020000}"/>
    <cellStyle name="20 % - Akzent4 5 4 2 3" xfId="32627" xr:uid="{00000000-0005-0000-0000-000001020000}"/>
    <cellStyle name="20 % - Akzent4 5 4 2 4" xfId="46118" xr:uid="{00000000-0005-0000-0000-000001020000}"/>
    <cellStyle name="20 % - Akzent4 5 4 3" xfId="9048" xr:uid="{00000000-0005-0000-0000-000001020000}"/>
    <cellStyle name="20 % - Akzent4 5 4 3 2" xfId="22499" xr:uid="{00000000-0005-0000-0000-000001020000}"/>
    <cellStyle name="20 % - Akzent4 5 4 3 3" xfId="35983" xr:uid="{00000000-0005-0000-0000-000001020000}"/>
    <cellStyle name="20 % - Akzent4 5 4 3 4" xfId="49474" xr:uid="{00000000-0005-0000-0000-000001020000}"/>
    <cellStyle name="20 % - Akzent4 5 4 4" xfId="12404" xr:uid="{00000000-0005-0000-0000-000001020000}"/>
    <cellStyle name="20 % - Akzent4 5 4 4 2" xfId="25855" xr:uid="{00000000-0005-0000-0000-000001020000}"/>
    <cellStyle name="20 % - Akzent4 5 4 4 3" xfId="39339" xr:uid="{00000000-0005-0000-0000-000001020000}"/>
    <cellStyle name="20 % - Akzent4 5 4 4 4" xfId="52830" xr:uid="{00000000-0005-0000-0000-000001020000}"/>
    <cellStyle name="20 % - Akzent4 5 4 5" xfId="15786" xr:uid="{00000000-0005-0000-0000-000001020000}"/>
    <cellStyle name="20 % - Akzent4 5 4 6" xfId="29270" xr:uid="{00000000-0005-0000-0000-000001020000}"/>
    <cellStyle name="20 % - Akzent4 5 4 7" xfId="42761" xr:uid="{00000000-0005-0000-0000-000001020000}"/>
    <cellStyle name="20 % - Akzent4 5 5" xfId="3436" xr:uid="{00000000-0005-0000-0000-000002020000}"/>
    <cellStyle name="20 % - Akzent4 5 5 2" xfId="6797" xr:uid="{00000000-0005-0000-0000-000002020000}"/>
    <cellStyle name="20 % - Akzent4 5 5 2 2" xfId="20248" xr:uid="{00000000-0005-0000-0000-000002020000}"/>
    <cellStyle name="20 % - Akzent4 5 5 2 3" xfId="33732" xr:uid="{00000000-0005-0000-0000-000002020000}"/>
    <cellStyle name="20 % - Akzent4 5 5 2 4" xfId="47223" xr:uid="{00000000-0005-0000-0000-000002020000}"/>
    <cellStyle name="20 % - Akzent4 5 5 3" xfId="10153" xr:uid="{00000000-0005-0000-0000-000002020000}"/>
    <cellStyle name="20 % - Akzent4 5 5 3 2" xfId="23604" xr:uid="{00000000-0005-0000-0000-000002020000}"/>
    <cellStyle name="20 % - Akzent4 5 5 3 3" xfId="37088" xr:uid="{00000000-0005-0000-0000-000002020000}"/>
    <cellStyle name="20 % - Akzent4 5 5 3 4" xfId="50579" xr:uid="{00000000-0005-0000-0000-000002020000}"/>
    <cellStyle name="20 % - Akzent4 5 5 4" xfId="13509" xr:uid="{00000000-0005-0000-0000-000002020000}"/>
    <cellStyle name="20 % - Akzent4 5 5 4 2" xfId="26960" xr:uid="{00000000-0005-0000-0000-000002020000}"/>
    <cellStyle name="20 % - Akzent4 5 5 4 3" xfId="40444" xr:uid="{00000000-0005-0000-0000-000002020000}"/>
    <cellStyle name="20 % - Akzent4 5 5 4 4" xfId="53935" xr:uid="{00000000-0005-0000-0000-000002020000}"/>
    <cellStyle name="20 % - Akzent4 5 5 5" xfId="16891" xr:uid="{00000000-0005-0000-0000-000002020000}"/>
    <cellStyle name="20 % - Akzent4 5 5 6" xfId="30375" xr:uid="{00000000-0005-0000-0000-000002020000}"/>
    <cellStyle name="20 % - Akzent4 5 5 7" xfId="43866" xr:uid="{00000000-0005-0000-0000-000002020000}"/>
    <cellStyle name="20 % - Akzent4 5 6" xfId="4016" xr:uid="{00000000-0005-0000-0000-000003020000}"/>
    <cellStyle name="20 % - Akzent4 5 6 2" xfId="7373" xr:uid="{00000000-0005-0000-0000-000003020000}"/>
    <cellStyle name="20 % - Akzent4 5 6 2 2" xfId="20824" xr:uid="{00000000-0005-0000-0000-000003020000}"/>
    <cellStyle name="20 % - Akzent4 5 6 2 3" xfId="34308" xr:uid="{00000000-0005-0000-0000-000003020000}"/>
    <cellStyle name="20 % - Akzent4 5 6 2 4" xfId="47799" xr:uid="{00000000-0005-0000-0000-000003020000}"/>
    <cellStyle name="20 % - Akzent4 5 6 3" xfId="10729" xr:uid="{00000000-0005-0000-0000-000003020000}"/>
    <cellStyle name="20 % - Akzent4 5 6 3 2" xfId="24180" xr:uid="{00000000-0005-0000-0000-000003020000}"/>
    <cellStyle name="20 % - Akzent4 5 6 3 3" xfId="37664" xr:uid="{00000000-0005-0000-0000-000003020000}"/>
    <cellStyle name="20 % - Akzent4 5 6 3 4" xfId="51155" xr:uid="{00000000-0005-0000-0000-000003020000}"/>
    <cellStyle name="20 % - Akzent4 5 6 4" xfId="14085" xr:uid="{00000000-0005-0000-0000-000003020000}"/>
    <cellStyle name="20 % - Akzent4 5 6 4 2" xfId="27536" xr:uid="{00000000-0005-0000-0000-000003020000}"/>
    <cellStyle name="20 % - Akzent4 5 6 4 3" xfId="41020" xr:uid="{00000000-0005-0000-0000-000003020000}"/>
    <cellStyle name="20 % - Akzent4 5 6 4 4" xfId="54511" xr:uid="{00000000-0005-0000-0000-000003020000}"/>
    <cellStyle name="20 % - Akzent4 5 6 5" xfId="17467" xr:uid="{00000000-0005-0000-0000-000003020000}"/>
    <cellStyle name="20 % - Akzent4 5 6 6" xfId="30951" xr:uid="{00000000-0005-0000-0000-000003020000}"/>
    <cellStyle name="20 % - Akzent4 5 6 7" xfId="44442" xr:uid="{00000000-0005-0000-0000-000003020000}"/>
    <cellStyle name="20 % - Akzent4 5 7" xfId="4566" xr:uid="{00000000-0005-0000-0000-0000F8010000}"/>
    <cellStyle name="20 % - Akzent4 5 7 2" xfId="18017" xr:uid="{00000000-0005-0000-0000-0000F8010000}"/>
    <cellStyle name="20 % - Akzent4 5 7 3" xfId="31501" xr:uid="{00000000-0005-0000-0000-0000F8010000}"/>
    <cellStyle name="20 % - Akzent4 5 7 4" xfId="44992" xr:uid="{00000000-0005-0000-0000-0000F8010000}"/>
    <cellStyle name="20 % - Akzent4 5 8" xfId="7922" xr:uid="{00000000-0005-0000-0000-0000F8010000}"/>
    <cellStyle name="20 % - Akzent4 5 8 2" xfId="21373" xr:uid="{00000000-0005-0000-0000-0000F8010000}"/>
    <cellStyle name="20 % - Akzent4 5 8 3" xfId="34857" xr:uid="{00000000-0005-0000-0000-0000F8010000}"/>
    <cellStyle name="20 % - Akzent4 5 8 4" xfId="48348" xr:uid="{00000000-0005-0000-0000-0000F8010000}"/>
    <cellStyle name="20 % - Akzent4 5 9" xfId="11278" xr:uid="{00000000-0005-0000-0000-0000F8010000}"/>
    <cellStyle name="20 % - Akzent4 5 9 2" xfId="24729" xr:uid="{00000000-0005-0000-0000-0000F8010000}"/>
    <cellStyle name="20 % - Akzent4 5 9 3" xfId="38213" xr:uid="{00000000-0005-0000-0000-0000F8010000}"/>
    <cellStyle name="20 % - Akzent4 5 9 4" xfId="51704" xr:uid="{00000000-0005-0000-0000-0000F8010000}"/>
    <cellStyle name="20 % - Akzent4 6" xfId="1287" xr:uid="{00000000-0005-0000-0000-000004020000}"/>
    <cellStyle name="20 % - Akzent4 6 10" xfId="14760" xr:uid="{00000000-0005-0000-0000-000004020000}"/>
    <cellStyle name="20 % - Akzent4 6 11" xfId="28243" xr:uid="{00000000-0005-0000-0000-000004020000}"/>
    <cellStyle name="20 % - Akzent4 6 12" xfId="41734" xr:uid="{00000000-0005-0000-0000-000004020000}"/>
    <cellStyle name="20 % - Akzent4 6 2" xfId="1525" xr:uid="{00000000-0005-0000-0000-000005020000}"/>
    <cellStyle name="20 % - Akzent4 6 2 10" xfId="28493" xr:uid="{00000000-0005-0000-0000-000005020000}"/>
    <cellStyle name="20 % - Akzent4 6 2 11" xfId="41984" xr:uid="{00000000-0005-0000-0000-000005020000}"/>
    <cellStyle name="20 % - Akzent4 6 2 2" xfId="2101" xr:uid="{00000000-0005-0000-0000-000006020000}"/>
    <cellStyle name="20 % - Akzent4 6 2 2 2" xfId="3242" xr:uid="{00000000-0005-0000-0000-000007020000}"/>
    <cellStyle name="20 % - Akzent4 6 2 2 2 2" xfId="6603" xr:uid="{00000000-0005-0000-0000-000007020000}"/>
    <cellStyle name="20 % - Akzent4 6 2 2 2 2 2" xfId="20054" xr:uid="{00000000-0005-0000-0000-000007020000}"/>
    <cellStyle name="20 % - Akzent4 6 2 2 2 2 3" xfId="33538" xr:uid="{00000000-0005-0000-0000-000007020000}"/>
    <cellStyle name="20 % - Akzent4 6 2 2 2 2 4" xfId="47029" xr:uid="{00000000-0005-0000-0000-000007020000}"/>
    <cellStyle name="20 % - Akzent4 6 2 2 2 3" xfId="9959" xr:uid="{00000000-0005-0000-0000-000007020000}"/>
    <cellStyle name="20 % - Akzent4 6 2 2 2 3 2" xfId="23410" xr:uid="{00000000-0005-0000-0000-000007020000}"/>
    <cellStyle name="20 % - Akzent4 6 2 2 2 3 3" xfId="36894" xr:uid="{00000000-0005-0000-0000-000007020000}"/>
    <cellStyle name="20 % - Akzent4 6 2 2 2 3 4" xfId="50385" xr:uid="{00000000-0005-0000-0000-000007020000}"/>
    <cellStyle name="20 % - Akzent4 6 2 2 2 4" xfId="13315" xr:uid="{00000000-0005-0000-0000-000007020000}"/>
    <cellStyle name="20 % - Akzent4 6 2 2 2 4 2" xfId="26766" xr:uid="{00000000-0005-0000-0000-000007020000}"/>
    <cellStyle name="20 % - Akzent4 6 2 2 2 4 3" xfId="40250" xr:uid="{00000000-0005-0000-0000-000007020000}"/>
    <cellStyle name="20 % - Akzent4 6 2 2 2 4 4" xfId="53741" xr:uid="{00000000-0005-0000-0000-000007020000}"/>
    <cellStyle name="20 % - Akzent4 6 2 2 2 5" xfId="16697" xr:uid="{00000000-0005-0000-0000-000007020000}"/>
    <cellStyle name="20 % - Akzent4 6 2 2 2 6" xfId="30181" xr:uid="{00000000-0005-0000-0000-000007020000}"/>
    <cellStyle name="20 % - Akzent4 6 2 2 2 7" xfId="43672" xr:uid="{00000000-0005-0000-0000-000007020000}"/>
    <cellStyle name="20 % - Akzent4 6 2 2 3" xfId="5476" xr:uid="{00000000-0005-0000-0000-000006020000}"/>
    <cellStyle name="20 % - Akzent4 6 2 2 3 2" xfId="18927" xr:uid="{00000000-0005-0000-0000-000006020000}"/>
    <cellStyle name="20 % - Akzent4 6 2 2 3 3" xfId="32411" xr:uid="{00000000-0005-0000-0000-000006020000}"/>
    <cellStyle name="20 % - Akzent4 6 2 2 3 4" xfId="45902" xr:uid="{00000000-0005-0000-0000-000006020000}"/>
    <cellStyle name="20 % - Akzent4 6 2 2 4" xfId="8832" xr:uid="{00000000-0005-0000-0000-000006020000}"/>
    <cellStyle name="20 % - Akzent4 6 2 2 4 2" xfId="22283" xr:uid="{00000000-0005-0000-0000-000006020000}"/>
    <cellStyle name="20 % - Akzent4 6 2 2 4 3" xfId="35767" xr:uid="{00000000-0005-0000-0000-000006020000}"/>
    <cellStyle name="20 % - Akzent4 6 2 2 4 4" xfId="49258" xr:uid="{00000000-0005-0000-0000-000006020000}"/>
    <cellStyle name="20 % - Akzent4 6 2 2 5" xfId="12188" xr:uid="{00000000-0005-0000-0000-000006020000}"/>
    <cellStyle name="20 % - Akzent4 6 2 2 5 2" xfId="25639" xr:uid="{00000000-0005-0000-0000-000006020000}"/>
    <cellStyle name="20 % - Akzent4 6 2 2 5 3" xfId="39123" xr:uid="{00000000-0005-0000-0000-000006020000}"/>
    <cellStyle name="20 % - Akzent4 6 2 2 5 4" xfId="52614" xr:uid="{00000000-0005-0000-0000-000006020000}"/>
    <cellStyle name="20 % - Akzent4 6 2 2 6" xfId="15570" xr:uid="{00000000-0005-0000-0000-000006020000}"/>
    <cellStyle name="20 % - Akzent4 6 2 2 7" xfId="29054" xr:uid="{00000000-0005-0000-0000-000006020000}"/>
    <cellStyle name="20 % - Akzent4 6 2 2 8" xfId="42545" xr:uid="{00000000-0005-0000-0000-000006020000}"/>
    <cellStyle name="20 % - Akzent4 6 2 3" xfId="2682" xr:uid="{00000000-0005-0000-0000-000008020000}"/>
    <cellStyle name="20 % - Akzent4 6 2 3 2" xfId="6043" xr:uid="{00000000-0005-0000-0000-000008020000}"/>
    <cellStyle name="20 % - Akzent4 6 2 3 2 2" xfId="19494" xr:uid="{00000000-0005-0000-0000-000008020000}"/>
    <cellStyle name="20 % - Akzent4 6 2 3 2 3" xfId="32978" xr:uid="{00000000-0005-0000-0000-000008020000}"/>
    <cellStyle name="20 % - Akzent4 6 2 3 2 4" xfId="46469" xr:uid="{00000000-0005-0000-0000-000008020000}"/>
    <cellStyle name="20 % - Akzent4 6 2 3 3" xfId="9399" xr:uid="{00000000-0005-0000-0000-000008020000}"/>
    <cellStyle name="20 % - Akzent4 6 2 3 3 2" xfId="22850" xr:uid="{00000000-0005-0000-0000-000008020000}"/>
    <cellStyle name="20 % - Akzent4 6 2 3 3 3" xfId="36334" xr:uid="{00000000-0005-0000-0000-000008020000}"/>
    <cellStyle name="20 % - Akzent4 6 2 3 3 4" xfId="49825" xr:uid="{00000000-0005-0000-0000-000008020000}"/>
    <cellStyle name="20 % - Akzent4 6 2 3 4" xfId="12755" xr:uid="{00000000-0005-0000-0000-000008020000}"/>
    <cellStyle name="20 % - Akzent4 6 2 3 4 2" xfId="26206" xr:uid="{00000000-0005-0000-0000-000008020000}"/>
    <cellStyle name="20 % - Akzent4 6 2 3 4 3" xfId="39690" xr:uid="{00000000-0005-0000-0000-000008020000}"/>
    <cellStyle name="20 % - Akzent4 6 2 3 4 4" xfId="53181" xr:uid="{00000000-0005-0000-0000-000008020000}"/>
    <cellStyle name="20 % - Akzent4 6 2 3 5" xfId="16137" xr:uid="{00000000-0005-0000-0000-000008020000}"/>
    <cellStyle name="20 % - Akzent4 6 2 3 6" xfId="29621" xr:uid="{00000000-0005-0000-0000-000008020000}"/>
    <cellStyle name="20 % - Akzent4 6 2 3 7" xfId="43112" xr:uid="{00000000-0005-0000-0000-000008020000}"/>
    <cellStyle name="20 % - Akzent4 6 2 4" xfId="3787" xr:uid="{00000000-0005-0000-0000-000009020000}"/>
    <cellStyle name="20 % - Akzent4 6 2 4 2" xfId="7148" xr:uid="{00000000-0005-0000-0000-000009020000}"/>
    <cellStyle name="20 % - Akzent4 6 2 4 2 2" xfId="20599" xr:uid="{00000000-0005-0000-0000-000009020000}"/>
    <cellStyle name="20 % - Akzent4 6 2 4 2 3" xfId="34083" xr:uid="{00000000-0005-0000-0000-000009020000}"/>
    <cellStyle name="20 % - Akzent4 6 2 4 2 4" xfId="47574" xr:uid="{00000000-0005-0000-0000-000009020000}"/>
    <cellStyle name="20 % - Akzent4 6 2 4 3" xfId="10504" xr:uid="{00000000-0005-0000-0000-000009020000}"/>
    <cellStyle name="20 % - Akzent4 6 2 4 3 2" xfId="23955" xr:uid="{00000000-0005-0000-0000-000009020000}"/>
    <cellStyle name="20 % - Akzent4 6 2 4 3 3" xfId="37439" xr:uid="{00000000-0005-0000-0000-000009020000}"/>
    <cellStyle name="20 % - Akzent4 6 2 4 3 4" xfId="50930" xr:uid="{00000000-0005-0000-0000-000009020000}"/>
    <cellStyle name="20 % - Akzent4 6 2 4 4" xfId="13860" xr:uid="{00000000-0005-0000-0000-000009020000}"/>
    <cellStyle name="20 % - Akzent4 6 2 4 4 2" xfId="27311" xr:uid="{00000000-0005-0000-0000-000009020000}"/>
    <cellStyle name="20 % - Akzent4 6 2 4 4 3" xfId="40795" xr:uid="{00000000-0005-0000-0000-000009020000}"/>
    <cellStyle name="20 % - Akzent4 6 2 4 4 4" xfId="54286" xr:uid="{00000000-0005-0000-0000-000009020000}"/>
    <cellStyle name="20 % - Akzent4 6 2 4 5" xfId="17242" xr:uid="{00000000-0005-0000-0000-000009020000}"/>
    <cellStyle name="20 % - Akzent4 6 2 4 6" xfId="30726" xr:uid="{00000000-0005-0000-0000-000009020000}"/>
    <cellStyle name="20 % - Akzent4 6 2 4 7" xfId="44217" xr:uid="{00000000-0005-0000-0000-000009020000}"/>
    <cellStyle name="20 % - Akzent4 6 2 5" xfId="4367" xr:uid="{00000000-0005-0000-0000-00000A020000}"/>
    <cellStyle name="20 % - Akzent4 6 2 5 2" xfId="7724" xr:uid="{00000000-0005-0000-0000-00000A020000}"/>
    <cellStyle name="20 % - Akzent4 6 2 5 2 2" xfId="21175" xr:uid="{00000000-0005-0000-0000-00000A020000}"/>
    <cellStyle name="20 % - Akzent4 6 2 5 2 3" xfId="34659" xr:uid="{00000000-0005-0000-0000-00000A020000}"/>
    <cellStyle name="20 % - Akzent4 6 2 5 2 4" xfId="48150" xr:uid="{00000000-0005-0000-0000-00000A020000}"/>
    <cellStyle name="20 % - Akzent4 6 2 5 3" xfId="11080" xr:uid="{00000000-0005-0000-0000-00000A020000}"/>
    <cellStyle name="20 % - Akzent4 6 2 5 3 2" xfId="24531" xr:uid="{00000000-0005-0000-0000-00000A020000}"/>
    <cellStyle name="20 % - Akzent4 6 2 5 3 3" xfId="38015" xr:uid="{00000000-0005-0000-0000-00000A020000}"/>
    <cellStyle name="20 % - Akzent4 6 2 5 3 4" xfId="51506" xr:uid="{00000000-0005-0000-0000-00000A020000}"/>
    <cellStyle name="20 % - Akzent4 6 2 5 4" xfId="14436" xr:uid="{00000000-0005-0000-0000-00000A020000}"/>
    <cellStyle name="20 % - Akzent4 6 2 5 4 2" xfId="27887" xr:uid="{00000000-0005-0000-0000-00000A020000}"/>
    <cellStyle name="20 % - Akzent4 6 2 5 4 3" xfId="41371" xr:uid="{00000000-0005-0000-0000-00000A020000}"/>
    <cellStyle name="20 % - Akzent4 6 2 5 4 4" xfId="54862" xr:uid="{00000000-0005-0000-0000-00000A020000}"/>
    <cellStyle name="20 % - Akzent4 6 2 5 5" xfId="17818" xr:uid="{00000000-0005-0000-0000-00000A020000}"/>
    <cellStyle name="20 % - Akzent4 6 2 5 6" xfId="31302" xr:uid="{00000000-0005-0000-0000-00000A020000}"/>
    <cellStyle name="20 % - Akzent4 6 2 5 7" xfId="44793" xr:uid="{00000000-0005-0000-0000-00000A020000}"/>
    <cellStyle name="20 % - Akzent4 6 2 6" xfId="4917" xr:uid="{00000000-0005-0000-0000-000005020000}"/>
    <cellStyle name="20 % - Akzent4 6 2 6 2" xfId="18368" xr:uid="{00000000-0005-0000-0000-000005020000}"/>
    <cellStyle name="20 % - Akzent4 6 2 6 3" xfId="31852" xr:uid="{00000000-0005-0000-0000-000005020000}"/>
    <cellStyle name="20 % - Akzent4 6 2 6 4" xfId="45343" xr:uid="{00000000-0005-0000-0000-000005020000}"/>
    <cellStyle name="20 % - Akzent4 6 2 7" xfId="8273" xr:uid="{00000000-0005-0000-0000-000005020000}"/>
    <cellStyle name="20 % - Akzent4 6 2 7 2" xfId="21724" xr:uid="{00000000-0005-0000-0000-000005020000}"/>
    <cellStyle name="20 % - Akzent4 6 2 7 3" xfId="35208" xr:uid="{00000000-0005-0000-0000-000005020000}"/>
    <cellStyle name="20 % - Akzent4 6 2 7 4" xfId="48699" xr:uid="{00000000-0005-0000-0000-000005020000}"/>
    <cellStyle name="20 % - Akzent4 6 2 8" xfId="11629" xr:uid="{00000000-0005-0000-0000-000005020000}"/>
    <cellStyle name="20 % - Akzent4 6 2 8 2" xfId="25080" xr:uid="{00000000-0005-0000-0000-000005020000}"/>
    <cellStyle name="20 % - Akzent4 6 2 8 3" xfId="38564" xr:uid="{00000000-0005-0000-0000-000005020000}"/>
    <cellStyle name="20 % - Akzent4 6 2 8 4" xfId="52055" xr:uid="{00000000-0005-0000-0000-000005020000}"/>
    <cellStyle name="20 % - Akzent4 6 2 9" xfId="15010" xr:uid="{00000000-0005-0000-0000-000005020000}"/>
    <cellStyle name="20 % - Akzent4 6 3" xfId="1852" xr:uid="{00000000-0005-0000-0000-00000B020000}"/>
    <cellStyle name="20 % - Akzent4 6 3 2" xfId="2992" xr:uid="{00000000-0005-0000-0000-00000C020000}"/>
    <cellStyle name="20 % - Akzent4 6 3 2 2" xfId="6353" xr:uid="{00000000-0005-0000-0000-00000C020000}"/>
    <cellStyle name="20 % - Akzent4 6 3 2 2 2" xfId="19804" xr:uid="{00000000-0005-0000-0000-00000C020000}"/>
    <cellStyle name="20 % - Akzent4 6 3 2 2 3" xfId="33288" xr:uid="{00000000-0005-0000-0000-00000C020000}"/>
    <cellStyle name="20 % - Akzent4 6 3 2 2 4" xfId="46779" xr:uid="{00000000-0005-0000-0000-00000C020000}"/>
    <cellStyle name="20 % - Akzent4 6 3 2 3" xfId="9709" xr:uid="{00000000-0005-0000-0000-00000C020000}"/>
    <cellStyle name="20 % - Akzent4 6 3 2 3 2" xfId="23160" xr:uid="{00000000-0005-0000-0000-00000C020000}"/>
    <cellStyle name="20 % - Akzent4 6 3 2 3 3" xfId="36644" xr:uid="{00000000-0005-0000-0000-00000C020000}"/>
    <cellStyle name="20 % - Akzent4 6 3 2 3 4" xfId="50135" xr:uid="{00000000-0005-0000-0000-00000C020000}"/>
    <cellStyle name="20 % - Akzent4 6 3 2 4" xfId="13065" xr:uid="{00000000-0005-0000-0000-00000C020000}"/>
    <cellStyle name="20 % - Akzent4 6 3 2 4 2" xfId="26516" xr:uid="{00000000-0005-0000-0000-00000C020000}"/>
    <cellStyle name="20 % - Akzent4 6 3 2 4 3" xfId="40000" xr:uid="{00000000-0005-0000-0000-00000C020000}"/>
    <cellStyle name="20 % - Akzent4 6 3 2 4 4" xfId="53491" xr:uid="{00000000-0005-0000-0000-00000C020000}"/>
    <cellStyle name="20 % - Akzent4 6 3 2 5" xfId="16447" xr:uid="{00000000-0005-0000-0000-00000C020000}"/>
    <cellStyle name="20 % - Akzent4 6 3 2 6" xfId="29931" xr:uid="{00000000-0005-0000-0000-00000C020000}"/>
    <cellStyle name="20 % - Akzent4 6 3 2 7" xfId="43422" xr:uid="{00000000-0005-0000-0000-00000C020000}"/>
    <cellStyle name="20 % - Akzent4 6 3 3" xfId="5226" xr:uid="{00000000-0005-0000-0000-00000B020000}"/>
    <cellStyle name="20 % - Akzent4 6 3 3 2" xfId="18677" xr:uid="{00000000-0005-0000-0000-00000B020000}"/>
    <cellStyle name="20 % - Akzent4 6 3 3 3" xfId="32161" xr:uid="{00000000-0005-0000-0000-00000B020000}"/>
    <cellStyle name="20 % - Akzent4 6 3 3 4" xfId="45652" xr:uid="{00000000-0005-0000-0000-00000B020000}"/>
    <cellStyle name="20 % - Akzent4 6 3 4" xfId="8582" xr:uid="{00000000-0005-0000-0000-00000B020000}"/>
    <cellStyle name="20 % - Akzent4 6 3 4 2" xfId="22033" xr:uid="{00000000-0005-0000-0000-00000B020000}"/>
    <cellStyle name="20 % - Akzent4 6 3 4 3" xfId="35517" xr:uid="{00000000-0005-0000-0000-00000B020000}"/>
    <cellStyle name="20 % - Akzent4 6 3 4 4" xfId="49008" xr:uid="{00000000-0005-0000-0000-00000B020000}"/>
    <cellStyle name="20 % - Akzent4 6 3 5" xfId="11938" xr:uid="{00000000-0005-0000-0000-00000B020000}"/>
    <cellStyle name="20 % - Akzent4 6 3 5 2" xfId="25389" xr:uid="{00000000-0005-0000-0000-00000B020000}"/>
    <cellStyle name="20 % - Akzent4 6 3 5 3" xfId="38873" xr:uid="{00000000-0005-0000-0000-00000B020000}"/>
    <cellStyle name="20 % - Akzent4 6 3 5 4" xfId="52364" xr:uid="{00000000-0005-0000-0000-00000B020000}"/>
    <cellStyle name="20 % - Akzent4 6 3 6" xfId="15320" xr:uid="{00000000-0005-0000-0000-00000B020000}"/>
    <cellStyle name="20 % - Akzent4 6 3 7" xfId="28804" xr:uid="{00000000-0005-0000-0000-00000B020000}"/>
    <cellStyle name="20 % - Akzent4 6 3 8" xfId="42295" xr:uid="{00000000-0005-0000-0000-00000B020000}"/>
    <cellStyle name="20 % - Akzent4 6 4" xfId="2431" xr:uid="{00000000-0005-0000-0000-00000D020000}"/>
    <cellStyle name="20 % - Akzent4 6 4 2" xfId="5793" xr:uid="{00000000-0005-0000-0000-00000D020000}"/>
    <cellStyle name="20 % - Akzent4 6 4 2 2" xfId="19244" xr:uid="{00000000-0005-0000-0000-00000D020000}"/>
    <cellStyle name="20 % - Akzent4 6 4 2 3" xfId="32728" xr:uid="{00000000-0005-0000-0000-00000D020000}"/>
    <cellStyle name="20 % - Akzent4 6 4 2 4" xfId="46219" xr:uid="{00000000-0005-0000-0000-00000D020000}"/>
    <cellStyle name="20 % - Akzent4 6 4 3" xfId="9149" xr:uid="{00000000-0005-0000-0000-00000D020000}"/>
    <cellStyle name="20 % - Akzent4 6 4 3 2" xfId="22600" xr:uid="{00000000-0005-0000-0000-00000D020000}"/>
    <cellStyle name="20 % - Akzent4 6 4 3 3" xfId="36084" xr:uid="{00000000-0005-0000-0000-00000D020000}"/>
    <cellStyle name="20 % - Akzent4 6 4 3 4" xfId="49575" xr:uid="{00000000-0005-0000-0000-00000D020000}"/>
    <cellStyle name="20 % - Akzent4 6 4 4" xfId="12505" xr:uid="{00000000-0005-0000-0000-00000D020000}"/>
    <cellStyle name="20 % - Akzent4 6 4 4 2" xfId="25956" xr:uid="{00000000-0005-0000-0000-00000D020000}"/>
    <cellStyle name="20 % - Akzent4 6 4 4 3" xfId="39440" xr:uid="{00000000-0005-0000-0000-00000D020000}"/>
    <cellStyle name="20 % - Akzent4 6 4 4 4" xfId="52931" xr:uid="{00000000-0005-0000-0000-00000D020000}"/>
    <cellStyle name="20 % - Akzent4 6 4 5" xfId="15887" xr:uid="{00000000-0005-0000-0000-00000D020000}"/>
    <cellStyle name="20 % - Akzent4 6 4 6" xfId="29371" xr:uid="{00000000-0005-0000-0000-00000D020000}"/>
    <cellStyle name="20 % - Akzent4 6 4 7" xfId="42862" xr:uid="{00000000-0005-0000-0000-00000D020000}"/>
    <cellStyle name="20 % - Akzent4 6 5" xfId="3537" xr:uid="{00000000-0005-0000-0000-00000E020000}"/>
    <cellStyle name="20 % - Akzent4 6 5 2" xfId="6898" xr:uid="{00000000-0005-0000-0000-00000E020000}"/>
    <cellStyle name="20 % - Akzent4 6 5 2 2" xfId="20349" xr:uid="{00000000-0005-0000-0000-00000E020000}"/>
    <cellStyle name="20 % - Akzent4 6 5 2 3" xfId="33833" xr:uid="{00000000-0005-0000-0000-00000E020000}"/>
    <cellStyle name="20 % - Akzent4 6 5 2 4" xfId="47324" xr:uid="{00000000-0005-0000-0000-00000E020000}"/>
    <cellStyle name="20 % - Akzent4 6 5 3" xfId="10254" xr:uid="{00000000-0005-0000-0000-00000E020000}"/>
    <cellStyle name="20 % - Akzent4 6 5 3 2" xfId="23705" xr:uid="{00000000-0005-0000-0000-00000E020000}"/>
    <cellStyle name="20 % - Akzent4 6 5 3 3" xfId="37189" xr:uid="{00000000-0005-0000-0000-00000E020000}"/>
    <cellStyle name="20 % - Akzent4 6 5 3 4" xfId="50680" xr:uid="{00000000-0005-0000-0000-00000E020000}"/>
    <cellStyle name="20 % - Akzent4 6 5 4" xfId="13610" xr:uid="{00000000-0005-0000-0000-00000E020000}"/>
    <cellStyle name="20 % - Akzent4 6 5 4 2" xfId="27061" xr:uid="{00000000-0005-0000-0000-00000E020000}"/>
    <cellStyle name="20 % - Akzent4 6 5 4 3" xfId="40545" xr:uid="{00000000-0005-0000-0000-00000E020000}"/>
    <cellStyle name="20 % - Akzent4 6 5 4 4" xfId="54036" xr:uid="{00000000-0005-0000-0000-00000E020000}"/>
    <cellStyle name="20 % - Akzent4 6 5 5" xfId="16992" xr:uid="{00000000-0005-0000-0000-00000E020000}"/>
    <cellStyle name="20 % - Akzent4 6 5 6" xfId="30476" xr:uid="{00000000-0005-0000-0000-00000E020000}"/>
    <cellStyle name="20 % - Akzent4 6 5 7" xfId="43967" xr:uid="{00000000-0005-0000-0000-00000E020000}"/>
    <cellStyle name="20 % - Akzent4 6 6" xfId="4117" xr:uid="{00000000-0005-0000-0000-00000F020000}"/>
    <cellStyle name="20 % - Akzent4 6 6 2" xfId="7474" xr:uid="{00000000-0005-0000-0000-00000F020000}"/>
    <cellStyle name="20 % - Akzent4 6 6 2 2" xfId="20925" xr:uid="{00000000-0005-0000-0000-00000F020000}"/>
    <cellStyle name="20 % - Akzent4 6 6 2 3" xfId="34409" xr:uid="{00000000-0005-0000-0000-00000F020000}"/>
    <cellStyle name="20 % - Akzent4 6 6 2 4" xfId="47900" xr:uid="{00000000-0005-0000-0000-00000F020000}"/>
    <cellStyle name="20 % - Akzent4 6 6 3" xfId="10830" xr:uid="{00000000-0005-0000-0000-00000F020000}"/>
    <cellStyle name="20 % - Akzent4 6 6 3 2" xfId="24281" xr:uid="{00000000-0005-0000-0000-00000F020000}"/>
    <cellStyle name="20 % - Akzent4 6 6 3 3" xfId="37765" xr:uid="{00000000-0005-0000-0000-00000F020000}"/>
    <cellStyle name="20 % - Akzent4 6 6 3 4" xfId="51256" xr:uid="{00000000-0005-0000-0000-00000F020000}"/>
    <cellStyle name="20 % - Akzent4 6 6 4" xfId="14186" xr:uid="{00000000-0005-0000-0000-00000F020000}"/>
    <cellStyle name="20 % - Akzent4 6 6 4 2" xfId="27637" xr:uid="{00000000-0005-0000-0000-00000F020000}"/>
    <cellStyle name="20 % - Akzent4 6 6 4 3" xfId="41121" xr:uid="{00000000-0005-0000-0000-00000F020000}"/>
    <cellStyle name="20 % - Akzent4 6 6 4 4" xfId="54612" xr:uid="{00000000-0005-0000-0000-00000F020000}"/>
    <cellStyle name="20 % - Akzent4 6 6 5" xfId="17568" xr:uid="{00000000-0005-0000-0000-00000F020000}"/>
    <cellStyle name="20 % - Akzent4 6 6 6" xfId="31052" xr:uid="{00000000-0005-0000-0000-00000F020000}"/>
    <cellStyle name="20 % - Akzent4 6 6 7" xfId="44543" xr:uid="{00000000-0005-0000-0000-00000F020000}"/>
    <cellStyle name="20 % - Akzent4 6 7" xfId="4667" xr:uid="{00000000-0005-0000-0000-000004020000}"/>
    <cellStyle name="20 % - Akzent4 6 7 2" xfId="18118" xr:uid="{00000000-0005-0000-0000-000004020000}"/>
    <cellStyle name="20 % - Akzent4 6 7 3" xfId="31602" xr:uid="{00000000-0005-0000-0000-000004020000}"/>
    <cellStyle name="20 % - Akzent4 6 7 4" xfId="45093" xr:uid="{00000000-0005-0000-0000-000004020000}"/>
    <cellStyle name="20 % - Akzent4 6 8" xfId="8023" xr:uid="{00000000-0005-0000-0000-000004020000}"/>
    <cellStyle name="20 % - Akzent4 6 8 2" xfId="21474" xr:uid="{00000000-0005-0000-0000-000004020000}"/>
    <cellStyle name="20 % - Akzent4 6 8 3" xfId="34958" xr:uid="{00000000-0005-0000-0000-000004020000}"/>
    <cellStyle name="20 % - Akzent4 6 8 4" xfId="48449" xr:uid="{00000000-0005-0000-0000-000004020000}"/>
    <cellStyle name="20 % - Akzent4 6 9" xfId="11379" xr:uid="{00000000-0005-0000-0000-000004020000}"/>
    <cellStyle name="20 % - Akzent4 6 9 2" xfId="24830" xr:uid="{00000000-0005-0000-0000-000004020000}"/>
    <cellStyle name="20 % - Akzent4 6 9 3" xfId="38314" xr:uid="{00000000-0005-0000-0000-000004020000}"/>
    <cellStyle name="20 % - Akzent4 6 9 4" xfId="51805" xr:uid="{00000000-0005-0000-0000-000004020000}"/>
    <cellStyle name="20 % - Akzent4 7" xfId="1347" xr:uid="{00000000-0005-0000-0000-000010020000}"/>
    <cellStyle name="20 % - Akzent4 7 10" xfId="28309" xr:uid="{00000000-0005-0000-0000-000010020000}"/>
    <cellStyle name="20 % - Akzent4 7 11" xfId="41800" xr:uid="{00000000-0005-0000-0000-000010020000}"/>
    <cellStyle name="20 % - Akzent4 7 2" xfId="1918" xr:uid="{00000000-0005-0000-0000-000011020000}"/>
    <cellStyle name="20 % - Akzent4 7 2 2" xfId="3058" xr:uid="{00000000-0005-0000-0000-000012020000}"/>
    <cellStyle name="20 % - Akzent4 7 2 2 2" xfId="6419" xr:uid="{00000000-0005-0000-0000-000012020000}"/>
    <cellStyle name="20 % - Akzent4 7 2 2 2 2" xfId="19870" xr:uid="{00000000-0005-0000-0000-000012020000}"/>
    <cellStyle name="20 % - Akzent4 7 2 2 2 3" xfId="33354" xr:uid="{00000000-0005-0000-0000-000012020000}"/>
    <cellStyle name="20 % - Akzent4 7 2 2 2 4" xfId="46845" xr:uid="{00000000-0005-0000-0000-000012020000}"/>
    <cellStyle name="20 % - Akzent4 7 2 2 3" xfId="9775" xr:uid="{00000000-0005-0000-0000-000012020000}"/>
    <cellStyle name="20 % - Akzent4 7 2 2 3 2" xfId="23226" xr:uid="{00000000-0005-0000-0000-000012020000}"/>
    <cellStyle name="20 % - Akzent4 7 2 2 3 3" xfId="36710" xr:uid="{00000000-0005-0000-0000-000012020000}"/>
    <cellStyle name="20 % - Akzent4 7 2 2 3 4" xfId="50201" xr:uid="{00000000-0005-0000-0000-000012020000}"/>
    <cellStyle name="20 % - Akzent4 7 2 2 4" xfId="13131" xr:uid="{00000000-0005-0000-0000-000012020000}"/>
    <cellStyle name="20 % - Akzent4 7 2 2 4 2" xfId="26582" xr:uid="{00000000-0005-0000-0000-000012020000}"/>
    <cellStyle name="20 % - Akzent4 7 2 2 4 3" xfId="40066" xr:uid="{00000000-0005-0000-0000-000012020000}"/>
    <cellStyle name="20 % - Akzent4 7 2 2 4 4" xfId="53557" xr:uid="{00000000-0005-0000-0000-000012020000}"/>
    <cellStyle name="20 % - Akzent4 7 2 2 5" xfId="16513" xr:uid="{00000000-0005-0000-0000-000012020000}"/>
    <cellStyle name="20 % - Akzent4 7 2 2 6" xfId="29997" xr:uid="{00000000-0005-0000-0000-000012020000}"/>
    <cellStyle name="20 % - Akzent4 7 2 2 7" xfId="43488" xr:uid="{00000000-0005-0000-0000-000012020000}"/>
    <cellStyle name="20 % - Akzent4 7 2 3" xfId="5292" xr:uid="{00000000-0005-0000-0000-000011020000}"/>
    <cellStyle name="20 % - Akzent4 7 2 3 2" xfId="18743" xr:uid="{00000000-0005-0000-0000-000011020000}"/>
    <cellStyle name="20 % - Akzent4 7 2 3 3" xfId="32227" xr:uid="{00000000-0005-0000-0000-000011020000}"/>
    <cellStyle name="20 % - Akzent4 7 2 3 4" xfId="45718" xr:uid="{00000000-0005-0000-0000-000011020000}"/>
    <cellStyle name="20 % - Akzent4 7 2 4" xfId="8648" xr:uid="{00000000-0005-0000-0000-000011020000}"/>
    <cellStyle name="20 % - Akzent4 7 2 4 2" xfId="22099" xr:uid="{00000000-0005-0000-0000-000011020000}"/>
    <cellStyle name="20 % - Akzent4 7 2 4 3" xfId="35583" xr:uid="{00000000-0005-0000-0000-000011020000}"/>
    <cellStyle name="20 % - Akzent4 7 2 4 4" xfId="49074" xr:uid="{00000000-0005-0000-0000-000011020000}"/>
    <cellStyle name="20 % - Akzent4 7 2 5" xfId="12004" xr:uid="{00000000-0005-0000-0000-000011020000}"/>
    <cellStyle name="20 % - Akzent4 7 2 5 2" xfId="25455" xr:uid="{00000000-0005-0000-0000-000011020000}"/>
    <cellStyle name="20 % - Akzent4 7 2 5 3" xfId="38939" xr:uid="{00000000-0005-0000-0000-000011020000}"/>
    <cellStyle name="20 % - Akzent4 7 2 5 4" xfId="52430" xr:uid="{00000000-0005-0000-0000-000011020000}"/>
    <cellStyle name="20 % - Akzent4 7 2 6" xfId="15386" xr:uid="{00000000-0005-0000-0000-000011020000}"/>
    <cellStyle name="20 % - Akzent4 7 2 7" xfId="28870" xr:uid="{00000000-0005-0000-0000-000011020000}"/>
    <cellStyle name="20 % - Akzent4 7 2 8" xfId="42361" xr:uid="{00000000-0005-0000-0000-000011020000}"/>
    <cellStyle name="20 % - Akzent4 7 3" xfId="2498" xr:uid="{00000000-0005-0000-0000-000013020000}"/>
    <cellStyle name="20 % - Akzent4 7 3 2" xfId="5859" xr:uid="{00000000-0005-0000-0000-000013020000}"/>
    <cellStyle name="20 % - Akzent4 7 3 2 2" xfId="19310" xr:uid="{00000000-0005-0000-0000-000013020000}"/>
    <cellStyle name="20 % - Akzent4 7 3 2 3" xfId="32794" xr:uid="{00000000-0005-0000-0000-000013020000}"/>
    <cellStyle name="20 % - Akzent4 7 3 2 4" xfId="46285" xr:uid="{00000000-0005-0000-0000-000013020000}"/>
    <cellStyle name="20 % - Akzent4 7 3 3" xfId="9215" xr:uid="{00000000-0005-0000-0000-000013020000}"/>
    <cellStyle name="20 % - Akzent4 7 3 3 2" xfId="22666" xr:uid="{00000000-0005-0000-0000-000013020000}"/>
    <cellStyle name="20 % - Akzent4 7 3 3 3" xfId="36150" xr:uid="{00000000-0005-0000-0000-000013020000}"/>
    <cellStyle name="20 % - Akzent4 7 3 3 4" xfId="49641" xr:uid="{00000000-0005-0000-0000-000013020000}"/>
    <cellStyle name="20 % - Akzent4 7 3 4" xfId="12571" xr:uid="{00000000-0005-0000-0000-000013020000}"/>
    <cellStyle name="20 % - Akzent4 7 3 4 2" xfId="26022" xr:uid="{00000000-0005-0000-0000-000013020000}"/>
    <cellStyle name="20 % - Akzent4 7 3 4 3" xfId="39506" xr:uid="{00000000-0005-0000-0000-000013020000}"/>
    <cellStyle name="20 % - Akzent4 7 3 4 4" xfId="52997" xr:uid="{00000000-0005-0000-0000-000013020000}"/>
    <cellStyle name="20 % - Akzent4 7 3 5" xfId="15953" xr:uid="{00000000-0005-0000-0000-000013020000}"/>
    <cellStyle name="20 % - Akzent4 7 3 6" xfId="29437" xr:uid="{00000000-0005-0000-0000-000013020000}"/>
    <cellStyle name="20 % - Akzent4 7 3 7" xfId="42928" xr:uid="{00000000-0005-0000-0000-000013020000}"/>
    <cellStyle name="20 % - Akzent4 7 4" xfId="3603" xr:uid="{00000000-0005-0000-0000-000014020000}"/>
    <cellStyle name="20 % - Akzent4 7 4 2" xfId="6964" xr:uid="{00000000-0005-0000-0000-000014020000}"/>
    <cellStyle name="20 % - Akzent4 7 4 2 2" xfId="20415" xr:uid="{00000000-0005-0000-0000-000014020000}"/>
    <cellStyle name="20 % - Akzent4 7 4 2 3" xfId="33899" xr:uid="{00000000-0005-0000-0000-000014020000}"/>
    <cellStyle name="20 % - Akzent4 7 4 2 4" xfId="47390" xr:uid="{00000000-0005-0000-0000-000014020000}"/>
    <cellStyle name="20 % - Akzent4 7 4 3" xfId="10320" xr:uid="{00000000-0005-0000-0000-000014020000}"/>
    <cellStyle name="20 % - Akzent4 7 4 3 2" xfId="23771" xr:uid="{00000000-0005-0000-0000-000014020000}"/>
    <cellStyle name="20 % - Akzent4 7 4 3 3" xfId="37255" xr:uid="{00000000-0005-0000-0000-000014020000}"/>
    <cellStyle name="20 % - Akzent4 7 4 3 4" xfId="50746" xr:uid="{00000000-0005-0000-0000-000014020000}"/>
    <cellStyle name="20 % - Akzent4 7 4 4" xfId="13676" xr:uid="{00000000-0005-0000-0000-000014020000}"/>
    <cellStyle name="20 % - Akzent4 7 4 4 2" xfId="27127" xr:uid="{00000000-0005-0000-0000-000014020000}"/>
    <cellStyle name="20 % - Akzent4 7 4 4 3" xfId="40611" xr:uid="{00000000-0005-0000-0000-000014020000}"/>
    <cellStyle name="20 % - Akzent4 7 4 4 4" xfId="54102" xr:uid="{00000000-0005-0000-0000-000014020000}"/>
    <cellStyle name="20 % - Akzent4 7 4 5" xfId="17058" xr:uid="{00000000-0005-0000-0000-000014020000}"/>
    <cellStyle name="20 % - Akzent4 7 4 6" xfId="30542" xr:uid="{00000000-0005-0000-0000-000014020000}"/>
    <cellStyle name="20 % - Akzent4 7 4 7" xfId="44033" xr:uid="{00000000-0005-0000-0000-000014020000}"/>
    <cellStyle name="20 % - Akzent4 7 5" xfId="4183" xr:uid="{00000000-0005-0000-0000-000015020000}"/>
    <cellStyle name="20 % - Akzent4 7 5 2" xfId="7540" xr:uid="{00000000-0005-0000-0000-000015020000}"/>
    <cellStyle name="20 % - Akzent4 7 5 2 2" xfId="20991" xr:uid="{00000000-0005-0000-0000-000015020000}"/>
    <cellStyle name="20 % - Akzent4 7 5 2 3" xfId="34475" xr:uid="{00000000-0005-0000-0000-000015020000}"/>
    <cellStyle name="20 % - Akzent4 7 5 2 4" xfId="47966" xr:uid="{00000000-0005-0000-0000-000015020000}"/>
    <cellStyle name="20 % - Akzent4 7 5 3" xfId="10896" xr:uid="{00000000-0005-0000-0000-000015020000}"/>
    <cellStyle name="20 % - Akzent4 7 5 3 2" xfId="24347" xr:uid="{00000000-0005-0000-0000-000015020000}"/>
    <cellStyle name="20 % - Akzent4 7 5 3 3" xfId="37831" xr:uid="{00000000-0005-0000-0000-000015020000}"/>
    <cellStyle name="20 % - Akzent4 7 5 3 4" xfId="51322" xr:uid="{00000000-0005-0000-0000-000015020000}"/>
    <cellStyle name="20 % - Akzent4 7 5 4" xfId="14252" xr:uid="{00000000-0005-0000-0000-000015020000}"/>
    <cellStyle name="20 % - Akzent4 7 5 4 2" xfId="27703" xr:uid="{00000000-0005-0000-0000-000015020000}"/>
    <cellStyle name="20 % - Akzent4 7 5 4 3" xfId="41187" xr:uid="{00000000-0005-0000-0000-000015020000}"/>
    <cellStyle name="20 % - Akzent4 7 5 4 4" xfId="54678" xr:uid="{00000000-0005-0000-0000-000015020000}"/>
    <cellStyle name="20 % - Akzent4 7 5 5" xfId="17634" xr:uid="{00000000-0005-0000-0000-000015020000}"/>
    <cellStyle name="20 % - Akzent4 7 5 6" xfId="31118" xr:uid="{00000000-0005-0000-0000-000015020000}"/>
    <cellStyle name="20 % - Akzent4 7 5 7" xfId="44609" xr:uid="{00000000-0005-0000-0000-000015020000}"/>
    <cellStyle name="20 % - Akzent4 7 6" xfId="4733" xr:uid="{00000000-0005-0000-0000-000010020000}"/>
    <cellStyle name="20 % - Akzent4 7 6 2" xfId="18184" xr:uid="{00000000-0005-0000-0000-000010020000}"/>
    <cellStyle name="20 % - Akzent4 7 6 3" xfId="31668" xr:uid="{00000000-0005-0000-0000-000010020000}"/>
    <cellStyle name="20 % - Akzent4 7 6 4" xfId="45159" xr:uid="{00000000-0005-0000-0000-000010020000}"/>
    <cellStyle name="20 % - Akzent4 7 7" xfId="8089" xr:uid="{00000000-0005-0000-0000-000010020000}"/>
    <cellStyle name="20 % - Akzent4 7 7 2" xfId="21540" xr:uid="{00000000-0005-0000-0000-000010020000}"/>
    <cellStyle name="20 % - Akzent4 7 7 3" xfId="35024" xr:uid="{00000000-0005-0000-0000-000010020000}"/>
    <cellStyle name="20 % - Akzent4 7 7 4" xfId="48515" xr:uid="{00000000-0005-0000-0000-000010020000}"/>
    <cellStyle name="20 % - Akzent4 7 8" xfId="11445" xr:uid="{00000000-0005-0000-0000-000010020000}"/>
    <cellStyle name="20 % - Akzent4 7 8 2" xfId="24896" xr:uid="{00000000-0005-0000-0000-000010020000}"/>
    <cellStyle name="20 % - Akzent4 7 8 3" xfId="38380" xr:uid="{00000000-0005-0000-0000-000010020000}"/>
    <cellStyle name="20 % - Akzent4 7 8 4" xfId="51871" xr:uid="{00000000-0005-0000-0000-000010020000}"/>
    <cellStyle name="20 % - Akzent4 7 9" xfId="14826" xr:uid="{00000000-0005-0000-0000-000010020000}"/>
    <cellStyle name="20 % - Akzent4 8" xfId="1581" xr:uid="{00000000-0005-0000-0000-000016020000}"/>
    <cellStyle name="20 % - Akzent4 8 10" xfId="28550" xr:uid="{00000000-0005-0000-0000-000016020000}"/>
    <cellStyle name="20 % - Akzent4 8 11" xfId="42041" xr:uid="{00000000-0005-0000-0000-000016020000}"/>
    <cellStyle name="20 % - Akzent4 8 2" xfId="2158" xr:uid="{00000000-0005-0000-0000-000017020000}"/>
    <cellStyle name="20 % - Akzent4 8 2 2" xfId="3299" xr:uid="{00000000-0005-0000-0000-000018020000}"/>
    <cellStyle name="20 % - Akzent4 8 2 2 2" xfId="6660" xr:uid="{00000000-0005-0000-0000-000018020000}"/>
    <cellStyle name="20 % - Akzent4 8 2 2 2 2" xfId="20111" xr:uid="{00000000-0005-0000-0000-000018020000}"/>
    <cellStyle name="20 % - Akzent4 8 2 2 2 3" xfId="33595" xr:uid="{00000000-0005-0000-0000-000018020000}"/>
    <cellStyle name="20 % - Akzent4 8 2 2 2 4" xfId="47086" xr:uid="{00000000-0005-0000-0000-000018020000}"/>
    <cellStyle name="20 % - Akzent4 8 2 2 3" xfId="10016" xr:uid="{00000000-0005-0000-0000-000018020000}"/>
    <cellStyle name="20 % - Akzent4 8 2 2 3 2" xfId="23467" xr:uid="{00000000-0005-0000-0000-000018020000}"/>
    <cellStyle name="20 % - Akzent4 8 2 2 3 3" xfId="36951" xr:uid="{00000000-0005-0000-0000-000018020000}"/>
    <cellStyle name="20 % - Akzent4 8 2 2 3 4" xfId="50442" xr:uid="{00000000-0005-0000-0000-000018020000}"/>
    <cellStyle name="20 % - Akzent4 8 2 2 4" xfId="13372" xr:uid="{00000000-0005-0000-0000-000018020000}"/>
    <cellStyle name="20 % - Akzent4 8 2 2 4 2" xfId="26823" xr:uid="{00000000-0005-0000-0000-000018020000}"/>
    <cellStyle name="20 % - Akzent4 8 2 2 4 3" xfId="40307" xr:uid="{00000000-0005-0000-0000-000018020000}"/>
    <cellStyle name="20 % - Akzent4 8 2 2 4 4" xfId="53798" xr:uid="{00000000-0005-0000-0000-000018020000}"/>
    <cellStyle name="20 % - Akzent4 8 2 2 5" xfId="16754" xr:uid="{00000000-0005-0000-0000-000018020000}"/>
    <cellStyle name="20 % - Akzent4 8 2 2 6" xfId="30238" xr:uid="{00000000-0005-0000-0000-000018020000}"/>
    <cellStyle name="20 % - Akzent4 8 2 2 7" xfId="43729" xr:uid="{00000000-0005-0000-0000-000018020000}"/>
    <cellStyle name="20 % - Akzent4 8 2 3" xfId="5533" xr:uid="{00000000-0005-0000-0000-000017020000}"/>
    <cellStyle name="20 % - Akzent4 8 2 3 2" xfId="18984" xr:uid="{00000000-0005-0000-0000-000017020000}"/>
    <cellStyle name="20 % - Akzent4 8 2 3 3" xfId="32468" xr:uid="{00000000-0005-0000-0000-000017020000}"/>
    <cellStyle name="20 % - Akzent4 8 2 3 4" xfId="45959" xr:uid="{00000000-0005-0000-0000-000017020000}"/>
    <cellStyle name="20 % - Akzent4 8 2 4" xfId="8889" xr:uid="{00000000-0005-0000-0000-000017020000}"/>
    <cellStyle name="20 % - Akzent4 8 2 4 2" xfId="22340" xr:uid="{00000000-0005-0000-0000-000017020000}"/>
    <cellStyle name="20 % - Akzent4 8 2 4 3" xfId="35824" xr:uid="{00000000-0005-0000-0000-000017020000}"/>
    <cellStyle name="20 % - Akzent4 8 2 4 4" xfId="49315" xr:uid="{00000000-0005-0000-0000-000017020000}"/>
    <cellStyle name="20 % - Akzent4 8 2 5" xfId="12245" xr:uid="{00000000-0005-0000-0000-000017020000}"/>
    <cellStyle name="20 % - Akzent4 8 2 5 2" xfId="25696" xr:uid="{00000000-0005-0000-0000-000017020000}"/>
    <cellStyle name="20 % - Akzent4 8 2 5 3" xfId="39180" xr:uid="{00000000-0005-0000-0000-000017020000}"/>
    <cellStyle name="20 % - Akzent4 8 2 5 4" xfId="52671" xr:uid="{00000000-0005-0000-0000-000017020000}"/>
    <cellStyle name="20 % - Akzent4 8 2 6" xfId="15627" xr:uid="{00000000-0005-0000-0000-000017020000}"/>
    <cellStyle name="20 % - Akzent4 8 2 7" xfId="29111" xr:uid="{00000000-0005-0000-0000-000017020000}"/>
    <cellStyle name="20 % - Akzent4 8 2 8" xfId="42602" xr:uid="{00000000-0005-0000-0000-000017020000}"/>
    <cellStyle name="20 % - Akzent4 8 3" xfId="2739" xr:uid="{00000000-0005-0000-0000-000019020000}"/>
    <cellStyle name="20 % - Akzent4 8 3 2" xfId="6100" xr:uid="{00000000-0005-0000-0000-000019020000}"/>
    <cellStyle name="20 % - Akzent4 8 3 2 2" xfId="19551" xr:uid="{00000000-0005-0000-0000-000019020000}"/>
    <cellStyle name="20 % - Akzent4 8 3 2 3" xfId="33035" xr:uid="{00000000-0005-0000-0000-000019020000}"/>
    <cellStyle name="20 % - Akzent4 8 3 2 4" xfId="46526" xr:uid="{00000000-0005-0000-0000-000019020000}"/>
    <cellStyle name="20 % - Akzent4 8 3 3" xfId="9456" xr:uid="{00000000-0005-0000-0000-000019020000}"/>
    <cellStyle name="20 % - Akzent4 8 3 3 2" xfId="22907" xr:uid="{00000000-0005-0000-0000-000019020000}"/>
    <cellStyle name="20 % - Akzent4 8 3 3 3" xfId="36391" xr:uid="{00000000-0005-0000-0000-000019020000}"/>
    <cellStyle name="20 % - Akzent4 8 3 3 4" xfId="49882" xr:uid="{00000000-0005-0000-0000-000019020000}"/>
    <cellStyle name="20 % - Akzent4 8 3 4" xfId="12812" xr:uid="{00000000-0005-0000-0000-000019020000}"/>
    <cellStyle name="20 % - Akzent4 8 3 4 2" xfId="26263" xr:uid="{00000000-0005-0000-0000-000019020000}"/>
    <cellStyle name="20 % - Akzent4 8 3 4 3" xfId="39747" xr:uid="{00000000-0005-0000-0000-000019020000}"/>
    <cellStyle name="20 % - Akzent4 8 3 4 4" xfId="53238" xr:uid="{00000000-0005-0000-0000-000019020000}"/>
    <cellStyle name="20 % - Akzent4 8 3 5" xfId="16194" xr:uid="{00000000-0005-0000-0000-000019020000}"/>
    <cellStyle name="20 % - Akzent4 8 3 6" xfId="29678" xr:uid="{00000000-0005-0000-0000-000019020000}"/>
    <cellStyle name="20 % - Akzent4 8 3 7" xfId="43169" xr:uid="{00000000-0005-0000-0000-000019020000}"/>
    <cellStyle name="20 % - Akzent4 8 4" xfId="3844" xr:uid="{00000000-0005-0000-0000-00001A020000}"/>
    <cellStyle name="20 % - Akzent4 8 4 2" xfId="7205" xr:uid="{00000000-0005-0000-0000-00001A020000}"/>
    <cellStyle name="20 % - Akzent4 8 4 2 2" xfId="20656" xr:uid="{00000000-0005-0000-0000-00001A020000}"/>
    <cellStyle name="20 % - Akzent4 8 4 2 3" xfId="34140" xr:uid="{00000000-0005-0000-0000-00001A020000}"/>
    <cellStyle name="20 % - Akzent4 8 4 2 4" xfId="47631" xr:uid="{00000000-0005-0000-0000-00001A020000}"/>
    <cellStyle name="20 % - Akzent4 8 4 3" xfId="10561" xr:uid="{00000000-0005-0000-0000-00001A020000}"/>
    <cellStyle name="20 % - Akzent4 8 4 3 2" xfId="24012" xr:uid="{00000000-0005-0000-0000-00001A020000}"/>
    <cellStyle name="20 % - Akzent4 8 4 3 3" xfId="37496" xr:uid="{00000000-0005-0000-0000-00001A020000}"/>
    <cellStyle name="20 % - Akzent4 8 4 3 4" xfId="50987" xr:uid="{00000000-0005-0000-0000-00001A020000}"/>
    <cellStyle name="20 % - Akzent4 8 4 4" xfId="13917" xr:uid="{00000000-0005-0000-0000-00001A020000}"/>
    <cellStyle name="20 % - Akzent4 8 4 4 2" xfId="27368" xr:uid="{00000000-0005-0000-0000-00001A020000}"/>
    <cellStyle name="20 % - Akzent4 8 4 4 3" xfId="40852" xr:uid="{00000000-0005-0000-0000-00001A020000}"/>
    <cellStyle name="20 % - Akzent4 8 4 4 4" xfId="54343" xr:uid="{00000000-0005-0000-0000-00001A020000}"/>
    <cellStyle name="20 % - Akzent4 8 4 5" xfId="17299" xr:uid="{00000000-0005-0000-0000-00001A020000}"/>
    <cellStyle name="20 % - Akzent4 8 4 6" xfId="30783" xr:uid="{00000000-0005-0000-0000-00001A020000}"/>
    <cellStyle name="20 % - Akzent4 8 4 7" xfId="44274" xr:uid="{00000000-0005-0000-0000-00001A020000}"/>
    <cellStyle name="20 % - Akzent4 8 5" xfId="4424" xr:uid="{00000000-0005-0000-0000-00001B020000}"/>
    <cellStyle name="20 % - Akzent4 8 5 2" xfId="7781" xr:uid="{00000000-0005-0000-0000-00001B020000}"/>
    <cellStyle name="20 % - Akzent4 8 5 2 2" xfId="21232" xr:uid="{00000000-0005-0000-0000-00001B020000}"/>
    <cellStyle name="20 % - Akzent4 8 5 2 3" xfId="34716" xr:uid="{00000000-0005-0000-0000-00001B020000}"/>
    <cellStyle name="20 % - Akzent4 8 5 2 4" xfId="48207" xr:uid="{00000000-0005-0000-0000-00001B020000}"/>
    <cellStyle name="20 % - Akzent4 8 5 3" xfId="11137" xr:uid="{00000000-0005-0000-0000-00001B020000}"/>
    <cellStyle name="20 % - Akzent4 8 5 3 2" xfId="24588" xr:uid="{00000000-0005-0000-0000-00001B020000}"/>
    <cellStyle name="20 % - Akzent4 8 5 3 3" xfId="38072" xr:uid="{00000000-0005-0000-0000-00001B020000}"/>
    <cellStyle name="20 % - Akzent4 8 5 3 4" xfId="51563" xr:uid="{00000000-0005-0000-0000-00001B020000}"/>
    <cellStyle name="20 % - Akzent4 8 5 4" xfId="14493" xr:uid="{00000000-0005-0000-0000-00001B020000}"/>
    <cellStyle name="20 % - Akzent4 8 5 4 2" xfId="27944" xr:uid="{00000000-0005-0000-0000-00001B020000}"/>
    <cellStyle name="20 % - Akzent4 8 5 4 3" xfId="41428" xr:uid="{00000000-0005-0000-0000-00001B020000}"/>
    <cellStyle name="20 % - Akzent4 8 5 4 4" xfId="54919" xr:uid="{00000000-0005-0000-0000-00001B020000}"/>
    <cellStyle name="20 % - Akzent4 8 5 5" xfId="17875" xr:uid="{00000000-0005-0000-0000-00001B020000}"/>
    <cellStyle name="20 % - Akzent4 8 5 6" xfId="31359" xr:uid="{00000000-0005-0000-0000-00001B020000}"/>
    <cellStyle name="20 % - Akzent4 8 5 7" xfId="44850" xr:uid="{00000000-0005-0000-0000-00001B020000}"/>
    <cellStyle name="20 % - Akzent4 8 6" xfId="4974" xr:uid="{00000000-0005-0000-0000-000016020000}"/>
    <cellStyle name="20 % - Akzent4 8 6 2" xfId="18425" xr:uid="{00000000-0005-0000-0000-000016020000}"/>
    <cellStyle name="20 % - Akzent4 8 6 3" xfId="31909" xr:uid="{00000000-0005-0000-0000-000016020000}"/>
    <cellStyle name="20 % - Akzent4 8 6 4" xfId="45400" xr:uid="{00000000-0005-0000-0000-000016020000}"/>
    <cellStyle name="20 % - Akzent4 8 7" xfId="8330" xr:uid="{00000000-0005-0000-0000-000016020000}"/>
    <cellStyle name="20 % - Akzent4 8 7 2" xfId="21781" xr:uid="{00000000-0005-0000-0000-000016020000}"/>
    <cellStyle name="20 % - Akzent4 8 7 3" xfId="35265" xr:uid="{00000000-0005-0000-0000-000016020000}"/>
    <cellStyle name="20 % - Akzent4 8 7 4" xfId="48756" xr:uid="{00000000-0005-0000-0000-000016020000}"/>
    <cellStyle name="20 % - Akzent4 8 8" xfId="11686" xr:uid="{00000000-0005-0000-0000-000016020000}"/>
    <cellStyle name="20 % - Akzent4 8 8 2" xfId="25137" xr:uid="{00000000-0005-0000-0000-000016020000}"/>
    <cellStyle name="20 % - Akzent4 8 8 3" xfId="38621" xr:uid="{00000000-0005-0000-0000-000016020000}"/>
    <cellStyle name="20 % - Akzent4 8 8 4" xfId="52112" xr:uid="{00000000-0005-0000-0000-000016020000}"/>
    <cellStyle name="20 % - Akzent4 8 9" xfId="15067" xr:uid="{00000000-0005-0000-0000-000016020000}"/>
    <cellStyle name="20 % - Akzent4 9" xfId="1620" xr:uid="{00000000-0005-0000-0000-00001C020000}"/>
    <cellStyle name="20 % - Akzent4 9 2" xfId="2174" xr:uid="{00000000-0005-0000-0000-00001D020000}"/>
    <cellStyle name="20 % - Akzent4 9 2 2" xfId="3315" xr:uid="{00000000-0005-0000-0000-00001E020000}"/>
    <cellStyle name="20 % - Akzent4 9 2 2 2" xfId="6676" xr:uid="{00000000-0005-0000-0000-00001E020000}"/>
    <cellStyle name="20 % - Akzent4 9 2 2 2 2" xfId="20127" xr:uid="{00000000-0005-0000-0000-00001E020000}"/>
    <cellStyle name="20 % - Akzent4 9 2 2 2 3" xfId="33611" xr:uid="{00000000-0005-0000-0000-00001E020000}"/>
    <cellStyle name="20 % - Akzent4 9 2 2 2 4" xfId="47102" xr:uid="{00000000-0005-0000-0000-00001E020000}"/>
    <cellStyle name="20 % - Akzent4 9 2 2 3" xfId="10032" xr:uid="{00000000-0005-0000-0000-00001E020000}"/>
    <cellStyle name="20 % - Akzent4 9 2 2 3 2" xfId="23483" xr:uid="{00000000-0005-0000-0000-00001E020000}"/>
    <cellStyle name="20 % - Akzent4 9 2 2 3 3" xfId="36967" xr:uid="{00000000-0005-0000-0000-00001E020000}"/>
    <cellStyle name="20 % - Akzent4 9 2 2 3 4" xfId="50458" xr:uid="{00000000-0005-0000-0000-00001E020000}"/>
    <cellStyle name="20 % - Akzent4 9 2 2 4" xfId="13388" xr:uid="{00000000-0005-0000-0000-00001E020000}"/>
    <cellStyle name="20 % - Akzent4 9 2 2 4 2" xfId="26839" xr:uid="{00000000-0005-0000-0000-00001E020000}"/>
    <cellStyle name="20 % - Akzent4 9 2 2 4 3" xfId="40323" xr:uid="{00000000-0005-0000-0000-00001E020000}"/>
    <cellStyle name="20 % - Akzent4 9 2 2 4 4" xfId="53814" xr:uid="{00000000-0005-0000-0000-00001E020000}"/>
    <cellStyle name="20 % - Akzent4 9 2 2 5" xfId="16770" xr:uid="{00000000-0005-0000-0000-00001E020000}"/>
    <cellStyle name="20 % - Akzent4 9 2 2 6" xfId="30254" xr:uid="{00000000-0005-0000-0000-00001E020000}"/>
    <cellStyle name="20 % - Akzent4 9 2 2 7" xfId="43745" xr:uid="{00000000-0005-0000-0000-00001E020000}"/>
    <cellStyle name="20 % - Akzent4 9 2 3" xfId="5549" xr:uid="{00000000-0005-0000-0000-00001D020000}"/>
    <cellStyle name="20 % - Akzent4 9 2 3 2" xfId="19000" xr:uid="{00000000-0005-0000-0000-00001D020000}"/>
    <cellStyle name="20 % - Akzent4 9 2 3 3" xfId="32484" xr:uid="{00000000-0005-0000-0000-00001D020000}"/>
    <cellStyle name="20 % - Akzent4 9 2 3 4" xfId="45975" xr:uid="{00000000-0005-0000-0000-00001D020000}"/>
    <cellStyle name="20 % - Akzent4 9 2 4" xfId="8905" xr:uid="{00000000-0005-0000-0000-00001D020000}"/>
    <cellStyle name="20 % - Akzent4 9 2 4 2" xfId="22356" xr:uid="{00000000-0005-0000-0000-00001D020000}"/>
    <cellStyle name="20 % - Akzent4 9 2 4 3" xfId="35840" xr:uid="{00000000-0005-0000-0000-00001D020000}"/>
    <cellStyle name="20 % - Akzent4 9 2 4 4" xfId="49331" xr:uid="{00000000-0005-0000-0000-00001D020000}"/>
    <cellStyle name="20 % - Akzent4 9 2 5" xfId="12261" xr:uid="{00000000-0005-0000-0000-00001D020000}"/>
    <cellStyle name="20 % - Akzent4 9 2 5 2" xfId="25712" xr:uid="{00000000-0005-0000-0000-00001D020000}"/>
    <cellStyle name="20 % - Akzent4 9 2 5 3" xfId="39196" xr:uid="{00000000-0005-0000-0000-00001D020000}"/>
    <cellStyle name="20 % - Akzent4 9 2 5 4" xfId="52687" xr:uid="{00000000-0005-0000-0000-00001D020000}"/>
    <cellStyle name="20 % - Akzent4 9 2 6" xfId="15643" xr:uid="{00000000-0005-0000-0000-00001D020000}"/>
    <cellStyle name="20 % - Akzent4 9 2 7" xfId="29127" xr:uid="{00000000-0005-0000-0000-00001D020000}"/>
    <cellStyle name="20 % - Akzent4 9 2 8" xfId="42618" xr:uid="{00000000-0005-0000-0000-00001D020000}"/>
    <cellStyle name="20 % - Akzent4 9 3" xfId="2756" xr:uid="{00000000-0005-0000-0000-00001F020000}"/>
    <cellStyle name="20 % - Akzent4 9 3 2" xfId="6117" xr:uid="{00000000-0005-0000-0000-00001F020000}"/>
    <cellStyle name="20 % - Akzent4 9 3 2 2" xfId="19568" xr:uid="{00000000-0005-0000-0000-00001F020000}"/>
    <cellStyle name="20 % - Akzent4 9 3 2 3" xfId="33052" xr:uid="{00000000-0005-0000-0000-00001F020000}"/>
    <cellStyle name="20 % - Akzent4 9 3 2 4" xfId="46543" xr:uid="{00000000-0005-0000-0000-00001F020000}"/>
    <cellStyle name="20 % - Akzent4 9 3 3" xfId="9473" xr:uid="{00000000-0005-0000-0000-00001F020000}"/>
    <cellStyle name="20 % - Akzent4 9 3 3 2" xfId="22924" xr:uid="{00000000-0005-0000-0000-00001F020000}"/>
    <cellStyle name="20 % - Akzent4 9 3 3 3" xfId="36408" xr:uid="{00000000-0005-0000-0000-00001F020000}"/>
    <cellStyle name="20 % - Akzent4 9 3 3 4" xfId="49899" xr:uid="{00000000-0005-0000-0000-00001F020000}"/>
    <cellStyle name="20 % - Akzent4 9 3 4" xfId="12829" xr:uid="{00000000-0005-0000-0000-00001F020000}"/>
    <cellStyle name="20 % - Akzent4 9 3 4 2" xfId="26280" xr:uid="{00000000-0005-0000-0000-00001F020000}"/>
    <cellStyle name="20 % - Akzent4 9 3 4 3" xfId="39764" xr:uid="{00000000-0005-0000-0000-00001F020000}"/>
    <cellStyle name="20 % - Akzent4 9 3 4 4" xfId="53255" xr:uid="{00000000-0005-0000-0000-00001F020000}"/>
    <cellStyle name="20 % - Akzent4 9 3 5" xfId="16211" xr:uid="{00000000-0005-0000-0000-00001F020000}"/>
    <cellStyle name="20 % - Akzent4 9 3 6" xfId="29695" xr:uid="{00000000-0005-0000-0000-00001F020000}"/>
    <cellStyle name="20 % - Akzent4 9 3 7" xfId="43186" xr:uid="{00000000-0005-0000-0000-00001F020000}"/>
    <cellStyle name="20 % - Akzent4 9 4" xfId="4990" xr:uid="{00000000-0005-0000-0000-00001C020000}"/>
    <cellStyle name="20 % - Akzent4 9 4 2" xfId="18441" xr:uid="{00000000-0005-0000-0000-00001C020000}"/>
    <cellStyle name="20 % - Akzent4 9 4 3" xfId="31925" xr:uid="{00000000-0005-0000-0000-00001C020000}"/>
    <cellStyle name="20 % - Akzent4 9 4 4" xfId="45416" xr:uid="{00000000-0005-0000-0000-00001C020000}"/>
    <cellStyle name="20 % - Akzent4 9 5" xfId="8346" xr:uid="{00000000-0005-0000-0000-00001C020000}"/>
    <cellStyle name="20 % - Akzent4 9 5 2" xfId="21797" xr:uid="{00000000-0005-0000-0000-00001C020000}"/>
    <cellStyle name="20 % - Akzent4 9 5 3" xfId="35281" xr:uid="{00000000-0005-0000-0000-00001C020000}"/>
    <cellStyle name="20 % - Akzent4 9 5 4" xfId="48772" xr:uid="{00000000-0005-0000-0000-00001C020000}"/>
    <cellStyle name="20 % - Akzent4 9 6" xfId="11702" xr:uid="{00000000-0005-0000-0000-00001C020000}"/>
    <cellStyle name="20 % - Akzent4 9 6 2" xfId="25153" xr:uid="{00000000-0005-0000-0000-00001C020000}"/>
    <cellStyle name="20 % - Akzent4 9 6 3" xfId="38637" xr:uid="{00000000-0005-0000-0000-00001C020000}"/>
    <cellStyle name="20 % - Akzent4 9 6 4" xfId="52128" xr:uid="{00000000-0005-0000-0000-00001C020000}"/>
    <cellStyle name="20 % - Akzent4 9 7" xfId="15084" xr:uid="{00000000-0005-0000-0000-00001C020000}"/>
    <cellStyle name="20 % - Akzent4 9 8" xfId="28568" xr:uid="{00000000-0005-0000-0000-00001C020000}"/>
    <cellStyle name="20 % - Akzent4 9 9" xfId="42059" xr:uid="{00000000-0005-0000-0000-00001C020000}"/>
    <cellStyle name="20 % - Akzent5" xfId="271" builtinId="46" customBuiltin="1"/>
    <cellStyle name="20 % - Akzent5 10" xfId="1652" xr:uid="{00000000-0005-0000-0000-000021020000}"/>
    <cellStyle name="20 % - Akzent5 10 2" xfId="2788" xr:uid="{00000000-0005-0000-0000-000022020000}"/>
    <cellStyle name="20 % - Akzent5 10 2 2" xfId="6149" xr:uid="{00000000-0005-0000-0000-000022020000}"/>
    <cellStyle name="20 % - Akzent5 10 2 2 2" xfId="19600" xr:uid="{00000000-0005-0000-0000-000022020000}"/>
    <cellStyle name="20 % - Akzent5 10 2 2 3" xfId="33084" xr:uid="{00000000-0005-0000-0000-000022020000}"/>
    <cellStyle name="20 % - Akzent5 10 2 2 4" xfId="46575" xr:uid="{00000000-0005-0000-0000-000022020000}"/>
    <cellStyle name="20 % - Akzent5 10 2 3" xfId="9505" xr:uid="{00000000-0005-0000-0000-000022020000}"/>
    <cellStyle name="20 % - Akzent5 10 2 3 2" xfId="22956" xr:uid="{00000000-0005-0000-0000-000022020000}"/>
    <cellStyle name="20 % - Akzent5 10 2 3 3" xfId="36440" xr:uid="{00000000-0005-0000-0000-000022020000}"/>
    <cellStyle name="20 % - Akzent5 10 2 3 4" xfId="49931" xr:uid="{00000000-0005-0000-0000-000022020000}"/>
    <cellStyle name="20 % - Akzent5 10 2 4" xfId="12861" xr:uid="{00000000-0005-0000-0000-000022020000}"/>
    <cellStyle name="20 % - Akzent5 10 2 4 2" xfId="26312" xr:uid="{00000000-0005-0000-0000-000022020000}"/>
    <cellStyle name="20 % - Akzent5 10 2 4 3" xfId="39796" xr:uid="{00000000-0005-0000-0000-000022020000}"/>
    <cellStyle name="20 % - Akzent5 10 2 4 4" xfId="53287" xr:uid="{00000000-0005-0000-0000-000022020000}"/>
    <cellStyle name="20 % - Akzent5 10 2 5" xfId="16243" xr:uid="{00000000-0005-0000-0000-000022020000}"/>
    <cellStyle name="20 % - Akzent5 10 2 6" xfId="29727" xr:uid="{00000000-0005-0000-0000-000022020000}"/>
    <cellStyle name="20 % - Akzent5 10 2 7" xfId="43218" xr:uid="{00000000-0005-0000-0000-000022020000}"/>
    <cellStyle name="20 % - Akzent5 10 3" xfId="5022" xr:uid="{00000000-0005-0000-0000-000021020000}"/>
    <cellStyle name="20 % - Akzent5 10 3 2" xfId="18473" xr:uid="{00000000-0005-0000-0000-000021020000}"/>
    <cellStyle name="20 % - Akzent5 10 3 3" xfId="31957" xr:uid="{00000000-0005-0000-0000-000021020000}"/>
    <cellStyle name="20 % - Akzent5 10 3 4" xfId="45448" xr:uid="{00000000-0005-0000-0000-000021020000}"/>
    <cellStyle name="20 % - Akzent5 10 4" xfId="8378" xr:uid="{00000000-0005-0000-0000-000021020000}"/>
    <cellStyle name="20 % - Akzent5 10 4 2" xfId="21829" xr:uid="{00000000-0005-0000-0000-000021020000}"/>
    <cellStyle name="20 % - Akzent5 10 4 3" xfId="35313" xr:uid="{00000000-0005-0000-0000-000021020000}"/>
    <cellStyle name="20 % - Akzent5 10 4 4" xfId="48804" xr:uid="{00000000-0005-0000-0000-000021020000}"/>
    <cellStyle name="20 % - Akzent5 10 5" xfId="11734" xr:uid="{00000000-0005-0000-0000-000021020000}"/>
    <cellStyle name="20 % - Akzent5 10 5 2" xfId="25185" xr:uid="{00000000-0005-0000-0000-000021020000}"/>
    <cellStyle name="20 % - Akzent5 10 5 3" xfId="38669" xr:uid="{00000000-0005-0000-0000-000021020000}"/>
    <cellStyle name="20 % - Akzent5 10 5 4" xfId="52160" xr:uid="{00000000-0005-0000-0000-000021020000}"/>
    <cellStyle name="20 % - Akzent5 10 6" xfId="15116" xr:uid="{00000000-0005-0000-0000-000021020000}"/>
    <cellStyle name="20 % - Akzent5 10 7" xfId="28600" xr:uid="{00000000-0005-0000-0000-000021020000}"/>
    <cellStyle name="20 % - Akzent5 10 8" xfId="42091" xr:uid="{00000000-0005-0000-0000-000021020000}"/>
    <cellStyle name="20 % - Akzent5 11" xfId="2211" xr:uid="{00000000-0005-0000-0000-000023020000}"/>
    <cellStyle name="20 % - Akzent5 11 2" xfId="5586" xr:uid="{00000000-0005-0000-0000-000023020000}"/>
    <cellStyle name="20 % - Akzent5 11 2 2" xfId="19037" xr:uid="{00000000-0005-0000-0000-000023020000}"/>
    <cellStyle name="20 % - Akzent5 11 2 3" xfId="32521" xr:uid="{00000000-0005-0000-0000-000023020000}"/>
    <cellStyle name="20 % - Akzent5 11 2 4" xfId="46012" xr:uid="{00000000-0005-0000-0000-000023020000}"/>
    <cellStyle name="20 % - Akzent5 11 3" xfId="8942" xr:uid="{00000000-0005-0000-0000-000023020000}"/>
    <cellStyle name="20 % - Akzent5 11 3 2" xfId="22393" xr:uid="{00000000-0005-0000-0000-000023020000}"/>
    <cellStyle name="20 % - Akzent5 11 3 3" xfId="35877" xr:uid="{00000000-0005-0000-0000-000023020000}"/>
    <cellStyle name="20 % - Akzent5 11 3 4" xfId="49368" xr:uid="{00000000-0005-0000-0000-000023020000}"/>
    <cellStyle name="20 % - Akzent5 11 4" xfId="12298" xr:uid="{00000000-0005-0000-0000-000023020000}"/>
    <cellStyle name="20 % - Akzent5 11 4 2" xfId="25749" xr:uid="{00000000-0005-0000-0000-000023020000}"/>
    <cellStyle name="20 % - Akzent5 11 4 3" xfId="39233" xr:uid="{00000000-0005-0000-0000-000023020000}"/>
    <cellStyle name="20 % - Akzent5 11 4 4" xfId="52724" xr:uid="{00000000-0005-0000-0000-000023020000}"/>
    <cellStyle name="20 % - Akzent5 11 5" xfId="15680" xr:uid="{00000000-0005-0000-0000-000023020000}"/>
    <cellStyle name="20 % - Akzent5 11 6" xfId="29164" xr:uid="{00000000-0005-0000-0000-000023020000}"/>
    <cellStyle name="20 % - Akzent5 11 7" xfId="42655" xr:uid="{00000000-0005-0000-0000-000023020000}"/>
    <cellStyle name="20 % - Akzent5 12" xfId="3352" xr:uid="{00000000-0005-0000-0000-000024020000}"/>
    <cellStyle name="20 % - Akzent5 12 2" xfId="6713" xr:uid="{00000000-0005-0000-0000-000024020000}"/>
    <cellStyle name="20 % - Akzent5 12 2 2" xfId="20164" xr:uid="{00000000-0005-0000-0000-000024020000}"/>
    <cellStyle name="20 % - Akzent5 12 2 3" xfId="33648" xr:uid="{00000000-0005-0000-0000-000024020000}"/>
    <cellStyle name="20 % - Akzent5 12 2 4" xfId="47139" xr:uid="{00000000-0005-0000-0000-000024020000}"/>
    <cellStyle name="20 % - Akzent5 12 3" xfId="10069" xr:uid="{00000000-0005-0000-0000-000024020000}"/>
    <cellStyle name="20 % - Akzent5 12 3 2" xfId="23520" xr:uid="{00000000-0005-0000-0000-000024020000}"/>
    <cellStyle name="20 % - Akzent5 12 3 3" xfId="37004" xr:uid="{00000000-0005-0000-0000-000024020000}"/>
    <cellStyle name="20 % - Akzent5 12 3 4" xfId="50495" xr:uid="{00000000-0005-0000-0000-000024020000}"/>
    <cellStyle name="20 % - Akzent5 12 4" xfId="13425" xr:uid="{00000000-0005-0000-0000-000024020000}"/>
    <cellStyle name="20 % - Akzent5 12 4 2" xfId="26876" xr:uid="{00000000-0005-0000-0000-000024020000}"/>
    <cellStyle name="20 % - Akzent5 12 4 3" xfId="40360" xr:uid="{00000000-0005-0000-0000-000024020000}"/>
    <cellStyle name="20 % - Akzent5 12 4 4" xfId="53851" xr:uid="{00000000-0005-0000-0000-000024020000}"/>
    <cellStyle name="20 % - Akzent5 12 5" xfId="16807" xr:uid="{00000000-0005-0000-0000-000024020000}"/>
    <cellStyle name="20 % - Akzent5 12 6" xfId="30291" xr:uid="{00000000-0005-0000-0000-000024020000}"/>
    <cellStyle name="20 % - Akzent5 12 7" xfId="43782" xr:uid="{00000000-0005-0000-0000-000024020000}"/>
    <cellStyle name="20 % - Akzent5 13" xfId="3868" xr:uid="{00000000-0005-0000-0000-000025020000}"/>
    <cellStyle name="20 % - Akzent5 13 2" xfId="7229" xr:uid="{00000000-0005-0000-0000-000025020000}"/>
    <cellStyle name="20 % - Akzent5 13 2 2" xfId="20680" xr:uid="{00000000-0005-0000-0000-000025020000}"/>
    <cellStyle name="20 % - Akzent5 13 2 3" xfId="34164" xr:uid="{00000000-0005-0000-0000-000025020000}"/>
    <cellStyle name="20 % - Akzent5 13 2 4" xfId="47655" xr:uid="{00000000-0005-0000-0000-000025020000}"/>
    <cellStyle name="20 % - Akzent5 13 3" xfId="10585" xr:uid="{00000000-0005-0000-0000-000025020000}"/>
    <cellStyle name="20 % - Akzent5 13 3 2" xfId="24036" xr:uid="{00000000-0005-0000-0000-000025020000}"/>
    <cellStyle name="20 % - Akzent5 13 3 3" xfId="37520" xr:uid="{00000000-0005-0000-0000-000025020000}"/>
    <cellStyle name="20 % - Akzent5 13 3 4" xfId="51011" xr:uid="{00000000-0005-0000-0000-000025020000}"/>
    <cellStyle name="20 % - Akzent5 13 4" xfId="13941" xr:uid="{00000000-0005-0000-0000-000025020000}"/>
    <cellStyle name="20 % - Akzent5 13 4 2" xfId="27392" xr:uid="{00000000-0005-0000-0000-000025020000}"/>
    <cellStyle name="20 % - Akzent5 13 4 3" xfId="40876" xr:uid="{00000000-0005-0000-0000-000025020000}"/>
    <cellStyle name="20 % - Akzent5 13 4 4" xfId="54367" xr:uid="{00000000-0005-0000-0000-000025020000}"/>
    <cellStyle name="20 % - Akzent5 13 5" xfId="17323" xr:uid="{00000000-0005-0000-0000-000025020000}"/>
    <cellStyle name="20 % - Akzent5 13 6" xfId="30807" xr:uid="{00000000-0005-0000-0000-000025020000}"/>
    <cellStyle name="20 % - Akzent5 13 7" xfId="44298" xr:uid="{00000000-0005-0000-0000-000025020000}"/>
    <cellStyle name="20 % - Akzent5 14" xfId="3932" xr:uid="{00000000-0005-0000-0000-000026020000}"/>
    <cellStyle name="20 % - Akzent5 14 2" xfId="7289" xr:uid="{00000000-0005-0000-0000-000026020000}"/>
    <cellStyle name="20 % - Akzent5 14 2 2" xfId="20740" xr:uid="{00000000-0005-0000-0000-000026020000}"/>
    <cellStyle name="20 % - Akzent5 14 2 3" xfId="34224" xr:uid="{00000000-0005-0000-0000-000026020000}"/>
    <cellStyle name="20 % - Akzent5 14 2 4" xfId="47715" xr:uid="{00000000-0005-0000-0000-000026020000}"/>
    <cellStyle name="20 % - Akzent5 14 3" xfId="10645" xr:uid="{00000000-0005-0000-0000-000026020000}"/>
    <cellStyle name="20 % - Akzent5 14 3 2" xfId="24096" xr:uid="{00000000-0005-0000-0000-000026020000}"/>
    <cellStyle name="20 % - Akzent5 14 3 3" xfId="37580" xr:uid="{00000000-0005-0000-0000-000026020000}"/>
    <cellStyle name="20 % - Akzent5 14 3 4" xfId="51071" xr:uid="{00000000-0005-0000-0000-000026020000}"/>
    <cellStyle name="20 % - Akzent5 14 4" xfId="14001" xr:uid="{00000000-0005-0000-0000-000026020000}"/>
    <cellStyle name="20 % - Akzent5 14 4 2" xfId="27452" xr:uid="{00000000-0005-0000-0000-000026020000}"/>
    <cellStyle name="20 % - Akzent5 14 4 3" xfId="40936" xr:uid="{00000000-0005-0000-0000-000026020000}"/>
    <cellStyle name="20 % - Akzent5 14 4 4" xfId="54427" xr:uid="{00000000-0005-0000-0000-000026020000}"/>
    <cellStyle name="20 % - Akzent5 14 5" xfId="17383" xr:uid="{00000000-0005-0000-0000-000026020000}"/>
    <cellStyle name="20 % - Akzent5 14 6" xfId="30867" xr:uid="{00000000-0005-0000-0000-000026020000}"/>
    <cellStyle name="20 % - Akzent5 14 7" xfId="44358" xr:uid="{00000000-0005-0000-0000-000026020000}"/>
    <cellStyle name="20 % - Akzent5 15" xfId="4460" xr:uid="{00000000-0005-0000-0000-000090110000}"/>
    <cellStyle name="20 % - Akzent5 15 2" xfId="17911" xr:uid="{00000000-0005-0000-0000-000090110000}"/>
    <cellStyle name="20 % - Akzent5 15 3" xfId="31395" xr:uid="{00000000-0005-0000-0000-000090110000}"/>
    <cellStyle name="20 % - Akzent5 15 4" xfId="44886" xr:uid="{00000000-0005-0000-0000-000090110000}"/>
    <cellStyle name="20 % - Akzent5 16" xfId="7816" xr:uid="{00000000-0005-0000-0000-0000AC1E0000}"/>
    <cellStyle name="20 % - Akzent5 16 2" xfId="21267" xr:uid="{00000000-0005-0000-0000-0000AC1E0000}"/>
    <cellStyle name="20 % - Akzent5 16 3" xfId="34751" xr:uid="{00000000-0005-0000-0000-0000AC1E0000}"/>
    <cellStyle name="20 % - Akzent5 16 4" xfId="48242" xr:uid="{00000000-0005-0000-0000-0000AC1E0000}"/>
    <cellStyle name="20 % - Akzent5 17" xfId="11172" xr:uid="{00000000-0005-0000-0000-0000C82B0000}"/>
    <cellStyle name="20 % - Akzent5 17 2" xfId="24623" xr:uid="{00000000-0005-0000-0000-0000C82B0000}"/>
    <cellStyle name="20 % - Akzent5 17 3" xfId="38107" xr:uid="{00000000-0005-0000-0000-0000C82B0000}"/>
    <cellStyle name="20 % - Akzent5 17 4" xfId="51598" xr:uid="{00000000-0005-0000-0000-0000C82B0000}"/>
    <cellStyle name="20 % - Akzent5 18" xfId="14519" xr:uid="{00000000-0005-0000-0000-0000283F0000}"/>
    <cellStyle name="20 % - Akzent5 19" xfId="28003" xr:uid="{00000000-0005-0000-0000-0000C3730000}"/>
    <cellStyle name="20 % - Akzent5 2" xfId="563" xr:uid="{00000000-0005-0000-0000-000024000000}"/>
    <cellStyle name="20 % - Akzent5 2 10" xfId="4504" xr:uid="{00000000-0005-0000-0000-000027020000}"/>
    <cellStyle name="20 % - Akzent5 2 10 2" xfId="17955" xr:uid="{00000000-0005-0000-0000-000027020000}"/>
    <cellStyle name="20 % - Akzent5 2 10 3" xfId="31439" xr:uid="{00000000-0005-0000-0000-000027020000}"/>
    <cellStyle name="20 % - Akzent5 2 10 4" xfId="44930" xr:uid="{00000000-0005-0000-0000-000027020000}"/>
    <cellStyle name="20 % - Akzent5 2 11" xfId="7860" xr:uid="{00000000-0005-0000-0000-000027020000}"/>
    <cellStyle name="20 % - Akzent5 2 11 2" xfId="21311" xr:uid="{00000000-0005-0000-0000-000027020000}"/>
    <cellStyle name="20 % - Akzent5 2 11 3" xfId="34795" xr:uid="{00000000-0005-0000-0000-000027020000}"/>
    <cellStyle name="20 % - Akzent5 2 11 4" xfId="48286" xr:uid="{00000000-0005-0000-0000-000027020000}"/>
    <cellStyle name="20 % - Akzent5 2 12" xfId="11216" xr:uid="{00000000-0005-0000-0000-000027020000}"/>
    <cellStyle name="20 % - Akzent5 2 12 2" xfId="24667" xr:uid="{00000000-0005-0000-0000-000027020000}"/>
    <cellStyle name="20 % - Akzent5 2 12 3" xfId="38151" xr:uid="{00000000-0005-0000-0000-000027020000}"/>
    <cellStyle name="20 % - Akzent5 2 12 4" xfId="51642" xr:uid="{00000000-0005-0000-0000-000027020000}"/>
    <cellStyle name="20 % - Akzent5 2 13" xfId="14597" xr:uid="{00000000-0005-0000-0000-000027020000}"/>
    <cellStyle name="20 % - Akzent5 2 14" xfId="28076" xr:uid="{00000000-0005-0000-0000-000027020000}"/>
    <cellStyle name="20 % - Akzent5 2 15" xfId="41554" xr:uid="{00000000-0005-0000-0000-000027020000}"/>
    <cellStyle name="20 % - Akzent5 2 2" xfId="703" xr:uid="{00000000-0005-0000-0000-000025000000}"/>
    <cellStyle name="20 % - Akzent5 2 2 10" xfId="14699" xr:uid="{00000000-0005-0000-0000-000028020000}"/>
    <cellStyle name="20 % - Akzent5 2 2 11" xfId="28182" xr:uid="{00000000-0005-0000-0000-000028020000}"/>
    <cellStyle name="20 % - Akzent5 2 2 12" xfId="41673" xr:uid="{00000000-0005-0000-0000-000028020000}"/>
    <cellStyle name="20 % - Akzent5 2 2 13" xfId="1229" xr:uid="{00000000-0005-0000-0000-000028020000}"/>
    <cellStyle name="20 % - Akzent5 2 2 2" xfId="1465" xr:uid="{00000000-0005-0000-0000-000029020000}"/>
    <cellStyle name="20 % - Akzent5 2 2 2 10" xfId="28432" xr:uid="{00000000-0005-0000-0000-000029020000}"/>
    <cellStyle name="20 % - Akzent5 2 2 2 11" xfId="41923" xr:uid="{00000000-0005-0000-0000-000029020000}"/>
    <cellStyle name="20 % - Akzent5 2 2 2 2" xfId="2040" xr:uid="{00000000-0005-0000-0000-00002A020000}"/>
    <cellStyle name="20 % - Akzent5 2 2 2 2 2" xfId="3181" xr:uid="{00000000-0005-0000-0000-00002B020000}"/>
    <cellStyle name="20 % - Akzent5 2 2 2 2 2 2" xfId="6542" xr:uid="{00000000-0005-0000-0000-00002B020000}"/>
    <cellStyle name="20 % - Akzent5 2 2 2 2 2 2 2" xfId="19993" xr:uid="{00000000-0005-0000-0000-00002B020000}"/>
    <cellStyle name="20 % - Akzent5 2 2 2 2 2 2 3" xfId="33477" xr:uid="{00000000-0005-0000-0000-00002B020000}"/>
    <cellStyle name="20 % - Akzent5 2 2 2 2 2 2 4" xfId="46968" xr:uid="{00000000-0005-0000-0000-00002B020000}"/>
    <cellStyle name="20 % - Akzent5 2 2 2 2 2 3" xfId="9898" xr:uid="{00000000-0005-0000-0000-00002B020000}"/>
    <cellStyle name="20 % - Akzent5 2 2 2 2 2 3 2" xfId="23349" xr:uid="{00000000-0005-0000-0000-00002B020000}"/>
    <cellStyle name="20 % - Akzent5 2 2 2 2 2 3 3" xfId="36833" xr:uid="{00000000-0005-0000-0000-00002B020000}"/>
    <cellStyle name="20 % - Akzent5 2 2 2 2 2 3 4" xfId="50324" xr:uid="{00000000-0005-0000-0000-00002B020000}"/>
    <cellStyle name="20 % - Akzent5 2 2 2 2 2 4" xfId="13254" xr:uid="{00000000-0005-0000-0000-00002B020000}"/>
    <cellStyle name="20 % - Akzent5 2 2 2 2 2 4 2" xfId="26705" xr:uid="{00000000-0005-0000-0000-00002B020000}"/>
    <cellStyle name="20 % - Akzent5 2 2 2 2 2 4 3" xfId="40189" xr:uid="{00000000-0005-0000-0000-00002B020000}"/>
    <cellStyle name="20 % - Akzent5 2 2 2 2 2 4 4" xfId="53680" xr:uid="{00000000-0005-0000-0000-00002B020000}"/>
    <cellStyle name="20 % - Akzent5 2 2 2 2 2 5" xfId="16636" xr:uid="{00000000-0005-0000-0000-00002B020000}"/>
    <cellStyle name="20 % - Akzent5 2 2 2 2 2 6" xfId="30120" xr:uid="{00000000-0005-0000-0000-00002B020000}"/>
    <cellStyle name="20 % - Akzent5 2 2 2 2 2 7" xfId="43611" xr:uid="{00000000-0005-0000-0000-00002B020000}"/>
    <cellStyle name="20 % - Akzent5 2 2 2 2 3" xfId="5415" xr:uid="{00000000-0005-0000-0000-00002A020000}"/>
    <cellStyle name="20 % - Akzent5 2 2 2 2 3 2" xfId="18866" xr:uid="{00000000-0005-0000-0000-00002A020000}"/>
    <cellStyle name="20 % - Akzent5 2 2 2 2 3 3" xfId="32350" xr:uid="{00000000-0005-0000-0000-00002A020000}"/>
    <cellStyle name="20 % - Akzent5 2 2 2 2 3 4" xfId="45841" xr:uid="{00000000-0005-0000-0000-00002A020000}"/>
    <cellStyle name="20 % - Akzent5 2 2 2 2 4" xfId="8771" xr:uid="{00000000-0005-0000-0000-00002A020000}"/>
    <cellStyle name="20 % - Akzent5 2 2 2 2 4 2" xfId="22222" xr:uid="{00000000-0005-0000-0000-00002A020000}"/>
    <cellStyle name="20 % - Akzent5 2 2 2 2 4 3" xfId="35706" xr:uid="{00000000-0005-0000-0000-00002A020000}"/>
    <cellStyle name="20 % - Akzent5 2 2 2 2 4 4" xfId="49197" xr:uid="{00000000-0005-0000-0000-00002A020000}"/>
    <cellStyle name="20 % - Akzent5 2 2 2 2 5" xfId="12127" xr:uid="{00000000-0005-0000-0000-00002A020000}"/>
    <cellStyle name="20 % - Akzent5 2 2 2 2 5 2" xfId="25578" xr:uid="{00000000-0005-0000-0000-00002A020000}"/>
    <cellStyle name="20 % - Akzent5 2 2 2 2 5 3" xfId="39062" xr:uid="{00000000-0005-0000-0000-00002A020000}"/>
    <cellStyle name="20 % - Akzent5 2 2 2 2 5 4" xfId="52553" xr:uid="{00000000-0005-0000-0000-00002A020000}"/>
    <cellStyle name="20 % - Akzent5 2 2 2 2 6" xfId="15509" xr:uid="{00000000-0005-0000-0000-00002A020000}"/>
    <cellStyle name="20 % - Akzent5 2 2 2 2 7" xfId="28993" xr:uid="{00000000-0005-0000-0000-00002A020000}"/>
    <cellStyle name="20 % - Akzent5 2 2 2 2 8" xfId="42484" xr:uid="{00000000-0005-0000-0000-00002A020000}"/>
    <cellStyle name="20 % - Akzent5 2 2 2 3" xfId="2621" xr:uid="{00000000-0005-0000-0000-00002C020000}"/>
    <cellStyle name="20 % - Akzent5 2 2 2 3 2" xfId="5982" xr:uid="{00000000-0005-0000-0000-00002C020000}"/>
    <cellStyle name="20 % - Akzent5 2 2 2 3 2 2" xfId="19433" xr:uid="{00000000-0005-0000-0000-00002C020000}"/>
    <cellStyle name="20 % - Akzent5 2 2 2 3 2 3" xfId="32917" xr:uid="{00000000-0005-0000-0000-00002C020000}"/>
    <cellStyle name="20 % - Akzent5 2 2 2 3 2 4" xfId="46408" xr:uid="{00000000-0005-0000-0000-00002C020000}"/>
    <cellStyle name="20 % - Akzent5 2 2 2 3 3" xfId="9338" xr:uid="{00000000-0005-0000-0000-00002C020000}"/>
    <cellStyle name="20 % - Akzent5 2 2 2 3 3 2" xfId="22789" xr:uid="{00000000-0005-0000-0000-00002C020000}"/>
    <cellStyle name="20 % - Akzent5 2 2 2 3 3 3" xfId="36273" xr:uid="{00000000-0005-0000-0000-00002C020000}"/>
    <cellStyle name="20 % - Akzent5 2 2 2 3 3 4" xfId="49764" xr:uid="{00000000-0005-0000-0000-00002C020000}"/>
    <cellStyle name="20 % - Akzent5 2 2 2 3 4" xfId="12694" xr:uid="{00000000-0005-0000-0000-00002C020000}"/>
    <cellStyle name="20 % - Akzent5 2 2 2 3 4 2" xfId="26145" xr:uid="{00000000-0005-0000-0000-00002C020000}"/>
    <cellStyle name="20 % - Akzent5 2 2 2 3 4 3" xfId="39629" xr:uid="{00000000-0005-0000-0000-00002C020000}"/>
    <cellStyle name="20 % - Akzent5 2 2 2 3 4 4" xfId="53120" xr:uid="{00000000-0005-0000-0000-00002C020000}"/>
    <cellStyle name="20 % - Akzent5 2 2 2 3 5" xfId="16076" xr:uid="{00000000-0005-0000-0000-00002C020000}"/>
    <cellStyle name="20 % - Akzent5 2 2 2 3 6" xfId="29560" xr:uid="{00000000-0005-0000-0000-00002C020000}"/>
    <cellStyle name="20 % - Akzent5 2 2 2 3 7" xfId="43051" xr:uid="{00000000-0005-0000-0000-00002C020000}"/>
    <cellStyle name="20 % - Akzent5 2 2 2 4" xfId="3726" xr:uid="{00000000-0005-0000-0000-00002D020000}"/>
    <cellStyle name="20 % - Akzent5 2 2 2 4 2" xfId="7087" xr:uid="{00000000-0005-0000-0000-00002D020000}"/>
    <cellStyle name="20 % - Akzent5 2 2 2 4 2 2" xfId="20538" xr:uid="{00000000-0005-0000-0000-00002D020000}"/>
    <cellStyle name="20 % - Akzent5 2 2 2 4 2 3" xfId="34022" xr:uid="{00000000-0005-0000-0000-00002D020000}"/>
    <cellStyle name="20 % - Akzent5 2 2 2 4 2 4" xfId="47513" xr:uid="{00000000-0005-0000-0000-00002D020000}"/>
    <cellStyle name="20 % - Akzent5 2 2 2 4 3" xfId="10443" xr:uid="{00000000-0005-0000-0000-00002D020000}"/>
    <cellStyle name="20 % - Akzent5 2 2 2 4 3 2" xfId="23894" xr:uid="{00000000-0005-0000-0000-00002D020000}"/>
    <cellStyle name="20 % - Akzent5 2 2 2 4 3 3" xfId="37378" xr:uid="{00000000-0005-0000-0000-00002D020000}"/>
    <cellStyle name="20 % - Akzent5 2 2 2 4 3 4" xfId="50869" xr:uid="{00000000-0005-0000-0000-00002D020000}"/>
    <cellStyle name="20 % - Akzent5 2 2 2 4 4" xfId="13799" xr:uid="{00000000-0005-0000-0000-00002D020000}"/>
    <cellStyle name="20 % - Akzent5 2 2 2 4 4 2" xfId="27250" xr:uid="{00000000-0005-0000-0000-00002D020000}"/>
    <cellStyle name="20 % - Akzent5 2 2 2 4 4 3" xfId="40734" xr:uid="{00000000-0005-0000-0000-00002D020000}"/>
    <cellStyle name="20 % - Akzent5 2 2 2 4 4 4" xfId="54225" xr:uid="{00000000-0005-0000-0000-00002D020000}"/>
    <cellStyle name="20 % - Akzent5 2 2 2 4 5" xfId="17181" xr:uid="{00000000-0005-0000-0000-00002D020000}"/>
    <cellStyle name="20 % - Akzent5 2 2 2 4 6" xfId="30665" xr:uid="{00000000-0005-0000-0000-00002D020000}"/>
    <cellStyle name="20 % - Akzent5 2 2 2 4 7" xfId="44156" xr:uid="{00000000-0005-0000-0000-00002D020000}"/>
    <cellStyle name="20 % - Akzent5 2 2 2 5" xfId="4306" xr:uid="{00000000-0005-0000-0000-00002E020000}"/>
    <cellStyle name="20 % - Akzent5 2 2 2 5 2" xfId="7663" xr:uid="{00000000-0005-0000-0000-00002E020000}"/>
    <cellStyle name="20 % - Akzent5 2 2 2 5 2 2" xfId="21114" xr:uid="{00000000-0005-0000-0000-00002E020000}"/>
    <cellStyle name="20 % - Akzent5 2 2 2 5 2 3" xfId="34598" xr:uid="{00000000-0005-0000-0000-00002E020000}"/>
    <cellStyle name="20 % - Akzent5 2 2 2 5 2 4" xfId="48089" xr:uid="{00000000-0005-0000-0000-00002E020000}"/>
    <cellStyle name="20 % - Akzent5 2 2 2 5 3" xfId="11019" xr:uid="{00000000-0005-0000-0000-00002E020000}"/>
    <cellStyle name="20 % - Akzent5 2 2 2 5 3 2" xfId="24470" xr:uid="{00000000-0005-0000-0000-00002E020000}"/>
    <cellStyle name="20 % - Akzent5 2 2 2 5 3 3" xfId="37954" xr:uid="{00000000-0005-0000-0000-00002E020000}"/>
    <cellStyle name="20 % - Akzent5 2 2 2 5 3 4" xfId="51445" xr:uid="{00000000-0005-0000-0000-00002E020000}"/>
    <cellStyle name="20 % - Akzent5 2 2 2 5 4" xfId="14375" xr:uid="{00000000-0005-0000-0000-00002E020000}"/>
    <cellStyle name="20 % - Akzent5 2 2 2 5 4 2" xfId="27826" xr:uid="{00000000-0005-0000-0000-00002E020000}"/>
    <cellStyle name="20 % - Akzent5 2 2 2 5 4 3" xfId="41310" xr:uid="{00000000-0005-0000-0000-00002E020000}"/>
    <cellStyle name="20 % - Akzent5 2 2 2 5 4 4" xfId="54801" xr:uid="{00000000-0005-0000-0000-00002E020000}"/>
    <cellStyle name="20 % - Akzent5 2 2 2 5 5" xfId="17757" xr:uid="{00000000-0005-0000-0000-00002E020000}"/>
    <cellStyle name="20 % - Akzent5 2 2 2 5 6" xfId="31241" xr:uid="{00000000-0005-0000-0000-00002E020000}"/>
    <cellStyle name="20 % - Akzent5 2 2 2 5 7" xfId="44732" xr:uid="{00000000-0005-0000-0000-00002E020000}"/>
    <cellStyle name="20 % - Akzent5 2 2 2 6" xfId="4856" xr:uid="{00000000-0005-0000-0000-000029020000}"/>
    <cellStyle name="20 % - Akzent5 2 2 2 6 2" xfId="18307" xr:uid="{00000000-0005-0000-0000-000029020000}"/>
    <cellStyle name="20 % - Akzent5 2 2 2 6 3" xfId="31791" xr:uid="{00000000-0005-0000-0000-000029020000}"/>
    <cellStyle name="20 % - Akzent5 2 2 2 6 4" xfId="45282" xr:uid="{00000000-0005-0000-0000-000029020000}"/>
    <cellStyle name="20 % - Akzent5 2 2 2 7" xfId="8212" xr:uid="{00000000-0005-0000-0000-000029020000}"/>
    <cellStyle name="20 % - Akzent5 2 2 2 7 2" xfId="21663" xr:uid="{00000000-0005-0000-0000-000029020000}"/>
    <cellStyle name="20 % - Akzent5 2 2 2 7 3" xfId="35147" xr:uid="{00000000-0005-0000-0000-000029020000}"/>
    <cellStyle name="20 % - Akzent5 2 2 2 7 4" xfId="48638" xr:uid="{00000000-0005-0000-0000-000029020000}"/>
    <cellStyle name="20 % - Akzent5 2 2 2 8" xfId="11568" xr:uid="{00000000-0005-0000-0000-000029020000}"/>
    <cellStyle name="20 % - Akzent5 2 2 2 8 2" xfId="25019" xr:uid="{00000000-0005-0000-0000-000029020000}"/>
    <cellStyle name="20 % - Akzent5 2 2 2 8 3" xfId="38503" xr:uid="{00000000-0005-0000-0000-000029020000}"/>
    <cellStyle name="20 % - Akzent5 2 2 2 8 4" xfId="51994" xr:uid="{00000000-0005-0000-0000-000029020000}"/>
    <cellStyle name="20 % - Akzent5 2 2 2 9" xfId="14949" xr:uid="{00000000-0005-0000-0000-000029020000}"/>
    <cellStyle name="20 % - Akzent5 2 2 3" xfId="1791" xr:uid="{00000000-0005-0000-0000-00002F020000}"/>
    <cellStyle name="20 % - Akzent5 2 2 3 2" xfId="2931" xr:uid="{00000000-0005-0000-0000-000030020000}"/>
    <cellStyle name="20 % - Akzent5 2 2 3 2 2" xfId="6292" xr:uid="{00000000-0005-0000-0000-000030020000}"/>
    <cellStyle name="20 % - Akzent5 2 2 3 2 2 2" xfId="19743" xr:uid="{00000000-0005-0000-0000-000030020000}"/>
    <cellStyle name="20 % - Akzent5 2 2 3 2 2 3" xfId="33227" xr:uid="{00000000-0005-0000-0000-000030020000}"/>
    <cellStyle name="20 % - Akzent5 2 2 3 2 2 4" xfId="46718" xr:uid="{00000000-0005-0000-0000-000030020000}"/>
    <cellStyle name="20 % - Akzent5 2 2 3 2 3" xfId="9648" xr:uid="{00000000-0005-0000-0000-000030020000}"/>
    <cellStyle name="20 % - Akzent5 2 2 3 2 3 2" xfId="23099" xr:uid="{00000000-0005-0000-0000-000030020000}"/>
    <cellStyle name="20 % - Akzent5 2 2 3 2 3 3" xfId="36583" xr:uid="{00000000-0005-0000-0000-000030020000}"/>
    <cellStyle name="20 % - Akzent5 2 2 3 2 3 4" xfId="50074" xr:uid="{00000000-0005-0000-0000-000030020000}"/>
    <cellStyle name="20 % - Akzent5 2 2 3 2 4" xfId="13004" xr:uid="{00000000-0005-0000-0000-000030020000}"/>
    <cellStyle name="20 % - Akzent5 2 2 3 2 4 2" xfId="26455" xr:uid="{00000000-0005-0000-0000-000030020000}"/>
    <cellStyle name="20 % - Akzent5 2 2 3 2 4 3" xfId="39939" xr:uid="{00000000-0005-0000-0000-000030020000}"/>
    <cellStyle name="20 % - Akzent5 2 2 3 2 4 4" xfId="53430" xr:uid="{00000000-0005-0000-0000-000030020000}"/>
    <cellStyle name="20 % - Akzent5 2 2 3 2 5" xfId="16386" xr:uid="{00000000-0005-0000-0000-000030020000}"/>
    <cellStyle name="20 % - Akzent5 2 2 3 2 6" xfId="29870" xr:uid="{00000000-0005-0000-0000-000030020000}"/>
    <cellStyle name="20 % - Akzent5 2 2 3 2 7" xfId="43361" xr:uid="{00000000-0005-0000-0000-000030020000}"/>
    <cellStyle name="20 % - Akzent5 2 2 3 3" xfId="5165" xr:uid="{00000000-0005-0000-0000-00002F020000}"/>
    <cellStyle name="20 % - Akzent5 2 2 3 3 2" xfId="18616" xr:uid="{00000000-0005-0000-0000-00002F020000}"/>
    <cellStyle name="20 % - Akzent5 2 2 3 3 3" xfId="32100" xr:uid="{00000000-0005-0000-0000-00002F020000}"/>
    <cellStyle name="20 % - Akzent5 2 2 3 3 4" xfId="45591" xr:uid="{00000000-0005-0000-0000-00002F020000}"/>
    <cellStyle name="20 % - Akzent5 2 2 3 4" xfId="8521" xr:uid="{00000000-0005-0000-0000-00002F020000}"/>
    <cellStyle name="20 % - Akzent5 2 2 3 4 2" xfId="21972" xr:uid="{00000000-0005-0000-0000-00002F020000}"/>
    <cellStyle name="20 % - Akzent5 2 2 3 4 3" xfId="35456" xr:uid="{00000000-0005-0000-0000-00002F020000}"/>
    <cellStyle name="20 % - Akzent5 2 2 3 4 4" xfId="48947" xr:uid="{00000000-0005-0000-0000-00002F020000}"/>
    <cellStyle name="20 % - Akzent5 2 2 3 5" xfId="11877" xr:uid="{00000000-0005-0000-0000-00002F020000}"/>
    <cellStyle name="20 % - Akzent5 2 2 3 5 2" xfId="25328" xr:uid="{00000000-0005-0000-0000-00002F020000}"/>
    <cellStyle name="20 % - Akzent5 2 2 3 5 3" xfId="38812" xr:uid="{00000000-0005-0000-0000-00002F020000}"/>
    <cellStyle name="20 % - Akzent5 2 2 3 5 4" xfId="52303" xr:uid="{00000000-0005-0000-0000-00002F020000}"/>
    <cellStyle name="20 % - Akzent5 2 2 3 6" xfId="15259" xr:uid="{00000000-0005-0000-0000-00002F020000}"/>
    <cellStyle name="20 % - Akzent5 2 2 3 7" xfId="28743" xr:uid="{00000000-0005-0000-0000-00002F020000}"/>
    <cellStyle name="20 % - Akzent5 2 2 3 8" xfId="42234" xr:uid="{00000000-0005-0000-0000-00002F020000}"/>
    <cellStyle name="20 % - Akzent5 2 2 4" xfId="2370" xr:uid="{00000000-0005-0000-0000-000031020000}"/>
    <cellStyle name="20 % - Akzent5 2 2 4 2" xfId="5732" xr:uid="{00000000-0005-0000-0000-000031020000}"/>
    <cellStyle name="20 % - Akzent5 2 2 4 2 2" xfId="19183" xr:uid="{00000000-0005-0000-0000-000031020000}"/>
    <cellStyle name="20 % - Akzent5 2 2 4 2 3" xfId="32667" xr:uid="{00000000-0005-0000-0000-000031020000}"/>
    <cellStyle name="20 % - Akzent5 2 2 4 2 4" xfId="46158" xr:uid="{00000000-0005-0000-0000-000031020000}"/>
    <cellStyle name="20 % - Akzent5 2 2 4 3" xfId="9088" xr:uid="{00000000-0005-0000-0000-000031020000}"/>
    <cellStyle name="20 % - Akzent5 2 2 4 3 2" xfId="22539" xr:uid="{00000000-0005-0000-0000-000031020000}"/>
    <cellStyle name="20 % - Akzent5 2 2 4 3 3" xfId="36023" xr:uid="{00000000-0005-0000-0000-000031020000}"/>
    <cellStyle name="20 % - Akzent5 2 2 4 3 4" xfId="49514" xr:uid="{00000000-0005-0000-0000-000031020000}"/>
    <cellStyle name="20 % - Akzent5 2 2 4 4" xfId="12444" xr:uid="{00000000-0005-0000-0000-000031020000}"/>
    <cellStyle name="20 % - Akzent5 2 2 4 4 2" xfId="25895" xr:uid="{00000000-0005-0000-0000-000031020000}"/>
    <cellStyle name="20 % - Akzent5 2 2 4 4 3" xfId="39379" xr:uid="{00000000-0005-0000-0000-000031020000}"/>
    <cellStyle name="20 % - Akzent5 2 2 4 4 4" xfId="52870" xr:uid="{00000000-0005-0000-0000-000031020000}"/>
    <cellStyle name="20 % - Akzent5 2 2 4 5" xfId="15826" xr:uid="{00000000-0005-0000-0000-000031020000}"/>
    <cellStyle name="20 % - Akzent5 2 2 4 6" xfId="29310" xr:uid="{00000000-0005-0000-0000-000031020000}"/>
    <cellStyle name="20 % - Akzent5 2 2 4 7" xfId="42801" xr:uid="{00000000-0005-0000-0000-000031020000}"/>
    <cellStyle name="20 % - Akzent5 2 2 5" xfId="3476" xr:uid="{00000000-0005-0000-0000-000032020000}"/>
    <cellStyle name="20 % - Akzent5 2 2 5 2" xfId="6837" xr:uid="{00000000-0005-0000-0000-000032020000}"/>
    <cellStyle name="20 % - Akzent5 2 2 5 2 2" xfId="20288" xr:uid="{00000000-0005-0000-0000-000032020000}"/>
    <cellStyle name="20 % - Akzent5 2 2 5 2 3" xfId="33772" xr:uid="{00000000-0005-0000-0000-000032020000}"/>
    <cellStyle name="20 % - Akzent5 2 2 5 2 4" xfId="47263" xr:uid="{00000000-0005-0000-0000-000032020000}"/>
    <cellStyle name="20 % - Akzent5 2 2 5 3" xfId="10193" xr:uid="{00000000-0005-0000-0000-000032020000}"/>
    <cellStyle name="20 % - Akzent5 2 2 5 3 2" xfId="23644" xr:uid="{00000000-0005-0000-0000-000032020000}"/>
    <cellStyle name="20 % - Akzent5 2 2 5 3 3" xfId="37128" xr:uid="{00000000-0005-0000-0000-000032020000}"/>
    <cellStyle name="20 % - Akzent5 2 2 5 3 4" xfId="50619" xr:uid="{00000000-0005-0000-0000-000032020000}"/>
    <cellStyle name="20 % - Akzent5 2 2 5 4" xfId="13549" xr:uid="{00000000-0005-0000-0000-000032020000}"/>
    <cellStyle name="20 % - Akzent5 2 2 5 4 2" xfId="27000" xr:uid="{00000000-0005-0000-0000-000032020000}"/>
    <cellStyle name="20 % - Akzent5 2 2 5 4 3" xfId="40484" xr:uid="{00000000-0005-0000-0000-000032020000}"/>
    <cellStyle name="20 % - Akzent5 2 2 5 4 4" xfId="53975" xr:uid="{00000000-0005-0000-0000-000032020000}"/>
    <cellStyle name="20 % - Akzent5 2 2 5 5" xfId="16931" xr:uid="{00000000-0005-0000-0000-000032020000}"/>
    <cellStyle name="20 % - Akzent5 2 2 5 6" xfId="30415" xr:uid="{00000000-0005-0000-0000-000032020000}"/>
    <cellStyle name="20 % - Akzent5 2 2 5 7" xfId="43906" xr:uid="{00000000-0005-0000-0000-000032020000}"/>
    <cellStyle name="20 % - Akzent5 2 2 6" xfId="4056" xr:uid="{00000000-0005-0000-0000-000033020000}"/>
    <cellStyle name="20 % - Akzent5 2 2 6 2" xfId="7413" xr:uid="{00000000-0005-0000-0000-000033020000}"/>
    <cellStyle name="20 % - Akzent5 2 2 6 2 2" xfId="20864" xr:uid="{00000000-0005-0000-0000-000033020000}"/>
    <cellStyle name="20 % - Akzent5 2 2 6 2 3" xfId="34348" xr:uid="{00000000-0005-0000-0000-000033020000}"/>
    <cellStyle name="20 % - Akzent5 2 2 6 2 4" xfId="47839" xr:uid="{00000000-0005-0000-0000-000033020000}"/>
    <cellStyle name="20 % - Akzent5 2 2 6 3" xfId="10769" xr:uid="{00000000-0005-0000-0000-000033020000}"/>
    <cellStyle name="20 % - Akzent5 2 2 6 3 2" xfId="24220" xr:uid="{00000000-0005-0000-0000-000033020000}"/>
    <cellStyle name="20 % - Akzent5 2 2 6 3 3" xfId="37704" xr:uid="{00000000-0005-0000-0000-000033020000}"/>
    <cellStyle name="20 % - Akzent5 2 2 6 3 4" xfId="51195" xr:uid="{00000000-0005-0000-0000-000033020000}"/>
    <cellStyle name="20 % - Akzent5 2 2 6 4" xfId="14125" xr:uid="{00000000-0005-0000-0000-000033020000}"/>
    <cellStyle name="20 % - Akzent5 2 2 6 4 2" xfId="27576" xr:uid="{00000000-0005-0000-0000-000033020000}"/>
    <cellStyle name="20 % - Akzent5 2 2 6 4 3" xfId="41060" xr:uid="{00000000-0005-0000-0000-000033020000}"/>
    <cellStyle name="20 % - Akzent5 2 2 6 4 4" xfId="54551" xr:uid="{00000000-0005-0000-0000-000033020000}"/>
    <cellStyle name="20 % - Akzent5 2 2 6 5" xfId="17507" xr:uid="{00000000-0005-0000-0000-000033020000}"/>
    <cellStyle name="20 % - Akzent5 2 2 6 6" xfId="30991" xr:uid="{00000000-0005-0000-0000-000033020000}"/>
    <cellStyle name="20 % - Akzent5 2 2 6 7" xfId="44482" xr:uid="{00000000-0005-0000-0000-000033020000}"/>
    <cellStyle name="20 % - Akzent5 2 2 7" xfId="4606" xr:uid="{00000000-0005-0000-0000-000028020000}"/>
    <cellStyle name="20 % - Akzent5 2 2 7 2" xfId="18057" xr:uid="{00000000-0005-0000-0000-000028020000}"/>
    <cellStyle name="20 % - Akzent5 2 2 7 3" xfId="31541" xr:uid="{00000000-0005-0000-0000-000028020000}"/>
    <cellStyle name="20 % - Akzent5 2 2 7 4" xfId="45032" xr:uid="{00000000-0005-0000-0000-000028020000}"/>
    <cellStyle name="20 % - Akzent5 2 2 8" xfId="7962" xr:uid="{00000000-0005-0000-0000-000028020000}"/>
    <cellStyle name="20 % - Akzent5 2 2 8 2" xfId="21413" xr:uid="{00000000-0005-0000-0000-000028020000}"/>
    <cellStyle name="20 % - Akzent5 2 2 8 3" xfId="34897" xr:uid="{00000000-0005-0000-0000-000028020000}"/>
    <cellStyle name="20 % - Akzent5 2 2 8 4" xfId="48388" xr:uid="{00000000-0005-0000-0000-000028020000}"/>
    <cellStyle name="20 % - Akzent5 2 2 9" xfId="11318" xr:uid="{00000000-0005-0000-0000-000028020000}"/>
    <cellStyle name="20 % - Akzent5 2 2 9 2" xfId="24769" xr:uid="{00000000-0005-0000-0000-000028020000}"/>
    <cellStyle name="20 % - Akzent5 2 2 9 3" xfId="38253" xr:uid="{00000000-0005-0000-0000-000028020000}"/>
    <cellStyle name="20 % - Akzent5 2 2 9 4" xfId="51744" xr:uid="{00000000-0005-0000-0000-000028020000}"/>
    <cellStyle name="20 % - Akzent5 2 3" xfId="1309" xr:uid="{00000000-0005-0000-0000-000034020000}"/>
    <cellStyle name="20 % - Akzent5 2 3 10" xfId="14785" xr:uid="{00000000-0005-0000-0000-000034020000}"/>
    <cellStyle name="20 % - Akzent5 2 3 11" xfId="28268" xr:uid="{00000000-0005-0000-0000-000034020000}"/>
    <cellStyle name="20 % - Akzent5 2 3 12" xfId="41759" xr:uid="{00000000-0005-0000-0000-000034020000}"/>
    <cellStyle name="20 % - Akzent5 2 3 2" xfId="1549" xr:uid="{00000000-0005-0000-0000-000035020000}"/>
    <cellStyle name="20 % - Akzent5 2 3 2 10" xfId="28518" xr:uid="{00000000-0005-0000-0000-000035020000}"/>
    <cellStyle name="20 % - Akzent5 2 3 2 11" xfId="42009" xr:uid="{00000000-0005-0000-0000-000035020000}"/>
    <cellStyle name="20 % - Akzent5 2 3 2 2" xfId="2126" xr:uid="{00000000-0005-0000-0000-000036020000}"/>
    <cellStyle name="20 % - Akzent5 2 3 2 2 2" xfId="3267" xr:uid="{00000000-0005-0000-0000-000037020000}"/>
    <cellStyle name="20 % - Akzent5 2 3 2 2 2 2" xfId="6628" xr:uid="{00000000-0005-0000-0000-000037020000}"/>
    <cellStyle name="20 % - Akzent5 2 3 2 2 2 2 2" xfId="20079" xr:uid="{00000000-0005-0000-0000-000037020000}"/>
    <cellStyle name="20 % - Akzent5 2 3 2 2 2 2 3" xfId="33563" xr:uid="{00000000-0005-0000-0000-000037020000}"/>
    <cellStyle name="20 % - Akzent5 2 3 2 2 2 2 4" xfId="47054" xr:uid="{00000000-0005-0000-0000-000037020000}"/>
    <cellStyle name="20 % - Akzent5 2 3 2 2 2 3" xfId="9984" xr:uid="{00000000-0005-0000-0000-000037020000}"/>
    <cellStyle name="20 % - Akzent5 2 3 2 2 2 3 2" xfId="23435" xr:uid="{00000000-0005-0000-0000-000037020000}"/>
    <cellStyle name="20 % - Akzent5 2 3 2 2 2 3 3" xfId="36919" xr:uid="{00000000-0005-0000-0000-000037020000}"/>
    <cellStyle name="20 % - Akzent5 2 3 2 2 2 3 4" xfId="50410" xr:uid="{00000000-0005-0000-0000-000037020000}"/>
    <cellStyle name="20 % - Akzent5 2 3 2 2 2 4" xfId="13340" xr:uid="{00000000-0005-0000-0000-000037020000}"/>
    <cellStyle name="20 % - Akzent5 2 3 2 2 2 4 2" xfId="26791" xr:uid="{00000000-0005-0000-0000-000037020000}"/>
    <cellStyle name="20 % - Akzent5 2 3 2 2 2 4 3" xfId="40275" xr:uid="{00000000-0005-0000-0000-000037020000}"/>
    <cellStyle name="20 % - Akzent5 2 3 2 2 2 4 4" xfId="53766" xr:uid="{00000000-0005-0000-0000-000037020000}"/>
    <cellStyle name="20 % - Akzent5 2 3 2 2 2 5" xfId="16722" xr:uid="{00000000-0005-0000-0000-000037020000}"/>
    <cellStyle name="20 % - Akzent5 2 3 2 2 2 6" xfId="30206" xr:uid="{00000000-0005-0000-0000-000037020000}"/>
    <cellStyle name="20 % - Akzent5 2 3 2 2 2 7" xfId="43697" xr:uid="{00000000-0005-0000-0000-000037020000}"/>
    <cellStyle name="20 % - Akzent5 2 3 2 2 3" xfId="5501" xr:uid="{00000000-0005-0000-0000-000036020000}"/>
    <cellStyle name="20 % - Akzent5 2 3 2 2 3 2" xfId="18952" xr:uid="{00000000-0005-0000-0000-000036020000}"/>
    <cellStyle name="20 % - Akzent5 2 3 2 2 3 3" xfId="32436" xr:uid="{00000000-0005-0000-0000-000036020000}"/>
    <cellStyle name="20 % - Akzent5 2 3 2 2 3 4" xfId="45927" xr:uid="{00000000-0005-0000-0000-000036020000}"/>
    <cellStyle name="20 % - Akzent5 2 3 2 2 4" xfId="8857" xr:uid="{00000000-0005-0000-0000-000036020000}"/>
    <cellStyle name="20 % - Akzent5 2 3 2 2 4 2" xfId="22308" xr:uid="{00000000-0005-0000-0000-000036020000}"/>
    <cellStyle name="20 % - Akzent5 2 3 2 2 4 3" xfId="35792" xr:uid="{00000000-0005-0000-0000-000036020000}"/>
    <cellStyle name="20 % - Akzent5 2 3 2 2 4 4" xfId="49283" xr:uid="{00000000-0005-0000-0000-000036020000}"/>
    <cellStyle name="20 % - Akzent5 2 3 2 2 5" xfId="12213" xr:uid="{00000000-0005-0000-0000-000036020000}"/>
    <cellStyle name="20 % - Akzent5 2 3 2 2 5 2" xfId="25664" xr:uid="{00000000-0005-0000-0000-000036020000}"/>
    <cellStyle name="20 % - Akzent5 2 3 2 2 5 3" xfId="39148" xr:uid="{00000000-0005-0000-0000-000036020000}"/>
    <cellStyle name="20 % - Akzent5 2 3 2 2 5 4" xfId="52639" xr:uid="{00000000-0005-0000-0000-000036020000}"/>
    <cellStyle name="20 % - Akzent5 2 3 2 2 6" xfId="15595" xr:uid="{00000000-0005-0000-0000-000036020000}"/>
    <cellStyle name="20 % - Akzent5 2 3 2 2 7" xfId="29079" xr:uid="{00000000-0005-0000-0000-000036020000}"/>
    <cellStyle name="20 % - Akzent5 2 3 2 2 8" xfId="42570" xr:uid="{00000000-0005-0000-0000-000036020000}"/>
    <cellStyle name="20 % - Akzent5 2 3 2 3" xfId="2707" xr:uid="{00000000-0005-0000-0000-000038020000}"/>
    <cellStyle name="20 % - Akzent5 2 3 2 3 2" xfId="6068" xr:uid="{00000000-0005-0000-0000-000038020000}"/>
    <cellStyle name="20 % - Akzent5 2 3 2 3 2 2" xfId="19519" xr:uid="{00000000-0005-0000-0000-000038020000}"/>
    <cellStyle name="20 % - Akzent5 2 3 2 3 2 3" xfId="33003" xr:uid="{00000000-0005-0000-0000-000038020000}"/>
    <cellStyle name="20 % - Akzent5 2 3 2 3 2 4" xfId="46494" xr:uid="{00000000-0005-0000-0000-000038020000}"/>
    <cellStyle name="20 % - Akzent5 2 3 2 3 3" xfId="9424" xr:uid="{00000000-0005-0000-0000-000038020000}"/>
    <cellStyle name="20 % - Akzent5 2 3 2 3 3 2" xfId="22875" xr:uid="{00000000-0005-0000-0000-000038020000}"/>
    <cellStyle name="20 % - Akzent5 2 3 2 3 3 3" xfId="36359" xr:uid="{00000000-0005-0000-0000-000038020000}"/>
    <cellStyle name="20 % - Akzent5 2 3 2 3 3 4" xfId="49850" xr:uid="{00000000-0005-0000-0000-000038020000}"/>
    <cellStyle name="20 % - Akzent5 2 3 2 3 4" xfId="12780" xr:uid="{00000000-0005-0000-0000-000038020000}"/>
    <cellStyle name="20 % - Akzent5 2 3 2 3 4 2" xfId="26231" xr:uid="{00000000-0005-0000-0000-000038020000}"/>
    <cellStyle name="20 % - Akzent5 2 3 2 3 4 3" xfId="39715" xr:uid="{00000000-0005-0000-0000-000038020000}"/>
    <cellStyle name="20 % - Akzent5 2 3 2 3 4 4" xfId="53206" xr:uid="{00000000-0005-0000-0000-000038020000}"/>
    <cellStyle name="20 % - Akzent5 2 3 2 3 5" xfId="16162" xr:uid="{00000000-0005-0000-0000-000038020000}"/>
    <cellStyle name="20 % - Akzent5 2 3 2 3 6" xfId="29646" xr:uid="{00000000-0005-0000-0000-000038020000}"/>
    <cellStyle name="20 % - Akzent5 2 3 2 3 7" xfId="43137" xr:uid="{00000000-0005-0000-0000-000038020000}"/>
    <cellStyle name="20 % - Akzent5 2 3 2 4" xfId="3812" xr:uid="{00000000-0005-0000-0000-000039020000}"/>
    <cellStyle name="20 % - Akzent5 2 3 2 4 2" xfId="7173" xr:uid="{00000000-0005-0000-0000-000039020000}"/>
    <cellStyle name="20 % - Akzent5 2 3 2 4 2 2" xfId="20624" xr:uid="{00000000-0005-0000-0000-000039020000}"/>
    <cellStyle name="20 % - Akzent5 2 3 2 4 2 3" xfId="34108" xr:uid="{00000000-0005-0000-0000-000039020000}"/>
    <cellStyle name="20 % - Akzent5 2 3 2 4 2 4" xfId="47599" xr:uid="{00000000-0005-0000-0000-000039020000}"/>
    <cellStyle name="20 % - Akzent5 2 3 2 4 3" xfId="10529" xr:uid="{00000000-0005-0000-0000-000039020000}"/>
    <cellStyle name="20 % - Akzent5 2 3 2 4 3 2" xfId="23980" xr:uid="{00000000-0005-0000-0000-000039020000}"/>
    <cellStyle name="20 % - Akzent5 2 3 2 4 3 3" xfId="37464" xr:uid="{00000000-0005-0000-0000-000039020000}"/>
    <cellStyle name="20 % - Akzent5 2 3 2 4 3 4" xfId="50955" xr:uid="{00000000-0005-0000-0000-000039020000}"/>
    <cellStyle name="20 % - Akzent5 2 3 2 4 4" xfId="13885" xr:uid="{00000000-0005-0000-0000-000039020000}"/>
    <cellStyle name="20 % - Akzent5 2 3 2 4 4 2" xfId="27336" xr:uid="{00000000-0005-0000-0000-000039020000}"/>
    <cellStyle name="20 % - Akzent5 2 3 2 4 4 3" xfId="40820" xr:uid="{00000000-0005-0000-0000-000039020000}"/>
    <cellStyle name="20 % - Akzent5 2 3 2 4 4 4" xfId="54311" xr:uid="{00000000-0005-0000-0000-000039020000}"/>
    <cellStyle name="20 % - Akzent5 2 3 2 4 5" xfId="17267" xr:uid="{00000000-0005-0000-0000-000039020000}"/>
    <cellStyle name="20 % - Akzent5 2 3 2 4 6" xfId="30751" xr:uid="{00000000-0005-0000-0000-000039020000}"/>
    <cellStyle name="20 % - Akzent5 2 3 2 4 7" xfId="44242" xr:uid="{00000000-0005-0000-0000-000039020000}"/>
    <cellStyle name="20 % - Akzent5 2 3 2 5" xfId="4392" xr:uid="{00000000-0005-0000-0000-00003A020000}"/>
    <cellStyle name="20 % - Akzent5 2 3 2 5 2" xfId="7749" xr:uid="{00000000-0005-0000-0000-00003A020000}"/>
    <cellStyle name="20 % - Akzent5 2 3 2 5 2 2" xfId="21200" xr:uid="{00000000-0005-0000-0000-00003A020000}"/>
    <cellStyle name="20 % - Akzent5 2 3 2 5 2 3" xfId="34684" xr:uid="{00000000-0005-0000-0000-00003A020000}"/>
    <cellStyle name="20 % - Akzent5 2 3 2 5 2 4" xfId="48175" xr:uid="{00000000-0005-0000-0000-00003A020000}"/>
    <cellStyle name="20 % - Akzent5 2 3 2 5 3" xfId="11105" xr:uid="{00000000-0005-0000-0000-00003A020000}"/>
    <cellStyle name="20 % - Akzent5 2 3 2 5 3 2" xfId="24556" xr:uid="{00000000-0005-0000-0000-00003A020000}"/>
    <cellStyle name="20 % - Akzent5 2 3 2 5 3 3" xfId="38040" xr:uid="{00000000-0005-0000-0000-00003A020000}"/>
    <cellStyle name="20 % - Akzent5 2 3 2 5 3 4" xfId="51531" xr:uid="{00000000-0005-0000-0000-00003A020000}"/>
    <cellStyle name="20 % - Akzent5 2 3 2 5 4" xfId="14461" xr:uid="{00000000-0005-0000-0000-00003A020000}"/>
    <cellStyle name="20 % - Akzent5 2 3 2 5 4 2" xfId="27912" xr:uid="{00000000-0005-0000-0000-00003A020000}"/>
    <cellStyle name="20 % - Akzent5 2 3 2 5 4 3" xfId="41396" xr:uid="{00000000-0005-0000-0000-00003A020000}"/>
    <cellStyle name="20 % - Akzent5 2 3 2 5 4 4" xfId="54887" xr:uid="{00000000-0005-0000-0000-00003A020000}"/>
    <cellStyle name="20 % - Akzent5 2 3 2 5 5" xfId="17843" xr:uid="{00000000-0005-0000-0000-00003A020000}"/>
    <cellStyle name="20 % - Akzent5 2 3 2 5 6" xfId="31327" xr:uid="{00000000-0005-0000-0000-00003A020000}"/>
    <cellStyle name="20 % - Akzent5 2 3 2 5 7" xfId="44818" xr:uid="{00000000-0005-0000-0000-00003A020000}"/>
    <cellStyle name="20 % - Akzent5 2 3 2 6" xfId="4942" xr:uid="{00000000-0005-0000-0000-000035020000}"/>
    <cellStyle name="20 % - Akzent5 2 3 2 6 2" xfId="18393" xr:uid="{00000000-0005-0000-0000-000035020000}"/>
    <cellStyle name="20 % - Akzent5 2 3 2 6 3" xfId="31877" xr:uid="{00000000-0005-0000-0000-000035020000}"/>
    <cellStyle name="20 % - Akzent5 2 3 2 6 4" xfId="45368" xr:uid="{00000000-0005-0000-0000-000035020000}"/>
    <cellStyle name="20 % - Akzent5 2 3 2 7" xfId="8298" xr:uid="{00000000-0005-0000-0000-000035020000}"/>
    <cellStyle name="20 % - Akzent5 2 3 2 7 2" xfId="21749" xr:uid="{00000000-0005-0000-0000-000035020000}"/>
    <cellStyle name="20 % - Akzent5 2 3 2 7 3" xfId="35233" xr:uid="{00000000-0005-0000-0000-000035020000}"/>
    <cellStyle name="20 % - Akzent5 2 3 2 7 4" xfId="48724" xr:uid="{00000000-0005-0000-0000-000035020000}"/>
    <cellStyle name="20 % - Akzent5 2 3 2 8" xfId="11654" xr:uid="{00000000-0005-0000-0000-000035020000}"/>
    <cellStyle name="20 % - Akzent5 2 3 2 8 2" xfId="25105" xr:uid="{00000000-0005-0000-0000-000035020000}"/>
    <cellStyle name="20 % - Akzent5 2 3 2 8 3" xfId="38589" xr:uid="{00000000-0005-0000-0000-000035020000}"/>
    <cellStyle name="20 % - Akzent5 2 3 2 8 4" xfId="52080" xr:uid="{00000000-0005-0000-0000-000035020000}"/>
    <cellStyle name="20 % - Akzent5 2 3 2 9" xfId="15035" xr:uid="{00000000-0005-0000-0000-000035020000}"/>
    <cellStyle name="20 % - Akzent5 2 3 3" xfId="1877" xr:uid="{00000000-0005-0000-0000-00003B020000}"/>
    <cellStyle name="20 % - Akzent5 2 3 3 2" xfId="3017" xr:uid="{00000000-0005-0000-0000-00003C020000}"/>
    <cellStyle name="20 % - Akzent5 2 3 3 2 2" xfId="6378" xr:uid="{00000000-0005-0000-0000-00003C020000}"/>
    <cellStyle name="20 % - Akzent5 2 3 3 2 2 2" xfId="19829" xr:uid="{00000000-0005-0000-0000-00003C020000}"/>
    <cellStyle name="20 % - Akzent5 2 3 3 2 2 3" xfId="33313" xr:uid="{00000000-0005-0000-0000-00003C020000}"/>
    <cellStyle name="20 % - Akzent5 2 3 3 2 2 4" xfId="46804" xr:uid="{00000000-0005-0000-0000-00003C020000}"/>
    <cellStyle name="20 % - Akzent5 2 3 3 2 3" xfId="9734" xr:uid="{00000000-0005-0000-0000-00003C020000}"/>
    <cellStyle name="20 % - Akzent5 2 3 3 2 3 2" xfId="23185" xr:uid="{00000000-0005-0000-0000-00003C020000}"/>
    <cellStyle name="20 % - Akzent5 2 3 3 2 3 3" xfId="36669" xr:uid="{00000000-0005-0000-0000-00003C020000}"/>
    <cellStyle name="20 % - Akzent5 2 3 3 2 3 4" xfId="50160" xr:uid="{00000000-0005-0000-0000-00003C020000}"/>
    <cellStyle name="20 % - Akzent5 2 3 3 2 4" xfId="13090" xr:uid="{00000000-0005-0000-0000-00003C020000}"/>
    <cellStyle name="20 % - Akzent5 2 3 3 2 4 2" xfId="26541" xr:uid="{00000000-0005-0000-0000-00003C020000}"/>
    <cellStyle name="20 % - Akzent5 2 3 3 2 4 3" xfId="40025" xr:uid="{00000000-0005-0000-0000-00003C020000}"/>
    <cellStyle name="20 % - Akzent5 2 3 3 2 4 4" xfId="53516" xr:uid="{00000000-0005-0000-0000-00003C020000}"/>
    <cellStyle name="20 % - Akzent5 2 3 3 2 5" xfId="16472" xr:uid="{00000000-0005-0000-0000-00003C020000}"/>
    <cellStyle name="20 % - Akzent5 2 3 3 2 6" xfId="29956" xr:uid="{00000000-0005-0000-0000-00003C020000}"/>
    <cellStyle name="20 % - Akzent5 2 3 3 2 7" xfId="43447" xr:uid="{00000000-0005-0000-0000-00003C020000}"/>
    <cellStyle name="20 % - Akzent5 2 3 3 3" xfId="5251" xr:uid="{00000000-0005-0000-0000-00003B020000}"/>
    <cellStyle name="20 % - Akzent5 2 3 3 3 2" xfId="18702" xr:uid="{00000000-0005-0000-0000-00003B020000}"/>
    <cellStyle name="20 % - Akzent5 2 3 3 3 3" xfId="32186" xr:uid="{00000000-0005-0000-0000-00003B020000}"/>
    <cellStyle name="20 % - Akzent5 2 3 3 3 4" xfId="45677" xr:uid="{00000000-0005-0000-0000-00003B020000}"/>
    <cellStyle name="20 % - Akzent5 2 3 3 4" xfId="8607" xr:uid="{00000000-0005-0000-0000-00003B020000}"/>
    <cellStyle name="20 % - Akzent5 2 3 3 4 2" xfId="22058" xr:uid="{00000000-0005-0000-0000-00003B020000}"/>
    <cellStyle name="20 % - Akzent5 2 3 3 4 3" xfId="35542" xr:uid="{00000000-0005-0000-0000-00003B020000}"/>
    <cellStyle name="20 % - Akzent5 2 3 3 4 4" xfId="49033" xr:uid="{00000000-0005-0000-0000-00003B020000}"/>
    <cellStyle name="20 % - Akzent5 2 3 3 5" xfId="11963" xr:uid="{00000000-0005-0000-0000-00003B020000}"/>
    <cellStyle name="20 % - Akzent5 2 3 3 5 2" xfId="25414" xr:uid="{00000000-0005-0000-0000-00003B020000}"/>
    <cellStyle name="20 % - Akzent5 2 3 3 5 3" xfId="38898" xr:uid="{00000000-0005-0000-0000-00003B020000}"/>
    <cellStyle name="20 % - Akzent5 2 3 3 5 4" xfId="52389" xr:uid="{00000000-0005-0000-0000-00003B020000}"/>
    <cellStyle name="20 % - Akzent5 2 3 3 6" xfId="15345" xr:uid="{00000000-0005-0000-0000-00003B020000}"/>
    <cellStyle name="20 % - Akzent5 2 3 3 7" xfId="28829" xr:uid="{00000000-0005-0000-0000-00003B020000}"/>
    <cellStyle name="20 % - Akzent5 2 3 3 8" xfId="42320" xr:uid="{00000000-0005-0000-0000-00003B020000}"/>
    <cellStyle name="20 % - Akzent5 2 3 4" xfId="2456" xr:uid="{00000000-0005-0000-0000-00003D020000}"/>
    <cellStyle name="20 % - Akzent5 2 3 4 2" xfId="5818" xr:uid="{00000000-0005-0000-0000-00003D020000}"/>
    <cellStyle name="20 % - Akzent5 2 3 4 2 2" xfId="19269" xr:uid="{00000000-0005-0000-0000-00003D020000}"/>
    <cellStyle name="20 % - Akzent5 2 3 4 2 3" xfId="32753" xr:uid="{00000000-0005-0000-0000-00003D020000}"/>
    <cellStyle name="20 % - Akzent5 2 3 4 2 4" xfId="46244" xr:uid="{00000000-0005-0000-0000-00003D020000}"/>
    <cellStyle name="20 % - Akzent5 2 3 4 3" xfId="9174" xr:uid="{00000000-0005-0000-0000-00003D020000}"/>
    <cellStyle name="20 % - Akzent5 2 3 4 3 2" xfId="22625" xr:uid="{00000000-0005-0000-0000-00003D020000}"/>
    <cellStyle name="20 % - Akzent5 2 3 4 3 3" xfId="36109" xr:uid="{00000000-0005-0000-0000-00003D020000}"/>
    <cellStyle name="20 % - Akzent5 2 3 4 3 4" xfId="49600" xr:uid="{00000000-0005-0000-0000-00003D020000}"/>
    <cellStyle name="20 % - Akzent5 2 3 4 4" xfId="12530" xr:uid="{00000000-0005-0000-0000-00003D020000}"/>
    <cellStyle name="20 % - Akzent5 2 3 4 4 2" xfId="25981" xr:uid="{00000000-0005-0000-0000-00003D020000}"/>
    <cellStyle name="20 % - Akzent5 2 3 4 4 3" xfId="39465" xr:uid="{00000000-0005-0000-0000-00003D020000}"/>
    <cellStyle name="20 % - Akzent5 2 3 4 4 4" xfId="52956" xr:uid="{00000000-0005-0000-0000-00003D020000}"/>
    <cellStyle name="20 % - Akzent5 2 3 4 5" xfId="15912" xr:uid="{00000000-0005-0000-0000-00003D020000}"/>
    <cellStyle name="20 % - Akzent5 2 3 4 6" xfId="29396" xr:uid="{00000000-0005-0000-0000-00003D020000}"/>
    <cellStyle name="20 % - Akzent5 2 3 4 7" xfId="42887" xr:uid="{00000000-0005-0000-0000-00003D020000}"/>
    <cellStyle name="20 % - Akzent5 2 3 5" xfId="3562" xr:uid="{00000000-0005-0000-0000-00003E020000}"/>
    <cellStyle name="20 % - Akzent5 2 3 5 2" xfId="6923" xr:uid="{00000000-0005-0000-0000-00003E020000}"/>
    <cellStyle name="20 % - Akzent5 2 3 5 2 2" xfId="20374" xr:uid="{00000000-0005-0000-0000-00003E020000}"/>
    <cellStyle name="20 % - Akzent5 2 3 5 2 3" xfId="33858" xr:uid="{00000000-0005-0000-0000-00003E020000}"/>
    <cellStyle name="20 % - Akzent5 2 3 5 2 4" xfId="47349" xr:uid="{00000000-0005-0000-0000-00003E020000}"/>
    <cellStyle name="20 % - Akzent5 2 3 5 3" xfId="10279" xr:uid="{00000000-0005-0000-0000-00003E020000}"/>
    <cellStyle name="20 % - Akzent5 2 3 5 3 2" xfId="23730" xr:uid="{00000000-0005-0000-0000-00003E020000}"/>
    <cellStyle name="20 % - Akzent5 2 3 5 3 3" xfId="37214" xr:uid="{00000000-0005-0000-0000-00003E020000}"/>
    <cellStyle name="20 % - Akzent5 2 3 5 3 4" xfId="50705" xr:uid="{00000000-0005-0000-0000-00003E020000}"/>
    <cellStyle name="20 % - Akzent5 2 3 5 4" xfId="13635" xr:uid="{00000000-0005-0000-0000-00003E020000}"/>
    <cellStyle name="20 % - Akzent5 2 3 5 4 2" xfId="27086" xr:uid="{00000000-0005-0000-0000-00003E020000}"/>
    <cellStyle name="20 % - Akzent5 2 3 5 4 3" xfId="40570" xr:uid="{00000000-0005-0000-0000-00003E020000}"/>
    <cellStyle name="20 % - Akzent5 2 3 5 4 4" xfId="54061" xr:uid="{00000000-0005-0000-0000-00003E020000}"/>
    <cellStyle name="20 % - Akzent5 2 3 5 5" xfId="17017" xr:uid="{00000000-0005-0000-0000-00003E020000}"/>
    <cellStyle name="20 % - Akzent5 2 3 5 6" xfId="30501" xr:uid="{00000000-0005-0000-0000-00003E020000}"/>
    <cellStyle name="20 % - Akzent5 2 3 5 7" xfId="43992" xr:uid="{00000000-0005-0000-0000-00003E020000}"/>
    <cellStyle name="20 % - Akzent5 2 3 6" xfId="4142" xr:uid="{00000000-0005-0000-0000-00003F020000}"/>
    <cellStyle name="20 % - Akzent5 2 3 6 2" xfId="7499" xr:uid="{00000000-0005-0000-0000-00003F020000}"/>
    <cellStyle name="20 % - Akzent5 2 3 6 2 2" xfId="20950" xr:uid="{00000000-0005-0000-0000-00003F020000}"/>
    <cellStyle name="20 % - Akzent5 2 3 6 2 3" xfId="34434" xr:uid="{00000000-0005-0000-0000-00003F020000}"/>
    <cellStyle name="20 % - Akzent5 2 3 6 2 4" xfId="47925" xr:uid="{00000000-0005-0000-0000-00003F020000}"/>
    <cellStyle name="20 % - Akzent5 2 3 6 3" xfId="10855" xr:uid="{00000000-0005-0000-0000-00003F020000}"/>
    <cellStyle name="20 % - Akzent5 2 3 6 3 2" xfId="24306" xr:uid="{00000000-0005-0000-0000-00003F020000}"/>
    <cellStyle name="20 % - Akzent5 2 3 6 3 3" xfId="37790" xr:uid="{00000000-0005-0000-0000-00003F020000}"/>
    <cellStyle name="20 % - Akzent5 2 3 6 3 4" xfId="51281" xr:uid="{00000000-0005-0000-0000-00003F020000}"/>
    <cellStyle name="20 % - Akzent5 2 3 6 4" xfId="14211" xr:uid="{00000000-0005-0000-0000-00003F020000}"/>
    <cellStyle name="20 % - Akzent5 2 3 6 4 2" xfId="27662" xr:uid="{00000000-0005-0000-0000-00003F020000}"/>
    <cellStyle name="20 % - Akzent5 2 3 6 4 3" xfId="41146" xr:uid="{00000000-0005-0000-0000-00003F020000}"/>
    <cellStyle name="20 % - Akzent5 2 3 6 4 4" xfId="54637" xr:uid="{00000000-0005-0000-0000-00003F020000}"/>
    <cellStyle name="20 % - Akzent5 2 3 6 5" xfId="17593" xr:uid="{00000000-0005-0000-0000-00003F020000}"/>
    <cellStyle name="20 % - Akzent5 2 3 6 6" xfId="31077" xr:uid="{00000000-0005-0000-0000-00003F020000}"/>
    <cellStyle name="20 % - Akzent5 2 3 6 7" xfId="44568" xr:uid="{00000000-0005-0000-0000-00003F020000}"/>
    <cellStyle name="20 % - Akzent5 2 3 7" xfId="4692" xr:uid="{00000000-0005-0000-0000-000034020000}"/>
    <cellStyle name="20 % - Akzent5 2 3 7 2" xfId="18143" xr:uid="{00000000-0005-0000-0000-000034020000}"/>
    <cellStyle name="20 % - Akzent5 2 3 7 3" xfId="31627" xr:uid="{00000000-0005-0000-0000-000034020000}"/>
    <cellStyle name="20 % - Akzent5 2 3 7 4" xfId="45118" xr:uid="{00000000-0005-0000-0000-000034020000}"/>
    <cellStyle name="20 % - Akzent5 2 3 8" xfId="8048" xr:uid="{00000000-0005-0000-0000-000034020000}"/>
    <cellStyle name="20 % - Akzent5 2 3 8 2" xfId="21499" xr:uid="{00000000-0005-0000-0000-000034020000}"/>
    <cellStyle name="20 % - Akzent5 2 3 8 3" xfId="34983" xr:uid="{00000000-0005-0000-0000-000034020000}"/>
    <cellStyle name="20 % - Akzent5 2 3 8 4" xfId="48474" xr:uid="{00000000-0005-0000-0000-000034020000}"/>
    <cellStyle name="20 % - Akzent5 2 3 9" xfId="11404" xr:uid="{00000000-0005-0000-0000-000034020000}"/>
    <cellStyle name="20 % - Akzent5 2 3 9 2" xfId="24855" xr:uid="{00000000-0005-0000-0000-000034020000}"/>
    <cellStyle name="20 % - Akzent5 2 3 9 3" xfId="38339" xr:uid="{00000000-0005-0000-0000-000034020000}"/>
    <cellStyle name="20 % - Akzent5 2 3 9 4" xfId="51830" xr:uid="{00000000-0005-0000-0000-000034020000}"/>
    <cellStyle name="20 % - Akzent5 2 4" xfId="1367" xr:uid="{00000000-0005-0000-0000-000040020000}"/>
    <cellStyle name="20 % - Akzent5 2 4 10" xfId="28331" xr:uid="{00000000-0005-0000-0000-000040020000}"/>
    <cellStyle name="20 % - Akzent5 2 4 11" xfId="41822" xr:uid="{00000000-0005-0000-0000-000040020000}"/>
    <cellStyle name="20 % - Akzent5 2 4 2" xfId="1940" xr:uid="{00000000-0005-0000-0000-000041020000}"/>
    <cellStyle name="20 % - Akzent5 2 4 2 2" xfId="3080" xr:uid="{00000000-0005-0000-0000-000042020000}"/>
    <cellStyle name="20 % - Akzent5 2 4 2 2 2" xfId="6441" xr:uid="{00000000-0005-0000-0000-000042020000}"/>
    <cellStyle name="20 % - Akzent5 2 4 2 2 2 2" xfId="19892" xr:uid="{00000000-0005-0000-0000-000042020000}"/>
    <cellStyle name="20 % - Akzent5 2 4 2 2 2 3" xfId="33376" xr:uid="{00000000-0005-0000-0000-000042020000}"/>
    <cellStyle name="20 % - Akzent5 2 4 2 2 2 4" xfId="46867" xr:uid="{00000000-0005-0000-0000-000042020000}"/>
    <cellStyle name="20 % - Akzent5 2 4 2 2 3" xfId="9797" xr:uid="{00000000-0005-0000-0000-000042020000}"/>
    <cellStyle name="20 % - Akzent5 2 4 2 2 3 2" xfId="23248" xr:uid="{00000000-0005-0000-0000-000042020000}"/>
    <cellStyle name="20 % - Akzent5 2 4 2 2 3 3" xfId="36732" xr:uid="{00000000-0005-0000-0000-000042020000}"/>
    <cellStyle name="20 % - Akzent5 2 4 2 2 3 4" xfId="50223" xr:uid="{00000000-0005-0000-0000-000042020000}"/>
    <cellStyle name="20 % - Akzent5 2 4 2 2 4" xfId="13153" xr:uid="{00000000-0005-0000-0000-000042020000}"/>
    <cellStyle name="20 % - Akzent5 2 4 2 2 4 2" xfId="26604" xr:uid="{00000000-0005-0000-0000-000042020000}"/>
    <cellStyle name="20 % - Akzent5 2 4 2 2 4 3" xfId="40088" xr:uid="{00000000-0005-0000-0000-000042020000}"/>
    <cellStyle name="20 % - Akzent5 2 4 2 2 4 4" xfId="53579" xr:uid="{00000000-0005-0000-0000-000042020000}"/>
    <cellStyle name="20 % - Akzent5 2 4 2 2 5" xfId="16535" xr:uid="{00000000-0005-0000-0000-000042020000}"/>
    <cellStyle name="20 % - Akzent5 2 4 2 2 6" xfId="30019" xr:uid="{00000000-0005-0000-0000-000042020000}"/>
    <cellStyle name="20 % - Akzent5 2 4 2 2 7" xfId="43510" xr:uid="{00000000-0005-0000-0000-000042020000}"/>
    <cellStyle name="20 % - Akzent5 2 4 2 3" xfId="5314" xr:uid="{00000000-0005-0000-0000-000041020000}"/>
    <cellStyle name="20 % - Akzent5 2 4 2 3 2" xfId="18765" xr:uid="{00000000-0005-0000-0000-000041020000}"/>
    <cellStyle name="20 % - Akzent5 2 4 2 3 3" xfId="32249" xr:uid="{00000000-0005-0000-0000-000041020000}"/>
    <cellStyle name="20 % - Akzent5 2 4 2 3 4" xfId="45740" xr:uid="{00000000-0005-0000-0000-000041020000}"/>
    <cellStyle name="20 % - Akzent5 2 4 2 4" xfId="8670" xr:uid="{00000000-0005-0000-0000-000041020000}"/>
    <cellStyle name="20 % - Akzent5 2 4 2 4 2" xfId="22121" xr:uid="{00000000-0005-0000-0000-000041020000}"/>
    <cellStyle name="20 % - Akzent5 2 4 2 4 3" xfId="35605" xr:uid="{00000000-0005-0000-0000-000041020000}"/>
    <cellStyle name="20 % - Akzent5 2 4 2 4 4" xfId="49096" xr:uid="{00000000-0005-0000-0000-000041020000}"/>
    <cellStyle name="20 % - Akzent5 2 4 2 5" xfId="12026" xr:uid="{00000000-0005-0000-0000-000041020000}"/>
    <cellStyle name="20 % - Akzent5 2 4 2 5 2" xfId="25477" xr:uid="{00000000-0005-0000-0000-000041020000}"/>
    <cellStyle name="20 % - Akzent5 2 4 2 5 3" xfId="38961" xr:uid="{00000000-0005-0000-0000-000041020000}"/>
    <cellStyle name="20 % - Akzent5 2 4 2 5 4" xfId="52452" xr:uid="{00000000-0005-0000-0000-000041020000}"/>
    <cellStyle name="20 % - Akzent5 2 4 2 6" xfId="15408" xr:uid="{00000000-0005-0000-0000-000041020000}"/>
    <cellStyle name="20 % - Akzent5 2 4 2 7" xfId="28892" xr:uid="{00000000-0005-0000-0000-000041020000}"/>
    <cellStyle name="20 % - Akzent5 2 4 2 8" xfId="42383" xr:uid="{00000000-0005-0000-0000-000041020000}"/>
    <cellStyle name="20 % - Akzent5 2 4 3" xfId="2520" xr:uid="{00000000-0005-0000-0000-000043020000}"/>
    <cellStyle name="20 % - Akzent5 2 4 3 2" xfId="5881" xr:uid="{00000000-0005-0000-0000-000043020000}"/>
    <cellStyle name="20 % - Akzent5 2 4 3 2 2" xfId="19332" xr:uid="{00000000-0005-0000-0000-000043020000}"/>
    <cellStyle name="20 % - Akzent5 2 4 3 2 3" xfId="32816" xr:uid="{00000000-0005-0000-0000-000043020000}"/>
    <cellStyle name="20 % - Akzent5 2 4 3 2 4" xfId="46307" xr:uid="{00000000-0005-0000-0000-000043020000}"/>
    <cellStyle name="20 % - Akzent5 2 4 3 3" xfId="9237" xr:uid="{00000000-0005-0000-0000-000043020000}"/>
    <cellStyle name="20 % - Akzent5 2 4 3 3 2" xfId="22688" xr:uid="{00000000-0005-0000-0000-000043020000}"/>
    <cellStyle name="20 % - Akzent5 2 4 3 3 3" xfId="36172" xr:uid="{00000000-0005-0000-0000-000043020000}"/>
    <cellStyle name="20 % - Akzent5 2 4 3 3 4" xfId="49663" xr:uid="{00000000-0005-0000-0000-000043020000}"/>
    <cellStyle name="20 % - Akzent5 2 4 3 4" xfId="12593" xr:uid="{00000000-0005-0000-0000-000043020000}"/>
    <cellStyle name="20 % - Akzent5 2 4 3 4 2" xfId="26044" xr:uid="{00000000-0005-0000-0000-000043020000}"/>
    <cellStyle name="20 % - Akzent5 2 4 3 4 3" xfId="39528" xr:uid="{00000000-0005-0000-0000-000043020000}"/>
    <cellStyle name="20 % - Akzent5 2 4 3 4 4" xfId="53019" xr:uid="{00000000-0005-0000-0000-000043020000}"/>
    <cellStyle name="20 % - Akzent5 2 4 3 5" xfId="15975" xr:uid="{00000000-0005-0000-0000-000043020000}"/>
    <cellStyle name="20 % - Akzent5 2 4 3 6" xfId="29459" xr:uid="{00000000-0005-0000-0000-000043020000}"/>
    <cellStyle name="20 % - Akzent5 2 4 3 7" xfId="42950" xr:uid="{00000000-0005-0000-0000-000043020000}"/>
    <cellStyle name="20 % - Akzent5 2 4 4" xfId="3625" xr:uid="{00000000-0005-0000-0000-000044020000}"/>
    <cellStyle name="20 % - Akzent5 2 4 4 2" xfId="6986" xr:uid="{00000000-0005-0000-0000-000044020000}"/>
    <cellStyle name="20 % - Akzent5 2 4 4 2 2" xfId="20437" xr:uid="{00000000-0005-0000-0000-000044020000}"/>
    <cellStyle name="20 % - Akzent5 2 4 4 2 3" xfId="33921" xr:uid="{00000000-0005-0000-0000-000044020000}"/>
    <cellStyle name="20 % - Akzent5 2 4 4 2 4" xfId="47412" xr:uid="{00000000-0005-0000-0000-000044020000}"/>
    <cellStyle name="20 % - Akzent5 2 4 4 3" xfId="10342" xr:uid="{00000000-0005-0000-0000-000044020000}"/>
    <cellStyle name="20 % - Akzent5 2 4 4 3 2" xfId="23793" xr:uid="{00000000-0005-0000-0000-000044020000}"/>
    <cellStyle name="20 % - Akzent5 2 4 4 3 3" xfId="37277" xr:uid="{00000000-0005-0000-0000-000044020000}"/>
    <cellStyle name="20 % - Akzent5 2 4 4 3 4" xfId="50768" xr:uid="{00000000-0005-0000-0000-000044020000}"/>
    <cellStyle name="20 % - Akzent5 2 4 4 4" xfId="13698" xr:uid="{00000000-0005-0000-0000-000044020000}"/>
    <cellStyle name="20 % - Akzent5 2 4 4 4 2" xfId="27149" xr:uid="{00000000-0005-0000-0000-000044020000}"/>
    <cellStyle name="20 % - Akzent5 2 4 4 4 3" xfId="40633" xr:uid="{00000000-0005-0000-0000-000044020000}"/>
    <cellStyle name="20 % - Akzent5 2 4 4 4 4" xfId="54124" xr:uid="{00000000-0005-0000-0000-000044020000}"/>
    <cellStyle name="20 % - Akzent5 2 4 4 5" xfId="17080" xr:uid="{00000000-0005-0000-0000-000044020000}"/>
    <cellStyle name="20 % - Akzent5 2 4 4 6" xfId="30564" xr:uid="{00000000-0005-0000-0000-000044020000}"/>
    <cellStyle name="20 % - Akzent5 2 4 4 7" xfId="44055" xr:uid="{00000000-0005-0000-0000-000044020000}"/>
    <cellStyle name="20 % - Akzent5 2 4 5" xfId="4205" xr:uid="{00000000-0005-0000-0000-000045020000}"/>
    <cellStyle name="20 % - Akzent5 2 4 5 2" xfId="7562" xr:uid="{00000000-0005-0000-0000-000045020000}"/>
    <cellStyle name="20 % - Akzent5 2 4 5 2 2" xfId="21013" xr:uid="{00000000-0005-0000-0000-000045020000}"/>
    <cellStyle name="20 % - Akzent5 2 4 5 2 3" xfId="34497" xr:uid="{00000000-0005-0000-0000-000045020000}"/>
    <cellStyle name="20 % - Akzent5 2 4 5 2 4" xfId="47988" xr:uid="{00000000-0005-0000-0000-000045020000}"/>
    <cellStyle name="20 % - Akzent5 2 4 5 3" xfId="10918" xr:uid="{00000000-0005-0000-0000-000045020000}"/>
    <cellStyle name="20 % - Akzent5 2 4 5 3 2" xfId="24369" xr:uid="{00000000-0005-0000-0000-000045020000}"/>
    <cellStyle name="20 % - Akzent5 2 4 5 3 3" xfId="37853" xr:uid="{00000000-0005-0000-0000-000045020000}"/>
    <cellStyle name="20 % - Akzent5 2 4 5 3 4" xfId="51344" xr:uid="{00000000-0005-0000-0000-000045020000}"/>
    <cellStyle name="20 % - Akzent5 2 4 5 4" xfId="14274" xr:uid="{00000000-0005-0000-0000-000045020000}"/>
    <cellStyle name="20 % - Akzent5 2 4 5 4 2" xfId="27725" xr:uid="{00000000-0005-0000-0000-000045020000}"/>
    <cellStyle name="20 % - Akzent5 2 4 5 4 3" xfId="41209" xr:uid="{00000000-0005-0000-0000-000045020000}"/>
    <cellStyle name="20 % - Akzent5 2 4 5 4 4" xfId="54700" xr:uid="{00000000-0005-0000-0000-000045020000}"/>
    <cellStyle name="20 % - Akzent5 2 4 5 5" xfId="17656" xr:uid="{00000000-0005-0000-0000-000045020000}"/>
    <cellStyle name="20 % - Akzent5 2 4 5 6" xfId="31140" xr:uid="{00000000-0005-0000-0000-000045020000}"/>
    <cellStyle name="20 % - Akzent5 2 4 5 7" xfId="44631" xr:uid="{00000000-0005-0000-0000-000045020000}"/>
    <cellStyle name="20 % - Akzent5 2 4 6" xfId="4755" xr:uid="{00000000-0005-0000-0000-000040020000}"/>
    <cellStyle name="20 % - Akzent5 2 4 6 2" xfId="18206" xr:uid="{00000000-0005-0000-0000-000040020000}"/>
    <cellStyle name="20 % - Akzent5 2 4 6 3" xfId="31690" xr:uid="{00000000-0005-0000-0000-000040020000}"/>
    <cellStyle name="20 % - Akzent5 2 4 6 4" xfId="45181" xr:uid="{00000000-0005-0000-0000-000040020000}"/>
    <cellStyle name="20 % - Akzent5 2 4 7" xfId="8111" xr:uid="{00000000-0005-0000-0000-000040020000}"/>
    <cellStyle name="20 % - Akzent5 2 4 7 2" xfId="21562" xr:uid="{00000000-0005-0000-0000-000040020000}"/>
    <cellStyle name="20 % - Akzent5 2 4 7 3" xfId="35046" xr:uid="{00000000-0005-0000-0000-000040020000}"/>
    <cellStyle name="20 % - Akzent5 2 4 7 4" xfId="48537" xr:uid="{00000000-0005-0000-0000-000040020000}"/>
    <cellStyle name="20 % - Akzent5 2 4 8" xfId="11467" xr:uid="{00000000-0005-0000-0000-000040020000}"/>
    <cellStyle name="20 % - Akzent5 2 4 8 2" xfId="24918" xr:uid="{00000000-0005-0000-0000-000040020000}"/>
    <cellStyle name="20 % - Akzent5 2 4 8 3" xfId="38402" xr:uid="{00000000-0005-0000-0000-000040020000}"/>
    <cellStyle name="20 % - Akzent5 2 4 8 4" xfId="51893" xr:uid="{00000000-0005-0000-0000-000040020000}"/>
    <cellStyle name="20 % - Akzent5 2 4 9" xfId="14848" xr:uid="{00000000-0005-0000-0000-000040020000}"/>
    <cellStyle name="20 % - Akzent5 2 5" xfId="1692" xr:uid="{00000000-0005-0000-0000-000046020000}"/>
    <cellStyle name="20 % - Akzent5 2 5 2" xfId="2830" xr:uid="{00000000-0005-0000-0000-000047020000}"/>
    <cellStyle name="20 % - Akzent5 2 5 2 2" xfId="6191" xr:uid="{00000000-0005-0000-0000-000047020000}"/>
    <cellStyle name="20 % - Akzent5 2 5 2 2 2" xfId="19642" xr:uid="{00000000-0005-0000-0000-000047020000}"/>
    <cellStyle name="20 % - Akzent5 2 5 2 2 3" xfId="33126" xr:uid="{00000000-0005-0000-0000-000047020000}"/>
    <cellStyle name="20 % - Akzent5 2 5 2 2 4" xfId="46617" xr:uid="{00000000-0005-0000-0000-000047020000}"/>
    <cellStyle name="20 % - Akzent5 2 5 2 3" xfId="9547" xr:uid="{00000000-0005-0000-0000-000047020000}"/>
    <cellStyle name="20 % - Akzent5 2 5 2 3 2" xfId="22998" xr:uid="{00000000-0005-0000-0000-000047020000}"/>
    <cellStyle name="20 % - Akzent5 2 5 2 3 3" xfId="36482" xr:uid="{00000000-0005-0000-0000-000047020000}"/>
    <cellStyle name="20 % - Akzent5 2 5 2 3 4" xfId="49973" xr:uid="{00000000-0005-0000-0000-000047020000}"/>
    <cellStyle name="20 % - Akzent5 2 5 2 4" xfId="12903" xr:uid="{00000000-0005-0000-0000-000047020000}"/>
    <cellStyle name="20 % - Akzent5 2 5 2 4 2" xfId="26354" xr:uid="{00000000-0005-0000-0000-000047020000}"/>
    <cellStyle name="20 % - Akzent5 2 5 2 4 3" xfId="39838" xr:uid="{00000000-0005-0000-0000-000047020000}"/>
    <cellStyle name="20 % - Akzent5 2 5 2 4 4" xfId="53329" xr:uid="{00000000-0005-0000-0000-000047020000}"/>
    <cellStyle name="20 % - Akzent5 2 5 2 5" xfId="16285" xr:uid="{00000000-0005-0000-0000-000047020000}"/>
    <cellStyle name="20 % - Akzent5 2 5 2 6" xfId="29769" xr:uid="{00000000-0005-0000-0000-000047020000}"/>
    <cellStyle name="20 % - Akzent5 2 5 2 7" xfId="43260" xr:uid="{00000000-0005-0000-0000-000047020000}"/>
    <cellStyle name="20 % - Akzent5 2 5 3" xfId="5064" xr:uid="{00000000-0005-0000-0000-000046020000}"/>
    <cellStyle name="20 % - Akzent5 2 5 3 2" xfId="18515" xr:uid="{00000000-0005-0000-0000-000046020000}"/>
    <cellStyle name="20 % - Akzent5 2 5 3 3" xfId="31999" xr:uid="{00000000-0005-0000-0000-000046020000}"/>
    <cellStyle name="20 % - Akzent5 2 5 3 4" xfId="45490" xr:uid="{00000000-0005-0000-0000-000046020000}"/>
    <cellStyle name="20 % - Akzent5 2 5 4" xfId="8420" xr:uid="{00000000-0005-0000-0000-000046020000}"/>
    <cellStyle name="20 % - Akzent5 2 5 4 2" xfId="21871" xr:uid="{00000000-0005-0000-0000-000046020000}"/>
    <cellStyle name="20 % - Akzent5 2 5 4 3" xfId="35355" xr:uid="{00000000-0005-0000-0000-000046020000}"/>
    <cellStyle name="20 % - Akzent5 2 5 4 4" xfId="48846" xr:uid="{00000000-0005-0000-0000-000046020000}"/>
    <cellStyle name="20 % - Akzent5 2 5 5" xfId="11776" xr:uid="{00000000-0005-0000-0000-000046020000}"/>
    <cellStyle name="20 % - Akzent5 2 5 5 2" xfId="25227" xr:uid="{00000000-0005-0000-0000-000046020000}"/>
    <cellStyle name="20 % - Akzent5 2 5 5 3" xfId="38711" xr:uid="{00000000-0005-0000-0000-000046020000}"/>
    <cellStyle name="20 % - Akzent5 2 5 5 4" xfId="52202" xr:uid="{00000000-0005-0000-0000-000046020000}"/>
    <cellStyle name="20 % - Akzent5 2 5 6" xfId="15158" xr:uid="{00000000-0005-0000-0000-000046020000}"/>
    <cellStyle name="20 % - Akzent5 2 5 7" xfId="28642" xr:uid="{00000000-0005-0000-0000-000046020000}"/>
    <cellStyle name="20 % - Akzent5 2 5 8" xfId="42133" xr:uid="{00000000-0005-0000-0000-000046020000}"/>
    <cellStyle name="20 % - Akzent5 2 6" xfId="2257" xr:uid="{00000000-0005-0000-0000-000048020000}"/>
    <cellStyle name="20 % - Akzent5 2 6 2" xfId="5630" xr:uid="{00000000-0005-0000-0000-000048020000}"/>
    <cellStyle name="20 % - Akzent5 2 6 2 2" xfId="19081" xr:uid="{00000000-0005-0000-0000-000048020000}"/>
    <cellStyle name="20 % - Akzent5 2 6 2 3" xfId="32565" xr:uid="{00000000-0005-0000-0000-000048020000}"/>
    <cellStyle name="20 % - Akzent5 2 6 2 4" xfId="46056" xr:uid="{00000000-0005-0000-0000-000048020000}"/>
    <cellStyle name="20 % - Akzent5 2 6 3" xfId="8986" xr:uid="{00000000-0005-0000-0000-000048020000}"/>
    <cellStyle name="20 % - Akzent5 2 6 3 2" xfId="22437" xr:uid="{00000000-0005-0000-0000-000048020000}"/>
    <cellStyle name="20 % - Akzent5 2 6 3 3" xfId="35921" xr:uid="{00000000-0005-0000-0000-000048020000}"/>
    <cellStyle name="20 % - Akzent5 2 6 3 4" xfId="49412" xr:uid="{00000000-0005-0000-0000-000048020000}"/>
    <cellStyle name="20 % - Akzent5 2 6 4" xfId="12342" xr:uid="{00000000-0005-0000-0000-000048020000}"/>
    <cellStyle name="20 % - Akzent5 2 6 4 2" xfId="25793" xr:uid="{00000000-0005-0000-0000-000048020000}"/>
    <cellStyle name="20 % - Akzent5 2 6 4 3" xfId="39277" xr:uid="{00000000-0005-0000-0000-000048020000}"/>
    <cellStyle name="20 % - Akzent5 2 6 4 4" xfId="52768" xr:uid="{00000000-0005-0000-0000-000048020000}"/>
    <cellStyle name="20 % - Akzent5 2 6 5" xfId="15724" xr:uid="{00000000-0005-0000-0000-000048020000}"/>
    <cellStyle name="20 % - Akzent5 2 6 6" xfId="29208" xr:uid="{00000000-0005-0000-0000-000048020000}"/>
    <cellStyle name="20 % - Akzent5 2 6 7" xfId="42699" xr:uid="{00000000-0005-0000-0000-000048020000}"/>
    <cellStyle name="20 % - Akzent5 2 7" xfId="3374" xr:uid="{00000000-0005-0000-0000-000049020000}"/>
    <cellStyle name="20 % - Akzent5 2 7 2" xfId="6735" xr:uid="{00000000-0005-0000-0000-000049020000}"/>
    <cellStyle name="20 % - Akzent5 2 7 2 2" xfId="20186" xr:uid="{00000000-0005-0000-0000-000049020000}"/>
    <cellStyle name="20 % - Akzent5 2 7 2 3" xfId="33670" xr:uid="{00000000-0005-0000-0000-000049020000}"/>
    <cellStyle name="20 % - Akzent5 2 7 2 4" xfId="47161" xr:uid="{00000000-0005-0000-0000-000049020000}"/>
    <cellStyle name="20 % - Akzent5 2 7 3" xfId="10091" xr:uid="{00000000-0005-0000-0000-000049020000}"/>
    <cellStyle name="20 % - Akzent5 2 7 3 2" xfId="23542" xr:uid="{00000000-0005-0000-0000-000049020000}"/>
    <cellStyle name="20 % - Akzent5 2 7 3 3" xfId="37026" xr:uid="{00000000-0005-0000-0000-000049020000}"/>
    <cellStyle name="20 % - Akzent5 2 7 3 4" xfId="50517" xr:uid="{00000000-0005-0000-0000-000049020000}"/>
    <cellStyle name="20 % - Akzent5 2 7 4" xfId="13447" xr:uid="{00000000-0005-0000-0000-000049020000}"/>
    <cellStyle name="20 % - Akzent5 2 7 4 2" xfId="26898" xr:uid="{00000000-0005-0000-0000-000049020000}"/>
    <cellStyle name="20 % - Akzent5 2 7 4 3" xfId="40382" xr:uid="{00000000-0005-0000-0000-000049020000}"/>
    <cellStyle name="20 % - Akzent5 2 7 4 4" xfId="53873" xr:uid="{00000000-0005-0000-0000-000049020000}"/>
    <cellStyle name="20 % - Akzent5 2 7 5" xfId="16829" xr:uid="{00000000-0005-0000-0000-000049020000}"/>
    <cellStyle name="20 % - Akzent5 2 7 6" xfId="30313" xr:uid="{00000000-0005-0000-0000-000049020000}"/>
    <cellStyle name="20 % - Akzent5 2 7 7" xfId="43804" xr:uid="{00000000-0005-0000-0000-000049020000}"/>
    <cellStyle name="20 % - Akzent5 2 8" xfId="3881" xr:uid="{00000000-0005-0000-0000-00004A020000}"/>
    <cellStyle name="20 % - Akzent5 2 8 2" xfId="7242" xr:uid="{00000000-0005-0000-0000-00004A020000}"/>
    <cellStyle name="20 % - Akzent5 2 8 2 2" xfId="20693" xr:uid="{00000000-0005-0000-0000-00004A020000}"/>
    <cellStyle name="20 % - Akzent5 2 8 2 3" xfId="34177" xr:uid="{00000000-0005-0000-0000-00004A020000}"/>
    <cellStyle name="20 % - Akzent5 2 8 2 4" xfId="47668" xr:uid="{00000000-0005-0000-0000-00004A020000}"/>
    <cellStyle name="20 % - Akzent5 2 8 3" xfId="10598" xr:uid="{00000000-0005-0000-0000-00004A020000}"/>
    <cellStyle name="20 % - Akzent5 2 8 3 2" xfId="24049" xr:uid="{00000000-0005-0000-0000-00004A020000}"/>
    <cellStyle name="20 % - Akzent5 2 8 3 3" xfId="37533" xr:uid="{00000000-0005-0000-0000-00004A020000}"/>
    <cellStyle name="20 % - Akzent5 2 8 3 4" xfId="51024" xr:uid="{00000000-0005-0000-0000-00004A020000}"/>
    <cellStyle name="20 % - Akzent5 2 8 4" xfId="13954" xr:uid="{00000000-0005-0000-0000-00004A020000}"/>
    <cellStyle name="20 % - Akzent5 2 8 4 2" xfId="27405" xr:uid="{00000000-0005-0000-0000-00004A020000}"/>
    <cellStyle name="20 % - Akzent5 2 8 4 3" xfId="40889" xr:uid="{00000000-0005-0000-0000-00004A020000}"/>
    <cellStyle name="20 % - Akzent5 2 8 4 4" xfId="54380" xr:uid="{00000000-0005-0000-0000-00004A020000}"/>
    <cellStyle name="20 % - Akzent5 2 8 5" xfId="17336" xr:uid="{00000000-0005-0000-0000-00004A020000}"/>
    <cellStyle name="20 % - Akzent5 2 8 6" xfId="30820" xr:uid="{00000000-0005-0000-0000-00004A020000}"/>
    <cellStyle name="20 % - Akzent5 2 8 7" xfId="44311" xr:uid="{00000000-0005-0000-0000-00004A020000}"/>
    <cellStyle name="20 % - Akzent5 2 9" xfId="3954" xr:uid="{00000000-0005-0000-0000-00004B020000}"/>
    <cellStyle name="20 % - Akzent5 2 9 2" xfId="7311" xr:uid="{00000000-0005-0000-0000-00004B020000}"/>
    <cellStyle name="20 % - Akzent5 2 9 2 2" xfId="20762" xr:uid="{00000000-0005-0000-0000-00004B020000}"/>
    <cellStyle name="20 % - Akzent5 2 9 2 3" xfId="34246" xr:uid="{00000000-0005-0000-0000-00004B020000}"/>
    <cellStyle name="20 % - Akzent5 2 9 2 4" xfId="47737" xr:uid="{00000000-0005-0000-0000-00004B020000}"/>
    <cellStyle name="20 % - Akzent5 2 9 3" xfId="10667" xr:uid="{00000000-0005-0000-0000-00004B020000}"/>
    <cellStyle name="20 % - Akzent5 2 9 3 2" xfId="24118" xr:uid="{00000000-0005-0000-0000-00004B020000}"/>
    <cellStyle name="20 % - Akzent5 2 9 3 3" xfId="37602" xr:uid="{00000000-0005-0000-0000-00004B020000}"/>
    <cellStyle name="20 % - Akzent5 2 9 3 4" xfId="51093" xr:uid="{00000000-0005-0000-0000-00004B020000}"/>
    <cellStyle name="20 % - Akzent5 2 9 4" xfId="14023" xr:uid="{00000000-0005-0000-0000-00004B020000}"/>
    <cellStyle name="20 % - Akzent5 2 9 4 2" xfId="27474" xr:uid="{00000000-0005-0000-0000-00004B020000}"/>
    <cellStyle name="20 % - Akzent5 2 9 4 3" xfId="40958" xr:uid="{00000000-0005-0000-0000-00004B020000}"/>
    <cellStyle name="20 % - Akzent5 2 9 4 4" xfId="54449" xr:uid="{00000000-0005-0000-0000-00004B020000}"/>
    <cellStyle name="20 % - Akzent5 2 9 5" xfId="17405" xr:uid="{00000000-0005-0000-0000-00004B020000}"/>
    <cellStyle name="20 % - Akzent5 2 9 6" xfId="30889" xr:uid="{00000000-0005-0000-0000-00004B020000}"/>
    <cellStyle name="20 % - Akzent5 2 9 7" xfId="44380" xr:uid="{00000000-0005-0000-0000-00004B020000}"/>
    <cellStyle name="20 % - Akzent5 20" xfId="41470" xr:uid="{00000000-0005-0000-0000-000067A80000}"/>
    <cellStyle name="20 % - Akzent5 3" xfId="1158" xr:uid="{00000000-0005-0000-0000-00004C020000}"/>
    <cellStyle name="20 % - Akzent5 3 10" xfId="11242" xr:uid="{00000000-0005-0000-0000-00004C020000}"/>
    <cellStyle name="20 % - Akzent5 3 10 2" xfId="24693" xr:uid="{00000000-0005-0000-0000-00004C020000}"/>
    <cellStyle name="20 % - Akzent5 3 10 3" xfId="38177" xr:uid="{00000000-0005-0000-0000-00004C020000}"/>
    <cellStyle name="20 % - Akzent5 3 10 4" xfId="51668" xr:uid="{00000000-0005-0000-0000-00004C020000}"/>
    <cellStyle name="20 % - Akzent5 3 11" xfId="14623" xr:uid="{00000000-0005-0000-0000-00004C020000}"/>
    <cellStyle name="20 % - Akzent5 3 12" xfId="28106" xr:uid="{00000000-0005-0000-0000-00004C020000}"/>
    <cellStyle name="20 % - Akzent5 3 13" xfId="41597" xr:uid="{00000000-0005-0000-0000-00004C020000}"/>
    <cellStyle name="20 % - Akzent5 3 2" xfId="1252" xr:uid="{00000000-0005-0000-0000-00004D020000}"/>
    <cellStyle name="20 % - Akzent5 3 2 10" xfId="14725" xr:uid="{00000000-0005-0000-0000-00004D020000}"/>
    <cellStyle name="20 % - Akzent5 3 2 11" xfId="28208" xr:uid="{00000000-0005-0000-0000-00004D020000}"/>
    <cellStyle name="20 % - Akzent5 3 2 12" xfId="41699" xr:uid="{00000000-0005-0000-0000-00004D020000}"/>
    <cellStyle name="20 % - Akzent5 3 2 2" xfId="1490" xr:uid="{00000000-0005-0000-0000-00004E020000}"/>
    <cellStyle name="20 % - Akzent5 3 2 2 10" xfId="28458" xr:uid="{00000000-0005-0000-0000-00004E020000}"/>
    <cellStyle name="20 % - Akzent5 3 2 2 11" xfId="41949" xr:uid="{00000000-0005-0000-0000-00004E020000}"/>
    <cellStyle name="20 % - Akzent5 3 2 2 2" xfId="2066" xr:uid="{00000000-0005-0000-0000-00004F020000}"/>
    <cellStyle name="20 % - Akzent5 3 2 2 2 2" xfId="3207" xr:uid="{00000000-0005-0000-0000-000050020000}"/>
    <cellStyle name="20 % - Akzent5 3 2 2 2 2 2" xfId="6568" xr:uid="{00000000-0005-0000-0000-000050020000}"/>
    <cellStyle name="20 % - Akzent5 3 2 2 2 2 2 2" xfId="20019" xr:uid="{00000000-0005-0000-0000-000050020000}"/>
    <cellStyle name="20 % - Akzent5 3 2 2 2 2 2 3" xfId="33503" xr:uid="{00000000-0005-0000-0000-000050020000}"/>
    <cellStyle name="20 % - Akzent5 3 2 2 2 2 2 4" xfId="46994" xr:uid="{00000000-0005-0000-0000-000050020000}"/>
    <cellStyle name="20 % - Akzent5 3 2 2 2 2 3" xfId="9924" xr:uid="{00000000-0005-0000-0000-000050020000}"/>
    <cellStyle name="20 % - Akzent5 3 2 2 2 2 3 2" xfId="23375" xr:uid="{00000000-0005-0000-0000-000050020000}"/>
    <cellStyle name="20 % - Akzent5 3 2 2 2 2 3 3" xfId="36859" xr:uid="{00000000-0005-0000-0000-000050020000}"/>
    <cellStyle name="20 % - Akzent5 3 2 2 2 2 3 4" xfId="50350" xr:uid="{00000000-0005-0000-0000-000050020000}"/>
    <cellStyle name="20 % - Akzent5 3 2 2 2 2 4" xfId="13280" xr:uid="{00000000-0005-0000-0000-000050020000}"/>
    <cellStyle name="20 % - Akzent5 3 2 2 2 2 4 2" xfId="26731" xr:uid="{00000000-0005-0000-0000-000050020000}"/>
    <cellStyle name="20 % - Akzent5 3 2 2 2 2 4 3" xfId="40215" xr:uid="{00000000-0005-0000-0000-000050020000}"/>
    <cellStyle name="20 % - Akzent5 3 2 2 2 2 4 4" xfId="53706" xr:uid="{00000000-0005-0000-0000-000050020000}"/>
    <cellStyle name="20 % - Akzent5 3 2 2 2 2 5" xfId="16662" xr:uid="{00000000-0005-0000-0000-000050020000}"/>
    <cellStyle name="20 % - Akzent5 3 2 2 2 2 6" xfId="30146" xr:uid="{00000000-0005-0000-0000-000050020000}"/>
    <cellStyle name="20 % - Akzent5 3 2 2 2 2 7" xfId="43637" xr:uid="{00000000-0005-0000-0000-000050020000}"/>
    <cellStyle name="20 % - Akzent5 3 2 2 2 3" xfId="5441" xr:uid="{00000000-0005-0000-0000-00004F020000}"/>
    <cellStyle name="20 % - Akzent5 3 2 2 2 3 2" xfId="18892" xr:uid="{00000000-0005-0000-0000-00004F020000}"/>
    <cellStyle name="20 % - Akzent5 3 2 2 2 3 3" xfId="32376" xr:uid="{00000000-0005-0000-0000-00004F020000}"/>
    <cellStyle name="20 % - Akzent5 3 2 2 2 3 4" xfId="45867" xr:uid="{00000000-0005-0000-0000-00004F020000}"/>
    <cellStyle name="20 % - Akzent5 3 2 2 2 4" xfId="8797" xr:uid="{00000000-0005-0000-0000-00004F020000}"/>
    <cellStyle name="20 % - Akzent5 3 2 2 2 4 2" xfId="22248" xr:uid="{00000000-0005-0000-0000-00004F020000}"/>
    <cellStyle name="20 % - Akzent5 3 2 2 2 4 3" xfId="35732" xr:uid="{00000000-0005-0000-0000-00004F020000}"/>
    <cellStyle name="20 % - Akzent5 3 2 2 2 4 4" xfId="49223" xr:uid="{00000000-0005-0000-0000-00004F020000}"/>
    <cellStyle name="20 % - Akzent5 3 2 2 2 5" xfId="12153" xr:uid="{00000000-0005-0000-0000-00004F020000}"/>
    <cellStyle name="20 % - Akzent5 3 2 2 2 5 2" xfId="25604" xr:uid="{00000000-0005-0000-0000-00004F020000}"/>
    <cellStyle name="20 % - Akzent5 3 2 2 2 5 3" xfId="39088" xr:uid="{00000000-0005-0000-0000-00004F020000}"/>
    <cellStyle name="20 % - Akzent5 3 2 2 2 5 4" xfId="52579" xr:uid="{00000000-0005-0000-0000-00004F020000}"/>
    <cellStyle name="20 % - Akzent5 3 2 2 2 6" xfId="15535" xr:uid="{00000000-0005-0000-0000-00004F020000}"/>
    <cellStyle name="20 % - Akzent5 3 2 2 2 7" xfId="29019" xr:uid="{00000000-0005-0000-0000-00004F020000}"/>
    <cellStyle name="20 % - Akzent5 3 2 2 2 8" xfId="42510" xr:uid="{00000000-0005-0000-0000-00004F020000}"/>
    <cellStyle name="20 % - Akzent5 3 2 2 3" xfId="2647" xr:uid="{00000000-0005-0000-0000-000051020000}"/>
    <cellStyle name="20 % - Akzent5 3 2 2 3 2" xfId="6008" xr:uid="{00000000-0005-0000-0000-000051020000}"/>
    <cellStyle name="20 % - Akzent5 3 2 2 3 2 2" xfId="19459" xr:uid="{00000000-0005-0000-0000-000051020000}"/>
    <cellStyle name="20 % - Akzent5 3 2 2 3 2 3" xfId="32943" xr:uid="{00000000-0005-0000-0000-000051020000}"/>
    <cellStyle name="20 % - Akzent5 3 2 2 3 2 4" xfId="46434" xr:uid="{00000000-0005-0000-0000-000051020000}"/>
    <cellStyle name="20 % - Akzent5 3 2 2 3 3" xfId="9364" xr:uid="{00000000-0005-0000-0000-000051020000}"/>
    <cellStyle name="20 % - Akzent5 3 2 2 3 3 2" xfId="22815" xr:uid="{00000000-0005-0000-0000-000051020000}"/>
    <cellStyle name="20 % - Akzent5 3 2 2 3 3 3" xfId="36299" xr:uid="{00000000-0005-0000-0000-000051020000}"/>
    <cellStyle name="20 % - Akzent5 3 2 2 3 3 4" xfId="49790" xr:uid="{00000000-0005-0000-0000-000051020000}"/>
    <cellStyle name="20 % - Akzent5 3 2 2 3 4" xfId="12720" xr:uid="{00000000-0005-0000-0000-000051020000}"/>
    <cellStyle name="20 % - Akzent5 3 2 2 3 4 2" xfId="26171" xr:uid="{00000000-0005-0000-0000-000051020000}"/>
    <cellStyle name="20 % - Akzent5 3 2 2 3 4 3" xfId="39655" xr:uid="{00000000-0005-0000-0000-000051020000}"/>
    <cellStyle name="20 % - Akzent5 3 2 2 3 4 4" xfId="53146" xr:uid="{00000000-0005-0000-0000-000051020000}"/>
    <cellStyle name="20 % - Akzent5 3 2 2 3 5" xfId="16102" xr:uid="{00000000-0005-0000-0000-000051020000}"/>
    <cellStyle name="20 % - Akzent5 3 2 2 3 6" xfId="29586" xr:uid="{00000000-0005-0000-0000-000051020000}"/>
    <cellStyle name="20 % - Akzent5 3 2 2 3 7" xfId="43077" xr:uid="{00000000-0005-0000-0000-000051020000}"/>
    <cellStyle name="20 % - Akzent5 3 2 2 4" xfId="3752" xr:uid="{00000000-0005-0000-0000-000052020000}"/>
    <cellStyle name="20 % - Akzent5 3 2 2 4 2" xfId="7113" xr:uid="{00000000-0005-0000-0000-000052020000}"/>
    <cellStyle name="20 % - Akzent5 3 2 2 4 2 2" xfId="20564" xr:uid="{00000000-0005-0000-0000-000052020000}"/>
    <cellStyle name="20 % - Akzent5 3 2 2 4 2 3" xfId="34048" xr:uid="{00000000-0005-0000-0000-000052020000}"/>
    <cellStyle name="20 % - Akzent5 3 2 2 4 2 4" xfId="47539" xr:uid="{00000000-0005-0000-0000-000052020000}"/>
    <cellStyle name="20 % - Akzent5 3 2 2 4 3" xfId="10469" xr:uid="{00000000-0005-0000-0000-000052020000}"/>
    <cellStyle name="20 % - Akzent5 3 2 2 4 3 2" xfId="23920" xr:uid="{00000000-0005-0000-0000-000052020000}"/>
    <cellStyle name="20 % - Akzent5 3 2 2 4 3 3" xfId="37404" xr:uid="{00000000-0005-0000-0000-000052020000}"/>
    <cellStyle name="20 % - Akzent5 3 2 2 4 3 4" xfId="50895" xr:uid="{00000000-0005-0000-0000-000052020000}"/>
    <cellStyle name="20 % - Akzent5 3 2 2 4 4" xfId="13825" xr:uid="{00000000-0005-0000-0000-000052020000}"/>
    <cellStyle name="20 % - Akzent5 3 2 2 4 4 2" xfId="27276" xr:uid="{00000000-0005-0000-0000-000052020000}"/>
    <cellStyle name="20 % - Akzent5 3 2 2 4 4 3" xfId="40760" xr:uid="{00000000-0005-0000-0000-000052020000}"/>
    <cellStyle name="20 % - Akzent5 3 2 2 4 4 4" xfId="54251" xr:uid="{00000000-0005-0000-0000-000052020000}"/>
    <cellStyle name="20 % - Akzent5 3 2 2 4 5" xfId="17207" xr:uid="{00000000-0005-0000-0000-000052020000}"/>
    <cellStyle name="20 % - Akzent5 3 2 2 4 6" xfId="30691" xr:uid="{00000000-0005-0000-0000-000052020000}"/>
    <cellStyle name="20 % - Akzent5 3 2 2 4 7" xfId="44182" xr:uid="{00000000-0005-0000-0000-000052020000}"/>
    <cellStyle name="20 % - Akzent5 3 2 2 5" xfId="4332" xr:uid="{00000000-0005-0000-0000-000053020000}"/>
    <cellStyle name="20 % - Akzent5 3 2 2 5 2" xfId="7689" xr:uid="{00000000-0005-0000-0000-000053020000}"/>
    <cellStyle name="20 % - Akzent5 3 2 2 5 2 2" xfId="21140" xr:uid="{00000000-0005-0000-0000-000053020000}"/>
    <cellStyle name="20 % - Akzent5 3 2 2 5 2 3" xfId="34624" xr:uid="{00000000-0005-0000-0000-000053020000}"/>
    <cellStyle name="20 % - Akzent5 3 2 2 5 2 4" xfId="48115" xr:uid="{00000000-0005-0000-0000-000053020000}"/>
    <cellStyle name="20 % - Akzent5 3 2 2 5 3" xfId="11045" xr:uid="{00000000-0005-0000-0000-000053020000}"/>
    <cellStyle name="20 % - Akzent5 3 2 2 5 3 2" xfId="24496" xr:uid="{00000000-0005-0000-0000-000053020000}"/>
    <cellStyle name="20 % - Akzent5 3 2 2 5 3 3" xfId="37980" xr:uid="{00000000-0005-0000-0000-000053020000}"/>
    <cellStyle name="20 % - Akzent5 3 2 2 5 3 4" xfId="51471" xr:uid="{00000000-0005-0000-0000-000053020000}"/>
    <cellStyle name="20 % - Akzent5 3 2 2 5 4" xfId="14401" xr:uid="{00000000-0005-0000-0000-000053020000}"/>
    <cellStyle name="20 % - Akzent5 3 2 2 5 4 2" xfId="27852" xr:uid="{00000000-0005-0000-0000-000053020000}"/>
    <cellStyle name="20 % - Akzent5 3 2 2 5 4 3" xfId="41336" xr:uid="{00000000-0005-0000-0000-000053020000}"/>
    <cellStyle name="20 % - Akzent5 3 2 2 5 4 4" xfId="54827" xr:uid="{00000000-0005-0000-0000-000053020000}"/>
    <cellStyle name="20 % - Akzent5 3 2 2 5 5" xfId="17783" xr:uid="{00000000-0005-0000-0000-000053020000}"/>
    <cellStyle name="20 % - Akzent5 3 2 2 5 6" xfId="31267" xr:uid="{00000000-0005-0000-0000-000053020000}"/>
    <cellStyle name="20 % - Akzent5 3 2 2 5 7" xfId="44758" xr:uid="{00000000-0005-0000-0000-000053020000}"/>
    <cellStyle name="20 % - Akzent5 3 2 2 6" xfId="4882" xr:uid="{00000000-0005-0000-0000-00004E020000}"/>
    <cellStyle name="20 % - Akzent5 3 2 2 6 2" xfId="18333" xr:uid="{00000000-0005-0000-0000-00004E020000}"/>
    <cellStyle name="20 % - Akzent5 3 2 2 6 3" xfId="31817" xr:uid="{00000000-0005-0000-0000-00004E020000}"/>
    <cellStyle name="20 % - Akzent5 3 2 2 6 4" xfId="45308" xr:uid="{00000000-0005-0000-0000-00004E020000}"/>
    <cellStyle name="20 % - Akzent5 3 2 2 7" xfId="8238" xr:uid="{00000000-0005-0000-0000-00004E020000}"/>
    <cellStyle name="20 % - Akzent5 3 2 2 7 2" xfId="21689" xr:uid="{00000000-0005-0000-0000-00004E020000}"/>
    <cellStyle name="20 % - Akzent5 3 2 2 7 3" xfId="35173" xr:uid="{00000000-0005-0000-0000-00004E020000}"/>
    <cellStyle name="20 % - Akzent5 3 2 2 7 4" xfId="48664" xr:uid="{00000000-0005-0000-0000-00004E020000}"/>
    <cellStyle name="20 % - Akzent5 3 2 2 8" xfId="11594" xr:uid="{00000000-0005-0000-0000-00004E020000}"/>
    <cellStyle name="20 % - Akzent5 3 2 2 8 2" xfId="25045" xr:uid="{00000000-0005-0000-0000-00004E020000}"/>
    <cellStyle name="20 % - Akzent5 3 2 2 8 3" xfId="38529" xr:uid="{00000000-0005-0000-0000-00004E020000}"/>
    <cellStyle name="20 % - Akzent5 3 2 2 8 4" xfId="52020" xr:uid="{00000000-0005-0000-0000-00004E020000}"/>
    <cellStyle name="20 % - Akzent5 3 2 2 9" xfId="14975" xr:uid="{00000000-0005-0000-0000-00004E020000}"/>
    <cellStyle name="20 % - Akzent5 3 2 3" xfId="1817" xr:uid="{00000000-0005-0000-0000-000054020000}"/>
    <cellStyle name="20 % - Akzent5 3 2 3 2" xfId="2957" xr:uid="{00000000-0005-0000-0000-000055020000}"/>
    <cellStyle name="20 % - Akzent5 3 2 3 2 2" xfId="6318" xr:uid="{00000000-0005-0000-0000-000055020000}"/>
    <cellStyle name="20 % - Akzent5 3 2 3 2 2 2" xfId="19769" xr:uid="{00000000-0005-0000-0000-000055020000}"/>
    <cellStyle name="20 % - Akzent5 3 2 3 2 2 3" xfId="33253" xr:uid="{00000000-0005-0000-0000-000055020000}"/>
    <cellStyle name="20 % - Akzent5 3 2 3 2 2 4" xfId="46744" xr:uid="{00000000-0005-0000-0000-000055020000}"/>
    <cellStyle name="20 % - Akzent5 3 2 3 2 3" xfId="9674" xr:uid="{00000000-0005-0000-0000-000055020000}"/>
    <cellStyle name="20 % - Akzent5 3 2 3 2 3 2" xfId="23125" xr:uid="{00000000-0005-0000-0000-000055020000}"/>
    <cellStyle name="20 % - Akzent5 3 2 3 2 3 3" xfId="36609" xr:uid="{00000000-0005-0000-0000-000055020000}"/>
    <cellStyle name="20 % - Akzent5 3 2 3 2 3 4" xfId="50100" xr:uid="{00000000-0005-0000-0000-000055020000}"/>
    <cellStyle name="20 % - Akzent5 3 2 3 2 4" xfId="13030" xr:uid="{00000000-0005-0000-0000-000055020000}"/>
    <cellStyle name="20 % - Akzent5 3 2 3 2 4 2" xfId="26481" xr:uid="{00000000-0005-0000-0000-000055020000}"/>
    <cellStyle name="20 % - Akzent5 3 2 3 2 4 3" xfId="39965" xr:uid="{00000000-0005-0000-0000-000055020000}"/>
    <cellStyle name="20 % - Akzent5 3 2 3 2 4 4" xfId="53456" xr:uid="{00000000-0005-0000-0000-000055020000}"/>
    <cellStyle name="20 % - Akzent5 3 2 3 2 5" xfId="16412" xr:uid="{00000000-0005-0000-0000-000055020000}"/>
    <cellStyle name="20 % - Akzent5 3 2 3 2 6" xfId="29896" xr:uid="{00000000-0005-0000-0000-000055020000}"/>
    <cellStyle name="20 % - Akzent5 3 2 3 2 7" xfId="43387" xr:uid="{00000000-0005-0000-0000-000055020000}"/>
    <cellStyle name="20 % - Akzent5 3 2 3 3" xfId="5191" xr:uid="{00000000-0005-0000-0000-000054020000}"/>
    <cellStyle name="20 % - Akzent5 3 2 3 3 2" xfId="18642" xr:uid="{00000000-0005-0000-0000-000054020000}"/>
    <cellStyle name="20 % - Akzent5 3 2 3 3 3" xfId="32126" xr:uid="{00000000-0005-0000-0000-000054020000}"/>
    <cellStyle name="20 % - Akzent5 3 2 3 3 4" xfId="45617" xr:uid="{00000000-0005-0000-0000-000054020000}"/>
    <cellStyle name="20 % - Akzent5 3 2 3 4" xfId="8547" xr:uid="{00000000-0005-0000-0000-000054020000}"/>
    <cellStyle name="20 % - Akzent5 3 2 3 4 2" xfId="21998" xr:uid="{00000000-0005-0000-0000-000054020000}"/>
    <cellStyle name="20 % - Akzent5 3 2 3 4 3" xfId="35482" xr:uid="{00000000-0005-0000-0000-000054020000}"/>
    <cellStyle name="20 % - Akzent5 3 2 3 4 4" xfId="48973" xr:uid="{00000000-0005-0000-0000-000054020000}"/>
    <cellStyle name="20 % - Akzent5 3 2 3 5" xfId="11903" xr:uid="{00000000-0005-0000-0000-000054020000}"/>
    <cellStyle name="20 % - Akzent5 3 2 3 5 2" xfId="25354" xr:uid="{00000000-0005-0000-0000-000054020000}"/>
    <cellStyle name="20 % - Akzent5 3 2 3 5 3" xfId="38838" xr:uid="{00000000-0005-0000-0000-000054020000}"/>
    <cellStyle name="20 % - Akzent5 3 2 3 5 4" xfId="52329" xr:uid="{00000000-0005-0000-0000-000054020000}"/>
    <cellStyle name="20 % - Akzent5 3 2 3 6" xfId="15285" xr:uid="{00000000-0005-0000-0000-000054020000}"/>
    <cellStyle name="20 % - Akzent5 3 2 3 7" xfId="28769" xr:uid="{00000000-0005-0000-0000-000054020000}"/>
    <cellStyle name="20 % - Akzent5 3 2 3 8" xfId="42260" xr:uid="{00000000-0005-0000-0000-000054020000}"/>
    <cellStyle name="20 % - Akzent5 3 2 4" xfId="2396" xr:uid="{00000000-0005-0000-0000-000056020000}"/>
    <cellStyle name="20 % - Akzent5 3 2 4 2" xfId="5758" xr:uid="{00000000-0005-0000-0000-000056020000}"/>
    <cellStyle name="20 % - Akzent5 3 2 4 2 2" xfId="19209" xr:uid="{00000000-0005-0000-0000-000056020000}"/>
    <cellStyle name="20 % - Akzent5 3 2 4 2 3" xfId="32693" xr:uid="{00000000-0005-0000-0000-000056020000}"/>
    <cellStyle name="20 % - Akzent5 3 2 4 2 4" xfId="46184" xr:uid="{00000000-0005-0000-0000-000056020000}"/>
    <cellStyle name="20 % - Akzent5 3 2 4 3" xfId="9114" xr:uid="{00000000-0005-0000-0000-000056020000}"/>
    <cellStyle name="20 % - Akzent5 3 2 4 3 2" xfId="22565" xr:uid="{00000000-0005-0000-0000-000056020000}"/>
    <cellStyle name="20 % - Akzent5 3 2 4 3 3" xfId="36049" xr:uid="{00000000-0005-0000-0000-000056020000}"/>
    <cellStyle name="20 % - Akzent5 3 2 4 3 4" xfId="49540" xr:uid="{00000000-0005-0000-0000-000056020000}"/>
    <cellStyle name="20 % - Akzent5 3 2 4 4" xfId="12470" xr:uid="{00000000-0005-0000-0000-000056020000}"/>
    <cellStyle name="20 % - Akzent5 3 2 4 4 2" xfId="25921" xr:uid="{00000000-0005-0000-0000-000056020000}"/>
    <cellStyle name="20 % - Akzent5 3 2 4 4 3" xfId="39405" xr:uid="{00000000-0005-0000-0000-000056020000}"/>
    <cellStyle name="20 % - Akzent5 3 2 4 4 4" xfId="52896" xr:uid="{00000000-0005-0000-0000-000056020000}"/>
    <cellStyle name="20 % - Akzent5 3 2 4 5" xfId="15852" xr:uid="{00000000-0005-0000-0000-000056020000}"/>
    <cellStyle name="20 % - Akzent5 3 2 4 6" xfId="29336" xr:uid="{00000000-0005-0000-0000-000056020000}"/>
    <cellStyle name="20 % - Akzent5 3 2 4 7" xfId="42827" xr:uid="{00000000-0005-0000-0000-000056020000}"/>
    <cellStyle name="20 % - Akzent5 3 2 5" xfId="3502" xr:uid="{00000000-0005-0000-0000-000057020000}"/>
    <cellStyle name="20 % - Akzent5 3 2 5 2" xfId="6863" xr:uid="{00000000-0005-0000-0000-000057020000}"/>
    <cellStyle name="20 % - Akzent5 3 2 5 2 2" xfId="20314" xr:uid="{00000000-0005-0000-0000-000057020000}"/>
    <cellStyle name="20 % - Akzent5 3 2 5 2 3" xfId="33798" xr:uid="{00000000-0005-0000-0000-000057020000}"/>
    <cellStyle name="20 % - Akzent5 3 2 5 2 4" xfId="47289" xr:uid="{00000000-0005-0000-0000-000057020000}"/>
    <cellStyle name="20 % - Akzent5 3 2 5 3" xfId="10219" xr:uid="{00000000-0005-0000-0000-000057020000}"/>
    <cellStyle name="20 % - Akzent5 3 2 5 3 2" xfId="23670" xr:uid="{00000000-0005-0000-0000-000057020000}"/>
    <cellStyle name="20 % - Akzent5 3 2 5 3 3" xfId="37154" xr:uid="{00000000-0005-0000-0000-000057020000}"/>
    <cellStyle name="20 % - Akzent5 3 2 5 3 4" xfId="50645" xr:uid="{00000000-0005-0000-0000-000057020000}"/>
    <cellStyle name="20 % - Akzent5 3 2 5 4" xfId="13575" xr:uid="{00000000-0005-0000-0000-000057020000}"/>
    <cellStyle name="20 % - Akzent5 3 2 5 4 2" xfId="27026" xr:uid="{00000000-0005-0000-0000-000057020000}"/>
    <cellStyle name="20 % - Akzent5 3 2 5 4 3" xfId="40510" xr:uid="{00000000-0005-0000-0000-000057020000}"/>
    <cellStyle name="20 % - Akzent5 3 2 5 4 4" xfId="54001" xr:uid="{00000000-0005-0000-0000-000057020000}"/>
    <cellStyle name="20 % - Akzent5 3 2 5 5" xfId="16957" xr:uid="{00000000-0005-0000-0000-000057020000}"/>
    <cellStyle name="20 % - Akzent5 3 2 5 6" xfId="30441" xr:uid="{00000000-0005-0000-0000-000057020000}"/>
    <cellStyle name="20 % - Akzent5 3 2 5 7" xfId="43932" xr:uid="{00000000-0005-0000-0000-000057020000}"/>
    <cellStyle name="20 % - Akzent5 3 2 6" xfId="4082" xr:uid="{00000000-0005-0000-0000-000058020000}"/>
    <cellStyle name="20 % - Akzent5 3 2 6 2" xfId="7439" xr:uid="{00000000-0005-0000-0000-000058020000}"/>
    <cellStyle name="20 % - Akzent5 3 2 6 2 2" xfId="20890" xr:uid="{00000000-0005-0000-0000-000058020000}"/>
    <cellStyle name="20 % - Akzent5 3 2 6 2 3" xfId="34374" xr:uid="{00000000-0005-0000-0000-000058020000}"/>
    <cellStyle name="20 % - Akzent5 3 2 6 2 4" xfId="47865" xr:uid="{00000000-0005-0000-0000-000058020000}"/>
    <cellStyle name="20 % - Akzent5 3 2 6 3" xfId="10795" xr:uid="{00000000-0005-0000-0000-000058020000}"/>
    <cellStyle name="20 % - Akzent5 3 2 6 3 2" xfId="24246" xr:uid="{00000000-0005-0000-0000-000058020000}"/>
    <cellStyle name="20 % - Akzent5 3 2 6 3 3" xfId="37730" xr:uid="{00000000-0005-0000-0000-000058020000}"/>
    <cellStyle name="20 % - Akzent5 3 2 6 3 4" xfId="51221" xr:uid="{00000000-0005-0000-0000-000058020000}"/>
    <cellStyle name="20 % - Akzent5 3 2 6 4" xfId="14151" xr:uid="{00000000-0005-0000-0000-000058020000}"/>
    <cellStyle name="20 % - Akzent5 3 2 6 4 2" xfId="27602" xr:uid="{00000000-0005-0000-0000-000058020000}"/>
    <cellStyle name="20 % - Akzent5 3 2 6 4 3" xfId="41086" xr:uid="{00000000-0005-0000-0000-000058020000}"/>
    <cellStyle name="20 % - Akzent5 3 2 6 4 4" xfId="54577" xr:uid="{00000000-0005-0000-0000-000058020000}"/>
    <cellStyle name="20 % - Akzent5 3 2 6 5" xfId="17533" xr:uid="{00000000-0005-0000-0000-000058020000}"/>
    <cellStyle name="20 % - Akzent5 3 2 6 6" xfId="31017" xr:uid="{00000000-0005-0000-0000-000058020000}"/>
    <cellStyle name="20 % - Akzent5 3 2 6 7" xfId="44508" xr:uid="{00000000-0005-0000-0000-000058020000}"/>
    <cellStyle name="20 % - Akzent5 3 2 7" xfId="4632" xr:uid="{00000000-0005-0000-0000-00004D020000}"/>
    <cellStyle name="20 % - Akzent5 3 2 7 2" xfId="18083" xr:uid="{00000000-0005-0000-0000-00004D020000}"/>
    <cellStyle name="20 % - Akzent5 3 2 7 3" xfId="31567" xr:uid="{00000000-0005-0000-0000-00004D020000}"/>
    <cellStyle name="20 % - Akzent5 3 2 7 4" xfId="45058" xr:uid="{00000000-0005-0000-0000-00004D020000}"/>
    <cellStyle name="20 % - Akzent5 3 2 8" xfId="7988" xr:uid="{00000000-0005-0000-0000-00004D020000}"/>
    <cellStyle name="20 % - Akzent5 3 2 8 2" xfId="21439" xr:uid="{00000000-0005-0000-0000-00004D020000}"/>
    <cellStyle name="20 % - Akzent5 3 2 8 3" xfId="34923" xr:uid="{00000000-0005-0000-0000-00004D020000}"/>
    <cellStyle name="20 % - Akzent5 3 2 8 4" xfId="48414" xr:uid="{00000000-0005-0000-0000-00004D020000}"/>
    <cellStyle name="20 % - Akzent5 3 2 9" xfId="11344" xr:uid="{00000000-0005-0000-0000-00004D020000}"/>
    <cellStyle name="20 % - Akzent5 3 2 9 2" xfId="24795" xr:uid="{00000000-0005-0000-0000-00004D020000}"/>
    <cellStyle name="20 % - Akzent5 3 2 9 3" xfId="38279" xr:uid="{00000000-0005-0000-0000-00004D020000}"/>
    <cellStyle name="20 % - Akzent5 3 2 9 4" xfId="51770" xr:uid="{00000000-0005-0000-0000-00004D020000}"/>
    <cellStyle name="20 % - Akzent5 3 3" xfId="1392" xr:uid="{00000000-0005-0000-0000-000059020000}"/>
    <cellStyle name="20 % - Akzent5 3 3 10" xfId="28357" xr:uid="{00000000-0005-0000-0000-000059020000}"/>
    <cellStyle name="20 % - Akzent5 3 3 11" xfId="41848" xr:uid="{00000000-0005-0000-0000-000059020000}"/>
    <cellStyle name="20 % - Akzent5 3 3 2" xfId="1966" xr:uid="{00000000-0005-0000-0000-00005A020000}"/>
    <cellStyle name="20 % - Akzent5 3 3 2 2" xfId="3106" xr:uid="{00000000-0005-0000-0000-00005B020000}"/>
    <cellStyle name="20 % - Akzent5 3 3 2 2 2" xfId="6467" xr:uid="{00000000-0005-0000-0000-00005B020000}"/>
    <cellStyle name="20 % - Akzent5 3 3 2 2 2 2" xfId="19918" xr:uid="{00000000-0005-0000-0000-00005B020000}"/>
    <cellStyle name="20 % - Akzent5 3 3 2 2 2 3" xfId="33402" xr:uid="{00000000-0005-0000-0000-00005B020000}"/>
    <cellStyle name="20 % - Akzent5 3 3 2 2 2 4" xfId="46893" xr:uid="{00000000-0005-0000-0000-00005B020000}"/>
    <cellStyle name="20 % - Akzent5 3 3 2 2 3" xfId="9823" xr:uid="{00000000-0005-0000-0000-00005B020000}"/>
    <cellStyle name="20 % - Akzent5 3 3 2 2 3 2" xfId="23274" xr:uid="{00000000-0005-0000-0000-00005B020000}"/>
    <cellStyle name="20 % - Akzent5 3 3 2 2 3 3" xfId="36758" xr:uid="{00000000-0005-0000-0000-00005B020000}"/>
    <cellStyle name="20 % - Akzent5 3 3 2 2 3 4" xfId="50249" xr:uid="{00000000-0005-0000-0000-00005B020000}"/>
    <cellStyle name="20 % - Akzent5 3 3 2 2 4" xfId="13179" xr:uid="{00000000-0005-0000-0000-00005B020000}"/>
    <cellStyle name="20 % - Akzent5 3 3 2 2 4 2" xfId="26630" xr:uid="{00000000-0005-0000-0000-00005B020000}"/>
    <cellStyle name="20 % - Akzent5 3 3 2 2 4 3" xfId="40114" xr:uid="{00000000-0005-0000-0000-00005B020000}"/>
    <cellStyle name="20 % - Akzent5 3 3 2 2 4 4" xfId="53605" xr:uid="{00000000-0005-0000-0000-00005B020000}"/>
    <cellStyle name="20 % - Akzent5 3 3 2 2 5" xfId="16561" xr:uid="{00000000-0005-0000-0000-00005B020000}"/>
    <cellStyle name="20 % - Akzent5 3 3 2 2 6" xfId="30045" xr:uid="{00000000-0005-0000-0000-00005B020000}"/>
    <cellStyle name="20 % - Akzent5 3 3 2 2 7" xfId="43536" xr:uid="{00000000-0005-0000-0000-00005B020000}"/>
    <cellStyle name="20 % - Akzent5 3 3 2 3" xfId="5340" xr:uid="{00000000-0005-0000-0000-00005A020000}"/>
    <cellStyle name="20 % - Akzent5 3 3 2 3 2" xfId="18791" xr:uid="{00000000-0005-0000-0000-00005A020000}"/>
    <cellStyle name="20 % - Akzent5 3 3 2 3 3" xfId="32275" xr:uid="{00000000-0005-0000-0000-00005A020000}"/>
    <cellStyle name="20 % - Akzent5 3 3 2 3 4" xfId="45766" xr:uid="{00000000-0005-0000-0000-00005A020000}"/>
    <cellStyle name="20 % - Akzent5 3 3 2 4" xfId="8696" xr:uid="{00000000-0005-0000-0000-00005A020000}"/>
    <cellStyle name="20 % - Akzent5 3 3 2 4 2" xfId="22147" xr:uid="{00000000-0005-0000-0000-00005A020000}"/>
    <cellStyle name="20 % - Akzent5 3 3 2 4 3" xfId="35631" xr:uid="{00000000-0005-0000-0000-00005A020000}"/>
    <cellStyle name="20 % - Akzent5 3 3 2 4 4" xfId="49122" xr:uid="{00000000-0005-0000-0000-00005A020000}"/>
    <cellStyle name="20 % - Akzent5 3 3 2 5" xfId="12052" xr:uid="{00000000-0005-0000-0000-00005A020000}"/>
    <cellStyle name="20 % - Akzent5 3 3 2 5 2" xfId="25503" xr:uid="{00000000-0005-0000-0000-00005A020000}"/>
    <cellStyle name="20 % - Akzent5 3 3 2 5 3" xfId="38987" xr:uid="{00000000-0005-0000-0000-00005A020000}"/>
    <cellStyle name="20 % - Akzent5 3 3 2 5 4" xfId="52478" xr:uid="{00000000-0005-0000-0000-00005A020000}"/>
    <cellStyle name="20 % - Akzent5 3 3 2 6" xfId="15434" xr:uid="{00000000-0005-0000-0000-00005A020000}"/>
    <cellStyle name="20 % - Akzent5 3 3 2 7" xfId="28918" xr:uid="{00000000-0005-0000-0000-00005A020000}"/>
    <cellStyle name="20 % - Akzent5 3 3 2 8" xfId="42409" xr:uid="{00000000-0005-0000-0000-00005A020000}"/>
    <cellStyle name="20 % - Akzent5 3 3 3" xfId="2546" xr:uid="{00000000-0005-0000-0000-00005C020000}"/>
    <cellStyle name="20 % - Akzent5 3 3 3 2" xfId="5907" xr:uid="{00000000-0005-0000-0000-00005C020000}"/>
    <cellStyle name="20 % - Akzent5 3 3 3 2 2" xfId="19358" xr:uid="{00000000-0005-0000-0000-00005C020000}"/>
    <cellStyle name="20 % - Akzent5 3 3 3 2 3" xfId="32842" xr:uid="{00000000-0005-0000-0000-00005C020000}"/>
    <cellStyle name="20 % - Akzent5 3 3 3 2 4" xfId="46333" xr:uid="{00000000-0005-0000-0000-00005C020000}"/>
    <cellStyle name="20 % - Akzent5 3 3 3 3" xfId="9263" xr:uid="{00000000-0005-0000-0000-00005C020000}"/>
    <cellStyle name="20 % - Akzent5 3 3 3 3 2" xfId="22714" xr:uid="{00000000-0005-0000-0000-00005C020000}"/>
    <cellStyle name="20 % - Akzent5 3 3 3 3 3" xfId="36198" xr:uid="{00000000-0005-0000-0000-00005C020000}"/>
    <cellStyle name="20 % - Akzent5 3 3 3 3 4" xfId="49689" xr:uid="{00000000-0005-0000-0000-00005C020000}"/>
    <cellStyle name="20 % - Akzent5 3 3 3 4" xfId="12619" xr:uid="{00000000-0005-0000-0000-00005C020000}"/>
    <cellStyle name="20 % - Akzent5 3 3 3 4 2" xfId="26070" xr:uid="{00000000-0005-0000-0000-00005C020000}"/>
    <cellStyle name="20 % - Akzent5 3 3 3 4 3" xfId="39554" xr:uid="{00000000-0005-0000-0000-00005C020000}"/>
    <cellStyle name="20 % - Akzent5 3 3 3 4 4" xfId="53045" xr:uid="{00000000-0005-0000-0000-00005C020000}"/>
    <cellStyle name="20 % - Akzent5 3 3 3 5" xfId="16001" xr:uid="{00000000-0005-0000-0000-00005C020000}"/>
    <cellStyle name="20 % - Akzent5 3 3 3 6" xfId="29485" xr:uid="{00000000-0005-0000-0000-00005C020000}"/>
    <cellStyle name="20 % - Akzent5 3 3 3 7" xfId="42976" xr:uid="{00000000-0005-0000-0000-00005C020000}"/>
    <cellStyle name="20 % - Akzent5 3 3 4" xfId="3651" xr:uid="{00000000-0005-0000-0000-00005D020000}"/>
    <cellStyle name="20 % - Akzent5 3 3 4 2" xfId="7012" xr:uid="{00000000-0005-0000-0000-00005D020000}"/>
    <cellStyle name="20 % - Akzent5 3 3 4 2 2" xfId="20463" xr:uid="{00000000-0005-0000-0000-00005D020000}"/>
    <cellStyle name="20 % - Akzent5 3 3 4 2 3" xfId="33947" xr:uid="{00000000-0005-0000-0000-00005D020000}"/>
    <cellStyle name="20 % - Akzent5 3 3 4 2 4" xfId="47438" xr:uid="{00000000-0005-0000-0000-00005D020000}"/>
    <cellStyle name="20 % - Akzent5 3 3 4 3" xfId="10368" xr:uid="{00000000-0005-0000-0000-00005D020000}"/>
    <cellStyle name="20 % - Akzent5 3 3 4 3 2" xfId="23819" xr:uid="{00000000-0005-0000-0000-00005D020000}"/>
    <cellStyle name="20 % - Akzent5 3 3 4 3 3" xfId="37303" xr:uid="{00000000-0005-0000-0000-00005D020000}"/>
    <cellStyle name="20 % - Akzent5 3 3 4 3 4" xfId="50794" xr:uid="{00000000-0005-0000-0000-00005D020000}"/>
    <cellStyle name="20 % - Akzent5 3 3 4 4" xfId="13724" xr:uid="{00000000-0005-0000-0000-00005D020000}"/>
    <cellStyle name="20 % - Akzent5 3 3 4 4 2" xfId="27175" xr:uid="{00000000-0005-0000-0000-00005D020000}"/>
    <cellStyle name="20 % - Akzent5 3 3 4 4 3" xfId="40659" xr:uid="{00000000-0005-0000-0000-00005D020000}"/>
    <cellStyle name="20 % - Akzent5 3 3 4 4 4" xfId="54150" xr:uid="{00000000-0005-0000-0000-00005D020000}"/>
    <cellStyle name="20 % - Akzent5 3 3 4 5" xfId="17106" xr:uid="{00000000-0005-0000-0000-00005D020000}"/>
    <cellStyle name="20 % - Akzent5 3 3 4 6" xfId="30590" xr:uid="{00000000-0005-0000-0000-00005D020000}"/>
    <cellStyle name="20 % - Akzent5 3 3 4 7" xfId="44081" xr:uid="{00000000-0005-0000-0000-00005D020000}"/>
    <cellStyle name="20 % - Akzent5 3 3 5" xfId="4231" xr:uid="{00000000-0005-0000-0000-00005E020000}"/>
    <cellStyle name="20 % - Akzent5 3 3 5 2" xfId="7588" xr:uid="{00000000-0005-0000-0000-00005E020000}"/>
    <cellStyle name="20 % - Akzent5 3 3 5 2 2" xfId="21039" xr:uid="{00000000-0005-0000-0000-00005E020000}"/>
    <cellStyle name="20 % - Akzent5 3 3 5 2 3" xfId="34523" xr:uid="{00000000-0005-0000-0000-00005E020000}"/>
    <cellStyle name="20 % - Akzent5 3 3 5 2 4" xfId="48014" xr:uid="{00000000-0005-0000-0000-00005E020000}"/>
    <cellStyle name="20 % - Akzent5 3 3 5 3" xfId="10944" xr:uid="{00000000-0005-0000-0000-00005E020000}"/>
    <cellStyle name="20 % - Akzent5 3 3 5 3 2" xfId="24395" xr:uid="{00000000-0005-0000-0000-00005E020000}"/>
    <cellStyle name="20 % - Akzent5 3 3 5 3 3" xfId="37879" xr:uid="{00000000-0005-0000-0000-00005E020000}"/>
    <cellStyle name="20 % - Akzent5 3 3 5 3 4" xfId="51370" xr:uid="{00000000-0005-0000-0000-00005E020000}"/>
    <cellStyle name="20 % - Akzent5 3 3 5 4" xfId="14300" xr:uid="{00000000-0005-0000-0000-00005E020000}"/>
    <cellStyle name="20 % - Akzent5 3 3 5 4 2" xfId="27751" xr:uid="{00000000-0005-0000-0000-00005E020000}"/>
    <cellStyle name="20 % - Akzent5 3 3 5 4 3" xfId="41235" xr:uid="{00000000-0005-0000-0000-00005E020000}"/>
    <cellStyle name="20 % - Akzent5 3 3 5 4 4" xfId="54726" xr:uid="{00000000-0005-0000-0000-00005E020000}"/>
    <cellStyle name="20 % - Akzent5 3 3 5 5" xfId="17682" xr:uid="{00000000-0005-0000-0000-00005E020000}"/>
    <cellStyle name="20 % - Akzent5 3 3 5 6" xfId="31166" xr:uid="{00000000-0005-0000-0000-00005E020000}"/>
    <cellStyle name="20 % - Akzent5 3 3 5 7" xfId="44657" xr:uid="{00000000-0005-0000-0000-00005E020000}"/>
    <cellStyle name="20 % - Akzent5 3 3 6" xfId="4781" xr:uid="{00000000-0005-0000-0000-000059020000}"/>
    <cellStyle name="20 % - Akzent5 3 3 6 2" xfId="18232" xr:uid="{00000000-0005-0000-0000-000059020000}"/>
    <cellStyle name="20 % - Akzent5 3 3 6 3" xfId="31716" xr:uid="{00000000-0005-0000-0000-000059020000}"/>
    <cellStyle name="20 % - Akzent5 3 3 6 4" xfId="45207" xr:uid="{00000000-0005-0000-0000-000059020000}"/>
    <cellStyle name="20 % - Akzent5 3 3 7" xfId="8137" xr:uid="{00000000-0005-0000-0000-000059020000}"/>
    <cellStyle name="20 % - Akzent5 3 3 7 2" xfId="21588" xr:uid="{00000000-0005-0000-0000-000059020000}"/>
    <cellStyle name="20 % - Akzent5 3 3 7 3" xfId="35072" xr:uid="{00000000-0005-0000-0000-000059020000}"/>
    <cellStyle name="20 % - Akzent5 3 3 7 4" xfId="48563" xr:uid="{00000000-0005-0000-0000-000059020000}"/>
    <cellStyle name="20 % - Akzent5 3 3 8" xfId="11493" xr:uid="{00000000-0005-0000-0000-000059020000}"/>
    <cellStyle name="20 % - Akzent5 3 3 8 2" xfId="24944" xr:uid="{00000000-0005-0000-0000-000059020000}"/>
    <cellStyle name="20 % - Akzent5 3 3 8 3" xfId="38428" xr:uid="{00000000-0005-0000-0000-000059020000}"/>
    <cellStyle name="20 % - Akzent5 3 3 8 4" xfId="51919" xr:uid="{00000000-0005-0000-0000-000059020000}"/>
    <cellStyle name="20 % - Akzent5 3 3 9" xfId="14874" xr:uid="{00000000-0005-0000-0000-000059020000}"/>
    <cellStyle name="20 % - Akzent5 3 4" xfId="1717" xr:uid="{00000000-0005-0000-0000-00005F020000}"/>
    <cellStyle name="20 % - Akzent5 3 4 2" xfId="2856" xr:uid="{00000000-0005-0000-0000-000060020000}"/>
    <cellStyle name="20 % - Akzent5 3 4 2 2" xfId="6217" xr:uid="{00000000-0005-0000-0000-000060020000}"/>
    <cellStyle name="20 % - Akzent5 3 4 2 2 2" xfId="19668" xr:uid="{00000000-0005-0000-0000-000060020000}"/>
    <cellStyle name="20 % - Akzent5 3 4 2 2 3" xfId="33152" xr:uid="{00000000-0005-0000-0000-000060020000}"/>
    <cellStyle name="20 % - Akzent5 3 4 2 2 4" xfId="46643" xr:uid="{00000000-0005-0000-0000-000060020000}"/>
    <cellStyle name="20 % - Akzent5 3 4 2 3" xfId="9573" xr:uid="{00000000-0005-0000-0000-000060020000}"/>
    <cellStyle name="20 % - Akzent5 3 4 2 3 2" xfId="23024" xr:uid="{00000000-0005-0000-0000-000060020000}"/>
    <cellStyle name="20 % - Akzent5 3 4 2 3 3" xfId="36508" xr:uid="{00000000-0005-0000-0000-000060020000}"/>
    <cellStyle name="20 % - Akzent5 3 4 2 3 4" xfId="49999" xr:uid="{00000000-0005-0000-0000-000060020000}"/>
    <cellStyle name="20 % - Akzent5 3 4 2 4" xfId="12929" xr:uid="{00000000-0005-0000-0000-000060020000}"/>
    <cellStyle name="20 % - Akzent5 3 4 2 4 2" xfId="26380" xr:uid="{00000000-0005-0000-0000-000060020000}"/>
    <cellStyle name="20 % - Akzent5 3 4 2 4 3" xfId="39864" xr:uid="{00000000-0005-0000-0000-000060020000}"/>
    <cellStyle name="20 % - Akzent5 3 4 2 4 4" xfId="53355" xr:uid="{00000000-0005-0000-0000-000060020000}"/>
    <cellStyle name="20 % - Akzent5 3 4 2 5" xfId="16311" xr:uid="{00000000-0005-0000-0000-000060020000}"/>
    <cellStyle name="20 % - Akzent5 3 4 2 6" xfId="29795" xr:uid="{00000000-0005-0000-0000-000060020000}"/>
    <cellStyle name="20 % - Akzent5 3 4 2 7" xfId="43286" xr:uid="{00000000-0005-0000-0000-000060020000}"/>
    <cellStyle name="20 % - Akzent5 3 4 3" xfId="5090" xr:uid="{00000000-0005-0000-0000-00005F020000}"/>
    <cellStyle name="20 % - Akzent5 3 4 3 2" xfId="18541" xr:uid="{00000000-0005-0000-0000-00005F020000}"/>
    <cellStyle name="20 % - Akzent5 3 4 3 3" xfId="32025" xr:uid="{00000000-0005-0000-0000-00005F020000}"/>
    <cellStyle name="20 % - Akzent5 3 4 3 4" xfId="45516" xr:uid="{00000000-0005-0000-0000-00005F020000}"/>
    <cellStyle name="20 % - Akzent5 3 4 4" xfId="8446" xr:uid="{00000000-0005-0000-0000-00005F020000}"/>
    <cellStyle name="20 % - Akzent5 3 4 4 2" xfId="21897" xr:uid="{00000000-0005-0000-0000-00005F020000}"/>
    <cellStyle name="20 % - Akzent5 3 4 4 3" xfId="35381" xr:uid="{00000000-0005-0000-0000-00005F020000}"/>
    <cellStyle name="20 % - Akzent5 3 4 4 4" xfId="48872" xr:uid="{00000000-0005-0000-0000-00005F020000}"/>
    <cellStyle name="20 % - Akzent5 3 4 5" xfId="11802" xr:uid="{00000000-0005-0000-0000-00005F020000}"/>
    <cellStyle name="20 % - Akzent5 3 4 5 2" xfId="25253" xr:uid="{00000000-0005-0000-0000-00005F020000}"/>
    <cellStyle name="20 % - Akzent5 3 4 5 3" xfId="38737" xr:uid="{00000000-0005-0000-0000-00005F020000}"/>
    <cellStyle name="20 % - Akzent5 3 4 5 4" xfId="52228" xr:uid="{00000000-0005-0000-0000-00005F020000}"/>
    <cellStyle name="20 % - Akzent5 3 4 6" xfId="15184" xr:uid="{00000000-0005-0000-0000-00005F020000}"/>
    <cellStyle name="20 % - Akzent5 3 4 7" xfId="28668" xr:uid="{00000000-0005-0000-0000-00005F020000}"/>
    <cellStyle name="20 % - Akzent5 3 4 8" xfId="42159" xr:uid="{00000000-0005-0000-0000-00005F020000}"/>
    <cellStyle name="20 % - Akzent5 3 5" xfId="2294" xr:uid="{00000000-0005-0000-0000-000061020000}"/>
    <cellStyle name="20 % - Akzent5 3 5 2" xfId="5656" xr:uid="{00000000-0005-0000-0000-000061020000}"/>
    <cellStyle name="20 % - Akzent5 3 5 2 2" xfId="19107" xr:uid="{00000000-0005-0000-0000-000061020000}"/>
    <cellStyle name="20 % - Akzent5 3 5 2 3" xfId="32591" xr:uid="{00000000-0005-0000-0000-000061020000}"/>
    <cellStyle name="20 % - Akzent5 3 5 2 4" xfId="46082" xr:uid="{00000000-0005-0000-0000-000061020000}"/>
    <cellStyle name="20 % - Akzent5 3 5 3" xfId="9012" xr:uid="{00000000-0005-0000-0000-000061020000}"/>
    <cellStyle name="20 % - Akzent5 3 5 3 2" xfId="22463" xr:uid="{00000000-0005-0000-0000-000061020000}"/>
    <cellStyle name="20 % - Akzent5 3 5 3 3" xfId="35947" xr:uid="{00000000-0005-0000-0000-000061020000}"/>
    <cellStyle name="20 % - Akzent5 3 5 3 4" xfId="49438" xr:uid="{00000000-0005-0000-0000-000061020000}"/>
    <cellStyle name="20 % - Akzent5 3 5 4" xfId="12368" xr:uid="{00000000-0005-0000-0000-000061020000}"/>
    <cellStyle name="20 % - Akzent5 3 5 4 2" xfId="25819" xr:uid="{00000000-0005-0000-0000-000061020000}"/>
    <cellStyle name="20 % - Akzent5 3 5 4 3" xfId="39303" xr:uid="{00000000-0005-0000-0000-000061020000}"/>
    <cellStyle name="20 % - Akzent5 3 5 4 4" xfId="52794" xr:uid="{00000000-0005-0000-0000-000061020000}"/>
    <cellStyle name="20 % - Akzent5 3 5 5" xfId="15750" xr:uid="{00000000-0005-0000-0000-000061020000}"/>
    <cellStyle name="20 % - Akzent5 3 5 6" xfId="29234" xr:uid="{00000000-0005-0000-0000-000061020000}"/>
    <cellStyle name="20 % - Akzent5 3 5 7" xfId="42725" xr:uid="{00000000-0005-0000-0000-000061020000}"/>
    <cellStyle name="20 % - Akzent5 3 6" xfId="3400" xr:uid="{00000000-0005-0000-0000-000062020000}"/>
    <cellStyle name="20 % - Akzent5 3 6 2" xfId="6761" xr:uid="{00000000-0005-0000-0000-000062020000}"/>
    <cellStyle name="20 % - Akzent5 3 6 2 2" xfId="20212" xr:uid="{00000000-0005-0000-0000-000062020000}"/>
    <cellStyle name="20 % - Akzent5 3 6 2 3" xfId="33696" xr:uid="{00000000-0005-0000-0000-000062020000}"/>
    <cellStyle name="20 % - Akzent5 3 6 2 4" xfId="47187" xr:uid="{00000000-0005-0000-0000-000062020000}"/>
    <cellStyle name="20 % - Akzent5 3 6 3" xfId="10117" xr:uid="{00000000-0005-0000-0000-000062020000}"/>
    <cellStyle name="20 % - Akzent5 3 6 3 2" xfId="23568" xr:uid="{00000000-0005-0000-0000-000062020000}"/>
    <cellStyle name="20 % - Akzent5 3 6 3 3" xfId="37052" xr:uid="{00000000-0005-0000-0000-000062020000}"/>
    <cellStyle name="20 % - Akzent5 3 6 3 4" xfId="50543" xr:uid="{00000000-0005-0000-0000-000062020000}"/>
    <cellStyle name="20 % - Akzent5 3 6 4" xfId="13473" xr:uid="{00000000-0005-0000-0000-000062020000}"/>
    <cellStyle name="20 % - Akzent5 3 6 4 2" xfId="26924" xr:uid="{00000000-0005-0000-0000-000062020000}"/>
    <cellStyle name="20 % - Akzent5 3 6 4 3" xfId="40408" xr:uid="{00000000-0005-0000-0000-000062020000}"/>
    <cellStyle name="20 % - Akzent5 3 6 4 4" xfId="53899" xr:uid="{00000000-0005-0000-0000-000062020000}"/>
    <cellStyle name="20 % - Akzent5 3 6 5" xfId="16855" xr:uid="{00000000-0005-0000-0000-000062020000}"/>
    <cellStyle name="20 % - Akzent5 3 6 6" xfId="30339" xr:uid="{00000000-0005-0000-0000-000062020000}"/>
    <cellStyle name="20 % - Akzent5 3 6 7" xfId="43830" xr:uid="{00000000-0005-0000-0000-000062020000}"/>
    <cellStyle name="20 % - Akzent5 3 7" xfId="3980" xr:uid="{00000000-0005-0000-0000-000063020000}"/>
    <cellStyle name="20 % - Akzent5 3 7 2" xfId="7337" xr:uid="{00000000-0005-0000-0000-000063020000}"/>
    <cellStyle name="20 % - Akzent5 3 7 2 2" xfId="20788" xr:uid="{00000000-0005-0000-0000-000063020000}"/>
    <cellStyle name="20 % - Akzent5 3 7 2 3" xfId="34272" xr:uid="{00000000-0005-0000-0000-000063020000}"/>
    <cellStyle name="20 % - Akzent5 3 7 2 4" xfId="47763" xr:uid="{00000000-0005-0000-0000-000063020000}"/>
    <cellStyle name="20 % - Akzent5 3 7 3" xfId="10693" xr:uid="{00000000-0005-0000-0000-000063020000}"/>
    <cellStyle name="20 % - Akzent5 3 7 3 2" xfId="24144" xr:uid="{00000000-0005-0000-0000-000063020000}"/>
    <cellStyle name="20 % - Akzent5 3 7 3 3" xfId="37628" xr:uid="{00000000-0005-0000-0000-000063020000}"/>
    <cellStyle name="20 % - Akzent5 3 7 3 4" xfId="51119" xr:uid="{00000000-0005-0000-0000-000063020000}"/>
    <cellStyle name="20 % - Akzent5 3 7 4" xfId="14049" xr:uid="{00000000-0005-0000-0000-000063020000}"/>
    <cellStyle name="20 % - Akzent5 3 7 4 2" xfId="27500" xr:uid="{00000000-0005-0000-0000-000063020000}"/>
    <cellStyle name="20 % - Akzent5 3 7 4 3" xfId="40984" xr:uid="{00000000-0005-0000-0000-000063020000}"/>
    <cellStyle name="20 % - Akzent5 3 7 4 4" xfId="54475" xr:uid="{00000000-0005-0000-0000-000063020000}"/>
    <cellStyle name="20 % - Akzent5 3 7 5" xfId="17431" xr:uid="{00000000-0005-0000-0000-000063020000}"/>
    <cellStyle name="20 % - Akzent5 3 7 6" xfId="30915" xr:uid="{00000000-0005-0000-0000-000063020000}"/>
    <cellStyle name="20 % - Akzent5 3 7 7" xfId="44406" xr:uid="{00000000-0005-0000-0000-000063020000}"/>
    <cellStyle name="20 % - Akzent5 3 8" xfId="4530" xr:uid="{00000000-0005-0000-0000-00004C020000}"/>
    <cellStyle name="20 % - Akzent5 3 8 2" xfId="17981" xr:uid="{00000000-0005-0000-0000-00004C020000}"/>
    <cellStyle name="20 % - Akzent5 3 8 3" xfId="31465" xr:uid="{00000000-0005-0000-0000-00004C020000}"/>
    <cellStyle name="20 % - Akzent5 3 8 4" xfId="44956" xr:uid="{00000000-0005-0000-0000-00004C020000}"/>
    <cellStyle name="20 % - Akzent5 3 9" xfId="7886" xr:uid="{00000000-0005-0000-0000-00004C020000}"/>
    <cellStyle name="20 % - Akzent5 3 9 2" xfId="21337" xr:uid="{00000000-0005-0000-0000-00004C020000}"/>
    <cellStyle name="20 % - Akzent5 3 9 3" xfId="34821" xr:uid="{00000000-0005-0000-0000-00004C020000}"/>
    <cellStyle name="20 % - Akzent5 3 9 4" xfId="48312" xr:uid="{00000000-0005-0000-0000-00004C020000}"/>
    <cellStyle name="20 % - Akzent5 4" xfId="1177" xr:uid="{00000000-0005-0000-0000-000064020000}"/>
    <cellStyle name="20 % - Akzent5 4 10" xfId="11261" xr:uid="{00000000-0005-0000-0000-000064020000}"/>
    <cellStyle name="20 % - Akzent5 4 10 2" xfId="24712" xr:uid="{00000000-0005-0000-0000-000064020000}"/>
    <cellStyle name="20 % - Akzent5 4 10 3" xfId="38196" xr:uid="{00000000-0005-0000-0000-000064020000}"/>
    <cellStyle name="20 % - Akzent5 4 10 4" xfId="51687" xr:uid="{00000000-0005-0000-0000-000064020000}"/>
    <cellStyle name="20 % - Akzent5 4 11" xfId="14642" xr:uid="{00000000-0005-0000-0000-000064020000}"/>
    <cellStyle name="20 % - Akzent5 4 12" xfId="28125" xr:uid="{00000000-0005-0000-0000-000064020000}"/>
    <cellStyle name="20 % - Akzent5 4 13" xfId="41616" xr:uid="{00000000-0005-0000-0000-000064020000}"/>
    <cellStyle name="20 % - Akzent5 4 2" xfId="1271" xr:uid="{00000000-0005-0000-0000-000065020000}"/>
    <cellStyle name="20 % - Akzent5 4 2 10" xfId="14744" xr:uid="{00000000-0005-0000-0000-000065020000}"/>
    <cellStyle name="20 % - Akzent5 4 2 11" xfId="28227" xr:uid="{00000000-0005-0000-0000-000065020000}"/>
    <cellStyle name="20 % - Akzent5 4 2 12" xfId="41718" xr:uid="{00000000-0005-0000-0000-000065020000}"/>
    <cellStyle name="20 % - Akzent5 4 2 2" xfId="1509" xr:uid="{00000000-0005-0000-0000-000066020000}"/>
    <cellStyle name="20 % - Akzent5 4 2 2 10" xfId="28477" xr:uid="{00000000-0005-0000-0000-000066020000}"/>
    <cellStyle name="20 % - Akzent5 4 2 2 11" xfId="41968" xr:uid="{00000000-0005-0000-0000-000066020000}"/>
    <cellStyle name="20 % - Akzent5 4 2 2 2" xfId="2085" xr:uid="{00000000-0005-0000-0000-000067020000}"/>
    <cellStyle name="20 % - Akzent5 4 2 2 2 2" xfId="3226" xr:uid="{00000000-0005-0000-0000-000068020000}"/>
    <cellStyle name="20 % - Akzent5 4 2 2 2 2 2" xfId="6587" xr:uid="{00000000-0005-0000-0000-000068020000}"/>
    <cellStyle name="20 % - Akzent5 4 2 2 2 2 2 2" xfId="20038" xr:uid="{00000000-0005-0000-0000-000068020000}"/>
    <cellStyle name="20 % - Akzent5 4 2 2 2 2 2 3" xfId="33522" xr:uid="{00000000-0005-0000-0000-000068020000}"/>
    <cellStyle name="20 % - Akzent5 4 2 2 2 2 2 4" xfId="47013" xr:uid="{00000000-0005-0000-0000-000068020000}"/>
    <cellStyle name="20 % - Akzent5 4 2 2 2 2 3" xfId="9943" xr:uid="{00000000-0005-0000-0000-000068020000}"/>
    <cellStyle name="20 % - Akzent5 4 2 2 2 2 3 2" xfId="23394" xr:uid="{00000000-0005-0000-0000-000068020000}"/>
    <cellStyle name="20 % - Akzent5 4 2 2 2 2 3 3" xfId="36878" xr:uid="{00000000-0005-0000-0000-000068020000}"/>
    <cellStyle name="20 % - Akzent5 4 2 2 2 2 3 4" xfId="50369" xr:uid="{00000000-0005-0000-0000-000068020000}"/>
    <cellStyle name="20 % - Akzent5 4 2 2 2 2 4" xfId="13299" xr:uid="{00000000-0005-0000-0000-000068020000}"/>
    <cellStyle name="20 % - Akzent5 4 2 2 2 2 4 2" xfId="26750" xr:uid="{00000000-0005-0000-0000-000068020000}"/>
    <cellStyle name="20 % - Akzent5 4 2 2 2 2 4 3" xfId="40234" xr:uid="{00000000-0005-0000-0000-000068020000}"/>
    <cellStyle name="20 % - Akzent5 4 2 2 2 2 4 4" xfId="53725" xr:uid="{00000000-0005-0000-0000-000068020000}"/>
    <cellStyle name="20 % - Akzent5 4 2 2 2 2 5" xfId="16681" xr:uid="{00000000-0005-0000-0000-000068020000}"/>
    <cellStyle name="20 % - Akzent5 4 2 2 2 2 6" xfId="30165" xr:uid="{00000000-0005-0000-0000-000068020000}"/>
    <cellStyle name="20 % - Akzent5 4 2 2 2 2 7" xfId="43656" xr:uid="{00000000-0005-0000-0000-000068020000}"/>
    <cellStyle name="20 % - Akzent5 4 2 2 2 3" xfId="5460" xr:uid="{00000000-0005-0000-0000-000067020000}"/>
    <cellStyle name="20 % - Akzent5 4 2 2 2 3 2" xfId="18911" xr:uid="{00000000-0005-0000-0000-000067020000}"/>
    <cellStyle name="20 % - Akzent5 4 2 2 2 3 3" xfId="32395" xr:uid="{00000000-0005-0000-0000-000067020000}"/>
    <cellStyle name="20 % - Akzent5 4 2 2 2 3 4" xfId="45886" xr:uid="{00000000-0005-0000-0000-000067020000}"/>
    <cellStyle name="20 % - Akzent5 4 2 2 2 4" xfId="8816" xr:uid="{00000000-0005-0000-0000-000067020000}"/>
    <cellStyle name="20 % - Akzent5 4 2 2 2 4 2" xfId="22267" xr:uid="{00000000-0005-0000-0000-000067020000}"/>
    <cellStyle name="20 % - Akzent5 4 2 2 2 4 3" xfId="35751" xr:uid="{00000000-0005-0000-0000-000067020000}"/>
    <cellStyle name="20 % - Akzent5 4 2 2 2 4 4" xfId="49242" xr:uid="{00000000-0005-0000-0000-000067020000}"/>
    <cellStyle name="20 % - Akzent5 4 2 2 2 5" xfId="12172" xr:uid="{00000000-0005-0000-0000-000067020000}"/>
    <cellStyle name="20 % - Akzent5 4 2 2 2 5 2" xfId="25623" xr:uid="{00000000-0005-0000-0000-000067020000}"/>
    <cellStyle name="20 % - Akzent5 4 2 2 2 5 3" xfId="39107" xr:uid="{00000000-0005-0000-0000-000067020000}"/>
    <cellStyle name="20 % - Akzent5 4 2 2 2 5 4" xfId="52598" xr:uid="{00000000-0005-0000-0000-000067020000}"/>
    <cellStyle name="20 % - Akzent5 4 2 2 2 6" xfId="15554" xr:uid="{00000000-0005-0000-0000-000067020000}"/>
    <cellStyle name="20 % - Akzent5 4 2 2 2 7" xfId="29038" xr:uid="{00000000-0005-0000-0000-000067020000}"/>
    <cellStyle name="20 % - Akzent5 4 2 2 2 8" xfId="42529" xr:uid="{00000000-0005-0000-0000-000067020000}"/>
    <cellStyle name="20 % - Akzent5 4 2 2 3" xfId="2666" xr:uid="{00000000-0005-0000-0000-000069020000}"/>
    <cellStyle name="20 % - Akzent5 4 2 2 3 2" xfId="6027" xr:uid="{00000000-0005-0000-0000-000069020000}"/>
    <cellStyle name="20 % - Akzent5 4 2 2 3 2 2" xfId="19478" xr:uid="{00000000-0005-0000-0000-000069020000}"/>
    <cellStyle name="20 % - Akzent5 4 2 2 3 2 3" xfId="32962" xr:uid="{00000000-0005-0000-0000-000069020000}"/>
    <cellStyle name="20 % - Akzent5 4 2 2 3 2 4" xfId="46453" xr:uid="{00000000-0005-0000-0000-000069020000}"/>
    <cellStyle name="20 % - Akzent5 4 2 2 3 3" xfId="9383" xr:uid="{00000000-0005-0000-0000-000069020000}"/>
    <cellStyle name="20 % - Akzent5 4 2 2 3 3 2" xfId="22834" xr:uid="{00000000-0005-0000-0000-000069020000}"/>
    <cellStyle name="20 % - Akzent5 4 2 2 3 3 3" xfId="36318" xr:uid="{00000000-0005-0000-0000-000069020000}"/>
    <cellStyle name="20 % - Akzent5 4 2 2 3 3 4" xfId="49809" xr:uid="{00000000-0005-0000-0000-000069020000}"/>
    <cellStyle name="20 % - Akzent5 4 2 2 3 4" xfId="12739" xr:uid="{00000000-0005-0000-0000-000069020000}"/>
    <cellStyle name="20 % - Akzent5 4 2 2 3 4 2" xfId="26190" xr:uid="{00000000-0005-0000-0000-000069020000}"/>
    <cellStyle name="20 % - Akzent5 4 2 2 3 4 3" xfId="39674" xr:uid="{00000000-0005-0000-0000-000069020000}"/>
    <cellStyle name="20 % - Akzent5 4 2 2 3 4 4" xfId="53165" xr:uid="{00000000-0005-0000-0000-000069020000}"/>
    <cellStyle name="20 % - Akzent5 4 2 2 3 5" xfId="16121" xr:uid="{00000000-0005-0000-0000-000069020000}"/>
    <cellStyle name="20 % - Akzent5 4 2 2 3 6" xfId="29605" xr:uid="{00000000-0005-0000-0000-000069020000}"/>
    <cellStyle name="20 % - Akzent5 4 2 2 3 7" xfId="43096" xr:uid="{00000000-0005-0000-0000-000069020000}"/>
    <cellStyle name="20 % - Akzent5 4 2 2 4" xfId="3771" xr:uid="{00000000-0005-0000-0000-00006A020000}"/>
    <cellStyle name="20 % - Akzent5 4 2 2 4 2" xfId="7132" xr:uid="{00000000-0005-0000-0000-00006A020000}"/>
    <cellStyle name="20 % - Akzent5 4 2 2 4 2 2" xfId="20583" xr:uid="{00000000-0005-0000-0000-00006A020000}"/>
    <cellStyle name="20 % - Akzent5 4 2 2 4 2 3" xfId="34067" xr:uid="{00000000-0005-0000-0000-00006A020000}"/>
    <cellStyle name="20 % - Akzent5 4 2 2 4 2 4" xfId="47558" xr:uid="{00000000-0005-0000-0000-00006A020000}"/>
    <cellStyle name="20 % - Akzent5 4 2 2 4 3" xfId="10488" xr:uid="{00000000-0005-0000-0000-00006A020000}"/>
    <cellStyle name="20 % - Akzent5 4 2 2 4 3 2" xfId="23939" xr:uid="{00000000-0005-0000-0000-00006A020000}"/>
    <cellStyle name="20 % - Akzent5 4 2 2 4 3 3" xfId="37423" xr:uid="{00000000-0005-0000-0000-00006A020000}"/>
    <cellStyle name="20 % - Akzent5 4 2 2 4 3 4" xfId="50914" xr:uid="{00000000-0005-0000-0000-00006A020000}"/>
    <cellStyle name="20 % - Akzent5 4 2 2 4 4" xfId="13844" xr:uid="{00000000-0005-0000-0000-00006A020000}"/>
    <cellStyle name="20 % - Akzent5 4 2 2 4 4 2" xfId="27295" xr:uid="{00000000-0005-0000-0000-00006A020000}"/>
    <cellStyle name="20 % - Akzent5 4 2 2 4 4 3" xfId="40779" xr:uid="{00000000-0005-0000-0000-00006A020000}"/>
    <cellStyle name="20 % - Akzent5 4 2 2 4 4 4" xfId="54270" xr:uid="{00000000-0005-0000-0000-00006A020000}"/>
    <cellStyle name="20 % - Akzent5 4 2 2 4 5" xfId="17226" xr:uid="{00000000-0005-0000-0000-00006A020000}"/>
    <cellStyle name="20 % - Akzent5 4 2 2 4 6" xfId="30710" xr:uid="{00000000-0005-0000-0000-00006A020000}"/>
    <cellStyle name="20 % - Akzent5 4 2 2 4 7" xfId="44201" xr:uid="{00000000-0005-0000-0000-00006A020000}"/>
    <cellStyle name="20 % - Akzent5 4 2 2 5" xfId="4351" xr:uid="{00000000-0005-0000-0000-00006B020000}"/>
    <cellStyle name="20 % - Akzent5 4 2 2 5 2" xfId="7708" xr:uid="{00000000-0005-0000-0000-00006B020000}"/>
    <cellStyle name="20 % - Akzent5 4 2 2 5 2 2" xfId="21159" xr:uid="{00000000-0005-0000-0000-00006B020000}"/>
    <cellStyle name="20 % - Akzent5 4 2 2 5 2 3" xfId="34643" xr:uid="{00000000-0005-0000-0000-00006B020000}"/>
    <cellStyle name="20 % - Akzent5 4 2 2 5 2 4" xfId="48134" xr:uid="{00000000-0005-0000-0000-00006B020000}"/>
    <cellStyle name="20 % - Akzent5 4 2 2 5 3" xfId="11064" xr:uid="{00000000-0005-0000-0000-00006B020000}"/>
    <cellStyle name="20 % - Akzent5 4 2 2 5 3 2" xfId="24515" xr:uid="{00000000-0005-0000-0000-00006B020000}"/>
    <cellStyle name="20 % - Akzent5 4 2 2 5 3 3" xfId="37999" xr:uid="{00000000-0005-0000-0000-00006B020000}"/>
    <cellStyle name="20 % - Akzent5 4 2 2 5 3 4" xfId="51490" xr:uid="{00000000-0005-0000-0000-00006B020000}"/>
    <cellStyle name="20 % - Akzent5 4 2 2 5 4" xfId="14420" xr:uid="{00000000-0005-0000-0000-00006B020000}"/>
    <cellStyle name="20 % - Akzent5 4 2 2 5 4 2" xfId="27871" xr:uid="{00000000-0005-0000-0000-00006B020000}"/>
    <cellStyle name="20 % - Akzent5 4 2 2 5 4 3" xfId="41355" xr:uid="{00000000-0005-0000-0000-00006B020000}"/>
    <cellStyle name="20 % - Akzent5 4 2 2 5 4 4" xfId="54846" xr:uid="{00000000-0005-0000-0000-00006B020000}"/>
    <cellStyle name="20 % - Akzent5 4 2 2 5 5" xfId="17802" xr:uid="{00000000-0005-0000-0000-00006B020000}"/>
    <cellStyle name="20 % - Akzent5 4 2 2 5 6" xfId="31286" xr:uid="{00000000-0005-0000-0000-00006B020000}"/>
    <cellStyle name="20 % - Akzent5 4 2 2 5 7" xfId="44777" xr:uid="{00000000-0005-0000-0000-00006B020000}"/>
    <cellStyle name="20 % - Akzent5 4 2 2 6" xfId="4901" xr:uid="{00000000-0005-0000-0000-000066020000}"/>
    <cellStyle name="20 % - Akzent5 4 2 2 6 2" xfId="18352" xr:uid="{00000000-0005-0000-0000-000066020000}"/>
    <cellStyle name="20 % - Akzent5 4 2 2 6 3" xfId="31836" xr:uid="{00000000-0005-0000-0000-000066020000}"/>
    <cellStyle name="20 % - Akzent5 4 2 2 6 4" xfId="45327" xr:uid="{00000000-0005-0000-0000-000066020000}"/>
    <cellStyle name="20 % - Akzent5 4 2 2 7" xfId="8257" xr:uid="{00000000-0005-0000-0000-000066020000}"/>
    <cellStyle name="20 % - Akzent5 4 2 2 7 2" xfId="21708" xr:uid="{00000000-0005-0000-0000-000066020000}"/>
    <cellStyle name="20 % - Akzent5 4 2 2 7 3" xfId="35192" xr:uid="{00000000-0005-0000-0000-000066020000}"/>
    <cellStyle name="20 % - Akzent5 4 2 2 7 4" xfId="48683" xr:uid="{00000000-0005-0000-0000-000066020000}"/>
    <cellStyle name="20 % - Akzent5 4 2 2 8" xfId="11613" xr:uid="{00000000-0005-0000-0000-000066020000}"/>
    <cellStyle name="20 % - Akzent5 4 2 2 8 2" xfId="25064" xr:uid="{00000000-0005-0000-0000-000066020000}"/>
    <cellStyle name="20 % - Akzent5 4 2 2 8 3" xfId="38548" xr:uid="{00000000-0005-0000-0000-000066020000}"/>
    <cellStyle name="20 % - Akzent5 4 2 2 8 4" xfId="52039" xr:uid="{00000000-0005-0000-0000-000066020000}"/>
    <cellStyle name="20 % - Akzent5 4 2 2 9" xfId="14994" xr:uid="{00000000-0005-0000-0000-000066020000}"/>
    <cellStyle name="20 % - Akzent5 4 2 3" xfId="1836" xr:uid="{00000000-0005-0000-0000-00006C020000}"/>
    <cellStyle name="20 % - Akzent5 4 2 3 2" xfId="2976" xr:uid="{00000000-0005-0000-0000-00006D020000}"/>
    <cellStyle name="20 % - Akzent5 4 2 3 2 2" xfId="6337" xr:uid="{00000000-0005-0000-0000-00006D020000}"/>
    <cellStyle name="20 % - Akzent5 4 2 3 2 2 2" xfId="19788" xr:uid="{00000000-0005-0000-0000-00006D020000}"/>
    <cellStyle name="20 % - Akzent5 4 2 3 2 2 3" xfId="33272" xr:uid="{00000000-0005-0000-0000-00006D020000}"/>
    <cellStyle name="20 % - Akzent5 4 2 3 2 2 4" xfId="46763" xr:uid="{00000000-0005-0000-0000-00006D020000}"/>
    <cellStyle name="20 % - Akzent5 4 2 3 2 3" xfId="9693" xr:uid="{00000000-0005-0000-0000-00006D020000}"/>
    <cellStyle name="20 % - Akzent5 4 2 3 2 3 2" xfId="23144" xr:uid="{00000000-0005-0000-0000-00006D020000}"/>
    <cellStyle name="20 % - Akzent5 4 2 3 2 3 3" xfId="36628" xr:uid="{00000000-0005-0000-0000-00006D020000}"/>
    <cellStyle name="20 % - Akzent5 4 2 3 2 3 4" xfId="50119" xr:uid="{00000000-0005-0000-0000-00006D020000}"/>
    <cellStyle name="20 % - Akzent5 4 2 3 2 4" xfId="13049" xr:uid="{00000000-0005-0000-0000-00006D020000}"/>
    <cellStyle name="20 % - Akzent5 4 2 3 2 4 2" xfId="26500" xr:uid="{00000000-0005-0000-0000-00006D020000}"/>
    <cellStyle name="20 % - Akzent5 4 2 3 2 4 3" xfId="39984" xr:uid="{00000000-0005-0000-0000-00006D020000}"/>
    <cellStyle name="20 % - Akzent5 4 2 3 2 4 4" xfId="53475" xr:uid="{00000000-0005-0000-0000-00006D020000}"/>
    <cellStyle name="20 % - Akzent5 4 2 3 2 5" xfId="16431" xr:uid="{00000000-0005-0000-0000-00006D020000}"/>
    <cellStyle name="20 % - Akzent5 4 2 3 2 6" xfId="29915" xr:uid="{00000000-0005-0000-0000-00006D020000}"/>
    <cellStyle name="20 % - Akzent5 4 2 3 2 7" xfId="43406" xr:uid="{00000000-0005-0000-0000-00006D020000}"/>
    <cellStyle name="20 % - Akzent5 4 2 3 3" xfId="5210" xr:uid="{00000000-0005-0000-0000-00006C020000}"/>
    <cellStyle name="20 % - Akzent5 4 2 3 3 2" xfId="18661" xr:uid="{00000000-0005-0000-0000-00006C020000}"/>
    <cellStyle name="20 % - Akzent5 4 2 3 3 3" xfId="32145" xr:uid="{00000000-0005-0000-0000-00006C020000}"/>
    <cellStyle name="20 % - Akzent5 4 2 3 3 4" xfId="45636" xr:uid="{00000000-0005-0000-0000-00006C020000}"/>
    <cellStyle name="20 % - Akzent5 4 2 3 4" xfId="8566" xr:uid="{00000000-0005-0000-0000-00006C020000}"/>
    <cellStyle name="20 % - Akzent5 4 2 3 4 2" xfId="22017" xr:uid="{00000000-0005-0000-0000-00006C020000}"/>
    <cellStyle name="20 % - Akzent5 4 2 3 4 3" xfId="35501" xr:uid="{00000000-0005-0000-0000-00006C020000}"/>
    <cellStyle name="20 % - Akzent5 4 2 3 4 4" xfId="48992" xr:uid="{00000000-0005-0000-0000-00006C020000}"/>
    <cellStyle name="20 % - Akzent5 4 2 3 5" xfId="11922" xr:uid="{00000000-0005-0000-0000-00006C020000}"/>
    <cellStyle name="20 % - Akzent5 4 2 3 5 2" xfId="25373" xr:uid="{00000000-0005-0000-0000-00006C020000}"/>
    <cellStyle name="20 % - Akzent5 4 2 3 5 3" xfId="38857" xr:uid="{00000000-0005-0000-0000-00006C020000}"/>
    <cellStyle name="20 % - Akzent5 4 2 3 5 4" xfId="52348" xr:uid="{00000000-0005-0000-0000-00006C020000}"/>
    <cellStyle name="20 % - Akzent5 4 2 3 6" xfId="15304" xr:uid="{00000000-0005-0000-0000-00006C020000}"/>
    <cellStyle name="20 % - Akzent5 4 2 3 7" xfId="28788" xr:uid="{00000000-0005-0000-0000-00006C020000}"/>
    <cellStyle name="20 % - Akzent5 4 2 3 8" xfId="42279" xr:uid="{00000000-0005-0000-0000-00006C020000}"/>
    <cellStyle name="20 % - Akzent5 4 2 4" xfId="2415" xr:uid="{00000000-0005-0000-0000-00006E020000}"/>
    <cellStyle name="20 % - Akzent5 4 2 4 2" xfId="5777" xr:uid="{00000000-0005-0000-0000-00006E020000}"/>
    <cellStyle name="20 % - Akzent5 4 2 4 2 2" xfId="19228" xr:uid="{00000000-0005-0000-0000-00006E020000}"/>
    <cellStyle name="20 % - Akzent5 4 2 4 2 3" xfId="32712" xr:uid="{00000000-0005-0000-0000-00006E020000}"/>
    <cellStyle name="20 % - Akzent5 4 2 4 2 4" xfId="46203" xr:uid="{00000000-0005-0000-0000-00006E020000}"/>
    <cellStyle name="20 % - Akzent5 4 2 4 3" xfId="9133" xr:uid="{00000000-0005-0000-0000-00006E020000}"/>
    <cellStyle name="20 % - Akzent5 4 2 4 3 2" xfId="22584" xr:uid="{00000000-0005-0000-0000-00006E020000}"/>
    <cellStyle name="20 % - Akzent5 4 2 4 3 3" xfId="36068" xr:uid="{00000000-0005-0000-0000-00006E020000}"/>
    <cellStyle name="20 % - Akzent5 4 2 4 3 4" xfId="49559" xr:uid="{00000000-0005-0000-0000-00006E020000}"/>
    <cellStyle name="20 % - Akzent5 4 2 4 4" xfId="12489" xr:uid="{00000000-0005-0000-0000-00006E020000}"/>
    <cellStyle name="20 % - Akzent5 4 2 4 4 2" xfId="25940" xr:uid="{00000000-0005-0000-0000-00006E020000}"/>
    <cellStyle name="20 % - Akzent5 4 2 4 4 3" xfId="39424" xr:uid="{00000000-0005-0000-0000-00006E020000}"/>
    <cellStyle name="20 % - Akzent5 4 2 4 4 4" xfId="52915" xr:uid="{00000000-0005-0000-0000-00006E020000}"/>
    <cellStyle name="20 % - Akzent5 4 2 4 5" xfId="15871" xr:uid="{00000000-0005-0000-0000-00006E020000}"/>
    <cellStyle name="20 % - Akzent5 4 2 4 6" xfId="29355" xr:uid="{00000000-0005-0000-0000-00006E020000}"/>
    <cellStyle name="20 % - Akzent5 4 2 4 7" xfId="42846" xr:uid="{00000000-0005-0000-0000-00006E020000}"/>
    <cellStyle name="20 % - Akzent5 4 2 5" xfId="3521" xr:uid="{00000000-0005-0000-0000-00006F020000}"/>
    <cellStyle name="20 % - Akzent5 4 2 5 2" xfId="6882" xr:uid="{00000000-0005-0000-0000-00006F020000}"/>
    <cellStyle name="20 % - Akzent5 4 2 5 2 2" xfId="20333" xr:uid="{00000000-0005-0000-0000-00006F020000}"/>
    <cellStyle name="20 % - Akzent5 4 2 5 2 3" xfId="33817" xr:uid="{00000000-0005-0000-0000-00006F020000}"/>
    <cellStyle name="20 % - Akzent5 4 2 5 2 4" xfId="47308" xr:uid="{00000000-0005-0000-0000-00006F020000}"/>
    <cellStyle name="20 % - Akzent5 4 2 5 3" xfId="10238" xr:uid="{00000000-0005-0000-0000-00006F020000}"/>
    <cellStyle name="20 % - Akzent5 4 2 5 3 2" xfId="23689" xr:uid="{00000000-0005-0000-0000-00006F020000}"/>
    <cellStyle name="20 % - Akzent5 4 2 5 3 3" xfId="37173" xr:uid="{00000000-0005-0000-0000-00006F020000}"/>
    <cellStyle name="20 % - Akzent5 4 2 5 3 4" xfId="50664" xr:uid="{00000000-0005-0000-0000-00006F020000}"/>
    <cellStyle name="20 % - Akzent5 4 2 5 4" xfId="13594" xr:uid="{00000000-0005-0000-0000-00006F020000}"/>
    <cellStyle name="20 % - Akzent5 4 2 5 4 2" xfId="27045" xr:uid="{00000000-0005-0000-0000-00006F020000}"/>
    <cellStyle name="20 % - Akzent5 4 2 5 4 3" xfId="40529" xr:uid="{00000000-0005-0000-0000-00006F020000}"/>
    <cellStyle name="20 % - Akzent5 4 2 5 4 4" xfId="54020" xr:uid="{00000000-0005-0000-0000-00006F020000}"/>
    <cellStyle name="20 % - Akzent5 4 2 5 5" xfId="16976" xr:uid="{00000000-0005-0000-0000-00006F020000}"/>
    <cellStyle name="20 % - Akzent5 4 2 5 6" xfId="30460" xr:uid="{00000000-0005-0000-0000-00006F020000}"/>
    <cellStyle name="20 % - Akzent5 4 2 5 7" xfId="43951" xr:uid="{00000000-0005-0000-0000-00006F020000}"/>
    <cellStyle name="20 % - Akzent5 4 2 6" xfId="4101" xr:uid="{00000000-0005-0000-0000-000070020000}"/>
    <cellStyle name="20 % - Akzent5 4 2 6 2" xfId="7458" xr:uid="{00000000-0005-0000-0000-000070020000}"/>
    <cellStyle name="20 % - Akzent5 4 2 6 2 2" xfId="20909" xr:uid="{00000000-0005-0000-0000-000070020000}"/>
    <cellStyle name="20 % - Akzent5 4 2 6 2 3" xfId="34393" xr:uid="{00000000-0005-0000-0000-000070020000}"/>
    <cellStyle name="20 % - Akzent5 4 2 6 2 4" xfId="47884" xr:uid="{00000000-0005-0000-0000-000070020000}"/>
    <cellStyle name="20 % - Akzent5 4 2 6 3" xfId="10814" xr:uid="{00000000-0005-0000-0000-000070020000}"/>
    <cellStyle name="20 % - Akzent5 4 2 6 3 2" xfId="24265" xr:uid="{00000000-0005-0000-0000-000070020000}"/>
    <cellStyle name="20 % - Akzent5 4 2 6 3 3" xfId="37749" xr:uid="{00000000-0005-0000-0000-000070020000}"/>
    <cellStyle name="20 % - Akzent5 4 2 6 3 4" xfId="51240" xr:uid="{00000000-0005-0000-0000-000070020000}"/>
    <cellStyle name="20 % - Akzent5 4 2 6 4" xfId="14170" xr:uid="{00000000-0005-0000-0000-000070020000}"/>
    <cellStyle name="20 % - Akzent5 4 2 6 4 2" xfId="27621" xr:uid="{00000000-0005-0000-0000-000070020000}"/>
    <cellStyle name="20 % - Akzent5 4 2 6 4 3" xfId="41105" xr:uid="{00000000-0005-0000-0000-000070020000}"/>
    <cellStyle name="20 % - Akzent5 4 2 6 4 4" xfId="54596" xr:uid="{00000000-0005-0000-0000-000070020000}"/>
    <cellStyle name="20 % - Akzent5 4 2 6 5" xfId="17552" xr:uid="{00000000-0005-0000-0000-000070020000}"/>
    <cellStyle name="20 % - Akzent5 4 2 6 6" xfId="31036" xr:uid="{00000000-0005-0000-0000-000070020000}"/>
    <cellStyle name="20 % - Akzent5 4 2 6 7" xfId="44527" xr:uid="{00000000-0005-0000-0000-000070020000}"/>
    <cellStyle name="20 % - Akzent5 4 2 7" xfId="4651" xr:uid="{00000000-0005-0000-0000-000065020000}"/>
    <cellStyle name="20 % - Akzent5 4 2 7 2" xfId="18102" xr:uid="{00000000-0005-0000-0000-000065020000}"/>
    <cellStyle name="20 % - Akzent5 4 2 7 3" xfId="31586" xr:uid="{00000000-0005-0000-0000-000065020000}"/>
    <cellStyle name="20 % - Akzent5 4 2 7 4" xfId="45077" xr:uid="{00000000-0005-0000-0000-000065020000}"/>
    <cellStyle name="20 % - Akzent5 4 2 8" xfId="8007" xr:uid="{00000000-0005-0000-0000-000065020000}"/>
    <cellStyle name="20 % - Akzent5 4 2 8 2" xfId="21458" xr:uid="{00000000-0005-0000-0000-000065020000}"/>
    <cellStyle name="20 % - Akzent5 4 2 8 3" xfId="34942" xr:uid="{00000000-0005-0000-0000-000065020000}"/>
    <cellStyle name="20 % - Akzent5 4 2 8 4" xfId="48433" xr:uid="{00000000-0005-0000-0000-000065020000}"/>
    <cellStyle name="20 % - Akzent5 4 2 9" xfId="11363" xr:uid="{00000000-0005-0000-0000-000065020000}"/>
    <cellStyle name="20 % - Akzent5 4 2 9 2" xfId="24814" xr:uid="{00000000-0005-0000-0000-000065020000}"/>
    <cellStyle name="20 % - Akzent5 4 2 9 3" xfId="38298" xr:uid="{00000000-0005-0000-0000-000065020000}"/>
    <cellStyle name="20 % - Akzent5 4 2 9 4" xfId="51789" xr:uid="{00000000-0005-0000-0000-000065020000}"/>
    <cellStyle name="20 % - Akzent5 4 3" xfId="1411" xr:uid="{00000000-0005-0000-0000-000071020000}"/>
    <cellStyle name="20 % - Akzent5 4 3 10" xfId="28376" xr:uid="{00000000-0005-0000-0000-000071020000}"/>
    <cellStyle name="20 % - Akzent5 4 3 11" xfId="41867" xr:uid="{00000000-0005-0000-0000-000071020000}"/>
    <cellStyle name="20 % - Akzent5 4 3 2" xfId="1985" xr:uid="{00000000-0005-0000-0000-000072020000}"/>
    <cellStyle name="20 % - Akzent5 4 3 2 2" xfId="3125" xr:uid="{00000000-0005-0000-0000-000073020000}"/>
    <cellStyle name="20 % - Akzent5 4 3 2 2 2" xfId="6486" xr:uid="{00000000-0005-0000-0000-000073020000}"/>
    <cellStyle name="20 % - Akzent5 4 3 2 2 2 2" xfId="19937" xr:uid="{00000000-0005-0000-0000-000073020000}"/>
    <cellStyle name="20 % - Akzent5 4 3 2 2 2 3" xfId="33421" xr:uid="{00000000-0005-0000-0000-000073020000}"/>
    <cellStyle name="20 % - Akzent5 4 3 2 2 2 4" xfId="46912" xr:uid="{00000000-0005-0000-0000-000073020000}"/>
    <cellStyle name="20 % - Akzent5 4 3 2 2 3" xfId="9842" xr:uid="{00000000-0005-0000-0000-000073020000}"/>
    <cellStyle name="20 % - Akzent5 4 3 2 2 3 2" xfId="23293" xr:uid="{00000000-0005-0000-0000-000073020000}"/>
    <cellStyle name="20 % - Akzent5 4 3 2 2 3 3" xfId="36777" xr:uid="{00000000-0005-0000-0000-000073020000}"/>
    <cellStyle name="20 % - Akzent5 4 3 2 2 3 4" xfId="50268" xr:uid="{00000000-0005-0000-0000-000073020000}"/>
    <cellStyle name="20 % - Akzent5 4 3 2 2 4" xfId="13198" xr:uid="{00000000-0005-0000-0000-000073020000}"/>
    <cellStyle name="20 % - Akzent5 4 3 2 2 4 2" xfId="26649" xr:uid="{00000000-0005-0000-0000-000073020000}"/>
    <cellStyle name="20 % - Akzent5 4 3 2 2 4 3" xfId="40133" xr:uid="{00000000-0005-0000-0000-000073020000}"/>
    <cellStyle name="20 % - Akzent5 4 3 2 2 4 4" xfId="53624" xr:uid="{00000000-0005-0000-0000-000073020000}"/>
    <cellStyle name="20 % - Akzent5 4 3 2 2 5" xfId="16580" xr:uid="{00000000-0005-0000-0000-000073020000}"/>
    <cellStyle name="20 % - Akzent5 4 3 2 2 6" xfId="30064" xr:uid="{00000000-0005-0000-0000-000073020000}"/>
    <cellStyle name="20 % - Akzent5 4 3 2 2 7" xfId="43555" xr:uid="{00000000-0005-0000-0000-000073020000}"/>
    <cellStyle name="20 % - Akzent5 4 3 2 3" xfId="5359" xr:uid="{00000000-0005-0000-0000-000072020000}"/>
    <cellStyle name="20 % - Akzent5 4 3 2 3 2" xfId="18810" xr:uid="{00000000-0005-0000-0000-000072020000}"/>
    <cellStyle name="20 % - Akzent5 4 3 2 3 3" xfId="32294" xr:uid="{00000000-0005-0000-0000-000072020000}"/>
    <cellStyle name="20 % - Akzent5 4 3 2 3 4" xfId="45785" xr:uid="{00000000-0005-0000-0000-000072020000}"/>
    <cellStyle name="20 % - Akzent5 4 3 2 4" xfId="8715" xr:uid="{00000000-0005-0000-0000-000072020000}"/>
    <cellStyle name="20 % - Akzent5 4 3 2 4 2" xfId="22166" xr:uid="{00000000-0005-0000-0000-000072020000}"/>
    <cellStyle name="20 % - Akzent5 4 3 2 4 3" xfId="35650" xr:uid="{00000000-0005-0000-0000-000072020000}"/>
    <cellStyle name="20 % - Akzent5 4 3 2 4 4" xfId="49141" xr:uid="{00000000-0005-0000-0000-000072020000}"/>
    <cellStyle name="20 % - Akzent5 4 3 2 5" xfId="12071" xr:uid="{00000000-0005-0000-0000-000072020000}"/>
    <cellStyle name="20 % - Akzent5 4 3 2 5 2" xfId="25522" xr:uid="{00000000-0005-0000-0000-000072020000}"/>
    <cellStyle name="20 % - Akzent5 4 3 2 5 3" xfId="39006" xr:uid="{00000000-0005-0000-0000-000072020000}"/>
    <cellStyle name="20 % - Akzent5 4 3 2 5 4" xfId="52497" xr:uid="{00000000-0005-0000-0000-000072020000}"/>
    <cellStyle name="20 % - Akzent5 4 3 2 6" xfId="15453" xr:uid="{00000000-0005-0000-0000-000072020000}"/>
    <cellStyle name="20 % - Akzent5 4 3 2 7" xfId="28937" xr:uid="{00000000-0005-0000-0000-000072020000}"/>
    <cellStyle name="20 % - Akzent5 4 3 2 8" xfId="42428" xr:uid="{00000000-0005-0000-0000-000072020000}"/>
    <cellStyle name="20 % - Akzent5 4 3 3" xfId="2565" xr:uid="{00000000-0005-0000-0000-000074020000}"/>
    <cellStyle name="20 % - Akzent5 4 3 3 2" xfId="5926" xr:uid="{00000000-0005-0000-0000-000074020000}"/>
    <cellStyle name="20 % - Akzent5 4 3 3 2 2" xfId="19377" xr:uid="{00000000-0005-0000-0000-000074020000}"/>
    <cellStyle name="20 % - Akzent5 4 3 3 2 3" xfId="32861" xr:uid="{00000000-0005-0000-0000-000074020000}"/>
    <cellStyle name="20 % - Akzent5 4 3 3 2 4" xfId="46352" xr:uid="{00000000-0005-0000-0000-000074020000}"/>
    <cellStyle name="20 % - Akzent5 4 3 3 3" xfId="9282" xr:uid="{00000000-0005-0000-0000-000074020000}"/>
    <cellStyle name="20 % - Akzent5 4 3 3 3 2" xfId="22733" xr:uid="{00000000-0005-0000-0000-000074020000}"/>
    <cellStyle name="20 % - Akzent5 4 3 3 3 3" xfId="36217" xr:uid="{00000000-0005-0000-0000-000074020000}"/>
    <cellStyle name="20 % - Akzent5 4 3 3 3 4" xfId="49708" xr:uid="{00000000-0005-0000-0000-000074020000}"/>
    <cellStyle name="20 % - Akzent5 4 3 3 4" xfId="12638" xr:uid="{00000000-0005-0000-0000-000074020000}"/>
    <cellStyle name="20 % - Akzent5 4 3 3 4 2" xfId="26089" xr:uid="{00000000-0005-0000-0000-000074020000}"/>
    <cellStyle name="20 % - Akzent5 4 3 3 4 3" xfId="39573" xr:uid="{00000000-0005-0000-0000-000074020000}"/>
    <cellStyle name="20 % - Akzent5 4 3 3 4 4" xfId="53064" xr:uid="{00000000-0005-0000-0000-000074020000}"/>
    <cellStyle name="20 % - Akzent5 4 3 3 5" xfId="16020" xr:uid="{00000000-0005-0000-0000-000074020000}"/>
    <cellStyle name="20 % - Akzent5 4 3 3 6" xfId="29504" xr:uid="{00000000-0005-0000-0000-000074020000}"/>
    <cellStyle name="20 % - Akzent5 4 3 3 7" xfId="42995" xr:uid="{00000000-0005-0000-0000-000074020000}"/>
    <cellStyle name="20 % - Akzent5 4 3 4" xfId="3670" xr:uid="{00000000-0005-0000-0000-000075020000}"/>
    <cellStyle name="20 % - Akzent5 4 3 4 2" xfId="7031" xr:uid="{00000000-0005-0000-0000-000075020000}"/>
    <cellStyle name="20 % - Akzent5 4 3 4 2 2" xfId="20482" xr:uid="{00000000-0005-0000-0000-000075020000}"/>
    <cellStyle name="20 % - Akzent5 4 3 4 2 3" xfId="33966" xr:uid="{00000000-0005-0000-0000-000075020000}"/>
    <cellStyle name="20 % - Akzent5 4 3 4 2 4" xfId="47457" xr:uid="{00000000-0005-0000-0000-000075020000}"/>
    <cellStyle name="20 % - Akzent5 4 3 4 3" xfId="10387" xr:uid="{00000000-0005-0000-0000-000075020000}"/>
    <cellStyle name="20 % - Akzent5 4 3 4 3 2" xfId="23838" xr:uid="{00000000-0005-0000-0000-000075020000}"/>
    <cellStyle name="20 % - Akzent5 4 3 4 3 3" xfId="37322" xr:uid="{00000000-0005-0000-0000-000075020000}"/>
    <cellStyle name="20 % - Akzent5 4 3 4 3 4" xfId="50813" xr:uid="{00000000-0005-0000-0000-000075020000}"/>
    <cellStyle name="20 % - Akzent5 4 3 4 4" xfId="13743" xr:uid="{00000000-0005-0000-0000-000075020000}"/>
    <cellStyle name="20 % - Akzent5 4 3 4 4 2" xfId="27194" xr:uid="{00000000-0005-0000-0000-000075020000}"/>
    <cellStyle name="20 % - Akzent5 4 3 4 4 3" xfId="40678" xr:uid="{00000000-0005-0000-0000-000075020000}"/>
    <cellStyle name="20 % - Akzent5 4 3 4 4 4" xfId="54169" xr:uid="{00000000-0005-0000-0000-000075020000}"/>
    <cellStyle name="20 % - Akzent5 4 3 4 5" xfId="17125" xr:uid="{00000000-0005-0000-0000-000075020000}"/>
    <cellStyle name="20 % - Akzent5 4 3 4 6" xfId="30609" xr:uid="{00000000-0005-0000-0000-000075020000}"/>
    <cellStyle name="20 % - Akzent5 4 3 4 7" xfId="44100" xr:uid="{00000000-0005-0000-0000-000075020000}"/>
    <cellStyle name="20 % - Akzent5 4 3 5" xfId="4250" xr:uid="{00000000-0005-0000-0000-000076020000}"/>
    <cellStyle name="20 % - Akzent5 4 3 5 2" xfId="7607" xr:uid="{00000000-0005-0000-0000-000076020000}"/>
    <cellStyle name="20 % - Akzent5 4 3 5 2 2" xfId="21058" xr:uid="{00000000-0005-0000-0000-000076020000}"/>
    <cellStyle name="20 % - Akzent5 4 3 5 2 3" xfId="34542" xr:uid="{00000000-0005-0000-0000-000076020000}"/>
    <cellStyle name="20 % - Akzent5 4 3 5 2 4" xfId="48033" xr:uid="{00000000-0005-0000-0000-000076020000}"/>
    <cellStyle name="20 % - Akzent5 4 3 5 3" xfId="10963" xr:uid="{00000000-0005-0000-0000-000076020000}"/>
    <cellStyle name="20 % - Akzent5 4 3 5 3 2" xfId="24414" xr:uid="{00000000-0005-0000-0000-000076020000}"/>
    <cellStyle name="20 % - Akzent5 4 3 5 3 3" xfId="37898" xr:uid="{00000000-0005-0000-0000-000076020000}"/>
    <cellStyle name="20 % - Akzent5 4 3 5 3 4" xfId="51389" xr:uid="{00000000-0005-0000-0000-000076020000}"/>
    <cellStyle name="20 % - Akzent5 4 3 5 4" xfId="14319" xr:uid="{00000000-0005-0000-0000-000076020000}"/>
    <cellStyle name="20 % - Akzent5 4 3 5 4 2" xfId="27770" xr:uid="{00000000-0005-0000-0000-000076020000}"/>
    <cellStyle name="20 % - Akzent5 4 3 5 4 3" xfId="41254" xr:uid="{00000000-0005-0000-0000-000076020000}"/>
    <cellStyle name="20 % - Akzent5 4 3 5 4 4" xfId="54745" xr:uid="{00000000-0005-0000-0000-000076020000}"/>
    <cellStyle name="20 % - Akzent5 4 3 5 5" xfId="17701" xr:uid="{00000000-0005-0000-0000-000076020000}"/>
    <cellStyle name="20 % - Akzent5 4 3 5 6" xfId="31185" xr:uid="{00000000-0005-0000-0000-000076020000}"/>
    <cellStyle name="20 % - Akzent5 4 3 5 7" xfId="44676" xr:uid="{00000000-0005-0000-0000-000076020000}"/>
    <cellStyle name="20 % - Akzent5 4 3 6" xfId="4800" xr:uid="{00000000-0005-0000-0000-000071020000}"/>
    <cellStyle name="20 % - Akzent5 4 3 6 2" xfId="18251" xr:uid="{00000000-0005-0000-0000-000071020000}"/>
    <cellStyle name="20 % - Akzent5 4 3 6 3" xfId="31735" xr:uid="{00000000-0005-0000-0000-000071020000}"/>
    <cellStyle name="20 % - Akzent5 4 3 6 4" xfId="45226" xr:uid="{00000000-0005-0000-0000-000071020000}"/>
    <cellStyle name="20 % - Akzent5 4 3 7" xfId="8156" xr:uid="{00000000-0005-0000-0000-000071020000}"/>
    <cellStyle name="20 % - Akzent5 4 3 7 2" xfId="21607" xr:uid="{00000000-0005-0000-0000-000071020000}"/>
    <cellStyle name="20 % - Akzent5 4 3 7 3" xfId="35091" xr:uid="{00000000-0005-0000-0000-000071020000}"/>
    <cellStyle name="20 % - Akzent5 4 3 7 4" xfId="48582" xr:uid="{00000000-0005-0000-0000-000071020000}"/>
    <cellStyle name="20 % - Akzent5 4 3 8" xfId="11512" xr:uid="{00000000-0005-0000-0000-000071020000}"/>
    <cellStyle name="20 % - Akzent5 4 3 8 2" xfId="24963" xr:uid="{00000000-0005-0000-0000-000071020000}"/>
    <cellStyle name="20 % - Akzent5 4 3 8 3" xfId="38447" xr:uid="{00000000-0005-0000-0000-000071020000}"/>
    <cellStyle name="20 % - Akzent5 4 3 8 4" xfId="51938" xr:uid="{00000000-0005-0000-0000-000071020000}"/>
    <cellStyle name="20 % - Akzent5 4 3 9" xfId="14893" xr:uid="{00000000-0005-0000-0000-000071020000}"/>
    <cellStyle name="20 % - Akzent5 4 4" xfId="1736" xr:uid="{00000000-0005-0000-0000-000077020000}"/>
    <cellStyle name="20 % - Akzent5 4 4 2" xfId="2875" xr:uid="{00000000-0005-0000-0000-000078020000}"/>
    <cellStyle name="20 % - Akzent5 4 4 2 2" xfId="6236" xr:uid="{00000000-0005-0000-0000-000078020000}"/>
    <cellStyle name="20 % - Akzent5 4 4 2 2 2" xfId="19687" xr:uid="{00000000-0005-0000-0000-000078020000}"/>
    <cellStyle name="20 % - Akzent5 4 4 2 2 3" xfId="33171" xr:uid="{00000000-0005-0000-0000-000078020000}"/>
    <cellStyle name="20 % - Akzent5 4 4 2 2 4" xfId="46662" xr:uid="{00000000-0005-0000-0000-000078020000}"/>
    <cellStyle name="20 % - Akzent5 4 4 2 3" xfId="9592" xr:uid="{00000000-0005-0000-0000-000078020000}"/>
    <cellStyle name="20 % - Akzent5 4 4 2 3 2" xfId="23043" xr:uid="{00000000-0005-0000-0000-000078020000}"/>
    <cellStyle name="20 % - Akzent5 4 4 2 3 3" xfId="36527" xr:uid="{00000000-0005-0000-0000-000078020000}"/>
    <cellStyle name="20 % - Akzent5 4 4 2 3 4" xfId="50018" xr:uid="{00000000-0005-0000-0000-000078020000}"/>
    <cellStyle name="20 % - Akzent5 4 4 2 4" xfId="12948" xr:uid="{00000000-0005-0000-0000-000078020000}"/>
    <cellStyle name="20 % - Akzent5 4 4 2 4 2" xfId="26399" xr:uid="{00000000-0005-0000-0000-000078020000}"/>
    <cellStyle name="20 % - Akzent5 4 4 2 4 3" xfId="39883" xr:uid="{00000000-0005-0000-0000-000078020000}"/>
    <cellStyle name="20 % - Akzent5 4 4 2 4 4" xfId="53374" xr:uid="{00000000-0005-0000-0000-000078020000}"/>
    <cellStyle name="20 % - Akzent5 4 4 2 5" xfId="16330" xr:uid="{00000000-0005-0000-0000-000078020000}"/>
    <cellStyle name="20 % - Akzent5 4 4 2 6" xfId="29814" xr:uid="{00000000-0005-0000-0000-000078020000}"/>
    <cellStyle name="20 % - Akzent5 4 4 2 7" xfId="43305" xr:uid="{00000000-0005-0000-0000-000078020000}"/>
    <cellStyle name="20 % - Akzent5 4 4 3" xfId="5109" xr:uid="{00000000-0005-0000-0000-000077020000}"/>
    <cellStyle name="20 % - Akzent5 4 4 3 2" xfId="18560" xr:uid="{00000000-0005-0000-0000-000077020000}"/>
    <cellStyle name="20 % - Akzent5 4 4 3 3" xfId="32044" xr:uid="{00000000-0005-0000-0000-000077020000}"/>
    <cellStyle name="20 % - Akzent5 4 4 3 4" xfId="45535" xr:uid="{00000000-0005-0000-0000-000077020000}"/>
    <cellStyle name="20 % - Akzent5 4 4 4" xfId="8465" xr:uid="{00000000-0005-0000-0000-000077020000}"/>
    <cellStyle name="20 % - Akzent5 4 4 4 2" xfId="21916" xr:uid="{00000000-0005-0000-0000-000077020000}"/>
    <cellStyle name="20 % - Akzent5 4 4 4 3" xfId="35400" xr:uid="{00000000-0005-0000-0000-000077020000}"/>
    <cellStyle name="20 % - Akzent5 4 4 4 4" xfId="48891" xr:uid="{00000000-0005-0000-0000-000077020000}"/>
    <cellStyle name="20 % - Akzent5 4 4 5" xfId="11821" xr:uid="{00000000-0005-0000-0000-000077020000}"/>
    <cellStyle name="20 % - Akzent5 4 4 5 2" xfId="25272" xr:uid="{00000000-0005-0000-0000-000077020000}"/>
    <cellStyle name="20 % - Akzent5 4 4 5 3" xfId="38756" xr:uid="{00000000-0005-0000-0000-000077020000}"/>
    <cellStyle name="20 % - Akzent5 4 4 5 4" xfId="52247" xr:uid="{00000000-0005-0000-0000-000077020000}"/>
    <cellStyle name="20 % - Akzent5 4 4 6" xfId="15203" xr:uid="{00000000-0005-0000-0000-000077020000}"/>
    <cellStyle name="20 % - Akzent5 4 4 7" xfId="28687" xr:uid="{00000000-0005-0000-0000-000077020000}"/>
    <cellStyle name="20 % - Akzent5 4 4 8" xfId="42178" xr:uid="{00000000-0005-0000-0000-000077020000}"/>
    <cellStyle name="20 % - Akzent5 4 5" xfId="2313" xr:uid="{00000000-0005-0000-0000-000079020000}"/>
    <cellStyle name="20 % - Akzent5 4 5 2" xfId="5675" xr:uid="{00000000-0005-0000-0000-000079020000}"/>
    <cellStyle name="20 % - Akzent5 4 5 2 2" xfId="19126" xr:uid="{00000000-0005-0000-0000-000079020000}"/>
    <cellStyle name="20 % - Akzent5 4 5 2 3" xfId="32610" xr:uid="{00000000-0005-0000-0000-000079020000}"/>
    <cellStyle name="20 % - Akzent5 4 5 2 4" xfId="46101" xr:uid="{00000000-0005-0000-0000-000079020000}"/>
    <cellStyle name="20 % - Akzent5 4 5 3" xfId="9031" xr:uid="{00000000-0005-0000-0000-000079020000}"/>
    <cellStyle name="20 % - Akzent5 4 5 3 2" xfId="22482" xr:uid="{00000000-0005-0000-0000-000079020000}"/>
    <cellStyle name="20 % - Akzent5 4 5 3 3" xfId="35966" xr:uid="{00000000-0005-0000-0000-000079020000}"/>
    <cellStyle name="20 % - Akzent5 4 5 3 4" xfId="49457" xr:uid="{00000000-0005-0000-0000-000079020000}"/>
    <cellStyle name="20 % - Akzent5 4 5 4" xfId="12387" xr:uid="{00000000-0005-0000-0000-000079020000}"/>
    <cellStyle name="20 % - Akzent5 4 5 4 2" xfId="25838" xr:uid="{00000000-0005-0000-0000-000079020000}"/>
    <cellStyle name="20 % - Akzent5 4 5 4 3" xfId="39322" xr:uid="{00000000-0005-0000-0000-000079020000}"/>
    <cellStyle name="20 % - Akzent5 4 5 4 4" xfId="52813" xr:uid="{00000000-0005-0000-0000-000079020000}"/>
    <cellStyle name="20 % - Akzent5 4 5 5" xfId="15769" xr:uid="{00000000-0005-0000-0000-000079020000}"/>
    <cellStyle name="20 % - Akzent5 4 5 6" xfId="29253" xr:uid="{00000000-0005-0000-0000-000079020000}"/>
    <cellStyle name="20 % - Akzent5 4 5 7" xfId="42744" xr:uid="{00000000-0005-0000-0000-000079020000}"/>
    <cellStyle name="20 % - Akzent5 4 6" xfId="3419" xr:uid="{00000000-0005-0000-0000-00007A020000}"/>
    <cellStyle name="20 % - Akzent5 4 6 2" xfId="6780" xr:uid="{00000000-0005-0000-0000-00007A020000}"/>
    <cellStyle name="20 % - Akzent5 4 6 2 2" xfId="20231" xr:uid="{00000000-0005-0000-0000-00007A020000}"/>
    <cellStyle name="20 % - Akzent5 4 6 2 3" xfId="33715" xr:uid="{00000000-0005-0000-0000-00007A020000}"/>
    <cellStyle name="20 % - Akzent5 4 6 2 4" xfId="47206" xr:uid="{00000000-0005-0000-0000-00007A020000}"/>
    <cellStyle name="20 % - Akzent5 4 6 3" xfId="10136" xr:uid="{00000000-0005-0000-0000-00007A020000}"/>
    <cellStyle name="20 % - Akzent5 4 6 3 2" xfId="23587" xr:uid="{00000000-0005-0000-0000-00007A020000}"/>
    <cellStyle name="20 % - Akzent5 4 6 3 3" xfId="37071" xr:uid="{00000000-0005-0000-0000-00007A020000}"/>
    <cellStyle name="20 % - Akzent5 4 6 3 4" xfId="50562" xr:uid="{00000000-0005-0000-0000-00007A020000}"/>
    <cellStyle name="20 % - Akzent5 4 6 4" xfId="13492" xr:uid="{00000000-0005-0000-0000-00007A020000}"/>
    <cellStyle name="20 % - Akzent5 4 6 4 2" xfId="26943" xr:uid="{00000000-0005-0000-0000-00007A020000}"/>
    <cellStyle name="20 % - Akzent5 4 6 4 3" xfId="40427" xr:uid="{00000000-0005-0000-0000-00007A020000}"/>
    <cellStyle name="20 % - Akzent5 4 6 4 4" xfId="53918" xr:uid="{00000000-0005-0000-0000-00007A020000}"/>
    <cellStyle name="20 % - Akzent5 4 6 5" xfId="16874" xr:uid="{00000000-0005-0000-0000-00007A020000}"/>
    <cellStyle name="20 % - Akzent5 4 6 6" xfId="30358" xr:uid="{00000000-0005-0000-0000-00007A020000}"/>
    <cellStyle name="20 % - Akzent5 4 6 7" xfId="43849" xr:uid="{00000000-0005-0000-0000-00007A020000}"/>
    <cellStyle name="20 % - Akzent5 4 7" xfId="3999" xr:uid="{00000000-0005-0000-0000-00007B020000}"/>
    <cellStyle name="20 % - Akzent5 4 7 2" xfId="7356" xr:uid="{00000000-0005-0000-0000-00007B020000}"/>
    <cellStyle name="20 % - Akzent5 4 7 2 2" xfId="20807" xr:uid="{00000000-0005-0000-0000-00007B020000}"/>
    <cellStyle name="20 % - Akzent5 4 7 2 3" xfId="34291" xr:uid="{00000000-0005-0000-0000-00007B020000}"/>
    <cellStyle name="20 % - Akzent5 4 7 2 4" xfId="47782" xr:uid="{00000000-0005-0000-0000-00007B020000}"/>
    <cellStyle name="20 % - Akzent5 4 7 3" xfId="10712" xr:uid="{00000000-0005-0000-0000-00007B020000}"/>
    <cellStyle name="20 % - Akzent5 4 7 3 2" xfId="24163" xr:uid="{00000000-0005-0000-0000-00007B020000}"/>
    <cellStyle name="20 % - Akzent5 4 7 3 3" xfId="37647" xr:uid="{00000000-0005-0000-0000-00007B020000}"/>
    <cellStyle name="20 % - Akzent5 4 7 3 4" xfId="51138" xr:uid="{00000000-0005-0000-0000-00007B020000}"/>
    <cellStyle name="20 % - Akzent5 4 7 4" xfId="14068" xr:uid="{00000000-0005-0000-0000-00007B020000}"/>
    <cellStyle name="20 % - Akzent5 4 7 4 2" xfId="27519" xr:uid="{00000000-0005-0000-0000-00007B020000}"/>
    <cellStyle name="20 % - Akzent5 4 7 4 3" xfId="41003" xr:uid="{00000000-0005-0000-0000-00007B020000}"/>
    <cellStyle name="20 % - Akzent5 4 7 4 4" xfId="54494" xr:uid="{00000000-0005-0000-0000-00007B020000}"/>
    <cellStyle name="20 % - Akzent5 4 7 5" xfId="17450" xr:uid="{00000000-0005-0000-0000-00007B020000}"/>
    <cellStyle name="20 % - Akzent5 4 7 6" xfId="30934" xr:uid="{00000000-0005-0000-0000-00007B020000}"/>
    <cellStyle name="20 % - Akzent5 4 7 7" xfId="44425" xr:uid="{00000000-0005-0000-0000-00007B020000}"/>
    <cellStyle name="20 % - Akzent5 4 8" xfId="4549" xr:uid="{00000000-0005-0000-0000-000064020000}"/>
    <cellStyle name="20 % - Akzent5 4 8 2" xfId="18000" xr:uid="{00000000-0005-0000-0000-000064020000}"/>
    <cellStyle name="20 % - Akzent5 4 8 3" xfId="31484" xr:uid="{00000000-0005-0000-0000-000064020000}"/>
    <cellStyle name="20 % - Akzent5 4 8 4" xfId="44975" xr:uid="{00000000-0005-0000-0000-000064020000}"/>
    <cellStyle name="20 % - Akzent5 4 9" xfId="7905" xr:uid="{00000000-0005-0000-0000-000064020000}"/>
    <cellStyle name="20 % - Akzent5 4 9 2" xfId="21356" xr:uid="{00000000-0005-0000-0000-000064020000}"/>
    <cellStyle name="20 % - Akzent5 4 9 3" xfId="34840" xr:uid="{00000000-0005-0000-0000-000064020000}"/>
    <cellStyle name="20 % - Akzent5 4 9 4" xfId="48331" xr:uid="{00000000-0005-0000-0000-000064020000}"/>
    <cellStyle name="20 % - Akzent5 5" xfId="1197" xr:uid="{00000000-0005-0000-0000-00007C020000}"/>
    <cellStyle name="20 % - Akzent5 5 10" xfId="14660" xr:uid="{00000000-0005-0000-0000-00007C020000}"/>
    <cellStyle name="20 % - Akzent5 5 11" xfId="28143" xr:uid="{00000000-0005-0000-0000-00007C020000}"/>
    <cellStyle name="20 % - Akzent5 5 12" xfId="41634" xr:uid="{00000000-0005-0000-0000-00007C020000}"/>
    <cellStyle name="20 % - Akzent5 5 2" xfId="1428" xr:uid="{00000000-0005-0000-0000-00007D020000}"/>
    <cellStyle name="20 % - Akzent5 5 2 10" xfId="28393" xr:uid="{00000000-0005-0000-0000-00007D020000}"/>
    <cellStyle name="20 % - Akzent5 5 2 11" xfId="41884" xr:uid="{00000000-0005-0000-0000-00007D020000}"/>
    <cellStyle name="20 % - Akzent5 5 2 2" xfId="2002" xr:uid="{00000000-0005-0000-0000-00007E020000}"/>
    <cellStyle name="20 % - Akzent5 5 2 2 2" xfId="3142" xr:uid="{00000000-0005-0000-0000-00007F020000}"/>
    <cellStyle name="20 % - Akzent5 5 2 2 2 2" xfId="6503" xr:uid="{00000000-0005-0000-0000-00007F020000}"/>
    <cellStyle name="20 % - Akzent5 5 2 2 2 2 2" xfId="19954" xr:uid="{00000000-0005-0000-0000-00007F020000}"/>
    <cellStyle name="20 % - Akzent5 5 2 2 2 2 3" xfId="33438" xr:uid="{00000000-0005-0000-0000-00007F020000}"/>
    <cellStyle name="20 % - Akzent5 5 2 2 2 2 4" xfId="46929" xr:uid="{00000000-0005-0000-0000-00007F020000}"/>
    <cellStyle name="20 % - Akzent5 5 2 2 2 3" xfId="9859" xr:uid="{00000000-0005-0000-0000-00007F020000}"/>
    <cellStyle name="20 % - Akzent5 5 2 2 2 3 2" xfId="23310" xr:uid="{00000000-0005-0000-0000-00007F020000}"/>
    <cellStyle name="20 % - Akzent5 5 2 2 2 3 3" xfId="36794" xr:uid="{00000000-0005-0000-0000-00007F020000}"/>
    <cellStyle name="20 % - Akzent5 5 2 2 2 3 4" xfId="50285" xr:uid="{00000000-0005-0000-0000-00007F020000}"/>
    <cellStyle name="20 % - Akzent5 5 2 2 2 4" xfId="13215" xr:uid="{00000000-0005-0000-0000-00007F020000}"/>
    <cellStyle name="20 % - Akzent5 5 2 2 2 4 2" xfId="26666" xr:uid="{00000000-0005-0000-0000-00007F020000}"/>
    <cellStyle name="20 % - Akzent5 5 2 2 2 4 3" xfId="40150" xr:uid="{00000000-0005-0000-0000-00007F020000}"/>
    <cellStyle name="20 % - Akzent5 5 2 2 2 4 4" xfId="53641" xr:uid="{00000000-0005-0000-0000-00007F020000}"/>
    <cellStyle name="20 % - Akzent5 5 2 2 2 5" xfId="16597" xr:uid="{00000000-0005-0000-0000-00007F020000}"/>
    <cellStyle name="20 % - Akzent5 5 2 2 2 6" xfId="30081" xr:uid="{00000000-0005-0000-0000-00007F020000}"/>
    <cellStyle name="20 % - Akzent5 5 2 2 2 7" xfId="43572" xr:uid="{00000000-0005-0000-0000-00007F020000}"/>
    <cellStyle name="20 % - Akzent5 5 2 2 3" xfId="5376" xr:uid="{00000000-0005-0000-0000-00007E020000}"/>
    <cellStyle name="20 % - Akzent5 5 2 2 3 2" xfId="18827" xr:uid="{00000000-0005-0000-0000-00007E020000}"/>
    <cellStyle name="20 % - Akzent5 5 2 2 3 3" xfId="32311" xr:uid="{00000000-0005-0000-0000-00007E020000}"/>
    <cellStyle name="20 % - Akzent5 5 2 2 3 4" xfId="45802" xr:uid="{00000000-0005-0000-0000-00007E020000}"/>
    <cellStyle name="20 % - Akzent5 5 2 2 4" xfId="8732" xr:uid="{00000000-0005-0000-0000-00007E020000}"/>
    <cellStyle name="20 % - Akzent5 5 2 2 4 2" xfId="22183" xr:uid="{00000000-0005-0000-0000-00007E020000}"/>
    <cellStyle name="20 % - Akzent5 5 2 2 4 3" xfId="35667" xr:uid="{00000000-0005-0000-0000-00007E020000}"/>
    <cellStyle name="20 % - Akzent5 5 2 2 4 4" xfId="49158" xr:uid="{00000000-0005-0000-0000-00007E020000}"/>
    <cellStyle name="20 % - Akzent5 5 2 2 5" xfId="12088" xr:uid="{00000000-0005-0000-0000-00007E020000}"/>
    <cellStyle name="20 % - Akzent5 5 2 2 5 2" xfId="25539" xr:uid="{00000000-0005-0000-0000-00007E020000}"/>
    <cellStyle name="20 % - Akzent5 5 2 2 5 3" xfId="39023" xr:uid="{00000000-0005-0000-0000-00007E020000}"/>
    <cellStyle name="20 % - Akzent5 5 2 2 5 4" xfId="52514" xr:uid="{00000000-0005-0000-0000-00007E020000}"/>
    <cellStyle name="20 % - Akzent5 5 2 2 6" xfId="15470" xr:uid="{00000000-0005-0000-0000-00007E020000}"/>
    <cellStyle name="20 % - Akzent5 5 2 2 7" xfId="28954" xr:uid="{00000000-0005-0000-0000-00007E020000}"/>
    <cellStyle name="20 % - Akzent5 5 2 2 8" xfId="42445" xr:uid="{00000000-0005-0000-0000-00007E020000}"/>
    <cellStyle name="20 % - Akzent5 5 2 3" xfId="2582" xr:uid="{00000000-0005-0000-0000-000080020000}"/>
    <cellStyle name="20 % - Akzent5 5 2 3 2" xfId="5943" xr:uid="{00000000-0005-0000-0000-000080020000}"/>
    <cellStyle name="20 % - Akzent5 5 2 3 2 2" xfId="19394" xr:uid="{00000000-0005-0000-0000-000080020000}"/>
    <cellStyle name="20 % - Akzent5 5 2 3 2 3" xfId="32878" xr:uid="{00000000-0005-0000-0000-000080020000}"/>
    <cellStyle name="20 % - Akzent5 5 2 3 2 4" xfId="46369" xr:uid="{00000000-0005-0000-0000-000080020000}"/>
    <cellStyle name="20 % - Akzent5 5 2 3 3" xfId="9299" xr:uid="{00000000-0005-0000-0000-000080020000}"/>
    <cellStyle name="20 % - Akzent5 5 2 3 3 2" xfId="22750" xr:uid="{00000000-0005-0000-0000-000080020000}"/>
    <cellStyle name="20 % - Akzent5 5 2 3 3 3" xfId="36234" xr:uid="{00000000-0005-0000-0000-000080020000}"/>
    <cellStyle name="20 % - Akzent5 5 2 3 3 4" xfId="49725" xr:uid="{00000000-0005-0000-0000-000080020000}"/>
    <cellStyle name="20 % - Akzent5 5 2 3 4" xfId="12655" xr:uid="{00000000-0005-0000-0000-000080020000}"/>
    <cellStyle name="20 % - Akzent5 5 2 3 4 2" xfId="26106" xr:uid="{00000000-0005-0000-0000-000080020000}"/>
    <cellStyle name="20 % - Akzent5 5 2 3 4 3" xfId="39590" xr:uid="{00000000-0005-0000-0000-000080020000}"/>
    <cellStyle name="20 % - Akzent5 5 2 3 4 4" xfId="53081" xr:uid="{00000000-0005-0000-0000-000080020000}"/>
    <cellStyle name="20 % - Akzent5 5 2 3 5" xfId="16037" xr:uid="{00000000-0005-0000-0000-000080020000}"/>
    <cellStyle name="20 % - Akzent5 5 2 3 6" xfId="29521" xr:uid="{00000000-0005-0000-0000-000080020000}"/>
    <cellStyle name="20 % - Akzent5 5 2 3 7" xfId="43012" xr:uid="{00000000-0005-0000-0000-000080020000}"/>
    <cellStyle name="20 % - Akzent5 5 2 4" xfId="3687" xr:uid="{00000000-0005-0000-0000-000081020000}"/>
    <cellStyle name="20 % - Akzent5 5 2 4 2" xfId="7048" xr:uid="{00000000-0005-0000-0000-000081020000}"/>
    <cellStyle name="20 % - Akzent5 5 2 4 2 2" xfId="20499" xr:uid="{00000000-0005-0000-0000-000081020000}"/>
    <cellStyle name="20 % - Akzent5 5 2 4 2 3" xfId="33983" xr:uid="{00000000-0005-0000-0000-000081020000}"/>
    <cellStyle name="20 % - Akzent5 5 2 4 2 4" xfId="47474" xr:uid="{00000000-0005-0000-0000-000081020000}"/>
    <cellStyle name="20 % - Akzent5 5 2 4 3" xfId="10404" xr:uid="{00000000-0005-0000-0000-000081020000}"/>
    <cellStyle name="20 % - Akzent5 5 2 4 3 2" xfId="23855" xr:uid="{00000000-0005-0000-0000-000081020000}"/>
    <cellStyle name="20 % - Akzent5 5 2 4 3 3" xfId="37339" xr:uid="{00000000-0005-0000-0000-000081020000}"/>
    <cellStyle name="20 % - Akzent5 5 2 4 3 4" xfId="50830" xr:uid="{00000000-0005-0000-0000-000081020000}"/>
    <cellStyle name="20 % - Akzent5 5 2 4 4" xfId="13760" xr:uid="{00000000-0005-0000-0000-000081020000}"/>
    <cellStyle name="20 % - Akzent5 5 2 4 4 2" xfId="27211" xr:uid="{00000000-0005-0000-0000-000081020000}"/>
    <cellStyle name="20 % - Akzent5 5 2 4 4 3" xfId="40695" xr:uid="{00000000-0005-0000-0000-000081020000}"/>
    <cellStyle name="20 % - Akzent5 5 2 4 4 4" xfId="54186" xr:uid="{00000000-0005-0000-0000-000081020000}"/>
    <cellStyle name="20 % - Akzent5 5 2 4 5" xfId="17142" xr:uid="{00000000-0005-0000-0000-000081020000}"/>
    <cellStyle name="20 % - Akzent5 5 2 4 6" xfId="30626" xr:uid="{00000000-0005-0000-0000-000081020000}"/>
    <cellStyle name="20 % - Akzent5 5 2 4 7" xfId="44117" xr:uid="{00000000-0005-0000-0000-000081020000}"/>
    <cellStyle name="20 % - Akzent5 5 2 5" xfId="4267" xr:uid="{00000000-0005-0000-0000-000082020000}"/>
    <cellStyle name="20 % - Akzent5 5 2 5 2" xfId="7624" xr:uid="{00000000-0005-0000-0000-000082020000}"/>
    <cellStyle name="20 % - Akzent5 5 2 5 2 2" xfId="21075" xr:uid="{00000000-0005-0000-0000-000082020000}"/>
    <cellStyle name="20 % - Akzent5 5 2 5 2 3" xfId="34559" xr:uid="{00000000-0005-0000-0000-000082020000}"/>
    <cellStyle name="20 % - Akzent5 5 2 5 2 4" xfId="48050" xr:uid="{00000000-0005-0000-0000-000082020000}"/>
    <cellStyle name="20 % - Akzent5 5 2 5 3" xfId="10980" xr:uid="{00000000-0005-0000-0000-000082020000}"/>
    <cellStyle name="20 % - Akzent5 5 2 5 3 2" xfId="24431" xr:uid="{00000000-0005-0000-0000-000082020000}"/>
    <cellStyle name="20 % - Akzent5 5 2 5 3 3" xfId="37915" xr:uid="{00000000-0005-0000-0000-000082020000}"/>
    <cellStyle name="20 % - Akzent5 5 2 5 3 4" xfId="51406" xr:uid="{00000000-0005-0000-0000-000082020000}"/>
    <cellStyle name="20 % - Akzent5 5 2 5 4" xfId="14336" xr:uid="{00000000-0005-0000-0000-000082020000}"/>
    <cellStyle name="20 % - Akzent5 5 2 5 4 2" xfId="27787" xr:uid="{00000000-0005-0000-0000-000082020000}"/>
    <cellStyle name="20 % - Akzent5 5 2 5 4 3" xfId="41271" xr:uid="{00000000-0005-0000-0000-000082020000}"/>
    <cellStyle name="20 % - Akzent5 5 2 5 4 4" xfId="54762" xr:uid="{00000000-0005-0000-0000-000082020000}"/>
    <cellStyle name="20 % - Akzent5 5 2 5 5" xfId="17718" xr:uid="{00000000-0005-0000-0000-000082020000}"/>
    <cellStyle name="20 % - Akzent5 5 2 5 6" xfId="31202" xr:uid="{00000000-0005-0000-0000-000082020000}"/>
    <cellStyle name="20 % - Akzent5 5 2 5 7" xfId="44693" xr:uid="{00000000-0005-0000-0000-000082020000}"/>
    <cellStyle name="20 % - Akzent5 5 2 6" xfId="4817" xr:uid="{00000000-0005-0000-0000-00007D020000}"/>
    <cellStyle name="20 % - Akzent5 5 2 6 2" xfId="18268" xr:uid="{00000000-0005-0000-0000-00007D020000}"/>
    <cellStyle name="20 % - Akzent5 5 2 6 3" xfId="31752" xr:uid="{00000000-0005-0000-0000-00007D020000}"/>
    <cellStyle name="20 % - Akzent5 5 2 6 4" xfId="45243" xr:uid="{00000000-0005-0000-0000-00007D020000}"/>
    <cellStyle name="20 % - Akzent5 5 2 7" xfId="8173" xr:uid="{00000000-0005-0000-0000-00007D020000}"/>
    <cellStyle name="20 % - Akzent5 5 2 7 2" xfId="21624" xr:uid="{00000000-0005-0000-0000-00007D020000}"/>
    <cellStyle name="20 % - Akzent5 5 2 7 3" xfId="35108" xr:uid="{00000000-0005-0000-0000-00007D020000}"/>
    <cellStyle name="20 % - Akzent5 5 2 7 4" xfId="48599" xr:uid="{00000000-0005-0000-0000-00007D020000}"/>
    <cellStyle name="20 % - Akzent5 5 2 8" xfId="11529" xr:uid="{00000000-0005-0000-0000-00007D020000}"/>
    <cellStyle name="20 % - Akzent5 5 2 8 2" xfId="24980" xr:uid="{00000000-0005-0000-0000-00007D020000}"/>
    <cellStyle name="20 % - Akzent5 5 2 8 3" xfId="38464" xr:uid="{00000000-0005-0000-0000-00007D020000}"/>
    <cellStyle name="20 % - Akzent5 5 2 8 4" xfId="51955" xr:uid="{00000000-0005-0000-0000-00007D020000}"/>
    <cellStyle name="20 % - Akzent5 5 2 9" xfId="14910" xr:uid="{00000000-0005-0000-0000-00007D020000}"/>
    <cellStyle name="20 % - Akzent5 5 3" xfId="1753" xr:uid="{00000000-0005-0000-0000-000083020000}"/>
    <cellStyle name="20 % - Akzent5 5 3 2" xfId="2892" xr:uid="{00000000-0005-0000-0000-000084020000}"/>
    <cellStyle name="20 % - Akzent5 5 3 2 2" xfId="6253" xr:uid="{00000000-0005-0000-0000-000084020000}"/>
    <cellStyle name="20 % - Akzent5 5 3 2 2 2" xfId="19704" xr:uid="{00000000-0005-0000-0000-000084020000}"/>
    <cellStyle name="20 % - Akzent5 5 3 2 2 3" xfId="33188" xr:uid="{00000000-0005-0000-0000-000084020000}"/>
    <cellStyle name="20 % - Akzent5 5 3 2 2 4" xfId="46679" xr:uid="{00000000-0005-0000-0000-000084020000}"/>
    <cellStyle name="20 % - Akzent5 5 3 2 3" xfId="9609" xr:uid="{00000000-0005-0000-0000-000084020000}"/>
    <cellStyle name="20 % - Akzent5 5 3 2 3 2" xfId="23060" xr:uid="{00000000-0005-0000-0000-000084020000}"/>
    <cellStyle name="20 % - Akzent5 5 3 2 3 3" xfId="36544" xr:uid="{00000000-0005-0000-0000-000084020000}"/>
    <cellStyle name="20 % - Akzent5 5 3 2 3 4" xfId="50035" xr:uid="{00000000-0005-0000-0000-000084020000}"/>
    <cellStyle name="20 % - Akzent5 5 3 2 4" xfId="12965" xr:uid="{00000000-0005-0000-0000-000084020000}"/>
    <cellStyle name="20 % - Akzent5 5 3 2 4 2" xfId="26416" xr:uid="{00000000-0005-0000-0000-000084020000}"/>
    <cellStyle name="20 % - Akzent5 5 3 2 4 3" xfId="39900" xr:uid="{00000000-0005-0000-0000-000084020000}"/>
    <cellStyle name="20 % - Akzent5 5 3 2 4 4" xfId="53391" xr:uid="{00000000-0005-0000-0000-000084020000}"/>
    <cellStyle name="20 % - Akzent5 5 3 2 5" xfId="16347" xr:uid="{00000000-0005-0000-0000-000084020000}"/>
    <cellStyle name="20 % - Akzent5 5 3 2 6" xfId="29831" xr:uid="{00000000-0005-0000-0000-000084020000}"/>
    <cellStyle name="20 % - Akzent5 5 3 2 7" xfId="43322" xr:uid="{00000000-0005-0000-0000-000084020000}"/>
    <cellStyle name="20 % - Akzent5 5 3 3" xfId="5126" xr:uid="{00000000-0005-0000-0000-000083020000}"/>
    <cellStyle name="20 % - Akzent5 5 3 3 2" xfId="18577" xr:uid="{00000000-0005-0000-0000-000083020000}"/>
    <cellStyle name="20 % - Akzent5 5 3 3 3" xfId="32061" xr:uid="{00000000-0005-0000-0000-000083020000}"/>
    <cellStyle name="20 % - Akzent5 5 3 3 4" xfId="45552" xr:uid="{00000000-0005-0000-0000-000083020000}"/>
    <cellStyle name="20 % - Akzent5 5 3 4" xfId="8482" xr:uid="{00000000-0005-0000-0000-000083020000}"/>
    <cellStyle name="20 % - Akzent5 5 3 4 2" xfId="21933" xr:uid="{00000000-0005-0000-0000-000083020000}"/>
    <cellStyle name="20 % - Akzent5 5 3 4 3" xfId="35417" xr:uid="{00000000-0005-0000-0000-000083020000}"/>
    <cellStyle name="20 % - Akzent5 5 3 4 4" xfId="48908" xr:uid="{00000000-0005-0000-0000-000083020000}"/>
    <cellStyle name="20 % - Akzent5 5 3 5" xfId="11838" xr:uid="{00000000-0005-0000-0000-000083020000}"/>
    <cellStyle name="20 % - Akzent5 5 3 5 2" xfId="25289" xr:uid="{00000000-0005-0000-0000-000083020000}"/>
    <cellStyle name="20 % - Akzent5 5 3 5 3" xfId="38773" xr:uid="{00000000-0005-0000-0000-000083020000}"/>
    <cellStyle name="20 % - Akzent5 5 3 5 4" xfId="52264" xr:uid="{00000000-0005-0000-0000-000083020000}"/>
    <cellStyle name="20 % - Akzent5 5 3 6" xfId="15220" xr:uid="{00000000-0005-0000-0000-000083020000}"/>
    <cellStyle name="20 % - Akzent5 5 3 7" xfId="28704" xr:uid="{00000000-0005-0000-0000-000083020000}"/>
    <cellStyle name="20 % - Akzent5 5 3 8" xfId="42195" xr:uid="{00000000-0005-0000-0000-000083020000}"/>
    <cellStyle name="20 % - Akzent5 5 4" xfId="2331" xr:uid="{00000000-0005-0000-0000-000085020000}"/>
    <cellStyle name="20 % - Akzent5 5 4 2" xfId="5693" xr:uid="{00000000-0005-0000-0000-000085020000}"/>
    <cellStyle name="20 % - Akzent5 5 4 2 2" xfId="19144" xr:uid="{00000000-0005-0000-0000-000085020000}"/>
    <cellStyle name="20 % - Akzent5 5 4 2 3" xfId="32628" xr:uid="{00000000-0005-0000-0000-000085020000}"/>
    <cellStyle name="20 % - Akzent5 5 4 2 4" xfId="46119" xr:uid="{00000000-0005-0000-0000-000085020000}"/>
    <cellStyle name="20 % - Akzent5 5 4 3" xfId="9049" xr:uid="{00000000-0005-0000-0000-000085020000}"/>
    <cellStyle name="20 % - Akzent5 5 4 3 2" xfId="22500" xr:uid="{00000000-0005-0000-0000-000085020000}"/>
    <cellStyle name="20 % - Akzent5 5 4 3 3" xfId="35984" xr:uid="{00000000-0005-0000-0000-000085020000}"/>
    <cellStyle name="20 % - Akzent5 5 4 3 4" xfId="49475" xr:uid="{00000000-0005-0000-0000-000085020000}"/>
    <cellStyle name="20 % - Akzent5 5 4 4" xfId="12405" xr:uid="{00000000-0005-0000-0000-000085020000}"/>
    <cellStyle name="20 % - Akzent5 5 4 4 2" xfId="25856" xr:uid="{00000000-0005-0000-0000-000085020000}"/>
    <cellStyle name="20 % - Akzent5 5 4 4 3" xfId="39340" xr:uid="{00000000-0005-0000-0000-000085020000}"/>
    <cellStyle name="20 % - Akzent5 5 4 4 4" xfId="52831" xr:uid="{00000000-0005-0000-0000-000085020000}"/>
    <cellStyle name="20 % - Akzent5 5 4 5" xfId="15787" xr:uid="{00000000-0005-0000-0000-000085020000}"/>
    <cellStyle name="20 % - Akzent5 5 4 6" xfId="29271" xr:uid="{00000000-0005-0000-0000-000085020000}"/>
    <cellStyle name="20 % - Akzent5 5 4 7" xfId="42762" xr:uid="{00000000-0005-0000-0000-000085020000}"/>
    <cellStyle name="20 % - Akzent5 5 5" xfId="3437" xr:uid="{00000000-0005-0000-0000-000086020000}"/>
    <cellStyle name="20 % - Akzent5 5 5 2" xfId="6798" xr:uid="{00000000-0005-0000-0000-000086020000}"/>
    <cellStyle name="20 % - Akzent5 5 5 2 2" xfId="20249" xr:uid="{00000000-0005-0000-0000-000086020000}"/>
    <cellStyle name="20 % - Akzent5 5 5 2 3" xfId="33733" xr:uid="{00000000-0005-0000-0000-000086020000}"/>
    <cellStyle name="20 % - Akzent5 5 5 2 4" xfId="47224" xr:uid="{00000000-0005-0000-0000-000086020000}"/>
    <cellStyle name="20 % - Akzent5 5 5 3" xfId="10154" xr:uid="{00000000-0005-0000-0000-000086020000}"/>
    <cellStyle name="20 % - Akzent5 5 5 3 2" xfId="23605" xr:uid="{00000000-0005-0000-0000-000086020000}"/>
    <cellStyle name="20 % - Akzent5 5 5 3 3" xfId="37089" xr:uid="{00000000-0005-0000-0000-000086020000}"/>
    <cellStyle name="20 % - Akzent5 5 5 3 4" xfId="50580" xr:uid="{00000000-0005-0000-0000-000086020000}"/>
    <cellStyle name="20 % - Akzent5 5 5 4" xfId="13510" xr:uid="{00000000-0005-0000-0000-000086020000}"/>
    <cellStyle name="20 % - Akzent5 5 5 4 2" xfId="26961" xr:uid="{00000000-0005-0000-0000-000086020000}"/>
    <cellStyle name="20 % - Akzent5 5 5 4 3" xfId="40445" xr:uid="{00000000-0005-0000-0000-000086020000}"/>
    <cellStyle name="20 % - Akzent5 5 5 4 4" xfId="53936" xr:uid="{00000000-0005-0000-0000-000086020000}"/>
    <cellStyle name="20 % - Akzent5 5 5 5" xfId="16892" xr:uid="{00000000-0005-0000-0000-000086020000}"/>
    <cellStyle name="20 % - Akzent5 5 5 6" xfId="30376" xr:uid="{00000000-0005-0000-0000-000086020000}"/>
    <cellStyle name="20 % - Akzent5 5 5 7" xfId="43867" xr:uid="{00000000-0005-0000-0000-000086020000}"/>
    <cellStyle name="20 % - Akzent5 5 6" xfId="4017" xr:uid="{00000000-0005-0000-0000-000087020000}"/>
    <cellStyle name="20 % - Akzent5 5 6 2" xfId="7374" xr:uid="{00000000-0005-0000-0000-000087020000}"/>
    <cellStyle name="20 % - Akzent5 5 6 2 2" xfId="20825" xr:uid="{00000000-0005-0000-0000-000087020000}"/>
    <cellStyle name="20 % - Akzent5 5 6 2 3" xfId="34309" xr:uid="{00000000-0005-0000-0000-000087020000}"/>
    <cellStyle name="20 % - Akzent5 5 6 2 4" xfId="47800" xr:uid="{00000000-0005-0000-0000-000087020000}"/>
    <cellStyle name="20 % - Akzent5 5 6 3" xfId="10730" xr:uid="{00000000-0005-0000-0000-000087020000}"/>
    <cellStyle name="20 % - Akzent5 5 6 3 2" xfId="24181" xr:uid="{00000000-0005-0000-0000-000087020000}"/>
    <cellStyle name="20 % - Akzent5 5 6 3 3" xfId="37665" xr:uid="{00000000-0005-0000-0000-000087020000}"/>
    <cellStyle name="20 % - Akzent5 5 6 3 4" xfId="51156" xr:uid="{00000000-0005-0000-0000-000087020000}"/>
    <cellStyle name="20 % - Akzent5 5 6 4" xfId="14086" xr:uid="{00000000-0005-0000-0000-000087020000}"/>
    <cellStyle name="20 % - Akzent5 5 6 4 2" xfId="27537" xr:uid="{00000000-0005-0000-0000-000087020000}"/>
    <cellStyle name="20 % - Akzent5 5 6 4 3" xfId="41021" xr:uid="{00000000-0005-0000-0000-000087020000}"/>
    <cellStyle name="20 % - Akzent5 5 6 4 4" xfId="54512" xr:uid="{00000000-0005-0000-0000-000087020000}"/>
    <cellStyle name="20 % - Akzent5 5 6 5" xfId="17468" xr:uid="{00000000-0005-0000-0000-000087020000}"/>
    <cellStyle name="20 % - Akzent5 5 6 6" xfId="30952" xr:uid="{00000000-0005-0000-0000-000087020000}"/>
    <cellStyle name="20 % - Akzent5 5 6 7" xfId="44443" xr:uid="{00000000-0005-0000-0000-000087020000}"/>
    <cellStyle name="20 % - Akzent5 5 7" xfId="4567" xr:uid="{00000000-0005-0000-0000-00007C020000}"/>
    <cellStyle name="20 % - Akzent5 5 7 2" xfId="18018" xr:uid="{00000000-0005-0000-0000-00007C020000}"/>
    <cellStyle name="20 % - Akzent5 5 7 3" xfId="31502" xr:uid="{00000000-0005-0000-0000-00007C020000}"/>
    <cellStyle name="20 % - Akzent5 5 7 4" xfId="44993" xr:uid="{00000000-0005-0000-0000-00007C020000}"/>
    <cellStyle name="20 % - Akzent5 5 8" xfId="7923" xr:uid="{00000000-0005-0000-0000-00007C020000}"/>
    <cellStyle name="20 % - Akzent5 5 8 2" xfId="21374" xr:uid="{00000000-0005-0000-0000-00007C020000}"/>
    <cellStyle name="20 % - Akzent5 5 8 3" xfId="34858" xr:uid="{00000000-0005-0000-0000-00007C020000}"/>
    <cellStyle name="20 % - Akzent5 5 8 4" xfId="48349" xr:uid="{00000000-0005-0000-0000-00007C020000}"/>
    <cellStyle name="20 % - Akzent5 5 9" xfId="11279" xr:uid="{00000000-0005-0000-0000-00007C020000}"/>
    <cellStyle name="20 % - Akzent5 5 9 2" xfId="24730" xr:uid="{00000000-0005-0000-0000-00007C020000}"/>
    <cellStyle name="20 % - Akzent5 5 9 3" xfId="38214" xr:uid="{00000000-0005-0000-0000-00007C020000}"/>
    <cellStyle name="20 % - Akzent5 5 9 4" xfId="51705" xr:uid="{00000000-0005-0000-0000-00007C020000}"/>
    <cellStyle name="20 % - Akzent5 6" xfId="1288" xr:uid="{00000000-0005-0000-0000-000088020000}"/>
    <cellStyle name="20 % - Akzent5 6 10" xfId="14761" xr:uid="{00000000-0005-0000-0000-000088020000}"/>
    <cellStyle name="20 % - Akzent5 6 11" xfId="28244" xr:uid="{00000000-0005-0000-0000-000088020000}"/>
    <cellStyle name="20 % - Akzent5 6 12" xfId="41735" xr:uid="{00000000-0005-0000-0000-000088020000}"/>
    <cellStyle name="20 % - Akzent5 6 2" xfId="1526" xr:uid="{00000000-0005-0000-0000-000089020000}"/>
    <cellStyle name="20 % - Akzent5 6 2 10" xfId="28494" xr:uid="{00000000-0005-0000-0000-000089020000}"/>
    <cellStyle name="20 % - Akzent5 6 2 11" xfId="41985" xr:uid="{00000000-0005-0000-0000-000089020000}"/>
    <cellStyle name="20 % - Akzent5 6 2 2" xfId="2102" xr:uid="{00000000-0005-0000-0000-00008A020000}"/>
    <cellStyle name="20 % - Akzent5 6 2 2 2" xfId="3243" xr:uid="{00000000-0005-0000-0000-00008B020000}"/>
    <cellStyle name="20 % - Akzent5 6 2 2 2 2" xfId="6604" xr:uid="{00000000-0005-0000-0000-00008B020000}"/>
    <cellStyle name="20 % - Akzent5 6 2 2 2 2 2" xfId="20055" xr:uid="{00000000-0005-0000-0000-00008B020000}"/>
    <cellStyle name="20 % - Akzent5 6 2 2 2 2 3" xfId="33539" xr:uid="{00000000-0005-0000-0000-00008B020000}"/>
    <cellStyle name="20 % - Akzent5 6 2 2 2 2 4" xfId="47030" xr:uid="{00000000-0005-0000-0000-00008B020000}"/>
    <cellStyle name="20 % - Akzent5 6 2 2 2 3" xfId="9960" xr:uid="{00000000-0005-0000-0000-00008B020000}"/>
    <cellStyle name="20 % - Akzent5 6 2 2 2 3 2" xfId="23411" xr:uid="{00000000-0005-0000-0000-00008B020000}"/>
    <cellStyle name="20 % - Akzent5 6 2 2 2 3 3" xfId="36895" xr:uid="{00000000-0005-0000-0000-00008B020000}"/>
    <cellStyle name="20 % - Akzent5 6 2 2 2 3 4" xfId="50386" xr:uid="{00000000-0005-0000-0000-00008B020000}"/>
    <cellStyle name="20 % - Akzent5 6 2 2 2 4" xfId="13316" xr:uid="{00000000-0005-0000-0000-00008B020000}"/>
    <cellStyle name="20 % - Akzent5 6 2 2 2 4 2" xfId="26767" xr:uid="{00000000-0005-0000-0000-00008B020000}"/>
    <cellStyle name="20 % - Akzent5 6 2 2 2 4 3" xfId="40251" xr:uid="{00000000-0005-0000-0000-00008B020000}"/>
    <cellStyle name="20 % - Akzent5 6 2 2 2 4 4" xfId="53742" xr:uid="{00000000-0005-0000-0000-00008B020000}"/>
    <cellStyle name="20 % - Akzent5 6 2 2 2 5" xfId="16698" xr:uid="{00000000-0005-0000-0000-00008B020000}"/>
    <cellStyle name="20 % - Akzent5 6 2 2 2 6" xfId="30182" xr:uid="{00000000-0005-0000-0000-00008B020000}"/>
    <cellStyle name="20 % - Akzent5 6 2 2 2 7" xfId="43673" xr:uid="{00000000-0005-0000-0000-00008B020000}"/>
    <cellStyle name="20 % - Akzent5 6 2 2 3" xfId="5477" xr:uid="{00000000-0005-0000-0000-00008A020000}"/>
    <cellStyle name="20 % - Akzent5 6 2 2 3 2" xfId="18928" xr:uid="{00000000-0005-0000-0000-00008A020000}"/>
    <cellStyle name="20 % - Akzent5 6 2 2 3 3" xfId="32412" xr:uid="{00000000-0005-0000-0000-00008A020000}"/>
    <cellStyle name="20 % - Akzent5 6 2 2 3 4" xfId="45903" xr:uid="{00000000-0005-0000-0000-00008A020000}"/>
    <cellStyle name="20 % - Akzent5 6 2 2 4" xfId="8833" xr:uid="{00000000-0005-0000-0000-00008A020000}"/>
    <cellStyle name="20 % - Akzent5 6 2 2 4 2" xfId="22284" xr:uid="{00000000-0005-0000-0000-00008A020000}"/>
    <cellStyle name="20 % - Akzent5 6 2 2 4 3" xfId="35768" xr:uid="{00000000-0005-0000-0000-00008A020000}"/>
    <cellStyle name="20 % - Akzent5 6 2 2 4 4" xfId="49259" xr:uid="{00000000-0005-0000-0000-00008A020000}"/>
    <cellStyle name="20 % - Akzent5 6 2 2 5" xfId="12189" xr:uid="{00000000-0005-0000-0000-00008A020000}"/>
    <cellStyle name="20 % - Akzent5 6 2 2 5 2" xfId="25640" xr:uid="{00000000-0005-0000-0000-00008A020000}"/>
    <cellStyle name="20 % - Akzent5 6 2 2 5 3" xfId="39124" xr:uid="{00000000-0005-0000-0000-00008A020000}"/>
    <cellStyle name="20 % - Akzent5 6 2 2 5 4" xfId="52615" xr:uid="{00000000-0005-0000-0000-00008A020000}"/>
    <cellStyle name="20 % - Akzent5 6 2 2 6" xfId="15571" xr:uid="{00000000-0005-0000-0000-00008A020000}"/>
    <cellStyle name="20 % - Akzent5 6 2 2 7" xfId="29055" xr:uid="{00000000-0005-0000-0000-00008A020000}"/>
    <cellStyle name="20 % - Akzent5 6 2 2 8" xfId="42546" xr:uid="{00000000-0005-0000-0000-00008A020000}"/>
    <cellStyle name="20 % - Akzent5 6 2 3" xfId="2683" xr:uid="{00000000-0005-0000-0000-00008C020000}"/>
    <cellStyle name="20 % - Akzent5 6 2 3 2" xfId="6044" xr:uid="{00000000-0005-0000-0000-00008C020000}"/>
    <cellStyle name="20 % - Akzent5 6 2 3 2 2" xfId="19495" xr:uid="{00000000-0005-0000-0000-00008C020000}"/>
    <cellStyle name="20 % - Akzent5 6 2 3 2 3" xfId="32979" xr:uid="{00000000-0005-0000-0000-00008C020000}"/>
    <cellStyle name="20 % - Akzent5 6 2 3 2 4" xfId="46470" xr:uid="{00000000-0005-0000-0000-00008C020000}"/>
    <cellStyle name="20 % - Akzent5 6 2 3 3" xfId="9400" xr:uid="{00000000-0005-0000-0000-00008C020000}"/>
    <cellStyle name="20 % - Akzent5 6 2 3 3 2" xfId="22851" xr:uid="{00000000-0005-0000-0000-00008C020000}"/>
    <cellStyle name="20 % - Akzent5 6 2 3 3 3" xfId="36335" xr:uid="{00000000-0005-0000-0000-00008C020000}"/>
    <cellStyle name="20 % - Akzent5 6 2 3 3 4" xfId="49826" xr:uid="{00000000-0005-0000-0000-00008C020000}"/>
    <cellStyle name="20 % - Akzent5 6 2 3 4" xfId="12756" xr:uid="{00000000-0005-0000-0000-00008C020000}"/>
    <cellStyle name="20 % - Akzent5 6 2 3 4 2" xfId="26207" xr:uid="{00000000-0005-0000-0000-00008C020000}"/>
    <cellStyle name="20 % - Akzent5 6 2 3 4 3" xfId="39691" xr:uid="{00000000-0005-0000-0000-00008C020000}"/>
    <cellStyle name="20 % - Akzent5 6 2 3 4 4" xfId="53182" xr:uid="{00000000-0005-0000-0000-00008C020000}"/>
    <cellStyle name="20 % - Akzent5 6 2 3 5" xfId="16138" xr:uid="{00000000-0005-0000-0000-00008C020000}"/>
    <cellStyle name="20 % - Akzent5 6 2 3 6" xfId="29622" xr:uid="{00000000-0005-0000-0000-00008C020000}"/>
    <cellStyle name="20 % - Akzent5 6 2 3 7" xfId="43113" xr:uid="{00000000-0005-0000-0000-00008C020000}"/>
    <cellStyle name="20 % - Akzent5 6 2 4" xfId="3788" xr:uid="{00000000-0005-0000-0000-00008D020000}"/>
    <cellStyle name="20 % - Akzent5 6 2 4 2" xfId="7149" xr:uid="{00000000-0005-0000-0000-00008D020000}"/>
    <cellStyle name="20 % - Akzent5 6 2 4 2 2" xfId="20600" xr:uid="{00000000-0005-0000-0000-00008D020000}"/>
    <cellStyle name="20 % - Akzent5 6 2 4 2 3" xfId="34084" xr:uid="{00000000-0005-0000-0000-00008D020000}"/>
    <cellStyle name="20 % - Akzent5 6 2 4 2 4" xfId="47575" xr:uid="{00000000-0005-0000-0000-00008D020000}"/>
    <cellStyle name="20 % - Akzent5 6 2 4 3" xfId="10505" xr:uid="{00000000-0005-0000-0000-00008D020000}"/>
    <cellStyle name="20 % - Akzent5 6 2 4 3 2" xfId="23956" xr:uid="{00000000-0005-0000-0000-00008D020000}"/>
    <cellStyle name="20 % - Akzent5 6 2 4 3 3" xfId="37440" xr:uid="{00000000-0005-0000-0000-00008D020000}"/>
    <cellStyle name="20 % - Akzent5 6 2 4 3 4" xfId="50931" xr:uid="{00000000-0005-0000-0000-00008D020000}"/>
    <cellStyle name="20 % - Akzent5 6 2 4 4" xfId="13861" xr:uid="{00000000-0005-0000-0000-00008D020000}"/>
    <cellStyle name="20 % - Akzent5 6 2 4 4 2" xfId="27312" xr:uid="{00000000-0005-0000-0000-00008D020000}"/>
    <cellStyle name="20 % - Akzent5 6 2 4 4 3" xfId="40796" xr:uid="{00000000-0005-0000-0000-00008D020000}"/>
    <cellStyle name="20 % - Akzent5 6 2 4 4 4" xfId="54287" xr:uid="{00000000-0005-0000-0000-00008D020000}"/>
    <cellStyle name="20 % - Akzent5 6 2 4 5" xfId="17243" xr:uid="{00000000-0005-0000-0000-00008D020000}"/>
    <cellStyle name="20 % - Akzent5 6 2 4 6" xfId="30727" xr:uid="{00000000-0005-0000-0000-00008D020000}"/>
    <cellStyle name="20 % - Akzent5 6 2 4 7" xfId="44218" xr:uid="{00000000-0005-0000-0000-00008D020000}"/>
    <cellStyle name="20 % - Akzent5 6 2 5" xfId="4368" xr:uid="{00000000-0005-0000-0000-00008E020000}"/>
    <cellStyle name="20 % - Akzent5 6 2 5 2" xfId="7725" xr:uid="{00000000-0005-0000-0000-00008E020000}"/>
    <cellStyle name="20 % - Akzent5 6 2 5 2 2" xfId="21176" xr:uid="{00000000-0005-0000-0000-00008E020000}"/>
    <cellStyle name="20 % - Akzent5 6 2 5 2 3" xfId="34660" xr:uid="{00000000-0005-0000-0000-00008E020000}"/>
    <cellStyle name="20 % - Akzent5 6 2 5 2 4" xfId="48151" xr:uid="{00000000-0005-0000-0000-00008E020000}"/>
    <cellStyle name="20 % - Akzent5 6 2 5 3" xfId="11081" xr:uid="{00000000-0005-0000-0000-00008E020000}"/>
    <cellStyle name="20 % - Akzent5 6 2 5 3 2" xfId="24532" xr:uid="{00000000-0005-0000-0000-00008E020000}"/>
    <cellStyle name="20 % - Akzent5 6 2 5 3 3" xfId="38016" xr:uid="{00000000-0005-0000-0000-00008E020000}"/>
    <cellStyle name="20 % - Akzent5 6 2 5 3 4" xfId="51507" xr:uid="{00000000-0005-0000-0000-00008E020000}"/>
    <cellStyle name="20 % - Akzent5 6 2 5 4" xfId="14437" xr:uid="{00000000-0005-0000-0000-00008E020000}"/>
    <cellStyle name="20 % - Akzent5 6 2 5 4 2" xfId="27888" xr:uid="{00000000-0005-0000-0000-00008E020000}"/>
    <cellStyle name="20 % - Akzent5 6 2 5 4 3" xfId="41372" xr:uid="{00000000-0005-0000-0000-00008E020000}"/>
    <cellStyle name="20 % - Akzent5 6 2 5 4 4" xfId="54863" xr:uid="{00000000-0005-0000-0000-00008E020000}"/>
    <cellStyle name="20 % - Akzent5 6 2 5 5" xfId="17819" xr:uid="{00000000-0005-0000-0000-00008E020000}"/>
    <cellStyle name="20 % - Akzent5 6 2 5 6" xfId="31303" xr:uid="{00000000-0005-0000-0000-00008E020000}"/>
    <cellStyle name="20 % - Akzent5 6 2 5 7" xfId="44794" xr:uid="{00000000-0005-0000-0000-00008E020000}"/>
    <cellStyle name="20 % - Akzent5 6 2 6" xfId="4918" xr:uid="{00000000-0005-0000-0000-000089020000}"/>
    <cellStyle name="20 % - Akzent5 6 2 6 2" xfId="18369" xr:uid="{00000000-0005-0000-0000-000089020000}"/>
    <cellStyle name="20 % - Akzent5 6 2 6 3" xfId="31853" xr:uid="{00000000-0005-0000-0000-000089020000}"/>
    <cellStyle name="20 % - Akzent5 6 2 6 4" xfId="45344" xr:uid="{00000000-0005-0000-0000-000089020000}"/>
    <cellStyle name="20 % - Akzent5 6 2 7" xfId="8274" xr:uid="{00000000-0005-0000-0000-000089020000}"/>
    <cellStyle name="20 % - Akzent5 6 2 7 2" xfId="21725" xr:uid="{00000000-0005-0000-0000-000089020000}"/>
    <cellStyle name="20 % - Akzent5 6 2 7 3" xfId="35209" xr:uid="{00000000-0005-0000-0000-000089020000}"/>
    <cellStyle name="20 % - Akzent5 6 2 7 4" xfId="48700" xr:uid="{00000000-0005-0000-0000-000089020000}"/>
    <cellStyle name="20 % - Akzent5 6 2 8" xfId="11630" xr:uid="{00000000-0005-0000-0000-000089020000}"/>
    <cellStyle name="20 % - Akzent5 6 2 8 2" xfId="25081" xr:uid="{00000000-0005-0000-0000-000089020000}"/>
    <cellStyle name="20 % - Akzent5 6 2 8 3" xfId="38565" xr:uid="{00000000-0005-0000-0000-000089020000}"/>
    <cellStyle name="20 % - Akzent5 6 2 8 4" xfId="52056" xr:uid="{00000000-0005-0000-0000-000089020000}"/>
    <cellStyle name="20 % - Akzent5 6 2 9" xfId="15011" xr:uid="{00000000-0005-0000-0000-000089020000}"/>
    <cellStyle name="20 % - Akzent5 6 3" xfId="1853" xr:uid="{00000000-0005-0000-0000-00008F020000}"/>
    <cellStyle name="20 % - Akzent5 6 3 2" xfId="2993" xr:uid="{00000000-0005-0000-0000-000090020000}"/>
    <cellStyle name="20 % - Akzent5 6 3 2 2" xfId="6354" xr:uid="{00000000-0005-0000-0000-000090020000}"/>
    <cellStyle name="20 % - Akzent5 6 3 2 2 2" xfId="19805" xr:uid="{00000000-0005-0000-0000-000090020000}"/>
    <cellStyle name="20 % - Akzent5 6 3 2 2 3" xfId="33289" xr:uid="{00000000-0005-0000-0000-000090020000}"/>
    <cellStyle name="20 % - Akzent5 6 3 2 2 4" xfId="46780" xr:uid="{00000000-0005-0000-0000-000090020000}"/>
    <cellStyle name="20 % - Akzent5 6 3 2 3" xfId="9710" xr:uid="{00000000-0005-0000-0000-000090020000}"/>
    <cellStyle name="20 % - Akzent5 6 3 2 3 2" xfId="23161" xr:uid="{00000000-0005-0000-0000-000090020000}"/>
    <cellStyle name="20 % - Akzent5 6 3 2 3 3" xfId="36645" xr:uid="{00000000-0005-0000-0000-000090020000}"/>
    <cellStyle name="20 % - Akzent5 6 3 2 3 4" xfId="50136" xr:uid="{00000000-0005-0000-0000-000090020000}"/>
    <cellStyle name="20 % - Akzent5 6 3 2 4" xfId="13066" xr:uid="{00000000-0005-0000-0000-000090020000}"/>
    <cellStyle name="20 % - Akzent5 6 3 2 4 2" xfId="26517" xr:uid="{00000000-0005-0000-0000-000090020000}"/>
    <cellStyle name="20 % - Akzent5 6 3 2 4 3" xfId="40001" xr:uid="{00000000-0005-0000-0000-000090020000}"/>
    <cellStyle name="20 % - Akzent5 6 3 2 4 4" xfId="53492" xr:uid="{00000000-0005-0000-0000-000090020000}"/>
    <cellStyle name="20 % - Akzent5 6 3 2 5" xfId="16448" xr:uid="{00000000-0005-0000-0000-000090020000}"/>
    <cellStyle name="20 % - Akzent5 6 3 2 6" xfId="29932" xr:uid="{00000000-0005-0000-0000-000090020000}"/>
    <cellStyle name="20 % - Akzent5 6 3 2 7" xfId="43423" xr:uid="{00000000-0005-0000-0000-000090020000}"/>
    <cellStyle name="20 % - Akzent5 6 3 3" xfId="5227" xr:uid="{00000000-0005-0000-0000-00008F020000}"/>
    <cellStyle name="20 % - Akzent5 6 3 3 2" xfId="18678" xr:uid="{00000000-0005-0000-0000-00008F020000}"/>
    <cellStyle name="20 % - Akzent5 6 3 3 3" xfId="32162" xr:uid="{00000000-0005-0000-0000-00008F020000}"/>
    <cellStyle name="20 % - Akzent5 6 3 3 4" xfId="45653" xr:uid="{00000000-0005-0000-0000-00008F020000}"/>
    <cellStyle name="20 % - Akzent5 6 3 4" xfId="8583" xr:uid="{00000000-0005-0000-0000-00008F020000}"/>
    <cellStyle name="20 % - Akzent5 6 3 4 2" xfId="22034" xr:uid="{00000000-0005-0000-0000-00008F020000}"/>
    <cellStyle name="20 % - Akzent5 6 3 4 3" xfId="35518" xr:uid="{00000000-0005-0000-0000-00008F020000}"/>
    <cellStyle name="20 % - Akzent5 6 3 4 4" xfId="49009" xr:uid="{00000000-0005-0000-0000-00008F020000}"/>
    <cellStyle name="20 % - Akzent5 6 3 5" xfId="11939" xr:uid="{00000000-0005-0000-0000-00008F020000}"/>
    <cellStyle name="20 % - Akzent5 6 3 5 2" xfId="25390" xr:uid="{00000000-0005-0000-0000-00008F020000}"/>
    <cellStyle name="20 % - Akzent5 6 3 5 3" xfId="38874" xr:uid="{00000000-0005-0000-0000-00008F020000}"/>
    <cellStyle name="20 % - Akzent5 6 3 5 4" xfId="52365" xr:uid="{00000000-0005-0000-0000-00008F020000}"/>
    <cellStyle name="20 % - Akzent5 6 3 6" xfId="15321" xr:uid="{00000000-0005-0000-0000-00008F020000}"/>
    <cellStyle name="20 % - Akzent5 6 3 7" xfId="28805" xr:uid="{00000000-0005-0000-0000-00008F020000}"/>
    <cellStyle name="20 % - Akzent5 6 3 8" xfId="42296" xr:uid="{00000000-0005-0000-0000-00008F020000}"/>
    <cellStyle name="20 % - Akzent5 6 4" xfId="2432" xr:uid="{00000000-0005-0000-0000-000091020000}"/>
    <cellStyle name="20 % - Akzent5 6 4 2" xfId="5794" xr:uid="{00000000-0005-0000-0000-000091020000}"/>
    <cellStyle name="20 % - Akzent5 6 4 2 2" xfId="19245" xr:uid="{00000000-0005-0000-0000-000091020000}"/>
    <cellStyle name="20 % - Akzent5 6 4 2 3" xfId="32729" xr:uid="{00000000-0005-0000-0000-000091020000}"/>
    <cellStyle name="20 % - Akzent5 6 4 2 4" xfId="46220" xr:uid="{00000000-0005-0000-0000-000091020000}"/>
    <cellStyle name="20 % - Akzent5 6 4 3" xfId="9150" xr:uid="{00000000-0005-0000-0000-000091020000}"/>
    <cellStyle name="20 % - Akzent5 6 4 3 2" xfId="22601" xr:uid="{00000000-0005-0000-0000-000091020000}"/>
    <cellStyle name="20 % - Akzent5 6 4 3 3" xfId="36085" xr:uid="{00000000-0005-0000-0000-000091020000}"/>
    <cellStyle name="20 % - Akzent5 6 4 3 4" xfId="49576" xr:uid="{00000000-0005-0000-0000-000091020000}"/>
    <cellStyle name="20 % - Akzent5 6 4 4" xfId="12506" xr:uid="{00000000-0005-0000-0000-000091020000}"/>
    <cellStyle name="20 % - Akzent5 6 4 4 2" xfId="25957" xr:uid="{00000000-0005-0000-0000-000091020000}"/>
    <cellStyle name="20 % - Akzent5 6 4 4 3" xfId="39441" xr:uid="{00000000-0005-0000-0000-000091020000}"/>
    <cellStyle name="20 % - Akzent5 6 4 4 4" xfId="52932" xr:uid="{00000000-0005-0000-0000-000091020000}"/>
    <cellStyle name="20 % - Akzent5 6 4 5" xfId="15888" xr:uid="{00000000-0005-0000-0000-000091020000}"/>
    <cellStyle name="20 % - Akzent5 6 4 6" xfId="29372" xr:uid="{00000000-0005-0000-0000-000091020000}"/>
    <cellStyle name="20 % - Akzent5 6 4 7" xfId="42863" xr:uid="{00000000-0005-0000-0000-000091020000}"/>
    <cellStyle name="20 % - Akzent5 6 5" xfId="3538" xr:uid="{00000000-0005-0000-0000-000092020000}"/>
    <cellStyle name="20 % - Akzent5 6 5 2" xfId="6899" xr:uid="{00000000-0005-0000-0000-000092020000}"/>
    <cellStyle name="20 % - Akzent5 6 5 2 2" xfId="20350" xr:uid="{00000000-0005-0000-0000-000092020000}"/>
    <cellStyle name="20 % - Akzent5 6 5 2 3" xfId="33834" xr:uid="{00000000-0005-0000-0000-000092020000}"/>
    <cellStyle name="20 % - Akzent5 6 5 2 4" xfId="47325" xr:uid="{00000000-0005-0000-0000-000092020000}"/>
    <cellStyle name="20 % - Akzent5 6 5 3" xfId="10255" xr:uid="{00000000-0005-0000-0000-000092020000}"/>
    <cellStyle name="20 % - Akzent5 6 5 3 2" xfId="23706" xr:uid="{00000000-0005-0000-0000-000092020000}"/>
    <cellStyle name="20 % - Akzent5 6 5 3 3" xfId="37190" xr:uid="{00000000-0005-0000-0000-000092020000}"/>
    <cellStyle name="20 % - Akzent5 6 5 3 4" xfId="50681" xr:uid="{00000000-0005-0000-0000-000092020000}"/>
    <cellStyle name="20 % - Akzent5 6 5 4" xfId="13611" xr:uid="{00000000-0005-0000-0000-000092020000}"/>
    <cellStyle name="20 % - Akzent5 6 5 4 2" xfId="27062" xr:uid="{00000000-0005-0000-0000-000092020000}"/>
    <cellStyle name="20 % - Akzent5 6 5 4 3" xfId="40546" xr:uid="{00000000-0005-0000-0000-000092020000}"/>
    <cellStyle name="20 % - Akzent5 6 5 4 4" xfId="54037" xr:uid="{00000000-0005-0000-0000-000092020000}"/>
    <cellStyle name="20 % - Akzent5 6 5 5" xfId="16993" xr:uid="{00000000-0005-0000-0000-000092020000}"/>
    <cellStyle name="20 % - Akzent5 6 5 6" xfId="30477" xr:uid="{00000000-0005-0000-0000-000092020000}"/>
    <cellStyle name="20 % - Akzent5 6 5 7" xfId="43968" xr:uid="{00000000-0005-0000-0000-000092020000}"/>
    <cellStyle name="20 % - Akzent5 6 6" xfId="4118" xr:uid="{00000000-0005-0000-0000-000093020000}"/>
    <cellStyle name="20 % - Akzent5 6 6 2" xfId="7475" xr:uid="{00000000-0005-0000-0000-000093020000}"/>
    <cellStyle name="20 % - Akzent5 6 6 2 2" xfId="20926" xr:uid="{00000000-0005-0000-0000-000093020000}"/>
    <cellStyle name="20 % - Akzent5 6 6 2 3" xfId="34410" xr:uid="{00000000-0005-0000-0000-000093020000}"/>
    <cellStyle name="20 % - Akzent5 6 6 2 4" xfId="47901" xr:uid="{00000000-0005-0000-0000-000093020000}"/>
    <cellStyle name="20 % - Akzent5 6 6 3" xfId="10831" xr:uid="{00000000-0005-0000-0000-000093020000}"/>
    <cellStyle name="20 % - Akzent5 6 6 3 2" xfId="24282" xr:uid="{00000000-0005-0000-0000-000093020000}"/>
    <cellStyle name="20 % - Akzent5 6 6 3 3" xfId="37766" xr:uid="{00000000-0005-0000-0000-000093020000}"/>
    <cellStyle name="20 % - Akzent5 6 6 3 4" xfId="51257" xr:uid="{00000000-0005-0000-0000-000093020000}"/>
    <cellStyle name="20 % - Akzent5 6 6 4" xfId="14187" xr:uid="{00000000-0005-0000-0000-000093020000}"/>
    <cellStyle name="20 % - Akzent5 6 6 4 2" xfId="27638" xr:uid="{00000000-0005-0000-0000-000093020000}"/>
    <cellStyle name="20 % - Akzent5 6 6 4 3" xfId="41122" xr:uid="{00000000-0005-0000-0000-000093020000}"/>
    <cellStyle name="20 % - Akzent5 6 6 4 4" xfId="54613" xr:uid="{00000000-0005-0000-0000-000093020000}"/>
    <cellStyle name="20 % - Akzent5 6 6 5" xfId="17569" xr:uid="{00000000-0005-0000-0000-000093020000}"/>
    <cellStyle name="20 % - Akzent5 6 6 6" xfId="31053" xr:uid="{00000000-0005-0000-0000-000093020000}"/>
    <cellStyle name="20 % - Akzent5 6 6 7" xfId="44544" xr:uid="{00000000-0005-0000-0000-000093020000}"/>
    <cellStyle name="20 % - Akzent5 6 7" xfId="4668" xr:uid="{00000000-0005-0000-0000-000088020000}"/>
    <cellStyle name="20 % - Akzent5 6 7 2" xfId="18119" xr:uid="{00000000-0005-0000-0000-000088020000}"/>
    <cellStyle name="20 % - Akzent5 6 7 3" xfId="31603" xr:uid="{00000000-0005-0000-0000-000088020000}"/>
    <cellStyle name="20 % - Akzent5 6 7 4" xfId="45094" xr:uid="{00000000-0005-0000-0000-000088020000}"/>
    <cellStyle name="20 % - Akzent5 6 8" xfId="8024" xr:uid="{00000000-0005-0000-0000-000088020000}"/>
    <cellStyle name="20 % - Akzent5 6 8 2" xfId="21475" xr:uid="{00000000-0005-0000-0000-000088020000}"/>
    <cellStyle name="20 % - Akzent5 6 8 3" xfId="34959" xr:uid="{00000000-0005-0000-0000-000088020000}"/>
    <cellStyle name="20 % - Akzent5 6 8 4" xfId="48450" xr:uid="{00000000-0005-0000-0000-000088020000}"/>
    <cellStyle name="20 % - Akzent5 6 9" xfId="11380" xr:uid="{00000000-0005-0000-0000-000088020000}"/>
    <cellStyle name="20 % - Akzent5 6 9 2" xfId="24831" xr:uid="{00000000-0005-0000-0000-000088020000}"/>
    <cellStyle name="20 % - Akzent5 6 9 3" xfId="38315" xr:uid="{00000000-0005-0000-0000-000088020000}"/>
    <cellStyle name="20 % - Akzent5 6 9 4" xfId="51806" xr:uid="{00000000-0005-0000-0000-000088020000}"/>
    <cellStyle name="20 % - Akzent5 7" xfId="1349" xr:uid="{00000000-0005-0000-0000-000094020000}"/>
    <cellStyle name="20 % - Akzent5 7 10" xfId="28311" xr:uid="{00000000-0005-0000-0000-000094020000}"/>
    <cellStyle name="20 % - Akzent5 7 11" xfId="41802" xr:uid="{00000000-0005-0000-0000-000094020000}"/>
    <cellStyle name="20 % - Akzent5 7 2" xfId="1920" xr:uid="{00000000-0005-0000-0000-000095020000}"/>
    <cellStyle name="20 % - Akzent5 7 2 2" xfId="3060" xr:uid="{00000000-0005-0000-0000-000096020000}"/>
    <cellStyle name="20 % - Akzent5 7 2 2 2" xfId="6421" xr:uid="{00000000-0005-0000-0000-000096020000}"/>
    <cellStyle name="20 % - Akzent5 7 2 2 2 2" xfId="19872" xr:uid="{00000000-0005-0000-0000-000096020000}"/>
    <cellStyle name="20 % - Akzent5 7 2 2 2 3" xfId="33356" xr:uid="{00000000-0005-0000-0000-000096020000}"/>
    <cellStyle name="20 % - Akzent5 7 2 2 2 4" xfId="46847" xr:uid="{00000000-0005-0000-0000-000096020000}"/>
    <cellStyle name="20 % - Akzent5 7 2 2 3" xfId="9777" xr:uid="{00000000-0005-0000-0000-000096020000}"/>
    <cellStyle name="20 % - Akzent5 7 2 2 3 2" xfId="23228" xr:uid="{00000000-0005-0000-0000-000096020000}"/>
    <cellStyle name="20 % - Akzent5 7 2 2 3 3" xfId="36712" xr:uid="{00000000-0005-0000-0000-000096020000}"/>
    <cellStyle name="20 % - Akzent5 7 2 2 3 4" xfId="50203" xr:uid="{00000000-0005-0000-0000-000096020000}"/>
    <cellStyle name="20 % - Akzent5 7 2 2 4" xfId="13133" xr:uid="{00000000-0005-0000-0000-000096020000}"/>
    <cellStyle name="20 % - Akzent5 7 2 2 4 2" xfId="26584" xr:uid="{00000000-0005-0000-0000-000096020000}"/>
    <cellStyle name="20 % - Akzent5 7 2 2 4 3" xfId="40068" xr:uid="{00000000-0005-0000-0000-000096020000}"/>
    <cellStyle name="20 % - Akzent5 7 2 2 4 4" xfId="53559" xr:uid="{00000000-0005-0000-0000-000096020000}"/>
    <cellStyle name="20 % - Akzent5 7 2 2 5" xfId="16515" xr:uid="{00000000-0005-0000-0000-000096020000}"/>
    <cellStyle name="20 % - Akzent5 7 2 2 6" xfId="29999" xr:uid="{00000000-0005-0000-0000-000096020000}"/>
    <cellStyle name="20 % - Akzent5 7 2 2 7" xfId="43490" xr:uid="{00000000-0005-0000-0000-000096020000}"/>
    <cellStyle name="20 % - Akzent5 7 2 3" xfId="5294" xr:uid="{00000000-0005-0000-0000-000095020000}"/>
    <cellStyle name="20 % - Akzent5 7 2 3 2" xfId="18745" xr:uid="{00000000-0005-0000-0000-000095020000}"/>
    <cellStyle name="20 % - Akzent5 7 2 3 3" xfId="32229" xr:uid="{00000000-0005-0000-0000-000095020000}"/>
    <cellStyle name="20 % - Akzent5 7 2 3 4" xfId="45720" xr:uid="{00000000-0005-0000-0000-000095020000}"/>
    <cellStyle name="20 % - Akzent5 7 2 4" xfId="8650" xr:uid="{00000000-0005-0000-0000-000095020000}"/>
    <cellStyle name="20 % - Akzent5 7 2 4 2" xfId="22101" xr:uid="{00000000-0005-0000-0000-000095020000}"/>
    <cellStyle name="20 % - Akzent5 7 2 4 3" xfId="35585" xr:uid="{00000000-0005-0000-0000-000095020000}"/>
    <cellStyle name="20 % - Akzent5 7 2 4 4" xfId="49076" xr:uid="{00000000-0005-0000-0000-000095020000}"/>
    <cellStyle name="20 % - Akzent5 7 2 5" xfId="12006" xr:uid="{00000000-0005-0000-0000-000095020000}"/>
    <cellStyle name="20 % - Akzent5 7 2 5 2" xfId="25457" xr:uid="{00000000-0005-0000-0000-000095020000}"/>
    <cellStyle name="20 % - Akzent5 7 2 5 3" xfId="38941" xr:uid="{00000000-0005-0000-0000-000095020000}"/>
    <cellStyle name="20 % - Akzent5 7 2 5 4" xfId="52432" xr:uid="{00000000-0005-0000-0000-000095020000}"/>
    <cellStyle name="20 % - Akzent5 7 2 6" xfId="15388" xr:uid="{00000000-0005-0000-0000-000095020000}"/>
    <cellStyle name="20 % - Akzent5 7 2 7" xfId="28872" xr:uid="{00000000-0005-0000-0000-000095020000}"/>
    <cellStyle name="20 % - Akzent5 7 2 8" xfId="42363" xr:uid="{00000000-0005-0000-0000-000095020000}"/>
    <cellStyle name="20 % - Akzent5 7 3" xfId="2500" xr:uid="{00000000-0005-0000-0000-000097020000}"/>
    <cellStyle name="20 % - Akzent5 7 3 2" xfId="5861" xr:uid="{00000000-0005-0000-0000-000097020000}"/>
    <cellStyle name="20 % - Akzent5 7 3 2 2" xfId="19312" xr:uid="{00000000-0005-0000-0000-000097020000}"/>
    <cellStyle name="20 % - Akzent5 7 3 2 3" xfId="32796" xr:uid="{00000000-0005-0000-0000-000097020000}"/>
    <cellStyle name="20 % - Akzent5 7 3 2 4" xfId="46287" xr:uid="{00000000-0005-0000-0000-000097020000}"/>
    <cellStyle name="20 % - Akzent5 7 3 3" xfId="9217" xr:uid="{00000000-0005-0000-0000-000097020000}"/>
    <cellStyle name="20 % - Akzent5 7 3 3 2" xfId="22668" xr:uid="{00000000-0005-0000-0000-000097020000}"/>
    <cellStyle name="20 % - Akzent5 7 3 3 3" xfId="36152" xr:uid="{00000000-0005-0000-0000-000097020000}"/>
    <cellStyle name="20 % - Akzent5 7 3 3 4" xfId="49643" xr:uid="{00000000-0005-0000-0000-000097020000}"/>
    <cellStyle name="20 % - Akzent5 7 3 4" xfId="12573" xr:uid="{00000000-0005-0000-0000-000097020000}"/>
    <cellStyle name="20 % - Akzent5 7 3 4 2" xfId="26024" xr:uid="{00000000-0005-0000-0000-000097020000}"/>
    <cellStyle name="20 % - Akzent5 7 3 4 3" xfId="39508" xr:uid="{00000000-0005-0000-0000-000097020000}"/>
    <cellStyle name="20 % - Akzent5 7 3 4 4" xfId="52999" xr:uid="{00000000-0005-0000-0000-000097020000}"/>
    <cellStyle name="20 % - Akzent5 7 3 5" xfId="15955" xr:uid="{00000000-0005-0000-0000-000097020000}"/>
    <cellStyle name="20 % - Akzent5 7 3 6" xfId="29439" xr:uid="{00000000-0005-0000-0000-000097020000}"/>
    <cellStyle name="20 % - Akzent5 7 3 7" xfId="42930" xr:uid="{00000000-0005-0000-0000-000097020000}"/>
    <cellStyle name="20 % - Akzent5 7 4" xfId="3605" xr:uid="{00000000-0005-0000-0000-000098020000}"/>
    <cellStyle name="20 % - Akzent5 7 4 2" xfId="6966" xr:uid="{00000000-0005-0000-0000-000098020000}"/>
    <cellStyle name="20 % - Akzent5 7 4 2 2" xfId="20417" xr:uid="{00000000-0005-0000-0000-000098020000}"/>
    <cellStyle name="20 % - Akzent5 7 4 2 3" xfId="33901" xr:uid="{00000000-0005-0000-0000-000098020000}"/>
    <cellStyle name="20 % - Akzent5 7 4 2 4" xfId="47392" xr:uid="{00000000-0005-0000-0000-000098020000}"/>
    <cellStyle name="20 % - Akzent5 7 4 3" xfId="10322" xr:uid="{00000000-0005-0000-0000-000098020000}"/>
    <cellStyle name="20 % - Akzent5 7 4 3 2" xfId="23773" xr:uid="{00000000-0005-0000-0000-000098020000}"/>
    <cellStyle name="20 % - Akzent5 7 4 3 3" xfId="37257" xr:uid="{00000000-0005-0000-0000-000098020000}"/>
    <cellStyle name="20 % - Akzent5 7 4 3 4" xfId="50748" xr:uid="{00000000-0005-0000-0000-000098020000}"/>
    <cellStyle name="20 % - Akzent5 7 4 4" xfId="13678" xr:uid="{00000000-0005-0000-0000-000098020000}"/>
    <cellStyle name="20 % - Akzent5 7 4 4 2" xfId="27129" xr:uid="{00000000-0005-0000-0000-000098020000}"/>
    <cellStyle name="20 % - Akzent5 7 4 4 3" xfId="40613" xr:uid="{00000000-0005-0000-0000-000098020000}"/>
    <cellStyle name="20 % - Akzent5 7 4 4 4" xfId="54104" xr:uid="{00000000-0005-0000-0000-000098020000}"/>
    <cellStyle name="20 % - Akzent5 7 4 5" xfId="17060" xr:uid="{00000000-0005-0000-0000-000098020000}"/>
    <cellStyle name="20 % - Akzent5 7 4 6" xfId="30544" xr:uid="{00000000-0005-0000-0000-000098020000}"/>
    <cellStyle name="20 % - Akzent5 7 4 7" xfId="44035" xr:uid="{00000000-0005-0000-0000-000098020000}"/>
    <cellStyle name="20 % - Akzent5 7 5" xfId="4185" xr:uid="{00000000-0005-0000-0000-000099020000}"/>
    <cellStyle name="20 % - Akzent5 7 5 2" xfId="7542" xr:uid="{00000000-0005-0000-0000-000099020000}"/>
    <cellStyle name="20 % - Akzent5 7 5 2 2" xfId="20993" xr:uid="{00000000-0005-0000-0000-000099020000}"/>
    <cellStyle name="20 % - Akzent5 7 5 2 3" xfId="34477" xr:uid="{00000000-0005-0000-0000-000099020000}"/>
    <cellStyle name="20 % - Akzent5 7 5 2 4" xfId="47968" xr:uid="{00000000-0005-0000-0000-000099020000}"/>
    <cellStyle name="20 % - Akzent5 7 5 3" xfId="10898" xr:uid="{00000000-0005-0000-0000-000099020000}"/>
    <cellStyle name="20 % - Akzent5 7 5 3 2" xfId="24349" xr:uid="{00000000-0005-0000-0000-000099020000}"/>
    <cellStyle name="20 % - Akzent5 7 5 3 3" xfId="37833" xr:uid="{00000000-0005-0000-0000-000099020000}"/>
    <cellStyle name="20 % - Akzent5 7 5 3 4" xfId="51324" xr:uid="{00000000-0005-0000-0000-000099020000}"/>
    <cellStyle name="20 % - Akzent5 7 5 4" xfId="14254" xr:uid="{00000000-0005-0000-0000-000099020000}"/>
    <cellStyle name="20 % - Akzent5 7 5 4 2" xfId="27705" xr:uid="{00000000-0005-0000-0000-000099020000}"/>
    <cellStyle name="20 % - Akzent5 7 5 4 3" xfId="41189" xr:uid="{00000000-0005-0000-0000-000099020000}"/>
    <cellStyle name="20 % - Akzent5 7 5 4 4" xfId="54680" xr:uid="{00000000-0005-0000-0000-000099020000}"/>
    <cellStyle name="20 % - Akzent5 7 5 5" xfId="17636" xr:uid="{00000000-0005-0000-0000-000099020000}"/>
    <cellStyle name="20 % - Akzent5 7 5 6" xfId="31120" xr:uid="{00000000-0005-0000-0000-000099020000}"/>
    <cellStyle name="20 % - Akzent5 7 5 7" xfId="44611" xr:uid="{00000000-0005-0000-0000-000099020000}"/>
    <cellStyle name="20 % - Akzent5 7 6" xfId="4735" xr:uid="{00000000-0005-0000-0000-000094020000}"/>
    <cellStyle name="20 % - Akzent5 7 6 2" xfId="18186" xr:uid="{00000000-0005-0000-0000-000094020000}"/>
    <cellStyle name="20 % - Akzent5 7 6 3" xfId="31670" xr:uid="{00000000-0005-0000-0000-000094020000}"/>
    <cellStyle name="20 % - Akzent5 7 6 4" xfId="45161" xr:uid="{00000000-0005-0000-0000-000094020000}"/>
    <cellStyle name="20 % - Akzent5 7 7" xfId="8091" xr:uid="{00000000-0005-0000-0000-000094020000}"/>
    <cellStyle name="20 % - Akzent5 7 7 2" xfId="21542" xr:uid="{00000000-0005-0000-0000-000094020000}"/>
    <cellStyle name="20 % - Akzent5 7 7 3" xfId="35026" xr:uid="{00000000-0005-0000-0000-000094020000}"/>
    <cellStyle name="20 % - Akzent5 7 7 4" xfId="48517" xr:uid="{00000000-0005-0000-0000-000094020000}"/>
    <cellStyle name="20 % - Akzent5 7 8" xfId="11447" xr:uid="{00000000-0005-0000-0000-000094020000}"/>
    <cellStyle name="20 % - Akzent5 7 8 2" xfId="24898" xr:uid="{00000000-0005-0000-0000-000094020000}"/>
    <cellStyle name="20 % - Akzent5 7 8 3" xfId="38382" xr:uid="{00000000-0005-0000-0000-000094020000}"/>
    <cellStyle name="20 % - Akzent5 7 8 4" xfId="51873" xr:uid="{00000000-0005-0000-0000-000094020000}"/>
    <cellStyle name="20 % - Akzent5 7 9" xfId="14828" xr:uid="{00000000-0005-0000-0000-000094020000}"/>
    <cellStyle name="20 % - Akzent5 8" xfId="1583" xr:uid="{00000000-0005-0000-0000-00009A020000}"/>
    <cellStyle name="20 % - Akzent5 8 10" xfId="28552" xr:uid="{00000000-0005-0000-0000-00009A020000}"/>
    <cellStyle name="20 % - Akzent5 8 11" xfId="42043" xr:uid="{00000000-0005-0000-0000-00009A020000}"/>
    <cellStyle name="20 % - Akzent5 8 2" xfId="2160" xr:uid="{00000000-0005-0000-0000-00009B020000}"/>
    <cellStyle name="20 % - Akzent5 8 2 2" xfId="3301" xr:uid="{00000000-0005-0000-0000-00009C020000}"/>
    <cellStyle name="20 % - Akzent5 8 2 2 2" xfId="6662" xr:uid="{00000000-0005-0000-0000-00009C020000}"/>
    <cellStyle name="20 % - Akzent5 8 2 2 2 2" xfId="20113" xr:uid="{00000000-0005-0000-0000-00009C020000}"/>
    <cellStyle name="20 % - Akzent5 8 2 2 2 3" xfId="33597" xr:uid="{00000000-0005-0000-0000-00009C020000}"/>
    <cellStyle name="20 % - Akzent5 8 2 2 2 4" xfId="47088" xr:uid="{00000000-0005-0000-0000-00009C020000}"/>
    <cellStyle name="20 % - Akzent5 8 2 2 3" xfId="10018" xr:uid="{00000000-0005-0000-0000-00009C020000}"/>
    <cellStyle name="20 % - Akzent5 8 2 2 3 2" xfId="23469" xr:uid="{00000000-0005-0000-0000-00009C020000}"/>
    <cellStyle name="20 % - Akzent5 8 2 2 3 3" xfId="36953" xr:uid="{00000000-0005-0000-0000-00009C020000}"/>
    <cellStyle name="20 % - Akzent5 8 2 2 3 4" xfId="50444" xr:uid="{00000000-0005-0000-0000-00009C020000}"/>
    <cellStyle name="20 % - Akzent5 8 2 2 4" xfId="13374" xr:uid="{00000000-0005-0000-0000-00009C020000}"/>
    <cellStyle name="20 % - Akzent5 8 2 2 4 2" xfId="26825" xr:uid="{00000000-0005-0000-0000-00009C020000}"/>
    <cellStyle name="20 % - Akzent5 8 2 2 4 3" xfId="40309" xr:uid="{00000000-0005-0000-0000-00009C020000}"/>
    <cellStyle name="20 % - Akzent5 8 2 2 4 4" xfId="53800" xr:uid="{00000000-0005-0000-0000-00009C020000}"/>
    <cellStyle name="20 % - Akzent5 8 2 2 5" xfId="16756" xr:uid="{00000000-0005-0000-0000-00009C020000}"/>
    <cellStyle name="20 % - Akzent5 8 2 2 6" xfId="30240" xr:uid="{00000000-0005-0000-0000-00009C020000}"/>
    <cellStyle name="20 % - Akzent5 8 2 2 7" xfId="43731" xr:uid="{00000000-0005-0000-0000-00009C020000}"/>
    <cellStyle name="20 % - Akzent5 8 2 3" xfId="5535" xr:uid="{00000000-0005-0000-0000-00009B020000}"/>
    <cellStyle name="20 % - Akzent5 8 2 3 2" xfId="18986" xr:uid="{00000000-0005-0000-0000-00009B020000}"/>
    <cellStyle name="20 % - Akzent5 8 2 3 3" xfId="32470" xr:uid="{00000000-0005-0000-0000-00009B020000}"/>
    <cellStyle name="20 % - Akzent5 8 2 3 4" xfId="45961" xr:uid="{00000000-0005-0000-0000-00009B020000}"/>
    <cellStyle name="20 % - Akzent5 8 2 4" xfId="8891" xr:uid="{00000000-0005-0000-0000-00009B020000}"/>
    <cellStyle name="20 % - Akzent5 8 2 4 2" xfId="22342" xr:uid="{00000000-0005-0000-0000-00009B020000}"/>
    <cellStyle name="20 % - Akzent5 8 2 4 3" xfId="35826" xr:uid="{00000000-0005-0000-0000-00009B020000}"/>
    <cellStyle name="20 % - Akzent5 8 2 4 4" xfId="49317" xr:uid="{00000000-0005-0000-0000-00009B020000}"/>
    <cellStyle name="20 % - Akzent5 8 2 5" xfId="12247" xr:uid="{00000000-0005-0000-0000-00009B020000}"/>
    <cellStyle name="20 % - Akzent5 8 2 5 2" xfId="25698" xr:uid="{00000000-0005-0000-0000-00009B020000}"/>
    <cellStyle name="20 % - Akzent5 8 2 5 3" xfId="39182" xr:uid="{00000000-0005-0000-0000-00009B020000}"/>
    <cellStyle name="20 % - Akzent5 8 2 5 4" xfId="52673" xr:uid="{00000000-0005-0000-0000-00009B020000}"/>
    <cellStyle name="20 % - Akzent5 8 2 6" xfId="15629" xr:uid="{00000000-0005-0000-0000-00009B020000}"/>
    <cellStyle name="20 % - Akzent5 8 2 7" xfId="29113" xr:uid="{00000000-0005-0000-0000-00009B020000}"/>
    <cellStyle name="20 % - Akzent5 8 2 8" xfId="42604" xr:uid="{00000000-0005-0000-0000-00009B020000}"/>
    <cellStyle name="20 % - Akzent5 8 3" xfId="2741" xr:uid="{00000000-0005-0000-0000-00009D020000}"/>
    <cellStyle name="20 % - Akzent5 8 3 2" xfId="6102" xr:uid="{00000000-0005-0000-0000-00009D020000}"/>
    <cellStyle name="20 % - Akzent5 8 3 2 2" xfId="19553" xr:uid="{00000000-0005-0000-0000-00009D020000}"/>
    <cellStyle name="20 % - Akzent5 8 3 2 3" xfId="33037" xr:uid="{00000000-0005-0000-0000-00009D020000}"/>
    <cellStyle name="20 % - Akzent5 8 3 2 4" xfId="46528" xr:uid="{00000000-0005-0000-0000-00009D020000}"/>
    <cellStyle name="20 % - Akzent5 8 3 3" xfId="9458" xr:uid="{00000000-0005-0000-0000-00009D020000}"/>
    <cellStyle name="20 % - Akzent5 8 3 3 2" xfId="22909" xr:uid="{00000000-0005-0000-0000-00009D020000}"/>
    <cellStyle name="20 % - Akzent5 8 3 3 3" xfId="36393" xr:uid="{00000000-0005-0000-0000-00009D020000}"/>
    <cellStyle name="20 % - Akzent5 8 3 3 4" xfId="49884" xr:uid="{00000000-0005-0000-0000-00009D020000}"/>
    <cellStyle name="20 % - Akzent5 8 3 4" xfId="12814" xr:uid="{00000000-0005-0000-0000-00009D020000}"/>
    <cellStyle name="20 % - Akzent5 8 3 4 2" xfId="26265" xr:uid="{00000000-0005-0000-0000-00009D020000}"/>
    <cellStyle name="20 % - Akzent5 8 3 4 3" xfId="39749" xr:uid="{00000000-0005-0000-0000-00009D020000}"/>
    <cellStyle name="20 % - Akzent5 8 3 4 4" xfId="53240" xr:uid="{00000000-0005-0000-0000-00009D020000}"/>
    <cellStyle name="20 % - Akzent5 8 3 5" xfId="16196" xr:uid="{00000000-0005-0000-0000-00009D020000}"/>
    <cellStyle name="20 % - Akzent5 8 3 6" xfId="29680" xr:uid="{00000000-0005-0000-0000-00009D020000}"/>
    <cellStyle name="20 % - Akzent5 8 3 7" xfId="43171" xr:uid="{00000000-0005-0000-0000-00009D020000}"/>
    <cellStyle name="20 % - Akzent5 8 4" xfId="3846" xr:uid="{00000000-0005-0000-0000-00009E020000}"/>
    <cellStyle name="20 % - Akzent5 8 4 2" xfId="7207" xr:uid="{00000000-0005-0000-0000-00009E020000}"/>
    <cellStyle name="20 % - Akzent5 8 4 2 2" xfId="20658" xr:uid="{00000000-0005-0000-0000-00009E020000}"/>
    <cellStyle name="20 % - Akzent5 8 4 2 3" xfId="34142" xr:uid="{00000000-0005-0000-0000-00009E020000}"/>
    <cellStyle name="20 % - Akzent5 8 4 2 4" xfId="47633" xr:uid="{00000000-0005-0000-0000-00009E020000}"/>
    <cellStyle name="20 % - Akzent5 8 4 3" xfId="10563" xr:uid="{00000000-0005-0000-0000-00009E020000}"/>
    <cellStyle name="20 % - Akzent5 8 4 3 2" xfId="24014" xr:uid="{00000000-0005-0000-0000-00009E020000}"/>
    <cellStyle name="20 % - Akzent5 8 4 3 3" xfId="37498" xr:uid="{00000000-0005-0000-0000-00009E020000}"/>
    <cellStyle name="20 % - Akzent5 8 4 3 4" xfId="50989" xr:uid="{00000000-0005-0000-0000-00009E020000}"/>
    <cellStyle name="20 % - Akzent5 8 4 4" xfId="13919" xr:uid="{00000000-0005-0000-0000-00009E020000}"/>
    <cellStyle name="20 % - Akzent5 8 4 4 2" xfId="27370" xr:uid="{00000000-0005-0000-0000-00009E020000}"/>
    <cellStyle name="20 % - Akzent5 8 4 4 3" xfId="40854" xr:uid="{00000000-0005-0000-0000-00009E020000}"/>
    <cellStyle name="20 % - Akzent5 8 4 4 4" xfId="54345" xr:uid="{00000000-0005-0000-0000-00009E020000}"/>
    <cellStyle name="20 % - Akzent5 8 4 5" xfId="17301" xr:uid="{00000000-0005-0000-0000-00009E020000}"/>
    <cellStyle name="20 % - Akzent5 8 4 6" xfId="30785" xr:uid="{00000000-0005-0000-0000-00009E020000}"/>
    <cellStyle name="20 % - Akzent5 8 4 7" xfId="44276" xr:uid="{00000000-0005-0000-0000-00009E020000}"/>
    <cellStyle name="20 % - Akzent5 8 5" xfId="4426" xr:uid="{00000000-0005-0000-0000-00009F020000}"/>
    <cellStyle name="20 % - Akzent5 8 5 2" xfId="7783" xr:uid="{00000000-0005-0000-0000-00009F020000}"/>
    <cellStyle name="20 % - Akzent5 8 5 2 2" xfId="21234" xr:uid="{00000000-0005-0000-0000-00009F020000}"/>
    <cellStyle name="20 % - Akzent5 8 5 2 3" xfId="34718" xr:uid="{00000000-0005-0000-0000-00009F020000}"/>
    <cellStyle name="20 % - Akzent5 8 5 2 4" xfId="48209" xr:uid="{00000000-0005-0000-0000-00009F020000}"/>
    <cellStyle name="20 % - Akzent5 8 5 3" xfId="11139" xr:uid="{00000000-0005-0000-0000-00009F020000}"/>
    <cellStyle name="20 % - Akzent5 8 5 3 2" xfId="24590" xr:uid="{00000000-0005-0000-0000-00009F020000}"/>
    <cellStyle name="20 % - Akzent5 8 5 3 3" xfId="38074" xr:uid="{00000000-0005-0000-0000-00009F020000}"/>
    <cellStyle name="20 % - Akzent5 8 5 3 4" xfId="51565" xr:uid="{00000000-0005-0000-0000-00009F020000}"/>
    <cellStyle name="20 % - Akzent5 8 5 4" xfId="14495" xr:uid="{00000000-0005-0000-0000-00009F020000}"/>
    <cellStyle name="20 % - Akzent5 8 5 4 2" xfId="27946" xr:uid="{00000000-0005-0000-0000-00009F020000}"/>
    <cellStyle name="20 % - Akzent5 8 5 4 3" xfId="41430" xr:uid="{00000000-0005-0000-0000-00009F020000}"/>
    <cellStyle name="20 % - Akzent5 8 5 4 4" xfId="54921" xr:uid="{00000000-0005-0000-0000-00009F020000}"/>
    <cellStyle name="20 % - Akzent5 8 5 5" xfId="17877" xr:uid="{00000000-0005-0000-0000-00009F020000}"/>
    <cellStyle name="20 % - Akzent5 8 5 6" xfId="31361" xr:uid="{00000000-0005-0000-0000-00009F020000}"/>
    <cellStyle name="20 % - Akzent5 8 5 7" xfId="44852" xr:uid="{00000000-0005-0000-0000-00009F020000}"/>
    <cellStyle name="20 % - Akzent5 8 6" xfId="4976" xr:uid="{00000000-0005-0000-0000-00009A020000}"/>
    <cellStyle name="20 % - Akzent5 8 6 2" xfId="18427" xr:uid="{00000000-0005-0000-0000-00009A020000}"/>
    <cellStyle name="20 % - Akzent5 8 6 3" xfId="31911" xr:uid="{00000000-0005-0000-0000-00009A020000}"/>
    <cellStyle name="20 % - Akzent5 8 6 4" xfId="45402" xr:uid="{00000000-0005-0000-0000-00009A020000}"/>
    <cellStyle name="20 % - Akzent5 8 7" xfId="8332" xr:uid="{00000000-0005-0000-0000-00009A020000}"/>
    <cellStyle name="20 % - Akzent5 8 7 2" xfId="21783" xr:uid="{00000000-0005-0000-0000-00009A020000}"/>
    <cellStyle name="20 % - Akzent5 8 7 3" xfId="35267" xr:uid="{00000000-0005-0000-0000-00009A020000}"/>
    <cellStyle name="20 % - Akzent5 8 7 4" xfId="48758" xr:uid="{00000000-0005-0000-0000-00009A020000}"/>
    <cellStyle name="20 % - Akzent5 8 8" xfId="11688" xr:uid="{00000000-0005-0000-0000-00009A020000}"/>
    <cellStyle name="20 % - Akzent5 8 8 2" xfId="25139" xr:uid="{00000000-0005-0000-0000-00009A020000}"/>
    <cellStyle name="20 % - Akzent5 8 8 3" xfId="38623" xr:uid="{00000000-0005-0000-0000-00009A020000}"/>
    <cellStyle name="20 % - Akzent5 8 8 4" xfId="52114" xr:uid="{00000000-0005-0000-0000-00009A020000}"/>
    <cellStyle name="20 % - Akzent5 8 9" xfId="15069" xr:uid="{00000000-0005-0000-0000-00009A020000}"/>
    <cellStyle name="20 % - Akzent5 9" xfId="1621" xr:uid="{00000000-0005-0000-0000-0000A0020000}"/>
    <cellStyle name="20 % - Akzent5 9 2" xfId="2175" xr:uid="{00000000-0005-0000-0000-0000A1020000}"/>
    <cellStyle name="20 % - Akzent5 9 2 2" xfId="3316" xr:uid="{00000000-0005-0000-0000-0000A2020000}"/>
    <cellStyle name="20 % - Akzent5 9 2 2 2" xfId="6677" xr:uid="{00000000-0005-0000-0000-0000A2020000}"/>
    <cellStyle name="20 % - Akzent5 9 2 2 2 2" xfId="20128" xr:uid="{00000000-0005-0000-0000-0000A2020000}"/>
    <cellStyle name="20 % - Akzent5 9 2 2 2 3" xfId="33612" xr:uid="{00000000-0005-0000-0000-0000A2020000}"/>
    <cellStyle name="20 % - Akzent5 9 2 2 2 4" xfId="47103" xr:uid="{00000000-0005-0000-0000-0000A2020000}"/>
    <cellStyle name="20 % - Akzent5 9 2 2 3" xfId="10033" xr:uid="{00000000-0005-0000-0000-0000A2020000}"/>
    <cellStyle name="20 % - Akzent5 9 2 2 3 2" xfId="23484" xr:uid="{00000000-0005-0000-0000-0000A2020000}"/>
    <cellStyle name="20 % - Akzent5 9 2 2 3 3" xfId="36968" xr:uid="{00000000-0005-0000-0000-0000A2020000}"/>
    <cellStyle name="20 % - Akzent5 9 2 2 3 4" xfId="50459" xr:uid="{00000000-0005-0000-0000-0000A2020000}"/>
    <cellStyle name="20 % - Akzent5 9 2 2 4" xfId="13389" xr:uid="{00000000-0005-0000-0000-0000A2020000}"/>
    <cellStyle name="20 % - Akzent5 9 2 2 4 2" xfId="26840" xr:uid="{00000000-0005-0000-0000-0000A2020000}"/>
    <cellStyle name="20 % - Akzent5 9 2 2 4 3" xfId="40324" xr:uid="{00000000-0005-0000-0000-0000A2020000}"/>
    <cellStyle name="20 % - Akzent5 9 2 2 4 4" xfId="53815" xr:uid="{00000000-0005-0000-0000-0000A2020000}"/>
    <cellStyle name="20 % - Akzent5 9 2 2 5" xfId="16771" xr:uid="{00000000-0005-0000-0000-0000A2020000}"/>
    <cellStyle name="20 % - Akzent5 9 2 2 6" xfId="30255" xr:uid="{00000000-0005-0000-0000-0000A2020000}"/>
    <cellStyle name="20 % - Akzent5 9 2 2 7" xfId="43746" xr:uid="{00000000-0005-0000-0000-0000A2020000}"/>
    <cellStyle name="20 % - Akzent5 9 2 3" xfId="5550" xr:uid="{00000000-0005-0000-0000-0000A1020000}"/>
    <cellStyle name="20 % - Akzent5 9 2 3 2" xfId="19001" xr:uid="{00000000-0005-0000-0000-0000A1020000}"/>
    <cellStyle name="20 % - Akzent5 9 2 3 3" xfId="32485" xr:uid="{00000000-0005-0000-0000-0000A1020000}"/>
    <cellStyle name="20 % - Akzent5 9 2 3 4" xfId="45976" xr:uid="{00000000-0005-0000-0000-0000A1020000}"/>
    <cellStyle name="20 % - Akzent5 9 2 4" xfId="8906" xr:uid="{00000000-0005-0000-0000-0000A1020000}"/>
    <cellStyle name="20 % - Akzent5 9 2 4 2" xfId="22357" xr:uid="{00000000-0005-0000-0000-0000A1020000}"/>
    <cellStyle name="20 % - Akzent5 9 2 4 3" xfId="35841" xr:uid="{00000000-0005-0000-0000-0000A1020000}"/>
    <cellStyle name="20 % - Akzent5 9 2 4 4" xfId="49332" xr:uid="{00000000-0005-0000-0000-0000A1020000}"/>
    <cellStyle name="20 % - Akzent5 9 2 5" xfId="12262" xr:uid="{00000000-0005-0000-0000-0000A1020000}"/>
    <cellStyle name="20 % - Akzent5 9 2 5 2" xfId="25713" xr:uid="{00000000-0005-0000-0000-0000A1020000}"/>
    <cellStyle name="20 % - Akzent5 9 2 5 3" xfId="39197" xr:uid="{00000000-0005-0000-0000-0000A1020000}"/>
    <cellStyle name="20 % - Akzent5 9 2 5 4" xfId="52688" xr:uid="{00000000-0005-0000-0000-0000A1020000}"/>
    <cellStyle name="20 % - Akzent5 9 2 6" xfId="15644" xr:uid="{00000000-0005-0000-0000-0000A1020000}"/>
    <cellStyle name="20 % - Akzent5 9 2 7" xfId="29128" xr:uid="{00000000-0005-0000-0000-0000A1020000}"/>
    <cellStyle name="20 % - Akzent5 9 2 8" xfId="42619" xr:uid="{00000000-0005-0000-0000-0000A1020000}"/>
    <cellStyle name="20 % - Akzent5 9 3" xfId="2757" xr:uid="{00000000-0005-0000-0000-0000A3020000}"/>
    <cellStyle name="20 % - Akzent5 9 3 2" xfId="6118" xr:uid="{00000000-0005-0000-0000-0000A3020000}"/>
    <cellStyle name="20 % - Akzent5 9 3 2 2" xfId="19569" xr:uid="{00000000-0005-0000-0000-0000A3020000}"/>
    <cellStyle name="20 % - Akzent5 9 3 2 3" xfId="33053" xr:uid="{00000000-0005-0000-0000-0000A3020000}"/>
    <cellStyle name="20 % - Akzent5 9 3 2 4" xfId="46544" xr:uid="{00000000-0005-0000-0000-0000A3020000}"/>
    <cellStyle name="20 % - Akzent5 9 3 3" xfId="9474" xr:uid="{00000000-0005-0000-0000-0000A3020000}"/>
    <cellStyle name="20 % - Akzent5 9 3 3 2" xfId="22925" xr:uid="{00000000-0005-0000-0000-0000A3020000}"/>
    <cellStyle name="20 % - Akzent5 9 3 3 3" xfId="36409" xr:uid="{00000000-0005-0000-0000-0000A3020000}"/>
    <cellStyle name="20 % - Akzent5 9 3 3 4" xfId="49900" xr:uid="{00000000-0005-0000-0000-0000A3020000}"/>
    <cellStyle name="20 % - Akzent5 9 3 4" xfId="12830" xr:uid="{00000000-0005-0000-0000-0000A3020000}"/>
    <cellStyle name="20 % - Akzent5 9 3 4 2" xfId="26281" xr:uid="{00000000-0005-0000-0000-0000A3020000}"/>
    <cellStyle name="20 % - Akzent5 9 3 4 3" xfId="39765" xr:uid="{00000000-0005-0000-0000-0000A3020000}"/>
    <cellStyle name="20 % - Akzent5 9 3 4 4" xfId="53256" xr:uid="{00000000-0005-0000-0000-0000A3020000}"/>
    <cellStyle name="20 % - Akzent5 9 3 5" xfId="16212" xr:uid="{00000000-0005-0000-0000-0000A3020000}"/>
    <cellStyle name="20 % - Akzent5 9 3 6" xfId="29696" xr:uid="{00000000-0005-0000-0000-0000A3020000}"/>
    <cellStyle name="20 % - Akzent5 9 3 7" xfId="43187" xr:uid="{00000000-0005-0000-0000-0000A3020000}"/>
    <cellStyle name="20 % - Akzent5 9 4" xfId="4991" xr:uid="{00000000-0005-0000-0000-0000A0020000}"/>
    <cellStyle name="20 % - Akzent5 9 4 2" xfId="18442" xr:uid="{00000000-0005-0000-0000-0000A0020000}"/>
    <cellStyle name="20 % - Akzent5 9 4 3" xfId="31926" xr:uid="{00000000-0005-0000-0000-0000A0020000}"/>
    <cellStyle name="20 % - Akzent5 9 4 4" xfId="45417" xr:uid="{00000000-0005-0000-0000-0000A0020000}"/>
    <cellStyle name="20 % - Akzent5 9 5" xfId="8347" xr:uid="{00000000-0005-0000-0000-0000A0020000}"/>
    <cellStyle name="20 % - Akzent5 9 5 2" xfId="21798" xr:uid="{00000000-0005-0000-0000-0000A0020000}"/>
    <cellStyle name="20 % - Akzent5 9 5 3" xfId="35282" xr:uid="{00000000-0005-0000-0000-0000A0020000}"/>
    <cellStyle name="20 % - Akzent5 9 5 4" xfId="48773" xr:uid="{00000000-0005-0000-0000-0000A0020000}"/>
    <cellStyle name="20 % - Akzent5 9 6" xfId="11703" xr:uid="{00000000-0005-0000-0000-0000A0020000}"/>
    <cellStyle name="20 % - Akzent5 9 6 2" xfId="25154" xr:uid="{00000000-0005-0000-0000-0000A0020000}"/>
    <cellStyle name="20 % - Akzent5 9 6 3" xfId="38638" xr:uid="{00000000-0005-0000-0000-0000A0020000}"/>
    <cellStyle name="20 % - Akzent5 9 6 4" xfId="52129" xr:uid="{00000000-0005-0000-0000-0000A0020000}"/>
    <cellStyle name="20 % - Akzent5 9 7" xfId="15085" xr:uid="{00000000-0005-0000-0000-0000A0020000}"/>
    <cellStyle name="20 % - Akzent5 9 8" xfId="28569" xr:uid="{00000000-0005-0000-0000-0000A0020000}"/>
    <cellStyle name="20 % - Akzent5 9 9" xfId="42060" xr:uid="{00000000-0005-0000-0000-0000A0020000}"/>
    <cellStyle name="20 % - Akzent6" xfId="275" builtinId="50" customBuiltin="1"/>
    <cellStyle name="20 % - Akzent6 10" xfId="1654" xr:uid="{00000000-0005-0000-0000-0000A5020000}"/>
    <cellStyle name="20 % - Akzent6 10 2" xfId="2790" xr:uid="{00000000-0005-0000-0000-0000A6020000}"/>
    <cellStyle name="20 % - Akzent6 10 2 2" xfId="6151" xr:uid="{00000000-0005-0000-0000-0000A6020000}"/>
    <cellStyle name="20 % - Akzent6 10 2 2 2" xfId="19602" xr:uid="{00000000-0005-0000-0000-0000A6020000}"/>
    <cellStyle name="20 % - Akzent6 10 2 2 3" xfId="33086" xr:uid="{00000000-0005-0000-0000-0000A6020000}"/>
    <cellStyle name="20 % - Akzent6 10 2 2 4" xfId="46577" xr:uid="{00000000-0005-0000-0000-0000A6020000}"/>
    <cellStyle name="20 % - Akzent6 10 2 3" xfId="9507" xr:uid="{00000000-0005-0000-0000-0000A6020000}"/>
    <cellStyle name="20 % - Akzent6 10 2 3 2" xfId="22958" xr:uid="{00000000-0005-0000-0000-0000A6020000}"/>
    <cellStyle name="20 % - Akzent6 10 2 3 3" xfId="36442" xr:uid="{00000000-0005-0000-0000-0000A6020000}"/>
    <cellStyle name="20 % - Akzent6 10 2 3 4" xfId="49933" xr:uid="{00000000-0005-0000-0000-0000A6020000}"/>
    <cellStyle name="20 % - Akzent6 10 2 4" xfId="12863" xr:uid="{00000000-0005-0000-0000-0000A6020000}"/>
    <cellStyle name="20 % - Akzent6 10 2 4 2" xfId="26314" xr:uid="{00000000-0005-0000-0000-0000A6020000}"/>
    <cellStyle name="20 % - Akzent6 10 2 4 3" xfId="39798" xr:uid="{00000000-0005-0000-0000-0000A6020000}"/>
    <cellStyle name="20 % - Akzent6 10 2 4 4" xfId="53289" xr:uid="{00000000-0005-0000-0000-0000A6020000}"/>
    <cellStyle name="20 % - Akzent6 10 2 5" xfId="16245" xr:uid="{00000000-0005-0000-0000-0000A6020000}"/>
    <cellStyle name="20 % - Akzent6 10 2 6" xfId="29729" xr:uid="{00000000-0005-0000-0000-0000A6020000}"/>
    <cellStyle name="20 % - Akzent6 10 2 7" xfId="43220" xr:uid="{00000000-0005-0000-0000-0000A6020000}"/>
    <cellStyle name="20 % - Akzent6 10 3" xfId="5024" xr:uid="{00000000-0005-0000-0000-0000A5020000}"/>
    <cellStyle name="20 % - Akzent6 10 3 2" xfId="18475" xr:uid="{00000000-0005-0000-0000-0000A5020000}"/>
    <cellStyle name="20 % - Akzent6 10 3 3" xfId="31959" xr:uid="{00000000-0005-0000-0000-0000A5020000}"/>
    <cellStyle name="20 % - Akzent6 10 3 4" xfId="45450" xr:uid="{00000000-0005-0000-0000-0000A5020000}"/>
    <cellStyle name="20 % - Akzent6 10 4" xfId="8380" xr:uid="{00000000-0005-0000-0000-0000A5020000}"/>
    <cellStyle name="20 % - Akzent6 10 4 2" xfId="21831" xr:uid="{00000000-0005-0000-0000-0000A5020000}"/>
    <cellStyle name="20 % - Akzent6 10 4 3" xfId="35315" xr:uid="{00000000-0005-0000-0000-0000A5020000}"/>
    <cellStyle name="20 % - Akzent6 10 4 4" xfId="48806" xr:uid="{00000000-0005-0000-0000-0000A5020000}"/>
    <cellStyle name="20 % - Akzent6 10 5" xfId="11736" xr:uid="{00000000-0005-0000-0000-0000A5020000}"/>
    <cellStyle name="20 % - Akzent6 10 5 2" xfId="25187" xr:uid="{00000000-0005-0000-0000-0000A5020000}"/>
    <cellStyle name="20 % - Akzent6 10 5 3" xfId="38671" xr:uid="{00000000-0005-0000-0000-0000A5020000}"/>
    <cellStyle name="20 % - Akzent6 10 5 4" xfId="52162" xr:uid="{00000000-0005-0000-0000-0000A5020000}"/>
    <cellStyle name="20 % - Akzent6 10 6" xfId="15118" xr:uid="{00000000-0005-0000-0000-0000A5020000}"/>
    <cellStyle name="20 % - Akzent6 10 7" xfId="28602" xr:uid="{00000000-0005-0000-0000-0000A5020000}"/>
    <cellStyle name="20 % - Akzent6 10 8" xfId="42093" xr:uid="{00000000-0005-0000-0000-0000A5020000}"/>
    <cellStyle name="20 % - Akzent6 11" xfId="2213" xr:uid="{00000000-0005-0000-0000-0000A7020000}"/>
    <cellStyle name="20 % - Akzent6 11 2" xfId="5588" xr:uid="{00000000-0005-0000-0000-0000A7020000}"/>
    <cellStyle name="20 % - Akzent6 11 2 2" xfId="19039" xr:uid="{00000000-0005-0000-0000-0000A7020000}"/>
    <cellStyle name="20 % - Akzent6 11 2 3" xfId="32523" xr:uid="{00000000-0005-0000-0000-0000A7020000}"/>
    <cellStyle name="20 % - Akzent6 11 2 4" xfId="46014" xr:uid="{00000000-0005-0000-0000-0000A7020000}"/>
    <cellStyle name="20 % - Akzent6 11 3" xfId="8944" xr:uid="{00000000-0005-0000-0000-0000A7020000}"/>
    <cellStyle name="20 % - Akzent6 11 3 2" xfId="22395" xr:uid="{00000000-0005-0000-0000-0000A7020000}"/>
    <cellStyle name="20 % - Akzent6 11 3 3" xfId="35879" xr:uid="{00000000-0005-0000-0000-0000A7020000}"/>
    <cellStyle name="20 % - Akzent6 11 3 4" xfId="49370" xr:uid="{00000000-0005-0000-0000-0000A7020000}"/>
    <cellStyle name="20 % - Akzent6 11 4" xfId="12300" xr:uid="{00000000-0005-0000-0000-0000A7020000}"/>
    <cellStyle name="20 % - Akzent6 11 4 2" xfId="25751" xr:uid="{00000000-0005-0000-0000-0000A7020000}"/>
    <cellStyle name="20 % - Akzent6 11 4 3" xfId="39235" xr:uid="{00000000-0005-0000-0000-0000A7020000}"/>
    <cellStyle name="20 % - Akzent6 11 4 4" xfId="52726" xr:uid="{00000000-0005-0000-0000-0000A7020000}"/>
    <cellStyle name="20 % - Akzent6 11 5" xfId="15682" xr:uid="{00000000-0005-0000-0000-0000A7020000}"/>
    <cellStyle name="20 % - Akzent6 11 6" xfId="29166" xr:uid="{00000000-0005-0000-0000-0000A7020000}"/>
    <cellStyle name="20 % - Akzent6 11 7" xfId="42657" xr:uid="{00000000-0005-0000-0000-0000A7020000}"/>
    <cellStyle name="20 % - Akzent6 12" xfId="3354" xr:uid="{00000000-0005-0000-0000-0000A8020000}"/>
    <cellStyle name="20 % - Akzent6 12 2" xfId="6715" xr:uid="{00000000-0005-0000-0000-0000A8020000}"/>
    <cellStyle name="20 % - Akzent6 12 2 2" xfId="20166" xr:uid="{00000000-0005-0000-0000-0000A8020000}"/>
    <cellStyle name="20 % - Akzent6 12 2 3" xfId="33650" xr:uid="{00000000-0005-0000-0000-0000A8020000}"/>
    <cellStyle name="20 % - Akzent6 12 2 4" xfId="47141" xr:uid="{00000000-0005-0000-0000-0000A8020000}"/>
    <cellStyle name="20 % - Akzent6 12 3" xfId="10071" xr:uid="{00000000-0005-0000-0000-0000A8020000}"/>
    <cellStyle name="20 % - Akzent6 12 3 2" xfId="23522" xr:uid="{00000000-0005-0000-0000-0000A8020000}"/>
    <cellStyle name="20 % - Akzent6 12 3 3" xfId="37006" xr:uid="{00000000-0005-0000-0000-0000A8020000}"/>
    <cellStyle name="20 % - Akzent6 12 3 4" xfId="50497" xr:uid="{00000000-0005-0000-0000-0000A8020000}"/>
    <cellStyle name="20 % - Akzent6 12 4" xfId="13427" xr:uid="{00000000-0005-0000-0000-0000A8020000}"/>
    <cellStyle name="20 % - Akzent6 12 4 2" xfId="26878" xr:uid="{00000000-0005-0000-0000-0000A8020000}"/>
    <cellStyle name="20 % - Akzent6 12 4 3" xfId="40362" xr:uid="{00000000-0005-0000-0000-0000A8020000}"/>
    <cellStyle name="20 % - Akzent6 12 4 4" xfId="53853" xr:uid="{00000000-0005-0000-0000-0000A8020000}"/>
    <cellStyle name="20 % - Akzent6 12 5" xfId="16809" xr:uid="{00000000-0005-0000-0000-0000A8020000}"/>
    <cellStyle name="20 % - Akzent6 12 6" xfId="30293" xr:uid="{00000000-0005-0000-0000-0000A8020000}"/>
    <cellStyle name="20 % - Akzent6 12 7" xfId="43784" xr:uid="{00000000-0005-0000-0000-0000A8020000}"/>
    <cellStyle name="20 % - Akzent6 13" xfId="3870" xr:uid="{00000000-0005-0000-0000-0000A9020000}"/>
    <cellStyle name="20 % - Akzent6 13 2" xfId="7231" xr:uid="{00000000-0005-0000-0000-0000A9020000}"/>
    <cellStyle name="20 % - Akzent6 13 2 2" xfId="20682" xr:uid="{00000000-0005-0000-0000-0000A9020000}"/>
    <cellStyle name="20 % - Akzent6 13 2 3" xfId="34166" xr:uid="{00000000-0005-0000-0000-0000A9020000}"/>
    <cellStyle name="20 % - Akzent6 13 2 4" xfId="47657" xr:uid="{00000000-0005-0000-0000-0000A9020000}"/>
    <cellStyle name="20 % - Akzent6 13 3" xfId="10587" xr:uid="{00000000-0005-0000-0000-0000A9020000}"/>
    <cellStyle name="20 % - Akzent6 13 3 2" xfId="24038" xr:uid="{00000000-0005-0000-0000-0000A9020000}"/>
    <cellStyle name="20 % - Akzent6 13 3 3" xfId="37522" xr:uid="{00000000-0005-0000-0000-0000A9020000}"/>
    <cellStyle name="20 % - Akzent6 13 3 4" xfId="51013" xr:uid="{00000000-0005-0000-0000-0000A9020000}"/>
    <cellStyle name="20 % - Akzent6 13 4" xfId="13943" xr:uid="{00000000-0005-0000-0000-0000A9020000}"/>
    <cellStyle name="20 % - Akzent6 13 4 2" xfId="27394" xr:uid="{00000000-0005-0000-0000-0000A9020000}"/>
    <cellStyle name="20 % - Akzent6 13 4 3" xfId="40878" xr:uid="{00000000-0005-0000-0000-0000A9020000}"/>
    <cellStyle name="20 % - Akzent6 13 4 4" xfId="54369" xr:uid="{00000000-0005-0000-0000-0000A9020000}"/>
    <cellStyle name="20 % - Akzent6 13 5" xfId="17325" xr:uid="{00000000-0005-0000-0000-0000A9020000}"/>
    <cellStyle name="20 % - Akzent6 13 6" xfId="30809" xr:uid="{00000000-0005-0000-0000-0000A9020000}"/>
    <cellStyle name="20 % - Akzent6 13 7" xfId="44300" xr:uid="{00000000-0005-0000-0000-0000A9020000}"/>
    <cellStyle name="20 % - Akzent6 14" xfId="3934" xr:uid="{00000000-0005-0000-0000-0000AA020000}"/>
    <cellStyle name="20 % - Akzent6 14 2" xfId="7291" xr:uid="{00000000-0005-0000-0000-0000AA020000}"/>
    <cellStyle name="20 % - Akzent6 14 2 2" xfId="20742" xr:uid="{00000000-0005-0000-0000-0000AA020000}"/>
    <cellStyle name="20 % - Akzent6 14 2 3" xfId="34226" xr:uid="{00000000-0005-0000-0000-0000AA020000}"/>
    <cellStyle name="20 % - Akzent6 14 2 4" xfId="47717" xr:uid="{00000000-0005-0000-0000-0000AA020000}"/>
    <cellStyle name="20 % - Akzent6 14 3" xfId="10647" xr:uid="{00000000-0005-0000-0000-0000AA020000}"/>
    <cellStyle name="20 % - Akzent6 14 3 2" xfId="24098" xr:uid="{00000000-0005-0000-0000-0000AA020000}"/>
    <cellStyle name="20 % - Akzent6 14 3 3" xfId="37582" xr:uid="{00000000-0005-0000-0000-0000AA020000}"/>
    <cellStyle name="20 % - Akzent6 14 3 4" xfId="51073" xr:uid="{00000000-0005-0000-0000-0000AA020000}"/>
    <cellStyle name="20 % - Akzent6 14 4" xfId="14003" xr:uid="{00000000-0005-0000-0000-0000AA020000}"/>
    <cellStyle name="20 % - Akzent6 14 4 2" xfId="27454" xr:uid="{00000000-0005-0000-0000-0000AA020000}"/>
    <cellStyle name="20 % - Akzent6 14 4 3" xfId="40938" xr:uid="{00000000-0005-0000-0000-0000AA020000}"/>
    <cellStyle name="20 % - Akzent6 14 4 4" xfId="54429" xr:uid="{00000000-0005-0000-0000-0000AA020000}"/>
    <cellStyle name="20 % - Akzent6 14 5" xfId="17385" xr:uid="{00000000-0005-0000-0000-0000AA020000}"/>
    <cellStyle name="20 % - Akzent6 14 6" xfId="30869" xr:uid="{00000000-0005-0000-0000-0000AA020000}"/>
    <cellStyle name="20 % - Akzent6 14 7" xfId="44360" xr:uid="{00000000-0005-0000-0000-0000AA020000}"/>
    <cellStyle name="20 % - Akzent6 15" xfId="4462" xr:uid="{00000000-0005-0000-0000-000014120000}"/>
    <cellStyle name="20 % - Akzent6 15 2" xfId="17913" xr:uid="{00000000-0005-0000-0000-000014120000}"/>
    <cellStyle name="20 % - Akzent6 15 3" xfId="31397" xr:uid="{00000000-0005-0000-0000-000014120000}"/>
    <cellStyle name="20 % - Akzent6 15 4" xfId="44888" xr:uid="{00000000-0005-0000-0000-000014120000}"/>
    <cellStyle name="20 % - Akzent6 16" xfId="7818" xr:uid="{00000000-0005-0000-0000-0000301F0000}"/>
    <cellStyle name="20 % - Akzent6 16 2" xfId="21269" xr:uid="{00000000-0005-0000-0000-0000301F0000}"/>
    <cellStyle name="20 % - Akzent6 16 3" xfId="34753" xr:uid="{00000000-0005-0000-0000-0000301F0000}"/>
    <cellStyle name="20 % - Akzent6 16 4" xfId="48244" xr:uid="{00000000-0005-0000-0000-0000301F0000}"/>
    <cellStyle name="20 % - Akzent6 17" xfId="11174" xr:uid="{00000000-0005-0000-0000-00004C2C0000}"/>
    <cellStyle name="20 % - Akzent6 17 2" xfId="24625" xr:uid="{00000000-0005-0000-0000-00004C2C0000}"/>
    <cellStyle name="20 % - Akzent6 17 3" xfId="38109" xr:uid="{00000000-0005-0000-0000-00004C2C0000}"/>
    <cellStyle name="20 % - Akzent6 17 4" xfId="51600" xr:uid="{00000000-0005-0000-0000-00004C2C0000}"/>
    <cellStyle name="20 % - Akzent6 18" xfId="14521" xr:uid="{00000000-0005-0000-0000-000038410000}"/>
    <cellStyle name="20 % - Akzent6 19" xfId="28005" xr:uid="{00000000-0005-0000-0000-0000D3750000}"/>
    <cellStyle name="20 % - Akzent6 2" xfId="567" xr:uid="{00000000-0005-0000-0000-000027000000}"/>
    <cellStyle name="20 % - Akzent6 2 10" xfId="4505" xr:uid="{00000000-0005-0000-0000-0000AB020000}"/>
    <cellStyle name="20 % - Akzent6 2 10 2" xfId="17956" xr:uid="{00000000-0005-0000-0000-0000AB020000}"/>
    <cellStyle name="20 % - Akzent6 2 10 3" xfId="31440" xr:uid="{00000000-0005-0000-0000-0000AB020000}"/>
    <cellStyle name="20 % - Akzent6 2 10 4" xfId="44931" xr:uid="{00000000-0005-0000-0000-0000AB020000}"/>
    <cellStyle name="20 % - Akzent6 2 11" xfId="7861" xr:uid="{00000000-0005-0000-0000-0000AB020000}"/>
    <cellStyle name="20 % - Akzent6 2 11 2" xfId="21312" xr:uid="{00000000-0005-0000-0000-0000AB020000}"/>
    <cellStyle name="20 % - Akzent6 2 11 3" xfId="34796" xr:uid="{00000000-0005-0000-0000-0000AB020000}"/>
    <cellStyle name="20 % - Akzent6 2 11 4" xfId="48287" xr:uid="{00000000-0005-0000-0000-0000AB020000}"/>
    <cellStyle name="20 % - Akzent6 2 12" xfId="11217" xr:uid="{00000000-0005-0000-0000-0000AB020000}"/>
    <cellStyle name="20 % - Akzent6 2 12 2" xfId="24668" xr:uid="{00000000-0005-0000-0000-0000AB020000}"/>
    <cellStyle name="20 % - Akzent6 2 12 3" xfId="38152" xr:uid="{00000000-0005-0000-0000-0000AB020000}"/>
    <cellStyle name="20 % - Akzent6 2 12 4" xfId="51643" xr:uid="{00000000-0005-0000-0000-0000AB020000}"/>
    <cellStyle name="20 % - Akzent6 2 13" xfId="14598" xr:uid="{00000000-0005-0000-0000-0000AB020000}"/>
    <cellStyle name="20 % - Akzent6 2 14" xfId="28077" xr:uid="{00000000-0005-0000-0000-0000AB020000}"/>
    <cellStyle name="20 % - Akzent6 2 15" xfId="41555" xr:uid="{00000000-0005-0000-0000-0000AB020000}"/>
    <cellStyle name="20 % - Akzent6 2 2" xfId="704" xr:uid="{00000000-0005-0000-0000-000028000000}"/>
    <cellStyle name="20 % - Akzent6 2 2 10" xfId="14700" xr:uid="{00000000-0005-0000-0000-0000AC020000}"/>
    <cellStyle name="20 % - Akzent6 2 2 11" xfId="28183" xr:uid="{00000000-0005-0000-0000-0000AC020000}"/>
    <cellStyle name="20 % - Akzent6 2 2 12" xfId="41674" xr:uid="{00000000-0005-0000-0000-0000AC020000}"/>
    <cellStyle name="20 % - Akzent6 2 2 13" xfId="1230" xr:uid="{00000000-0005-0000-0000-0000AC020000}"/>
    <cellStyle name="20 % - Akzent6 2 2 2" xfId="1466" xr:uid="{00000000-0005-0000-0000-0000AD020000}"/>
    <cellStyle name="20 % - Akzent6 2 2 2 10" xfId="28433" xr:uid="{00000000-0005-0000-0000-0000AD020000}"/>
    <cellStyle name="20 % - Akzent6 2 2 2 11" xfId="41924" xr:uid="{00000000-0005-0000-0000-0000AD020000}"/>
    <cellStyle name="20 % - Akzent6 2 2 2 2" xfId="2041" xr:uid="{00000000-0005-0000-0000-0000AE020000}"/>
    <cellStyle name="20 % - Akzent6 2 2 2 2 2" xfId="3182" xr:uid="{00000000-0005-0000-0000-0000AF020000}"/>
    <cellStyle name="20 % - Akzent6 2 2 2 2 2 2" xfId="6543" xr:uid="{00000000-0005-0000-0000-0000AF020000}"/>
    <cellStyle name="20 % - Akzent6 2 2 2 2 2 2 2" xfId="19994" xr:uid="{00000000-0005-0000-0000-0000AF020000}"/>
    <cellStyle name="20 % - Akzent6 2 2 2 2 2 2 3" xfId="33478" xr:uid="{00000000-0005-0000-0000-0000AF020000}"/>
    <cellStyle name="20 % - Akzent6 2 2 2 2 2 2 4" xfId="46969" xr:uid="{00000000-0005-0000-0000-0000AF020000}"/>
    <cellStyle name="20 % - Akzent6 2 2 2 2 2 3" xfId="9899" xr:uid="{00000000-0005-0000-0000-0000AF020000}"/>
    <cellStyle name="20 % - Akzent6 2 2 2 2 2 3 2" xfId="23350" xr:uid="{00000000-0005-0000-0000-0000AF020000}"/>
    <cellStyle name="20 % - Akzent6 2 2 2 2 2 3 3" xfId="36834" xr:uid="{00000000-0005-0000-0000-0000AF020000}"/>
    <cellStyle name="20 % - Akzent6 2 2 2 2 2 3 4" xfId="50325" xr:uid="{00000000-0005-0000-0000-0000AF020000}"/>
    <cellStyle name="20 % - Akzent6 2 2 2 2 2 4" xfId="13255" xr:uid="{00000000-0005-0000-0000-0000AF020000}"/>
    <cellStyle name="20 % - Akzent6 2 2 2 2 2 4 2" xfId="26706" xr:uid="{00000000-0005-0000-0000-0000AF020000}"/>
    <cellStyle name="20 % - Akzent6 2 2 2 2 2 4 3" xfId="40190" xr:uid="{00000000-0005-0000-0000-0000AF020000}"/>
    <cellStyle name="20 % - Akzent6 2 2 2 2 2 4 4" xfId="53681" xr:uid="{00000000-0005-0000-0000-0000AF020000}"/>
    <cellStyle name="20 % - Akzent6 2 2 2 2 2 5" xfId="16637" xr:uid="{00000000-0005-0000-0000-0000AF020000}"/>
    <cellStyle name="20 % - Akzent6 2 2 2 2 2 6" xfId="30121" xr:uid="{00000000-0005-0000-0000-0000AF020000}"/>
    <cellStyle name="20 % - Akzent6 2 2 2 2 2 7" xfId="43612" xr:uid="{00000000-0005-0000-0000-0000AF020000}"/>
    <cellStyle name="20 % - Akzent6 2 2 2 2 3" xfId="5416" xr:uid="{00000000-0005-0000-0000-0000AE020000}"/>
    <cellStyle name="20 % - Akzent6 2 2 2 2 3 2" xfId="18867" xr:uid="{00000000-0005-0000-0000-0000AE020000}"/>
    <cellStyle name="20 % - Akzent6 2 2 2 2 3 3" xfId="32351" xr:uid="{00000000-0005-0000-0000-0000AE020000}"/>
    <cellStyle name="20 % - Akzent6 2 2 2 2 3 4" xfId="45842" xr:uid="{00000000-0005-0000-0000-0000AE020000}"/>
    <cellStyle name="20 % - Akzent6 2 2 2 2 4" xfId="8772" xr:uid="{00000000-0005-0000-0000-0000AE020000}"/>
    <cellStyle name="20 % - Akzent6 2 2 2 2 4 2" xfId="22223" xr:uid="{00000000-0005-0000-0000-0000AE020000}"/>
    <cellStyle name="20 % - Akzent6 2 2 2 2 4 3" xfId="35707" xr:uid="{00000000-0005-0000-0000-0000AE020000}"/>
    <cellStyle name="20 % - Akzent6 2 2 2 2 4 4" xfId="49198" xr:uid="{00000000-0005-0000-0000-0000AE020000}"/>
    <cellStyle name="20 % - Akzent6 2 2 2 2 5" xfId="12128" xr:uid="{00000000-0005-0000-0000-0000AE020000}"/>
    <cellStyle name="20 % - Akzent6 2 2 2 2 5 2" xfId="25579" xr:uid="{00000000-0005-0000-0000-0000AE020000}"/>
    <cellStyle name="20 % - Akzent6 2 2 2 2 5 3" xfId="39063" xr:uid="{00000000-0005-0000-0000-0000AE020000}"/>
    <cellStyle name="20 % - Akzent6 2 2 2 2 5 4" xfId="52554" xr:uid="{00000000-0005-0000-0000-0000AE020000}"/>
    <cellStyle name="20 % - Akzent6 2 2 2 2 6" xfId="15510" xr:uid="{00000000-0005-0000-0000-0000AE020000}"/>
    <cellStyle name="20 % - Akzent6 2 2 2 2 7" xfId="28994" xr:uid="{00000000-0005-0000-0000-0000AE020000}"/>
    <cellStyle name="20 % - Akzent6 2 2 2 2 8" xfId="42485" xr:uid="{00000000-0005-0000-0000-0000AE020000}"/>
    <cellStyle name="20 % - Akzent6 2 2 2 3" xfId="2622" xr:uid="{00000000-0005-0000-0000-0000B0020000}"/>
    <cellStyle name="20 % - Akzent6 2 2 2 3 2" xfId="5983" xr:uid="{00000000-0005-0000-0000-0000B0020000}"/>
    <cellStyle name="20 % - Akzent6 2 2 2 3 2 2" xfId="19434" xr:uid="{00000000-0005-0000-0000-0000B0020000}"/>
    <cellStyle name="20 % - Akzent6 2 2 2 3 2 3" xfId="32918" xr:uid="{00000000-0005-0000-0000-0000B0020000}"/>
    <cellStyle name="20 % - Akzent6 2 2 2 3 2 4" xfId="46409" xr:uid="{00000000-0005-0000-0000-0000B0020000}"/>
    <cellStyle name="20 % - Akzent6 2 2 2 3 3" xfId="9339" xr:uid="{00000000-0005-0000-0000-0000B0020000}"/>
    <cellStyle name="20 % - Akzent6 2 2 2 3 3 2" xfId="22790" xr:uid="{00000000-0005-0000-0000-0000B0020000}"/>
    <cellStyle name="20 % - Akzent6 2 2 2 3 3 3" xfId="36274" xr:uid="{00000000-0005-0000-0000-0000B0020000}"/>
    <cellStyle name="20 % - Akzent6 2 2 2 3 3 4" xfId="49765" xr:uid="{00000000-0005-0000-0000-0000B0020000}"/>
    <cellStyle name="20 % - Akzent6 2 2 2 3 4" xfId="12695" xr:uid="{00000000-0005-0000-0000-0000B0020000}"/>
    <cellStyle name="20 % - Akzent6 2 2 2 3 4 2" xfId="26146" xr:uid="{00000000-0005-0000-0000-0000B0020000}"/>
    <cellStyle name="20 % - Akzent6 2 2 2 3 4 3" xfId="39630" xr:uid="{00000000-0005-0000-0000-0000B0020000}"/>
    <cellStyle name="20 % - Akzent6 2 2 2 3 4 4" xfId="53121" xr:uid="{00000000-0005-0000-0000-0000B0020000}"/>
    <cellStyle name="20 % - Akzent6 2 2 2 3 5" xfId="16077" xr:uid="{00000000-0005-0000-0000-0000B0020000}"/>
    <cellStyle name="20 % - Akzent6 2 2 2 3 6" xfId="29561" xr:uid="{00000000-0005-0000-0000-0000B0020000}"/>
    <cellStyle name="20 % - Akzent6 2 2 2 3 7" xfId="43052" xr:uid="{00000000-0005-0000-0000-0000B0020000}"/>
    <cellStyle name="20 % - Akzent6 2 2 2 4" xfId="3727" xr:uid="{00000000-0005-0000-0000-0000B1020000}"/>
    <cellStyle name="20 % - Akzent6 2 2 2 4 2" xfId="7088" xr:uid="{00000000-0005-0000-0000-0000B1020000}"/>
    <cellStyle name="20 % - Akzent6 2 2 2 4 2 2" xfId="20539" xr:uid="{00000000-0005-0000-0000-0000B1020000}"/>
    <cellStyle name="20 % - Akzent6 2 2 2 4 2 3" xfId="34023" xr:uid="{00000000-0005-0000-0000-0000B1020000}"/>
    <cellStyle name="20 % - Akzent6 2 2 2 4 2 4" xfId="47514" xr:uid="{00000000-0005-0000-0000-0000B1020000}"/>
    <cellStyle name="20 % - Akzent6 2 2 2 4 3" xfId="10444" xr:uid="{00000000-0005-0000-0000-0000B1020000}"/>
    <cellStyle name="20 % - Akzent6 2 2 2 4 3 2" xfId="23895" xr:uid="{00000000-0005-0000-0000-0000B1020000}"/>
    <cellStyle name="20 % - Akzent6 2 2 2 4 3 3" xfId="37379" xr:uid="{00000000-0005-0000-0000-0000B1020000}"/>
    <cellStyle name="20 % - Akzent6 2 2 2 4 3 4" xfId="50870" xr:uid="{00000000-0005-0000-0000-0000B1020000}"/>
    <cellStyle name="20 % - Akzent6 2 2 2 4 4" xfId="13800" xr:uid="{00000000-0005-0000-0000-0000B1020000}"/>
    <cellStyle name="20 % - Akzent6 2 2 2 4 4 2" xfId="27251" xr:uid="{00000000-0005-0000-0000-0000B1020000}"/>
    <cellStyle name="20 % - Akzent6 2 2 2 4 4 3" xfId="40735" xr:uid="{00000000-0005-0000-0000-0000B1020000}"/>
    <cellStyle name="20 % - Akzent6 2 2 2 4 4 4" xfId="54226" xr:uid="{00000000-0005-0000-0000-0000B1020000}"/>
    <cellStyle name="20 % - Akzent6 2 2 2 4 5" xfId="17182" xr:uid="{00000000-0005-0000-0000-0000B1020000}"/>
    <cellStyle name="20 % - Akzent6 2 2 2 4 6" xfId="30666" xr:uid="{00000000-0005-0000-0000-0000B1020000}"/>
    <cellStyle name="20 % - Akzent6 2 2 2 4 7" xfId="44157" xr:uid="{00000000-0005-0000-0000-0000B1020000}"/>
    <cellStyle name="20 % - Akzent6 2 2 2 5" xfId="4307" xr:uid="{00000000-0005-0000-0000-0000B2020000}"/>
    <cellStyle name="20 % - Akzent6 2 2 2 5 2" xfId="7664" xr:uid="{00000000-0005-0000-0000-0000B2020000}"/>
    <cellStyle name="20 % - Akzent6 2 2 2 5 2 2" xfId="21115" xr:uid="{00000000-0005-0000-0000-0000B2020000}"/>
    <cellStyle name="20 % - Akzent6 2 2 2 5 2 3" xfId="34599" xr:uid="{00000000-0005-0000-0000-0000B2020000}"/>
    <cellStyle name="20 % - Akzent6 2 2 2 5 2 4" xfId="48090" xr:uid="{00000000-0005-0000-0000-0000B2020000}"/>
    <cellStyle name="20 % - Akzent6 2 2 2 5 3" xfId="11020" xr:uid="{00000000-0005-0000-0000-0000B2020000}"/>
    <cellStyle name="20 % - Akzent6 2 2 2 5 3 2" xfId="24471" xr:uid="{00000000-0005-0000-0000-0000B2020000}"/>
    <cellStyle name="20 % - Akzent6 2 2 2 5 3 3" xfId="37955" xr:uid="{00000000-0005-0000-0000-0000B2020000}"/>
    <cellStyle name="20 % - Akzent6 2 2 2 5 3 4" xfId="51446" xr:uid="{00000000-0005-0000-0000-0000B2020000}"/>
    <cellStyle name="20 % - Akzent6 2 2 2 5 4" xfId="14376" xr:uid="{00000000-0005-0000-0000-0000B2020000}"/>
    <cellStyle name="20 % - Akzent6 2 2 2 5 4 2" xfId="27827" xr:uid="{00000000-0005-0000-0000-0000B2020000}"/>
    <cellStyle name="20 % - Akzent6 2 2 2 5 4 3" xfId="41311" xr:uid="{00000000-0005-0000-0000-0000B2020000}"/>
    <cellStyle name="20 % - Akzent6 2 2 2 5 4 4" xfId="54802" xr:uid="{00000000-0005-0000-0000-0000B2020000}"/>
    <cellStyle name="20 % - Akzent6 2 2 2 5 5" xfId="17758" xr:uid="{00000000-0005-0000-0000-0000B2020000}"/>
    <cellStyle name="20 % - Akzent6 2 2 2 5 6" xfId="31242" xr:uid="{00000000-0005-0000-0000-0000B2020000}"/>
    <cellStyle name="20 % - Akzent6 2 2 2 5 7" xfId="44733" xr:uid="{00000000-0005-0000-0000-0000B2020000}"/>
    <cellStyle name="20 % - Akzent6 2 2 2 6" xfId="4857" xr:uid="{00000000-0005-0000-0000-0000AD020000}"/>
    <cellStyle name="20 % - Akzent6 2 2 2 6 2" xfId="18308" xr:uid="{00000000-0005-0000-0000-0000AD020000}"/>
    <cellStyle name="20 % - Akzent6 2 2 2 6 3" xfId="31792" xr:uid="{00000000-0005-0000-0000-0000AD020000}"/>
    <cellStyle name="20 % - Akzent6 2 2 2 6 4" xfId="45283" xr:uid="{00000000-0005-0000-0000-0000AD020000}"/>
    <cellStyle name="20 % - Akzent6 2 2 2 7" xfId="8213" xr:uid="{00000000-0005-0000-0000-0000AD020000}"/>
    <cellStyle name="20 % - Akzent6 2 2 2 7 2" xfId="21664" xr:uid="{00000000-0005-0000-0000-0000AD020000}"/>
    <cellStyle name="20 % - Akzent6 2 2 2 7 3" xfId="35148" xr:uid="{00000000-0005-0000-0000-0000AD020000}"/>
    <cellStyle name="20 % - Akzent6 2 2 2 7 4" xfId="48639" xr:uid="{00000000-0005-0000-0000-0000AD020000}"/>
    <cellStyle name="20 % - Akzent6 2 2 2 8" xfId="11569" xr:uid="{00000000-0005-0000-0000-0000AD020000}"/>
    <cellStyle name="20 % - Akzent6 2 2 2 8 2" xfId="25020" xr:uid="{00000000-0005-0000-0000-0000AD020000}"/>
    <cellStyle name="20 % - Akzent6 2 2 2 8 3" xfId="38504" xr:uid="{00000000-0005-0000-0000-0000AD020000}"/>
    <cellStyle name="20 % - Akzent6 2 2 2 8 4" xfId="51995" xr:uid="{00000000-0005-0000-0000-0000AD020000}"/>
    <cellStyle name="20 % - Akzent6 2 2 2 9" xfId="14950" xr:uid="{00000000-0005-0000-0000-0000AD020000}"/>
    <cellStyle name="20 % - Akzent6 2 2 3" xfId="1792" xr:uid="{00000000-0005-0000-0000-0000B3020000}"/>
    <cellStyle name="20 % - Akzent6 2 2 3 2" xfId="2932" xr:uid="{00000000-0005-0000-0000-0000B4020000}"/>
    <cellStyle name="20 % - Akzent6 2 2 3 2 2" xfId="6293" xr:uid="{00000000-0005-0000-0000-0000B4020000}"/>
    <cellStyle name="20 % - Akzent6 2 2 3 2 2 2" xfId="19744" xr:uid="{00000000-0005-0000-0000-0000B4020000}"/>
    <cellStyle name="20 % - Akzent6 2 2 3 2 2 3" xfId="33228" xr:uid="{00000000-0005-0000-0000-0000B4020000}"/>
    <cellStyle name="20 % - Akzent6 2 2 3 2 2 4" xfId="46719" xr:uid="{00000000-0005-0000-0000-0000B4020000}"/>
    <cellStyle name="20 % - Akzent6 2 2 3 2 3" xfId="9649" xr:uid="{00000000-0005-0000-0000-0000B4020000}"/>
    <cellStyle name="20 % - Akzent6 2 2 3 2 3 2" xfId="23100" xr:uid="{00000000-0005-0000-0000-0000B4020000}"/>
    <cellStyle name="20 % - Akzent6 2 2 3 2 3 3" xfId="36584" xr:uid="{00000000-0005-0000-0000-0000B4020000}"/>
    <cellStyle name="20 % - Akzent6 2 2 3 2 3 4" xfId="50075" xr:uid="{00000000-0005-0000-0000-0000B4020000}"/>
    <cellStyle name="20 % - Akzent6 2 2 3 2 4" xfId="13005" xr:uid="{00000000-0005-0000-0000-0000B4020000}"/>
    <cellStyle name="20 % - Akzent6 2 2 3 2 4 2" xfId="26456" xr:uid="{00000000-0005-0000-0000-0000B4020000}"/>
    <cellStyle name="20 % - Akzent6 2 2 3 2 4 3" xfId="39940" xr:uid="{00000000-0005-0000-0000-0000B4020000}"/>
    <cellStyle name="20 % - Akzent6 2 2 3 2 4 4" xfId="53431" xr:uid="{00000000-0005-0000-0000-0000B4020000}"/>
    <cellStyle name="20 % - Akzent6 2 2 3 2 5" xfId="16387" xr:uid="{00000000-0005-0000-0000-0000B4020000}"/>
    <cellStyle name="20 % - Akzent6 2 2 3 2 6" xfId="29871" xr:uid="{00000000-0005-0000-0000-0000B4020000}"/>
    <cellStyle name="20 % - Akzent6 2 2 3 2 7" xfId="43362" xr:uid="{00000000-0005-0000-0000-0000B4020000}"/>
    <cellStyle name="20 % - Akzent6 2 2 3 3" xfId="5166" xr:uid="{00000000-0005-0000-0000-0000B3020000}"/>
    <cellStyle name="20 % - Akzent6 2 2 3 3 2" xfId="18617" xr:uid="{00000000-0005-0000-0000-0000B3020000}"/>
    <cellStyle name="20 % - Akzent6 2 2 3 3 3" xfId="32101" xr:uid="{00000000-0005-0000-0000-0000B3020000}"/>
    <cellStyle name="20 % - Akzent6 2 2 3 3 4" xfId="45592" xr:uid="{00000000-0005-0000-0000-0000B3020000}"/>
    <cellStyle name="20 % - Akzent6 2 2 3 4" xfId="8522" xr:uid="{00000000-0005-0000-0000-0000B3020000}"/>
    <cellStyle name="20 % - Akzent6 2 2 3 4 2" xfId="21973" xr:uid="{00000000-0005-0000-0000-0000B3020000}"/>
    <cellStyle name="20 % - Akzent6 2 2 3 4 3" xfId="35457" xr:uid="{00000000-0005-0000-0000-0000B3020000}"/>
    <cellStyle name="20 % - Akzent6 2 2 3 4 4" xfId="48948" xr:uid="{00000000-0005-0000-0000-0000B3020000}"/>
    <cellStyle name="20 % - Akzent6 2 2 3 5" xfId="11878" xr:uid="{00000000-0005-0000-0000-0000B3020000}"/>
    <cellStyle name="20 % - Akzent6 2 2 3 5 2" xfId="25329" xr:uid="{00000000-0005-0000-0000-0000B3020000}"/>
    <cellStyle name="20 % - Akzent6 2 2 3 5 3" xfId="38813" xr:uid="{00000000-0005-0000-0000-0000B3020000}"/>
    <cellStyle name="20 % - Akzent6 2 2 3 5 4" xfId="52304" xr:uid="{00000000-0005-0000-0000-0000B3020000}"/>
    <cellStyle name="20 % - Akzent6 2 2 3 6" xfId="15260" xr:uid="{00000000-0005-0000-0000-0000B3020000}"/>
    <cellStyle name="20 % - Akzent6 2 2 3 7" xfId="28744" xr:uid="{00000000-0005-0000-0000-0000B3020000}"/>
    <cellStyle name="20 % - Akzent6 2 2 3 8" xfId="42235" xr:uid="{00000000-0005-0000-0000-0000B3020000}"/>
    <cellStyle name="20 % - Akzent6 2 2 4" xfId="2371" xr:uid="{00000000-0005-0000-0000-0000B5020000}"/>
    <cellStyle name="20 % - Akzent6 2 2 4 2" xfId="5733" xr:uid="{00000000-0005-0000-0000-0000B5020000}"/>
    <cellStyle name="20 % - Akzent6 2 2 4 2 2" xfId="19184" xr:uid="{00000000-0005-0000-0000-0000B5020000}"/>
    <cellStyle name="20 % - Akzent6 2 2 4 2 3" xfId="32668" xr:uid="{00000000-0005-0000-0000-0000B5020000}"/>
    <cellStyle name="20 % - Akzent6 2 2 4 2 4" xfId="46159" xr:uid="{00000000-0005-0000-0000-0000B5020000}"/>
    <cellStyle name="20 % - Akzent6 2 2 4 3" xfId="9089" xr:uid="{00000000-0005-0000-0000-0000B5020000}"/>
    <cellStyle name="20 % - Akzent6 2 2 4 3 2" xfId="22540" xr:uid="{00000000-0005-0000-0000-0000B5020000}"/>
    <cellStyle name="20 % - Akzent6 2 2 4 3 3" xfId="36024" xr:uid="{00000000-0005-0000-0000-0000B5020000}"/>
    <cellStyle name="20 % - Akzent6 2 2 4 3 4" xfId="49515" xr:uid="{00000000-0005-0000-0000-0000B5020000}"/>
    <cellStyle name="20 % - Akzent6 2 2 4 4" xfId="12445" xr:uid="{00000000-0005-0000-0000-0000B5020000}"/>
    <cellStyle name="20 % - Akzent6 2 2 4 4 2" xfId="25896" xr:uid="{00000000-0005-0000-0000-0000B5020000}"/>
    <cellStyle name="20 % - Akzent6 2 2 4 4 3" xfId="39380" xr:uid="{00000000-0005-0000-0000-0000B5020000}"/>
    <cellStyle name="20 % - Akzent6 2 2 4 4 4" xfId="52871" xr:uid="{00000000-0005-0000-0000-0000B5020000}"/>
    <cellStyle name="20 % - Akzent6 2 2 4 5" xfId="15827" xr:uid="{00000000-0005-0000-0000-0000B5020000}"/>
    <cellStyle name="20 % - Akzent6 2 2 4 6" xfId="29311" xr:uid="{00000000-0005-0000-0000-0000B5020000}"/>
    <cellStyle name="20 % - Akzent6 2 2 4 7" xfId="42802" xr:uid="{00000000-0005-0000-0000-0000B5020000}"/>
    <cellStyle name="20 % - Akzent6 2 2 5" xfId="3477" xr:uid="{00000000-0005-0000-0000-0000B6020000}"/>
    <cellStyle name="20 % - Akzent6 2 2 5 2" xfId="6838" xr:uid="{00000000-0005-0000-0000-0000B6020000}"/>
    <cellStyle name="20 % - Akzent6 2 2 5 2 2" xfId="20289" xr:uid="{00000000-0005-0000-0000-0000B6020000}"/>
    <cellStyle name="20 % - Akzent6 2 2 5 2 3" xfId="33773" xr:uid="{00000000-0005-0000-0000-0000B6020000}"/>
    <cellStyle name="20 % - Akzent6 2 2 5 2 4" xfId="47264" xr:uid="{00000000-0005-0000-0000-0000B6020000}"/>
    <cellStyle name="20 % - Akzent6 2 2 5 3" xfId="10194" xr:uid="{00000000-0005-0000-0000-0000B6020000}"/>
    <cellStyle name="20 % - Akzent6 2 2 5 3 2" xfId="23645" xr:uid="{00000000-0005-0000-0000-0000B6020000}"/>
    <cellStyle name="20 % - Akzent6 2 2 5 3 3" xfId="37129" xr:uid="{00000000-0005-0000-0000-0000B6020000}"/>
    <cellStyle name="20 % - Akzent6 2 2 5 3 4" xfId="50620" xr:uid="{00000000-0005-0000-0000-0000B6020000}"/>
    <cellStyle name="20 % - Akzent6 2 2 5 4" xfId="13550" xr:uid="{00000000-0005-0000-0000-0000B6020000}"/>
    <cellStyle name="20 % - Akzent6 2 2 5 4 2" xfId="27001" xr:uid="{00000000-0005-0000-0000-0000B6020000}"/>
    <cellStyle name="20 % - Akzent6 2 2 5 4 3" xfId="40485" xr:uid="{00000000-0005-0000-0000-0000B6020000}"/>
    <cellStyle name="20 % - Akzent6 2 2 5 4 4" xfId="53976" xr:uid="{00000000-0005-0000-0000-0000B6020000}"/>
    <cellStyle name="20 % - Akzent6 2 2 5 5" xfId="16932" xr:uid="{00000000-0005-0000-0000-0000B6020000}"/>
    <cellStyle name="20 % - Akzent6 2 2 5 6" xfId="30416" xr:uid="{00000000-0005-0000-0000-0000B6020000}"/>
    <cellStyle name="20 % - Akzent6 2 2 5 7" xfId="43907" xr:uid="{00000000-0005-0000-0000-0000B6020000}"/>
    <cellStyle name="20 % - Akzent6 2 2 6" xfId="4057" xr:uid="{00000000-0005-0000-0000-0000B7020000}"/>
    <cellStyle name="20 % - Akzent6 2 2 6 2" xfId="7414" xr:uid="{00000000-0005-0000-0000-0000B7020000}"/>
    <cellStyle name="20 % - Akzent6 2 2 6 2 2" xfId="20865" xr:uid="{00000000-0005-0000-0000-0000B7020000}"/>
    <cellStyle name="20 % - Akzent6 2 2 6 2 3" xfId="34349" xr:uid="{00000000-0005-0000-0000-0000B7020000}"/>
    <cellStyle name="20 % - Akzent6 2 2 6 2 4" xfId="47840" xr:uid="{00000000-0005-0000-0000-0000B7020000}"/>
    <cellStyle name="20 % - Akzent6 2 2 6 3" xfId="10770" xr:uid="{00000000-0005-0000-0000-0000B7020000}"/>
    <cellStyle name="20 % - Akzent6 2 2 6 3 2" xfId="24221" xr:uid="{00000000-0005-0000-0000-0000B7020000}"/>
    <cellStyle name="20 % - Akzent6 2 2 6 3 3" xfId="37705" xr:uid="{00000000-0005-0000-0000-0000B7020000}"/>
    <cellStyle name="20 % - Akzent6 2 2 6 3 4" xfId="51196" xr:uid="{00000000-0005-0000-0000-0000B7020000}"/>
    <cellStyle name="20 % - Akzent6 2 2 6 4" xfId="14126" xr:uid="{00000000-0005-0000-0000-0000B7020000}"/>
    <cellStyle name="20 % - Akzent6 2 2 6 4 2" xfId="27577" xr:uid="{00000000-0005-0000-0000-0000B7020000}"/>
    <cellStyle name="20 % - Akzent6 2 2 6 4 3" xfId="41061" xr:uid="{00000000-0005-0000-0000-0000B7020000}"/>
    <cellStyle name="20 % - Akzent6 2 2 6 4 4" xfId="54552" xr:uid="{00000000-0005-0000-0000-0000B7020000}"/>
    <cellStyle name="20 % - Akzent6 2 2 6 5" xfId="17508" xr:uid="{00000000-0005-0000-0000-0000B7020000}"/>
    <cellStyle name="20 % - Akzent6 2 2 6 6" xfId="30992" xr:uid="{00000000-0005-0000-0000-0000B7020000}"/>
    <cellStyle name="20 % - Akzent6 2 2 6 7" xfId="44483" xr:uid="{00000000-0005-0000-0000-0000B7020000}"/>
    <cellStyle name="20 % - Akzent6 2 2 7" xfId="4607" xr:uid="{00000000-0005-0000-0000-0000AC020000}"/>
    <cellStyle name="20 % - Akzent6 2 2 7 2" xfId="18058" xr:uid="{00000000-0005-0000-0000-0000AC020000}"/>
    <cellStyle name="20 % - Akzent6 2 2 7 3" xfId="31542" xr:uid="{00000000-0005-0000-0000-0000AC020000}"/>
    <cellStyle name="20 % - Akzent6 2 2 7 4" xfId="45033" xr:uid="{00000000-0005-0000-0000-0000AC020000}"/>
    <cellStyle name="20 % - Akzent6 2 2 8" xfId="7963" xr:uid="{00000000-0005-0000-0000-0000AC020000}"/>
    <cellStyle name="20 % - Akzent6 2 2 8 2" xfId="21414" xr:uid="{00000000-0005-0000-0000-0000AC020000}"/>
    <cellStyle name="20 % - Akzent6 2 2 8 3" xfId="34898" xr:uid="{00000000-0005-0000-0000-0000AC020000}"/>
    <cellStyle name="20 % - Akzent6 2 2 8 4" xfId="48389" xr:uid="{00000000-0005-0000-0000-0000AC020000}"/>
    <cellStyle name="20 % - Akzent6 2 2 9" xfId="11319" xr:uid="{00000000-0005-0000-0000-0000AC020000}"/>
    <cellStyle name="20 % - Akzent6 2 2 9 2" xfId="24770" xr:uid="{00000000-0005-0000-0000-0000AC020000}"/>
    <cellStyle name="20 % - Akzent6 2 2 9 3" xfId="38254" xr:uid="{00000000-0005-0000-0000-0000AC020000}"/>
    <cellStyle name="20 % - Akzent6 2 2 9 4" xfId="51745" xr:uid="{00000000-0005-0000-0000-0000AC020000}"/>
    <cellStyle name="20 % - Akzent6 2 3" xfId="1310" xr:uid="{00000000-0005-0000-0000-0000B8020000}"/>
    <cellStyle name="20 % - Akzent6 2 3 10" xfId="14786" xr:uid="{00000000-0005-0000-0000-0000B8020000}"/>
    <cellStyle name="20 % - Akzent6 2 3 11" xfId="28269" xr:uid="{00000000-0005-0000-0000-0000B8020000}"/>
    <cellStyle name="20 % - Akzent6 2 3 12" xfId="41760" xr:uid="{00000000-0005-0000-0000-0000B8020000}"/>
    <cellStyle name="20 % - Akzent6 2 3 2" xfId="1550" xr:uid="{00000000-0005-0000-0000-0000B9020000}"/>
    <cellStyle name="20 % - Akzent6 2 3 2 10" xfId="28519" xr:uid="{00000000-0005-0000-0000-0000B9020000}"/>
    <cellStyle name="20 % - Akzent6 2 3 2 11" xfId="42010" xr:uid="{00000000-0005-0000-0000-0000B9020000}"/>
    <cellStyle name="20 % - Akzent6 2 3 2 2" xfId="2127" xr:uid="{00000000-0005-0000-0000-0000BA020000}"/>
    <cellStyle name="20 % - Akzent6 2 3 2 2 2" xfId="3268" xr:uid="{00000000-0005-0000-0000-0000BB020000}"/>
    <cellStyle name="20 % - Akzent6 2 3 2 2 2 2" xfId="6629" xr:uid="{00000000-0005-0000-0000-0000BB020000}"/>
    <cellStyle name="20 % - Akzent6 2 3 2 2 2 2 2" xfId="20080" xr:uid="{00000000-0005-0000-0000-0000BB020000}"/>
    <cellStyle name="20 % - Akzent6 2 3 2 2 2 2 3" xfId="33564" xr:uid="{00000000-0005-0000-0000-0000BB020000}"/>
    <cellStyle name="20 % - Akzent6 2 3 2 2 2 2 4" xfId="47055" xr:uid="{00000000-0005-0000-0000-0000BB020000}"/>
    <cellStyle name="20 % - Akzent6 2 3 2 2 2 3" xfId="9985" xr:uid="{00000000-0005-0000-0000-0000BB020000}"/>
    <cellStyle name="20 % - Akzent6 2 3 2 2 2 3 2" xfId="23436" xr:uid="{00000000-0005-0000-0000-0000BB020000}"/>
    <cellStyle name="20 % - Akzent6 2 3 2 2 2 3 3" xfId="36920" xr:uid="{00000000-0005-0000-0000-0000BB020000}"/>
    <cellStyle name="20 % - Akzent6 2 3 2 2 2 3 4" xfId="50411" xr:uid="{00000000-0005-0000-0000-0000BB020000}"/>
    <cellStyle name="20 % - Akzent6 2 3 2 2 2 4" xfId="13341" xr:uid="{00000000-0005-0000-0000-0000BB020000}"/>
    <cellStyle name="20 % - Akzent6 2 3 2 2 2 4 2" xfId="26792" xr:uid="{00000000-0005-0000-0000-0000BB020000}"/>
    <cellStyle name="20 % - Akzent6 2 3 2 2 2 4 3" xfId="40276" xr:uid="{00000000-0005-0000-0000-0000BB020000}"/>
    <cellStyle name="20 % - Akzent6 2 3 2 2 2 4 4" xfId="53767" xr:uid="{00000000-0005-0000-0000-0000BB020000}"/>
    <cellStyle name="20 % - Akzent6 2 3 2 2 2 5" xfId="16723" xr:uid="{00000000-0005-0000-0000-0000BB020000}"/>
    <cellStyle name="20 % - Akzent6 2 3 2 2 2 6" xfId="30207" xr:uid="{00000000-0005-0000-0000-0000BB020000}"/>
    <cellStyle name="20 % - Akzent6 2 3 2 2 2 7" xfId="43698" xr:uid="{00000000-0005-0000-0000-0000BB020000}"/>
    <cellStyle name="20 % - Akzent6 2 3 2 2 3" xfId="5502" xr:uid="{00000000-0005-0000-0000-0000BA020000}"/>
    <cellStyle name="20 % - Akzent6 2 3 2 2 3 2" xfId="18953" xr:uid="{00000000-0005-0000-0000-0000BA020000}"/>
    <cellStyle name="20 % - Akzent6 2 3 2 2 3 3" xfId="32437" xr:uid="{00000000-0005-0000-0000-0000BA020000}"/>
    <cellStyle name="20 % - Akzent6 2 3 2 2 3 4" xfId="45928" xr:uid="{00000000-0005-0000-0000-0000BA020000}"/>
    <cellStyle name="20 % - Akzent6 2 3 2 2 4" xfId="8858" xr:uid="{00000000-0005-0000-0000-0000BA020000}"/>
    <cellStyle name="20 % - Akzent6 2 3 2 2 4 2" xfId="22309" xr:uid="{00000000-0005-0000-0000-0000BA020000}"/>
    <cellStyle name="20 % - Akzent6 2 3 2 2 4 3" xfId="35793" xr:uid="{00000000-0005-0000-0000-0000BA020000}"/>
    <cellStyle name="20 % - Akzent6 2 3 2 2 4 4" xfId="49284" xr:uid="{00000000-0005-0000-0000-0000BA020000}"/>
    <cellStyle name="20 % - Akzent6 2 3 2 2 5" xfId="12214" xr:uid="{00000000-0005-0000-0000-0000BA020000}"/>
    <cellStyle name="20 % - Akzent6 2 3 2 2 5 2" xfId="25665" xr:uid="{00000000-0005-0000-0000-0000BA020000}"/>
    <cellStyle name="20 % - Akzent6 2 3 2 2 5 3" xfId="39149" xr:uid="{00000000-0005-0000-0000-0000BA020000}"/>
    <cellStyle name="20 % - Akzent6 2 3 2 2 5 4" xfId="52640" xr:uid="{00000000-0005-0000-0000-0000BA020000}"/>
    <cellStyle name="20 % - Akzent6 2 3 2 2 6" xfId="15596" xr:uid="{00000000-0005-0000-0000-0000BA020000}"/>
    <cellStyle name="20 % - Akzent6 2 3 2 2 7" xfId="29080" xr:uid="{00000000-0005-0000-0000-0000BA020000}"/>
    <cellStyle name="20 % - Akzent6 2 3 2 2 8" xfId="42571" xr:uid="{00000000-0005-0000-0000-0000BA020000}"/>
    <cellStyle name="20 % - Akzent6 2 3 2 3" xfId="2708" xr:uid="{00000000-0005-0000-0000-0000BC020000}"/>
    <cellStyle name="20 % - Akzent6 2 3 2 3 2" xfId="6069" xr:uid="{00000000-0005-0000-0000-0000BC020000}"/>
    <cellStyle name="20 % - Akzent6 2 3 2 3 2 2" xfId="19520" xr:uid="{00000000-0005-0000-0000-0000BC020000}"/>
    <cellStyle name="20 % - Akzent6 2 3 2 3 2 3" xfId="33004" xr:uid="{00000000-0005-0000-0000-0000BC020000}"/>
    <cellStyle name="20 % - Akzent6 2 3 2 3 2 4" xfId="46495" xr:uid="{00000000-0005-0000-0000-0000BC020000}"/>
    <cellStyle name="20 % - Akzent6 2 3 2 3 3" xfId="9425" xr:uid="{00000000-0005-0000-0000-0000BC020000}"/>
    <cellStyle name="20 % - Akzent6 2 3 2 3 3 2" xfId="22876" xr:uid="{00000000-0005-0000-0000-0000BC020000}"/>
    <cellStyle name="20 % - Akzent6 2 3 2 3 3 3" xfId="36360" xr:uid="{00000000-0005-0000-0000-0000BC020000}"/>
    <cellStyle name="20 % - Akzent6 2 3 2 3 3 4" xfId="49851" xr:uid="{00000000-0005-0000-0000-0000BC020000}"/>
    <cellStyle name="20 % - Akzent6 2 3 2 3 4" xfId="12781" xr:uid="{00000000-0005-0000-0000-0000BC020000}"/>
    <cellStyle name="20 % - Akzent6 2 3 2 3 4 2" xfId="26232" xr:uid="{00000000-0005-0000-0000-0000BC020000}"/>
    <cellStyle name="20 % - Akzent6 2 3 2 3 4 3" xfId="39716" xr:uid="{00000000-0005-0000-0000-0000BC020000}"/>
    <cellStyle name="20 % - Akzent6 2 3 2 3 4 4" xfId="53207" xr:uid="{00000000-0005-0000-0000-0000BC020000}"/>
    <cellStyle name="20 % - Akzent6 2 3 2 3 5" xfId="16163" xr:uid="{00000000-0005-0000-0000-0000BC020000}"/>
    <cellStyle name="20 % - Akzent6 2 3 2 3 6" xfId="29647" xr:uid="{00000000-0005-0000-0000-0000BC020000}"/>
    <cellStyle name="20 % - Akzent6 2 3 2 3 7" xfId="43138" xr:uid="{00000000-0005-0000-0000-0000BC020000}"/>
    <cellStyle name="20 % - Akzent6 2 3 2 4" xfId="3813" xr:uid="{00000000-0005-0000-0000-0000BD020000}"/>
    <cellStyle name="20 % - Akzent6 2 3 2 4 2" xfId="7174" xr:uid="{00000000-0005-0000-0000-0000BD020000}"/>
    <cellStyle name="20 % - Akzent6 2 3 2 4 2 2" xfId="20625" xr:uid="{00000000-0005-0000-0000-0000BD020000}"/>
    <cellStyle name="20 % - Akzent6 2 3 2 4 2 3" xfId="34109" xr:uid="{00000000-0005-0000-0000-0000BD020000}"/>
    <cellStyle name="20 % - Akzent6 2 3 2 4 2 4" xfId="47600" xr:uid="{00000000-0005-0000-0000-0000BD020000}"/>
    <cellStyle name="20 % - Akzent6 2 3 2 4 3" xfId="10530" xr:uid="{00000000-0005-0000-0000-0000BD020000}"/>
    <cellStyle name="20 % - Akzent6 2 3 2 4 3 2" xfId="23981" xr:uid="{00000000-0005-0000-0000-0000BD020000}"/>
    <cellStyle name="20 % - Akzent6 2 3 2 4 3 3" xfId="37465" xr:uid="{00000000-0005-0000-0000-0000BD020000}"/>
    <cellStyle name="20 % - Akzent6 2 3 2 4 3 4" xfId="50956" xr:uid="{00000000-0005-0000-0000-0000BD020000}"/>
    <cellStyle name="20 % - Akzent6 2 3 2 4 4" xfId="13886" xr:uid="{00000000-0005-0000-0000-0000BD020000}"/>
    <cellStyle name="20 % - Akzent6 2 3 2 4 4 2" xfId="27337" xr:uid="{00000000-0005-0000-0000-0000BD020000}"/>
    <cellStyle name="20 % - Akzent6 2 3 2 4 4 3" xfId="40821" xr:uid="{00000000-0005-0000-0000-0000BD020000}"/>
    <cellStyle name="20 % - Akzent6 2 3 2 4 4 4" xfId="54312" xr:uid="{00000000-0005-0000-0000-0000BD020000}"/>
    <cellStyle name="20 % - Akzent6 2 3 2 4 5" xfId="17268" xr:uid="{00000000-0005-0000-0000-0000BD020000}"/>
    <cellStyle name="20 % - Akzent6 2 3 2 4 6" xfId="30752" xr:uid="{00000000-0005-0000-0000-0000BD020000}"/>
    <cellStyle name="20 % - Akzent6 2 3 2 4 7" xfId="44243" xr:uid="{00000000-0005-0000-0000-0000BD020000}"/>
    <cellStyle name="20 % - Akzent6 2 3 2 5" xfId="4393" xr:uid="{00000000-0005-0000-0000-0000BE020000}"/>
    <cellStyle name="20 % - Akzent6 2 3 2 5 2" xfId="7750" xr:uid="{00000000-0005-0000-0000-0000BE020000}"/>
    <cellStyle name="20 % - Akzent6 2 3 2 5 2 2" xfId="21201" xr:uid="{00000000-0005-0000-0000-0000BE020000}"/>
    <cellStyle name="20 % - Akzent6 2 3 2 5 2 3" xfId="34685" xr:uid="{00000000-0005-0000-0000-0000BE020000}"/>
    <cellStyle name="20 % - Akzent6 2 3 2 5 2 4" xfId="48176" xr:uid="{00000000-0005-0000-0000-0000BE020000}"/>
    <cellStyle name="20 % - Akzent6 2 3 2 5 3" xfId="11106" xr:uid="{00000000-0005-0000-0000-0000BE020000}"/>
    <cellStyle name="20 % - Akzent6 2 3 2 5 3 2" xfId="24557" xr:uid="{00000000-0005-0000-0000-0000BE020000}"/>
    <cellStyle name="20 % - Akzent6 2 3 2 5 3 3" xfId="38041" xr:uid="{00000000-0005-0000-0000-0000BE020000}"/>
    <cellStyle name="20 % - Akzent6 2 3 2 5 3 4" xfId="51532" xr:uid="{00000000-0005-0000-0000-0000BE020000}"/>
    <cellStyle name="20 % - Akzent6 2 3 2 5 4" xfId="14462" xr:uid="{00000000-0005-0000-0000-0000BE020000}"/>
    <cellStyle name="20 % - Akzent6 2 3 2 5 4 2" xfId="27913" xr:uid="{00000000-0005-0000-0000-0000BE020000}"/>
    <cellStyle name="20 % - Akzent6 2 3 2 5 4 3" xfId="41397" xr:uid="{00000000-0005-0000-0000-0000BE020000}"/>
    <cellStyle name="20 % - Akzent6 2 3 2 5 4 4" xfId="54888" xr:uid="{00000000-0005-0000-0000-0000BE020000}"/>
    <cellStyle name="20 % - Akzent6 2 3 2 5 5" xfId="17844" xr:uid="{00000000-0005-0000-0000-0000BE020000}"/>
    <cellStyle name="20 % - Akzent6 2 3 2 5 6" xfId="31328" xr:uid="{00000000-0005-0000-0000-0000BE020000}"/>
    <cellStyle name="20 % - Akzent6 2 3 2 5 7" xfId="44819" xr:uid="{00000000-0005-0000-0000-0000BE020000}"/>
    <cellStyle name="20 % - Akzent6 2 3 2 6" xfId="4943" xr:uid="{00000000-0005-0000-0000-0000B9020000}"/>
    <cellStyle name="20 % - Akzent6 2 3 2 6 2" xfId="18394" xr:uid="{00000000-0005-0000-0000-0000B9020000}"/>
    <cellStyle name="20 % - Akzent6 2 3 2 6 3" xfId="31878" xr:uid="{00000000-0005-0000-0000-0000B9020000}"/>
    <cellStyle name="20 % - Akzent6 2 3 2 6 4" xfId="45369" xr:uid="{00000000-0005-0000-0000-0000B9020000}"/>
    <cellStyle name="20 % - Akzent6 2 3 2 7" xfId="8299" xr:uid="{00000000-0005-0000-0000-0000B9020000}"/>
    <cellStyle name="20 % - Akzent6 2 3 2 7 2" xfId="21750" xr:uid="{00000000-0005-0000-0000-0000B9020000}"/>
    <cellStyle name="20 % - Akzent6 2 3 2 7 3" xfId="35234" xr:uid="{00000000-0005-0000-0000-0000B9020000}"/>
    <cellStyle name="20 % - Akzent6 2 3 2 7 4" xfId="48725" xr:uid="{00000000-0005-0000-0000-0000B9020000}"/>
    <cellStyle name="20 % - Akzent6 2 3 2 8" xfId="11655" xr:uid="{00000000-0005-0000-0000-0000B9020000}"/>
    <cellStyle name="20 % - Akzent6 2 3 2 8 2" xfId="25106" xr:uid="{00000000-0005-0000-0000-0000B9020000}"/>
    <cellStyle name="20 % - Akzent6 2 3 2 8 3" xfId="38590" xr:uid="{00000000-0005-0000-0000-0000B9020000}"/>
    <cellStyle name="20 % - Akzent6 2 3 2 8 4" xfId="52081" xr:uid="{00000000-0005-0000-0000-0000B9020000}"/>
    <cellStyle name="20 % - Akzent6 2 3 2 9" xfId="15036" xr:uid="{00000000-0005-0000-0000-0000B9020000}"/>
    <cellStyle name="20 % - Akzent6 2 3 3" xfId="1878" xr:uid="{00000000-0005-0000-0000-0000BF020000}"/>
    <cellStyle name="20 % - Akzent6 2 3 3 2" xfId="3018" xr:uid="{00000000-0005-0000-0000-0000C0020000}"/>
    <cellStyle name="20 % - Akzent6 2 3 3 2 2" xfId="6379" xr:uid="{00000000-0005-0000-0000-0000C0020000}"/>
    <cellStyle name="20 % - Akzent6 2 3 3 2 2 2" xfId="19830" xr:uid="{00000000-0005-0000-0000-0000C0020000}"/>
    <cellStyle name="20 % - Akzent6 2 3 3 2 2 3" xfId="33314" xr:uid="{00000000-0005-0000-0000-0000C0020000}"/>
    <cellStyle name="20 % - Akzent6 2 3 3 2 2 4" xfId="46805" xr:uid="{00000000-0005-0000-0000-0000C0020000}"/>
    <cellStyle name="20 % - Akzent6 2 3 3 2 3" xfId="9735" xr:uid="{00000000-0005-0000-0000-0000C0020000}"/>
    <cellStyle name="20 % - Akzent6 2 3 3 2 3 2" xfId="23186" xr:uid="{00000000-0005-0000-0000-0000C0020000}"/>
    <cellStyle name="20 % - Akzent6 2 3 3 2 3 3" xfId="36670" xr:uid="{00000000-0005-0000-0000-0000C0020000}"/>
    <cellStyle name="20 % - Akzent6 2 3 3 2 3 4" xfId="50161" xr:uid="{00000000-0005-0000-0000-0000C0020000}"/>
    <cellStyle name="20 % - Akzent6 2 3 3 2 4" xfId="13091" xr:uid="{00000000-0005-0000-0000-0000C0020000}"/>
    <cellStyle name="20 % - Akzent6 2 3 3 2 4 2" xfId="26542" xr:uid="{00000000-0005-0000-0000-0000C0020000}"/>
    <cellStyle name="20 % - Akzent6 2 3 3 2 4 3" xfId="40026" xr:uid="{00000000-0005-0000-0000-0000C0020000}"/>
    <cellStyle name="20 % - Akzent6 2 3 3 2 4 4" xfId="53517" xr:uid="{00000000-0005-0000-0000-0000C0020000}"/>
    <cellStyle name="20 % - Akzent6 2 3 3 2 5" xfId="16473" xr:uid="{00000000-0005-0000-0000-0000C0020000}"/>
    <cellStyle name="20 % - Akzent6 2 3 3 2 6" xfId="29957" xr:uid="{00000000-0005-0000-0000-0000C0020000}"/>
    <cellStyle name="20 % - Akzent6 2 3 3 2 7" xfId="43448" xr:uid="{00000000-0005-0000-0000-0000C0020000}"/>
    <cellStyle name="20 % - Akzent6 2 3 3 3" xfId="5252" xr:uid="{00000000-0005-0000-0000-0000BF020000}"/>
    <cellStyle name="20 % - Akzent6 2 3 3 3 2" xfId="18703" xr:uid="{00000000-0005-0000-0000-0000BF020000}"/>
    <cellStyle name="20 % - Akzent6 2 3 3 3 3" xfId="32187" xr:uid="{00000000-0005-0000-0000-0000BF020000}"/>
    <cellStyle name="20 % - Akzent6 2 3 3 3 4" xfId="45678" xr:uid="{00000000-0005-0000-0000-0000BF020000}"/>
    <cellStyle name="20 % - Akzent6 2 3 3 4" xfId="8608" xr:uid="{00000000-0005-0000-0000-0000BF020000}"/>
    <cellStyle name="20 % - Akzent6 2 3 3 4 2" xfId="22059" xr:uid="{00000000-0005-0000-0000-0000BF020000}"/>
    <cellStyle name="20 % - Akzent6 2 3 3 4 3" xfId="35543" xr:uid="{00000000-0005-0000-0000-0000BF020000}"/>
    <cellStyle name="20 % - Akzent6 2 3 3 4 4" xfId="49034" xr:uid="{00000000-0005-0000-0000-0000BF020000}"/>
    <cellStyle name="20 % - Akzent6 2 3 3 5" xfId="11964" xr:uid="{00000000-0005-0000-0000-0000BF020000}"/>
    <cellStyle name="20 % - Akzent6 2 3 3 5 2" xfId="25415" xr:uid="{00000000-0005-0000-0000-0000BF020000}"/>
    <cellStyle name="20 % - Akzent6 2 3 3 5 3" xfId="38899" xr:uid="{00000000-0005-0000-0000-0000BF020000}"/>
    <cellStyle name="20 % - Akzent6 2 3 3 5 4" xfId="52390" xr:uid="{00000000-0005-0000-0000-0000BF020000}"/>
    <cellStyle name="20 % - Akzent6 2 3 3 6" xfId="15346" xr:uid="{00000000-0005-0000-0000-0000BF020000}"/>
    <cellStyle name="20 % - Akzent6 2 3 3 7" xfId="28830" xr:uid="{00000000-0005-0000-0000-0000BF020000}"/>
    <cellStyle name="20 % - Akzent6 2 3 3 8" xfId="42321" xr:uid="{00000000-0005-0000-0000-0000BF020000}"/>
    <cellStyle name="20 % - Akzent6 2 3 4" xfId="2457" xr:uid="{00000000-0005-0000-0000-0000C1020000}"/>
    <cellStyle name="20 % - Akzent6 2 3 4 2" xfId="5819" xr:uid="{00000000-0005-0000-0000-0000C1020000}"/>
    <cellStyle name="20 % - Akzent6 2 3 4 2 2" xfId="19270" xr:uid="{00000000-0005-0000-0000-0000C1020000}"/>
    <cellStyle name="20 % - Akzent6 2 3 4 2 3" xfId="32754" xr:uid="{00000000-0005-0000-0000-0000C1020000}"/>
    <cellStyle name="20 % - Akzent6 2 3 4 2 4" xfId="46245" xr:uid="{00000000-0005-0000-0000-0000C1020000}"/>
    <cellStyle name="20 % - Akzent6 2 3 4 3" xfId="9175" xr:uid="{00000000-0005-0000-0000-0000C1020000}"/>
    <cellStyle name="20 % - Akzent6 2 3 4 3 2" xfId="22626" xr:uid="{00000000-0005-0000-0000-0000C1020000}"/>
    <cellStyle name="20 % - Akzent6 2 3 4 3 3" xfId="36110" xr:uid="{00000000-0005-0000-0000-0000C1020000}"/>
    <cellStyle name="20 % - Akzent6 2 3 4 3 4" xfId="49601" xr:uid="{00000000-0005-0000-0000-0000C1020000}"/>
    <cellStyle name="20 % - Akzent6 2 3 4 4" xfId="12531" xr:uid="{00000000-0005-0000-0000-0000C1020000}"/>
    <cellStyle name="20 % - Akzent6 2 3 4 4 2" xfId="25982" xr:uid="{00000000-0005-0000-0000-0000C1020000}"/>
    <cellStyle name="20 % - Akzent6 2 3 4 4 3" xfId="39466" xr:uid="{00000000-0005-0000-0000-0000C1020000}"/>
    <cellStyle name="20 % - Akzent6 2 3 4 4 4" xfId="52957" xr:uid="{00000000-0005-0000-0000-0000C1020000}"/>
    <cellStyle name="20 % - Akzent6 2 3 4 5" xfId="15913" xr:uid="{00000000-0005-0000-0000-0000C1020000}"/>
    <cellStyle name="20 % - Akzent6 2 3 4 6" xfId="29397" xr:uid="{00000000-0005-0000-0000-0000C1020000}"/>
    <cellStyle name="20 % - Akzent6 2 3 4 7" xfId="42888" xr:uid="{00000000-0005-0000-0000-0000C1020000}"/>
    <cellStyle name="20 % - Akzent6 2 3 5" xfId="3563" xr:uid="{00000000-0005-0000-0000-0000C2020000}"/>
    <cellStyle name="20 % - Akzent6 2 3 5 2" xfId="6924" xr:uid="{00000000-0005-0000-0000-0000C2020000}"/>
    <cellStyle name="20 % - Akzent6 2 3 5 2 2" xfId="20375" xr:uid="{00000000-0005-0000-0000-0000C2020000}"/>
    <cellStyle name="20 % - Akzent6 2 3 5 2 3" xfId="33859" xr:uid="{00000000-0005-0000-0000-0000C2020000}"/>
    <cellStyle name="20 % - Akzent6 2 3 5 2 4" xfId="47350" xr:uid="{00000000-0005-0000-0000-0000C2020000}"/>
    <cellStyle name="20 % - Akzent6 2 3 5 3" xfId="10280" xr:uid="{00000000-0005-0000-0000-0000C2020000}"/>
    <cellStyle name="20 % - Akzent6 2 3 5 3 2" xfId="23731" xr:uid="{00000000-0005-0000-0000-0000C2020000}"/>
    <cellStyle name="20 % - Akzent6 2 3 5 3 3" xfId="37215" xr:uid="{00000000-0005-0000-0000-0000C2020000}"/>
    <cellStyle name="20 % - Akzent6 2 3 5 3 4" xfId="50706" xr:uid="{00000000-0005-0000-0000-0000C2020000}"/>
    <cellStyle name="20 % - Akzent6 2 3 5 4" xfId="13636" xr:uid="{00000000-0005-0000-0000-0000C2020000}"/>
    <cellStyle name="20 % - Akzent6 2 3 5 4 2" xfId="27087" xr:uid="{00000000-0005-0000-0000-0000C2020000}"/>
    <cellStyle name="20 % - Akzent6 2 3 5 4 3" xfId="40571" xr:uid="{00000000-0005-0000-0000-0000C2020000}"/>
    <cellStyle name="20 % - Akzent6 2 3 5 4 4" xfId="54062" xr:uid="{00000000-0005-0000-0000-0000C2020000}"/>
    <cellStyle name="20 % - Akzent6 2 3 5 5" xfId="17018" xr:uid="{00000000-0005-0000-0000-0000C2020000}"/>
    <cellStyle name="20 % - Akzent6 2 3 5 6" xfId="30502" xr:uid="{00000000-0005-0000-0000-0000C2020000}"/>
    <cellStyle name="20 % - Akzent6 2 3 5 7" xfId="43993" xr:uid="{00000000-0005-0000-0000-0000C2020000}"/>
    <cellStyle name="20 % - Akzent6 2 3 6" xfId="4143" xr:uid="{00000000-0005-0000-0000-0000C3020000}"/>
    <cellStyle name="20 % - Akzent6 2 3 6 2" xfId="7500" xr:uid="{00000000-0005-0000-0000-0000C3020000}"/>
    <cellStyle name="20 % - Akzent6 2 3 6 2 2" xfId="20951" xr:uid="{00000000-0005-0000-0000-0000C3020000}"/>
    <cellStyle name="20 % - Akzent6 2 3 6 2 3" xfId="34435" xr:uid="{00000000-0005-0000-0000-0000C3020000}"/>
    <cellStyle name="20 % - Akzent6 2 3 6 2 4" xfId="47926" xr:uid="{00000000-0005-0000-0000-0000C3020000}"/>
    <cellStyle name="20 % - Akzent6 2 3 6 3" xfId="10856" xr:uid="{00000000-0005-0000-0000-0000C3020000}"/>
    <cellStyle name="20 % - Akzent6 2 3 6 3 2" xfId="24307" xr:uid="{00000000-0005-0000-0000-0000C3020000}"/>
    <cellStyle name="20 % - Akzent6 2 3 6 3 3" xfId="37791" xr:uid="{00000000-0005-0000-0000-0000C3020000}"/>
    <cellStyle name="20 % - Akzent6 2 3 6 3 4" xfId="51282" xr:uid="{00000000-0005-0000-0000-0000C3020000}"/>
    <cellStyle name="20 % - Akzent6 2 3 6 4" xfId="14212" xr:uid="{00000000-0005-0000-0000-0000C3020000}"/>
    <cellStyle name="20 % - Akzent6 2 3 6 4 2" xfId="27663" xr:uid="{00000000-0005-0000-0000-0000C3020000}"/>
    <cellStyle name="20 % - Akzent6 2 3 6 4 3" xfId="41147" xr:uid="{00000000-0005-0000-0000-0000C3020000}"/>
    <cellStyle name="20 % - Akzent6 2 3 6 4 4" xfId="54638" xr:uid="{00000000-0005-0000-0000-0000C3020000}"/>
    <cellStyle name="20 % - Akzent6 2 3 6 5" xfId="17594" xr:uid="{00000000-0005-0000-0000-0000C3020000}"/>
    <cellStyle name="20 % - Akzent6 2 3 6 6" xfId="31078" xr:uid="{00000000-0005-0000-0000-0000C3020000}"/>
    <cellStyle name="20 % - Akzent6 2 3 6 7" xfId="44569" xr:uid="{00000000-0005-0000-0000-0000C3020000}"/>
    <cellStyle name="20 % - Akzent6 2 3 7" xfId="4693" xr:uid="{00000000-0005-0000-0000-0000B8020000}"/>
    <cellStyle name="20 % - Akzent6 2 3 7 2" xfId="18144" xr:uid="{00000000-0005-0000-0000-0000B8020000}"/>
    <cellStyle name="20 % - Akzent6 2 3 7 3" xfId="31628" xr:uid="{00000000-0005-0000-0000-0000B8020000}"/>
    <cellStyle name="20 % - Akzent6 2 3 7 4" xfId="45119" xr:uid="{00000000-0005-0000-0000-0000B8020000}"/>
    <cellStyle name="20 % - Akzent6 2 3 8" xfId="8049" xr:uid="{00000000-0005-0000-0000-0000B8020000}"/>
    <cellStyle name="20 % - Akzent6 2 3 8 2" xfId="21500" xr:uid="{00000000-0005-0000-0000-0000B8020000}"/>
    <cellStyle name="20 % - Akzent6 2 3 8 3" xfId="34984" xr:uid="{00000000-0005-0000-0000-0000B8020000}"/>
    <cellStyle name="20 % - Akzent6 2 3 8 4" xfId="48475" xr:uid="{00000000-0005-0000-0000-0000B8020000}"/>
    <cellStyle name="20 % - Akzent6 2 3 9" xfId="11405" xr:uid="{00000000-0005-0000-0000-0000B8020000}"/>
    <cellStyle name="20 % - Akzent6 2 3 9 2" xfId="24856" xr:uid="{00000000-0005-0000-0000-0000B8020000}"/>
    <cellStyle name="20 % - Akzent6 2 3 9 3" xfId="38340" xr:uid="{00000000-0005-0000-0000-0000B8020000}"/>
    <cellStyle name="20 % - Akzent6 2 3 9 4" xfId="51831" xr:uid="{00000000-0005-0000-0000-0000B8020000}"/>
    <cellStyle name="20 % - Akzent6 2 4" xfId="1368" xr:uid="{00000000-0005-0000-0000-0000C4020000}"/>
    <cellStyle name="20 % - Akzent6 2 4 10" xfId="28332" xr:uid="{00000000-0005-0000-0000-0000C4020000}"/>
    <cellStyle name="20 % - Akzent6 2 4 11" xfId="41823" xr:uid="{00000000-0005-0000-0000-0000C4020000}"/>
    <cellStyle name="20 % - Akzent6 2 4 2" xfId="1941" xr:uid="{00000000-0005-0000-0000-0000C5020000}"/>
    <cellStyle name="20 % - Akzent6 2 4 2 2" xfId="3081" xr:uid="{00000000-0005-0000-0000-0000C6020000}"/>
    <cellStyle name="20 % - Akzent6 2 4 2 2 2" xfId="6442" xr:uid="{00000000-0005-0000-0000-0000C6020000}"/>
    <cellStyle name="20 % - Akzent6 2 4 2 2 2 2" xfId="19893" xr:uid="{00000000-0005-0000-0000-0000C6020000}"/>
    <cellStyle name="20 % - Akzent6 2 4 2 2 2 3" xfId="33377" xr:uid="{00000000-0005-0000-0000-0000C6020000}"/>
    <cellStyle name="20 % - Akzent6 2 4 2 2 2 4" xfId="46868" xr:uid="{00000000-0005-0000-0000-0000C6020000}"/>
    <cellStyle name="20 % - Akzent6 2 4 2 2 3" xfId="9798" xr:uid="{00000000-0005-0000-0000-0000C6020000}"/>
    <cellStyle name="20 % - Akzent6 2 4 2 2 3 2" xfId="23249" xr:uid="{00000000-0005-0000-0000-0000C6020000}"/>
    <cellStyle name="20 % - Akzent6 2 4 2 2 3 3" xfId="36733" xr:uid="{00000000-0005-0000-0000-0000C6020000}"/>
    <cellStyle name="20 % - Akzent6 2 4 2 2 3 4" xfId="50224" xr:uid="{00000000-0005-0000-0000-0000C6020000}"/>
    <cellStyle name="20 % - Akzent6 2 4 2 2 4" xfId="13154" xr:uid="{00000000-0005-0000-0000-0000C6020000}"/>
    <cellStyle name="20 % - Akzent6 2 4 2 2 4 2" xfId="26605" xr:uid="{00000000-0005-0000-0000-0000C6020000}"/>
    <cellStyle name="20 % - Akzent6 2 4 2 2 4 3" xfId="40089" xr:uid="{00000000-0005-0000-0000-0000C6020000}"/>
    <cellStyle name="20 % - Akzent6 2 4 2 2 4 4" xfId="53580" xr:uid="{00000000-0005-0000-0000-0000C6020000}"/>
    <cellStyle name="20 % - Akzent6 2 4 2 2 5" xfId="16536" xr:uid="{00000000-0005-0000-0000-0000C6020000}"/>
    <cellStyle name="20 % - Akzent6 2 4 2 2 6" xfId="30020" xr:uid="{00000000-0005-0000-0000-0000C6020000}"/>
    <cellStyle name="20 % - Akzent6 2 4 2 2 7" xfId="43511" xr:uid="{00000000-0005-0000-0000-0000C6020000}"/>
    <cellStyle name="20 % - Akzent6 2 4 2 3" xfId="5315" xr:uid="{00000000-0005-0000-0000-0000C5020000}"/>
    <cellStyle name="20 % - Akzent6 2 4 2 3 2" xfId="18766" xr:uid="{00000000-0005-0000-0000-0000C5020000}"/>
    <cellStyle name="20 % - Akzent6 2 4 2 3 3" xfId="32250" xr:uid="{00000000-0005-0000-0000-0000C5020000}"/>
    <cellStyle name="20 % - Akzent6 2 4 2 3 4" xfId="45741" xr:uid="{00000000-0005-0000-0000-0000C5020000}"/>
    <cellStyle name="20 % - Akzent6 2 4 2 4" xfId="8671" xr:uid="{00000000-0005-0000-0000-0000C5020000}"/>
    <cellStyle name="20 % - Akzent6 2 4 2 4 2" xfId="22122" xr:uid="{00000000-0005-0000-0000-0000C5020000}"/>
    <cellStyle name="20 % - Akzent6 2 4 2 4 3" xfId="35606" xr:uid="{00000000-0005-0000-0000-0000C5020000}"/>
    <cellStyle name="20 % - Akzent6 2 4 2 4 4" xfId="49097" xr:uid="{00000000-0005-0000-0000-0000C5020000}"/>
    <cellStyle name="20 % - Akzent6 2 4 2 5" xfId="12027" xr:uid="{00000000-0005-0000-0000-0000C5020000}"/>
    <cellStyle name="20 % - Akzent6 2 4 2 5 2" xfId="25478" xr:uid="{00000000-0005-0000-0000-0000C5020000}"/>
    <cellStyle name="20 % - Akzent6 2 4 2 5 3" xfId="38962" xr:uid="{00000000-0005-0000-0000-0000C5020000}"/>
    <cellStyle name="20 % - Akzent6 2 4 2 5 4" xfId="52453" xr:uid="{00000000-0005-0000-0000-0000C5020000}"/>
    <cellStyle name="20 % - Akzent6 2 4 2 6" xfId="15409" xr:uid="{00000000-0005-0000-0000-0000C5020000}"/>
    <cellStyle name="20 % - Akzent6 2 4 2 7" xfId="28893" xr:uid="{00000000-0005-0000-0000-0000C5020000}"/>
    <cellStyle name="20 % - Akzent6 2 4 2 8" xfId="42384" xr:uid="{00000000-0005-0000-0000-0000C5020000}"/>
    <cellStyle name="20 % - Akzent6 2 4 3" xfId="2521" xr:uid="{00000000-0005-0000-0000-0000C7020000}"/>
    <cellStyle name="20 % - Akzent6 2 4 3 2" xfId="5882" xr:uid="{00000000-0005-0000-0000-0000C7020000}"/>
    <cellStyle name="20 % - Akzent6 2 4 3 2 2" xfId="19333" xr:uid="{00000000-0005-0000-0000-0000C7020000}"/>
    <cellStyle name="20 % - Akzent6 2 4 3 2 3" xfId="32817" xr:uid="{00000000-0005-0000-0000-0000C7020000}"/>
    <cellStyle name="20 % - Akzent6 2 4 3 2 4" xfId="46308" xr:uid="{00000000-0005-0000-0000-0000C7020000}"/>
    <cellStyle name="20 % - Akzent6 2 4 3 3" xfId="9238" xr:uid="{00000000-0005-0000-0000-0000C7020000}"/>
    <cellStyle name="20 % - Akzent6 2 4 3 3 2" xfId="22689" xr:uid="{00000000-0005-0000-0000-0000C7020000}"/>
    <cellStyle name="20 % - Akzent6 2 4 3 3 3" xfId="36173" xr:uid="{00000000-0005-0000-0000-0000C7020000}"/>
    <cellStyle name="20 % - Akzent6 2 4 3 3 4" xfId="49664" xr:uid="{00000000-0005-0000-0000-0000C7020000}"/>
    <cellStyle name="20 % - Akzent6 2 4 3 4" xfId="12594" xr:uid="{00000000-0005-0000-0000-0000C7020000}"/>
    <cellStyle name="20 % - Akzent6 2 4 3 4 2" xfId="26045" xr:uid="{00000000-0005-0000-0000-0000C7020000}"/>
    <cellStyle name="20 % - Akzent6 2 4 3 4 3" xfId="39529" xr:uid="{00000000-0005-0000-0000-0000C7020000}"/>
    <cellStyle name="20 % - Akzent6 2 4 3 4 4" xfId="53020" xr:uid="{00000000-0005-0000-0000-0000C7020000}"/>
    <cellStyle name="20 % - Akzent6 2 4 3 5" xfId="15976" xr:uid="{00000000-0005-0000-0000-0000C7020000}"/>
    <cellStyle name="20 % - Akzent6 2 4 3 6" xfId="29460" xr:uid="{00000000-0005-0000-0000-0000C7020000}"/>
    <cellStyle name="20 % - Akzent6 2 4 3 7" xfId="42951" xr:uid="{00000000-0005-0000-0000-0000C7020000}"/>
    <cellStyle name="20 % - Akzent6 2 4 4" xfId="3626" xr:uid="{00000000-0005-0000-0000-0000C8020000}"/>
    <cellStyle name="20 % - Akzent6 2 4 4 2" xfId="6987" xr:uid="{00000000-0005-0000-0000-0000C8020000}"/>
    <cellStyle name="20 % - Akzent6 2 4 4 2 2" xfId="20438" xr:uid="{00000000-0005-0000-0000-0000C8020000}"/>
    <cellStyle name="20 % - Akzent6 2 4 4 2 3" xfId="33922" xr:uid="{00000000-0005-0000-0000-0000C8020000}"/>
    <cellStyle name="20 % - Akzent6 2 4 4 2 4" xfId="47413" xr:uid="{00000000-0005-0000-0000-0000C8020000}"/>
    <cellStyle name="20 % - Akzent6 2 4 4 3" xfId="10343" xr:uid="{00000000-0005-0000-0000-0000C8020000}"/>
    <cellStyle name="20 % - Akzent6 2 4 4 3 2" xfId="23794" xr:uid="{00000000-0005-0000-0000-0000C8020000}"/>
    <cellStyle name="20 % - Akzent6 2 4 4 3 3" xfId="37278" xr:uid="{00000000-0005-0000-0000-0000C8020000}"/>
    <cellStyle name="20 % - Akzent6 2 4 4 3 4" xfId="50769" xr:uid="{00000000-0005-0000-0000-0000C8020000}"/>
    <cellStyle name="20 % - Akzent6 2 4 4 4" xfId="13699" xr:uid="{00000000-0005-0000-0000-0000C8020000}"/>
    <cellStyle name="20 % - Akzent6 2 4 4 4 2" xfId="27150" xr:uid="{00000000-0005-0000-0000-0000C8020000}"/>
    <cellStyle name="20 % - Akzent6 2 4 4 4 3" xfId="40634" xr:uid="{00000000-0005-0000-0000-0000C8020000}"/>
    <cellStyle name="20 % - Akzent6 2 4 4 4 4" xfId="54125" xr:uid="{00000000-0005-0000-0000-0000C8020000}"/>
    <cellStyle name="20 % - Akzent6 2 4 4 5" xfId="17081" xr:uid="{00000000-0005-0000-0000-0000C8020000}"/>
    <cellStyle name="20 % - Akzent6 2 4 4 6" xfId="30565" xr:uid="{00000000-0005-0000-0000-0000C8020000}"/>
    <cellStyle name="20 % - Akzent6 2 4 4 7" xfId="44056" xr:uid="{00000000-0005-0000-0000-0000C8020000}"/>
    <cellStyle name="20 % - Akzent6 2 4 5" xfId="4206" xr:uid="{00000000-0005-0000-0000-0000C9020000}"/>
    <cellStyle name="20 % - Akzent6 2 4 5 2" xfId="7563" xr:uid="{00000000-0005-0000-0000-0000C9020000}"/>
    <cellStyle name="20 % - Akzent6 2 4 5 2 2" xfId="21014" xr:uid="{00000000-0005-0000-0000-0000C9020000}"/>
    <cellStyle name="20 % - Akzent6 2 4 5 2 3" xfId="34498" xr:uid="{00000000-0005-0000-0000-0000C9020000}"/>
    <cellStyle name="20 % - Akzent6 2 4 5 2 4" xfId="47989" xr:uid="{00000000-0005-0000-0000-0000C9020000}"/>
    <cellStyle name="20 % - Akzent6 2 4 5 3" xfId="10919" xr:uid="{00000000-0005-0000-0000-0000C9020000}"/>
    <cellStyle name="20 % - Akzent6 2 4 5 3 2" xfId="24370" xr:uid="{00000000-0005-0000-0000-0000C9020000}"/>
    <cellStyle name="20 % - Akzent6 2 4 5 3 3" xfId="37854" xr:uid="{00000000-0005-0000-0000-0000C9020000}"/>
    <cellStyle name="20 % - Akzent6 2 4 5 3 4" xfId="51345" xr:uid="{00000000-0005-0000-0000-0000C9020000}"/>
    <cellStyle name="20 % - Akzent6 2 4 5 4" xfId="14275" xr:uid="{00000000-0005-0000-0000-0000C9020000}"/>
    <cellStyle name="20 % - Akzent6 2 4 5 4 2" xfId="27726" xr:uid="{00000000-0005-0000-0000-0000C9020000}"/>
    <cellStyle name="20 % - Akzent6 2 4 5 4 3" xfId="41210" xr:uid="{00000000-0005-0000-0000-0000C9020000}"/>
    <cellStyle name="20 % - Akzent6 2 4 5 4 4" xfId="54701" xr:uid="{00000000-0005-0000-0000-0000C9020000}"/>
    <cellStyle name="20 % - Akzent6 2 4 5 5" xfId="17657" xr:uid="{00000000-0005-0000-0000-0000C9020000}"/>
    <cellStyle name="20 % - Akzent6 2 4 5 6" xfId="31141" xr:uid="{00000000-0005-0000-0000-0000C9020000}"/>
    <cellStyle name="20 % - Akzent6 2 4 5 7" xfId="44632" xr:uid="{00000000-0005-0000-0000-0000C9020000}"/>
    <cellStyle name="20 % - Akzent6 2 4 6" xfId="4756" xr:uid="{00000000-0005-0000-0000-0000C4020000}"/>
    <cellStyle name="20 % - Akzent6 2 4 6 2" xfId="18207" xr:uid="{00000000-0005-0000-0000-0000C4020000}"/>
    <cellStyle name="20 % - Akzent6 2 4 6 3" xfId="31691" xr:uid="{00000000-0005-0000-0000-0000C4020000}"/>
    <cellStyle name="20 % - Akzent6 2 4 6 4" xfId="45182" xr:uid="{00000000-0005-0000-0000-0000C4020000}"/>
    <cellStyle name="20 % - Akzent6 2 4 7" xfId="8112" xr:uid="{00000000-0005-0000-0000-0000C4020000}"/>
    <cellStyle name="20 % - Akzent6 2 4 7 2" xfId="21563" xr:uid="{00000000-0005-0000-0000-0000C4020000}"/>
    <cellStyle name="20 % - Akzent6 2 4 7 3" xfId="35047" xr:uid="{00000000-0005-0000-0000-0000C4020000}"/>
    <cellStyle name="20 % - Akzent6 2 4 7 4" xfId="48538" xr:uid="{00000000-0005-0000-0000-0000C4020000}"/>
    <cellStyle name="20 % - Akzent6 2 4 8" xfId="11468" xr:uid="{00000000-0005-0000-0000-0000C4020000}"/>
    <cellStyle name="20 % - Akzent6 2 4 8 2" xfId="24919" xr:uid="{00000000-0005-0000-0000-0000C4020000}"/>
    <cellStyle name="20 % - Akzent6 2 4 8 3" xfId="38403" xr:uid="{00000000-0005-0000-0000-0000C4020000}"/>
    <cellStyle name="20 % - Akzent6 2 4 8 4" xfId="51894" xr:uid="{00000000-0005-0000-0000-0000C4020000}"/>
    <cellStyle name="20 % - Akzent6 2 4 9" xfId="14849" xr:uid="{00000000-0005-0000-0000-0000C4020000}"/>
    <cellStyle name="20 % - Akzent6 2 5" xfId="1693" xr:uid="{00000000-0005-0000-0000-0000CA020000}"/>
    <cellStyle name="20 % - Akzent6 2 5 2" xfId="2831" xr:uid="{00000000-0005-0000-0000-0000CB020000}"/>
    <cellStyle name="20 % - Akzent6 2 5 2 2" xfId="6192" xr:uid="{00000000-0005-0000-0000-0000CB020000}"/>
    <cellStyle name="20 % - Akzent6 2 5 2 2 2" xfId="19643" xr:uid="{00000000-0005-0000-0000-0000CB020000}"/>
    <cellStyle name="20 % - Akzent6 2 5 2 2 3" xfId="33127" xr:uid="{00000000-0005-0000-0000-0000CB020000}"/>
    <cellStyle name="20 % - Akzent6 2 5 2 2 4" xfId="46618" xr:uid="{00000000-0005-0000-0000-0000CB020000}"/>
    <cellStyle name="20 % - Akzent6 2 5 2 3" xfId="9548" xr:uid="{00000000-0005-0000-0000-0000CB020000}"/>
    <cellStyle name="20 % - Akzent6 2 5 2 3 2" xfId="22999" xr:uid="{00000000-0005-0000-0000-0000CB020000}"/>
    <cellStyle name="20 % - Akzent6 2 5 2 3 3" xfId="36483" xr:uid="{00000000-0005-0000-0000-0000CB020000}"/>
    <cellStyle name="20 % - Akzent6 2 5 2 3 4" xfId="49974" xr:uid="{00000000-0005-0000-0000-0000CB020000}"/>
    <cellStyle name="20 % - Akzent6 2 5 2 4" xfId="12904" xr:uid="{00000000-0005-0000-0000-0000CB020000}"/>
    <cellStyle name="20 % - Akzent6 2 5 2 4 2" xfId="26355" xr:uid="{00000000-0005-0000-0000-0000CB020000}"/>
    <cellStyle name="20 % - Akzent6 2 5 2 4 3" xfId="39839" xr:uid="{00000000-0005-0000-0000-0000CB020000}"/>
    <cellStyle name="20 % - Akzent6 2 5 2 4 4" xfId="53330" xr:uid="{00000000-0005-0000-0000-0000CB020000}"/>
    <cellStyle name="20 % - Akzent6 2 5 2 5" xfId="16286" xr:uid="{00000000-0005-0000-0000-0000CB020000}"/>
    <cellStyle name="20 % - Akzent6 2 5 2 6" xfId="29770" xr:uid="{00000000-0005-0000-0000-0000CB020000}"/>
    <cellStyle name="20 % - Akzent6 2 5 2 7" xfId="43261" xr:uid="{00000000-0005-0000-0000-0000CB020000}"/>
    <cellStyle name="20 % - Akzent6 2 5 3" xfId="5065" xr:uid="{00000000-0005-0000-0000-0000CA020000}"/>
    <cellStyle name="20 % - Akzent6 2 5 3 2" xfId="18516" xr:uid="{00000000-0005-0000-0000-0000CA020000}"/>
    <cellStyle name="20 % - Akzent6 2 5 3 3" xfId="32000" xr:uid="{00000000-0005-0000-0000-0000CA020000}"/>
    <cellStyle name="20 % - Akzent6 2 5 3 4" xfId="45491" xr:uid="{00000000-0005-0000-0000-0000CA020000}"/>
    <cellStyle name="20 % - Akzent6 2 5 4" xfId="8421" xr:uid="{00000000-0005-0000-0000-0000CA020000}"/>
    <cellStyle name="20 % - Akzent6 2 5 4 2" xfId="21872" xr:uid="{00000000-0005-0000-0000-0000CA020000}"/>
    <cellStyle name="20 % - Akzent6 2 5 4 3" xfId="35356" xr:uid="{00000000-0005-0000-0000-0000CA020000}"/>
    <cellStyle name="20 % - Akzent6 2 5 4 4" xfId="48847" xr:uid="{00000000-0005-0000-0000-0000CA020000}"/>
    <cellStyle name="20 % - Akzent6 2 5 5" xfId="11777" xr:uid="{00000000-0005-0000-0000-0000CA020000}"/>
    <cellStyle name="20 % - Akzent6 2 5 5 2" xfId="25228" xr:uid="{00000000-0005-0000-0000-0000CA020000}"/>
    <cellStyle name="20 % - Akzent6 2 5 5 3" xfId="38712" xr:uid="{00000000-0005-0000-0000-0000CA020000}"/>
    <cellStyle name="20 % - Akzent6 2 5 5 4" xfId="52203" xr:uid="{00000000-0005-0000-0000-0000CA020000}"/>
    <cellStyle name="20 % - Akzent6 2 5 6" xfId="15159" xr:uid="{00000000-0005-0000-0000-0000CA020000}"/>
    <cellStyle name="20 % - Akzent6 2 5 7" xfId="28643" xr:uid="{00000000-0005-0000-0000-0000CA020000}"/>
    <cellStyle name="20 % - Akzent6 2 5 8" xfId="42134" xr:uid="{00000000-0005-0000-0000-0000CA020000}"/>
    <cellStyle name="20 % - Akzent6 2 6" xfId="2258" xr:uid="{00000000-0005-0000-0000-0000CC020000}"/>
    <cellStyle name="20 % - Akzent6 2 6 2" xfId="5631" xr:uid="{00000000-0005-0000-0000-0000CC020000}"/>
    <cellStyle name="20 % - Akzent6 2 6 2 2" xfId="19082" xr:uid="{00000000-0005-0000-0000-0000CC020000}"/>
    <cellStyle name="20 % - Akzent6 2 6 2 3" xfId="32566" xr:uid="{00000000-0005-0000-0000-0000CC020000}"/>
    <cellStyle name="20 % - Akzent6 2 6 2 4" xfId="46057" xr:uid="{00000000-0005-0000-0000-0000CC020000}"/>
    <cellStyle name="20 % - Akzent6 2 6 3" xfId="8987" xr:uid="{00000000-0005-0000-0000-0000CC020000}"/>
    <cellStyle name="20 % - Akzent6 2 6 3 2" xfId="22438" xr:uid="{00000000-0005-0000-0000-0000CC020000}"/>
    <cellStyle name="20 % - Akzent6 2 6 3 3" xfId="35922" xr:uid="{00000000-0005-0000-0000-0000CC020000}"/>
    <cellStyle name="20 % - Akzent6 2 6 3 4" xfId="49413" xr:uid="{00000000-0005-0000-0000-0000CC020000}"/>
    <cellStyle name="20 % - Akzent6 2 6 4" xfId="12343" xr:uid="{00000000-0005-0000-0000-0000CC020000}"/>
    <cellStyle name="20 % - Akzent6 2 6 4 2" xfId="25794" xr:uid="{00000000-0005-0000-0000-0000CC020000}"/>
    <cellStyle name="20 % - Akzent6 2 6 4 3" xfId="39278" xr:uid="{00000000-0005-0000-0000-0000CC020000}"/>
    <cellStyle name="20 % - Akzent6 2 6 4 4" xfId="52769" xr:uid="{00000000-0005-0000-0000-0000CC020000}"/>
    <cellStyle name="20 % - Akzent6 2 6 5" xfId="15725" xr:uid="{00000000-0005-0000-0000-0000CC020000}"/>
    <cellStyle name="20 % - Akzent6 2 6 6" xfId="29209" xr:uid="{00000000-0005-0000-0000-0000CC020000}"/>
    <cellStyle name="20 % - Akzent6 2 6 7" xfId="42700" xr:uid="{00000000-0005-0000-0000-0000CC020000}"/>
    <cellStyle name="20 % - Akzent6 2 7" xfId="3375" xr:uid="{00000000-0005-0000-0000-0000CD020000}"/>
    <cellStyle name="20 % - Akzent6 2 7 2" xfId="6736" xr:uid="{00000000-0005-0000-0000-0000CD020000}"/>
    <cellStyle name="20 % - Akzent6 2 7 2 2" xfId="20187" xr:uid="{00000000-0005-0000-0000-0000CD020000}"/>
    <cellStyle name="20 % - Akzent6 2 7 2 3" xfId="33671" xr:uid="{00000000-0005-0000-0000-0000CD020000}"/>
    <cellStyle name="20 % - Akzent6 2 7 2 4" xfId="47162" xr:uid="{00000000-0005-0000-0000-0000CD020000}"/>
    <cellStyle name="20 % - Akzent6 2 7 3" xfId="10092" xr:uid="{00000000-0005-0000-0000-0000CD020000}"/>
    <cellStyle name="20 % - Akzent6 2 7 3 2" xfId="23543" xr:uid="{00000000-0005-0000-0000-0000CD020000}"/>
    <cellStyle name="20 % - Akzent6 2 7 3 3" xfId="37027" xr:uid="{00000000-0005-0000-0000-0000CD020000}"/>
    <cellStyle name="20 % - Akzent6 2 7 3 4" xfId="50518" xr:uid="{00000000-0005-0000-0000-0000CD020000}"/>
    <cellStyle name="20 % - Akzent6 2 7 4" xfId="13448" xr:uid="{00000000-0005-0000-0000-0000CD020000}"/>
    <cellStyle name="20 % - Akzent6 2 7 4 2" xfId="26899" xr:uid="{00000000-0005-0000-0000-0000CD020000}"/>
    <cellStyle name="20 % - Akzent6 2 7 4 3" xfId="40383" xr:uid="{00000000-0005-0000-0000-0000CD020000}"/>
    <cellStyle name="20 % - Akzent6 2 7 4 4" xfId="53874" xr:uid="{00000000-0005-0000-0000-0000CD020000}"/>
    <cellStyle name="20 % - Akzent6 2 7 5" xfId="16830" xr:uid="{00000000-0005-0000-0000-0000CD020000}"/>
    <cellStyle name="20 % - Akzent6 2 7 6" xfId="30314" xr:uid="{00000000-0005-0000-0000-0000CD020000}"/>
    <cellStyle name="20 % - Akzent6 2 7 7" xfId="43805" xr:uid="{00000000-0005-0000-0000-0000CD020000}"/>
    <cellStyle name="20 % - Akzent6 2 8" xfId="3882" xr:uid="{00000000-0005-0000-0000-0000CE020000}"/>
    <cellStyle name="20 % - Akzent6 2 8 2" xfId="7243" xr:uid="{00000000-0005-0000-0000-0000CE020000}"/>
    <cellStyle name="20 % - Akzent6 2 8 2 2" xfId="20694" xr:uid="{00000000-0005-0000-0000-0000CE020000}"/>
    <cellStyle name="20 % - Akzent6 2 8 2 3" xfId="34178" xr:uid="{00000000-0005-0000-0000-0000CE020000}"/>
    <cellStyle name="20 % - Akzent6 2 8 2 4" xfId="47669" xr:uid="{00000000-0005-0000-0000-0000CE020000}"/>
    <cellStyle name="20 % - Akzent6 2 8 3" xfId="10599" xr:uid="{00000000-0005-0000-0000-0000CE020000}"/>
    <cellStyle name="20 % - Akzent6 2 8 3 2" xfId="24050" xr:uid="{00000000-0005-0000-0000-0000CE020000}"/>
    <cellStyle name="20 % - Akzent6 2 8 3 3" xfId="37534" xr:uid="{00000000-0005-0000-0000-0000CE020000}"/>
    <cellStyle name="20 % - Akzent6 2 8 3 4" xfId="51025" xr:uid="{00000000-0005-0000-0000-0000CE020000}"/>
    <cellStyle name="20 % - Akzent6 2 8 4" xfId="13955" xr:uid="{00000000-0005-0000-0000-0000CE020000}"/>
    <cellStyle name="20 % - Akzent6 2 8 4 2" xfId="27406" xr:uid="{00000000-0005-0000-0000-0000CE020000}"/>
    <cellStyle name="20 % - Akzent6 2 8 4 3" xfId="40890" xr:uid="{00000000-0005-0000-0000-0000CE020000}"/>
    <cellStyle name="20 % - Akzent6 2 8 4 4" xfId="54381" xr:uid="{00000000-0005-0000-0000-0000CE020000}"/>
    <cellStyle name="20 % - Akzent6 2 8 5" xfId="17337" xr:uid="{00000000-0005-0000-0000-0000CE020000}"/>
    <cellStyle name="20 % - Akzent6 2 8 6" xfId="30821" xr:uid="{00000000-0005-0000-0000-0000CE020000}"/>
    <cellStyle name="20 % - Akzent6 2 8 7" xfId="44312" xr:uid="{00000000-0005-0000-0000-0000CE020000}"/>
    <cellStyle name="20 % - Akzent6 2 9" xfId="3955" xr:uid="{00000000-0005-0000-0000-0000CF020000}"/>
    <cellStyle name="20 % - Akzent6 2 9 2" xfId="7312" xr:uid="{00000000-0005-0000-0000-0000CF020000}"/>
    <cellStyle name="20 % - Akzent6 2 9 2 2" xfId="20763" xr:uid="{00000000-0005-0000-0000-0000CF020000}"/>
    <cellStyle name="20 % - Akzent6 2 9 2 3" xfId="34247" xr:uid="{00000000-0005-0000-0000-0000CF020000}"/>
    <cellStyle name="20 % - Akzent6 2 9 2 4" xfId="47738" xr:uid="{00000000-0005-0000-0000-0000CF020000}"/>
    <cellStyle name="20 % - Akzent6 2 9 3" xfId="10668" xr:uid="{00000000-0005-0000-0000-0000CF020000}"/>
    <cellStyle name="20 % - Akzent6 2 9 3 2" xfId="24119" xr:uid="{00000000-0005-0000-0000-0000CF020000}"/>
    <cellStyle name="20 % - Akzent6 2 9 3 3" xfId="37603" xr:uid="{00000000-0005-0000-0000-0000CF020000}"/>
    <cellStyle name="20 % - Akzent6 2 9 3 4" xfId="51094" xr:uid="{00000000-0005-0000-0000-0000CF020000}"/>
    <cellStyle name="20 % - Akzent6 2 9 4" xfId="14024" xr:uid="{00000000-0005-0000-0000-0000CF020000}"/>
    <cellStyle name="20 % - Akzent6 2 9 4 2" xfId="27475" xr:uid="{00000000-0005-0000-0000-0000CF020000}"/>
    <cellStyle name="20 % - Akzent6 2 9 4 3" xfId="40959" xr:uid="{00000000-0005-0000-0000-0000CF020000}"/>
    <cellStyle name="20 % - Akzent6 2 9 4 4" xfId="54450" xr:uid="{00000000-0005-0000-0000-0000CF020000}"/>
    <cellStyle name="20 % - Akzent6 2 9 5" xfId="17406" xr:uid="{00000000-0005-0000-0000-0000CF020000}"/>
    <cellStyle name="20 % - Akzent6 2 9 6" xfId="30890" xr:uid="{00000000-0005-0000-0000-0000CF020000}"/>
    <cellStyle name="20 % - Akzent6 2 9 7" xfId="44381" xr:uid="{00000000-0005-0000-0000-0000CF020000}"/>
    <cellStyle name="20 % - Akzent6 20" xfId="41472" xr:uid="{00000000-0005-0000-0000-000077AA0000}"/>
    <cellStyle name="20 % - Akzent6 3" xfId="1159" xr:uid="{00000000-0005-0000-0000-0000D0020000}"/>
    <cellStyle name="20 % - Akzent6 3 10" xfId="11243" xr:uid="{00000000-0005-0000-0000-0000D0020000}"/>
    <cellStyle name="20 % - Akzent6 3 10 2" xfId="24694" xr:uid="{00000000-0005-0000-0000-0000D0020000}"/>
    <cellStyle name="20 % - Akzent6 3 10 3" xfId="38178" xr:uid="{00000000-0005-0000-0000-0000D0020000}"/>
    <cellStyle name="20 % - Akzent6 3 10 4" xfId="51669" xr:uid="{00000000-0005-0000-0000-0000D0020000}"/>
    <cellStyle name="20 % - Akzent6 3 11" xfId="14624" xr:uid="{00000000-0005-0000-0000-0000D0020000}"/>
    <cellStyle name="20 % - Akzent6 3 12" xfId="28107" xr:uid="{00000000-0005-0000-0000-0000D0020000}"/>
    <cellStyle name="20 % - Akzent6 3 13" xfId="41598" xr:uid="{00000000-0005-0000-0000-0000D0020000}"/>
    <cellStyle name="20 % - Akzent6 3 2" xfId="1253" xr:uid="{00000000-0005-0000-0000-0000D1020000}"/>
    <cellStyle name="20 % - Akzent6 3 2 10" xfId="14726" xr:uid="{00000000-0005-0000-0000-0000D1020000}"/>
    <cellStyle name="20 % - Akzent6 3 2 11" xfId="28209" xr:uid="{00000000-0005-0000-0000-0000D1020000}"/>
    <cellStyle name="20 % - Akzent6 3 2 12" xfId="41700" xr:uid="{00000000-0005-0000-0000-0000D1020000}"/>
    <cellStyle name="20 % - Akzent6 3 2 2" xfId="1491" xr:uid="{00000000-0005-0000-0000-0000D2020000}"/>
    <cellStyle name="20 % - Akzent6 3 2 2 10" xfId="28459" xr:uid="{00000000-0005-0000-0000-0000D2020000}"/>
    <cellStyle name="20 % - Akzent6 3 2 2 11" xfId="41950" xr:uid="{00000000-0005-0000-0000-0000D2020000}"/>
    <cellStyle name="20 % - Akzent6 3 2 2 2" xfId="2067" xr:uid="{00000000-0005-0000-0000-0000D3020000}"/>
    <cellStyle name="20 % - Akzent6 3 2 2 2 2" xfId="3208" xr:uid="{00000000-0005-0000-0000-0000D4020000}"/>
    <cellStyle name="20 % - Akzent6 3 2 2 2 2 2" xfId="6569" xr:uid="{00000000-0005-0000-0000-0000D4020000}"/>
    <cellStyle name="20 % - Akzent6 3 2 2 2 2 2 2" xfId="20020" xr:uid="{00000000-0005-0000-0000-0000D4020000}"/>
    <cellStyle name="20 % - Akzent6 3 2 2 2 2 2 3" xfId="33504" xr:uid="{00000000-0005-0000-0000-0000D4020000}"/>
    <cellStyle name="20 % - Akzent6 3 2 2 2 2 2 4" xfId="46995" xr:uid="{00000000-0005-0000-0000-0000D4020000}"/>
    <cellStyle name="20 % - Akzent6 3 2 2 2 2 3" xfId="9925" xr:uid="{00000000-0005-0000-0000-0000D4020000}"/>
    <cellStyle name="20 % - Akzent6 3 2 2 2 2 3 2" xfId="23376" xr:uid="{00000000-0005-0000-0000-0000D4020000}"/>
    <cellStyle name="20 % - Akzent6 3 2 2 2 2 3 3" xfId="36860" xr:uid="{00000000-0005-0000-0000-0000D4020000}"/>
    <cellStyle name="20 % - Akzent6 3 2 2 2 2 3 4" xfId="50351" xr:uid="{00000000-0005-0000-0000-0000D4020000}"/>
    <cellStyle name="20 % - Akzent6 3 2 2 2 2 4" xfId="13281" xr:uid="{00000000-0005-0000-0000-0000D4020000}"/>
    <cellStyle name="20 % - Akzent6 3 2 2 2 2 4 2" xfId="26732" xr:uid="{00000000-0005-0000-0000-0000D4020000}"/>
    <cellStyle name="20 % - Akzent6 3 2 2 2 2 4 3" xfId="40216" xr:uid="{00000000-0005-0000-0000-0000D4020000}"/>
    <cellStyle name="20 % - Akzent6 3 2 2 2 2 4 4" xfId="53707" xr:uid="{00000000-0005-0000-0000-0000D4020000}"/>
    <cellStyle name="20 % - Akzent6 3 2 2 2 2 5" xfId="16663" xr:uid="{00000000-0005-0000-0000-0000D4020000}"/>
    <cellStyle name="20 % - Akzent6 3 2 2 2 2 6" xfId="30147" xr:uid="{00000000-0005-0000-0000-0000D4020000}"/>
    <cellStyle name="20 % - Akzent6 3 2 2 2 2 7" xfId="43638" xr:uid="{00000000-0005-0000-0000-0000D4020000}"/>
    <cellStyle name="20 % - Akzent6 3 2 2 2 3" xfId="5442" xr:uid="{00000000-0005-0000-0000-0000D3020000}"/>
    <cellStyle name="20 % - Akzent6 3 2 2 2 3 2" xfId="18893" xr:uid="{00000000-0005-0000-0000-0000D3020000}"/>
    <cellStyle name="20 % - Akzent6 3 2 2 2 3 3" xfId="32377" xr:uid="{00000000-0005-0000-0000-0000D3020000}"/>
    <cellStyle name="20 % - Akzent6 3 2 2 2 3 4" xfId="45868" xr:uid="{00000000-0005-0000-0000-0000D3020000}"/>
    <cellStyle name="20 % - Akzent6 3 2 2 2 4" xfId="8798" xr:uid="{00000000-0005-0000-0000-0000D3020000}"/>
    <cellStyle name="20 % - Akzent6 3 2 2 2 4 2" xfId="22249" xr:uid="{00000000-0005-0000-0000-0000D3020000}"/>
    <cellStyle name="20 % - Akzent6 3 2 2 2 4 3" xfId="35733" xr:uid="{00000000-0005-0000-0000-0000D3020000}"/>
    <cellStyle name="20 % - Akzent6 3 2 2 2 4 4" xfId="49224" xr:uid="{00000000-0005-0000-0000-0000D3020000}"/>
    <cellStyle name="20 % - Akzent6 3 2 2 2 5" xfId="12154" xr:uid="{00000000-0005-0000-0000-0000D3020000}"/>
    <cellStyle name="20 % - Akzent6 3 2 2 2 5 2" xfId="25605" xr:uid="{00000000-0005-0000-0000-0000D3020000}"/>
    <cellStyle name="20 % - Akzent6 3 2 2 2 5 3" xfId="39089" xr:uid="{00000000-0005-0000-0000-0000D3020000}"/>
    <cellStyle name="20 % - Akzent6 3 2 2 2 5 4" xfId="52580" xr:uid="{00000000-0005-0000-0000-0000D3020000}"/>
    <cellStyle name="20 % - Akzent6 3 2 2 2 6" xfId="15536" xr:uid="{00000000-0005-0000-0000-0000D3020000}"/>
    <cellStyle name="20 % - Akzent6 3 2 2 2 7" xfId="29020" xr:uid="{00000000-0005-0000-0000-0000D3020000}"/>
    <cellStyle name="20 % - Akzent6 3 2 2 2 8" xfId="42511" xr:uid="{00000000-0005-0000-0000-0000D3020000}"/>
    <cellStyle name="20 % - Akzent6 3 2 2 3" xfId="2648" xr:uid="{00000000-0005-0000-0000-0000D5020000}"/>
    <cellStyle name="20 % - Akzent6 3 2 2 3 2" xfId="6009" xr:uid="{00000000-0005-0000-0000-0000D5020000}"/>
    <cellStyle name="20 % - Akzent6 3 2 2 3 2 2" xfId="19460" xr:uid="{00000000-0005-0000-0000-0000D5020000}"/>
    <cellStyle name="20 % - Akzent6 3 2 2 3 2 3" xfId="32944" xr:uid="{00000000-0005-0000-0000-0000D5020000}"/>
    <cellStyle name="20 % - Akzent6 3 2 2 3 2 4" xfId="46435" xr:uid="{00000000-0005-0000-0000-0000D5020000}"/>
    <cellStyle name="20 % - Akzent6 3 2 2 3 3" xfId="9365" xr:uid="{00000000-0005-0000-0000-0000D5020000}"/>
    <cellStyle name="20 % - Akzent6 3 2 2 3 3 2" xfId="22816" xr:uid="{00000000-0005-0000-0000-0000D5020000}"/>
    <cellStyle name="20 % - Akzent6 3 2 2 3 3 3" xfId="36300" xr:uid="{00000000-0005-0000-0000-0000D5020000}"/>
    <cellStyle name="20 % - Akzent6 3 2 2 3 3 4" xfId="49791" xr:uid="{00000000-0005-0000-0000-0000D5020000}"/>
    <cellStyle name="20 % - Akzent6 3 2 2 3 4" xfId="12721" xr:uid="{00000000-0005-0000-0000-0000D5020000}"/>
    <cellStyle name="20 % - Akzent6 3 2 2 3 4 2" xfId="26172" xr:uid="{00000000-0005-0000-0000-0000D5020000}"/>
    <cellStyle name="20 % - Akzent6 3 2 2 3 4 3" xfId="39656" xr:uid="{00000000-0005-0000-0000-0000D5020000}"/>
    <cellStyle name="20 % - Akzent6 3 2 2 3 4 4" xfId="53147" xr:uid="{00000000-0005-0000-0000-0000D5020000}"/>
    <cellStyle name="20 % - Akzent6 3 2 2 3 5" xfId="16103" xr:uid="{00000000-0005-0000-0000-0000D5020000}"/>
    <cellStyle name="20 % - Akzent6 3 2 2 3 6" xfId="29587" xr:uid="{00000000-0005-0000-0000-0000D5020000}"/>
    <cellStyle name="20 % - Akzent6 3 2 2 3 7" xfId="43078" xr:uid="{00000000-0005-0000-0000-0000D5020000}"/>
    <cellStyle name="20 % - Akzent6 3 2 2 4" xfId="3753" xr:uid="{00000000-0005-0000-0000-0000D6020000}"/>
    <cellStyle name="20 % - Akzent6 3 2 2 4 2" xfId="7114" xr:uid="{00000000-0005-0000-0000-0000D6020000}"/>
    <cellStyle name="20 % - Akzent6 3 2 2 4 2 2" xfId="20565" xr:uid="{00000000-0005-0000-0000-0000D6020000}"/>
    <cellStyle name="20 % - Akzent6 3 2 2 4 2 3" xfId="34049" xr:uid="{00000000-0005-0000-0000-0000D6020000}"/>
    <cellStyle name="20 % - Akzent6 3 2 2 4 2 4" xfId="47540" xr:uid="{00000000-0005-0000-0000-0000D6020000}"/>
    <cellStyle name="20 % - Akzent6 3 2 2 4 3" xfId="10470" xr:uid="{00000000-0005-0000-0000-0000D6020000}"/>
    <cellStyle name="20 % - Akzent6 3 2 2 4 3 2" xfId="23921" xr:uid="{00000000-0005-0000-0000-0000D6020000}"/>
    <cellStyle name="20 % - Akzent6 3 2 2 4 3 3" xfId="37405" xr:uid="{00000000-0005-0000-0000-0000D6020000}"/>
    <cellStyle name="20 % - Akzent6 3 2 2 4 3 4" xfId="50896" xr:uid="{00000000-0005-0000-0000-0000D6020000}"/>
    <cellStyle name="20 % - Akzent6 3 2 2 4 4" xfId="13826" xr:uid="{00000000-0005-0000-0000-0000D6020000}"/>
    <cellStyle name="20 % - Akzent6 3 2 2 4 4 2" xfId="27277" xr:uid="{00000000-0005-0000-0000-0000D6020000}"/>
    <cellStyle name="20 % - Akzent6 3 2 2 4 4 3" xfId="40761" xr:uid="{00000000-0005-0000-0000-0000D6020000}"/>
    <cellStyle name="20 % - Akzent6 3 2 2 4 4 4" xfId="54252" xr:uid="{00000000-0005-0000-0000-0000D6020000}"/>
    <cellStyle name="20 % - Akzent6 3 2 2 4 5" xfId="17208" xr:uid="{00000000-0005-0000-0000-0000D6020000}"/>
    <cellStyle name="20 % - Akzent6 3 2 2 4 6" xfId="30692" xr:uid="{00000000-0005-0000-0000-0000D6020000}"/>
    <cellStyle name="20 % - Akzent6 3 2 2 4 7" xfId="44183" xr:uid="{00000000-0005-0000-0000-0000D6020000}"/>
    <cellStyle name="20 % - Akzent6 3 2 2 5" xfId="4333" xr:uid="{00000000-0005-0000-0000-0000D7020000}"/>
    <cellStyle name="20 % - Akzent6 3 2 2 5 2" xfId="7690" xr:uid="{00000000-0005-0000-0000-0000D7020000}"/>
    <cellStyle name="20 % - Akzent6 3 2 2 5 2 2" xfId="21141" xr:uid="{00000000-0005-0000-0000-0000D7020000}"/>
    <cellStyle name="20 % - Akzent6 3 2 2 5 2 3" xfId="34625" xr:uid="{00000000-0005-0000-0000-0000D7020000}"/>
    <cellStyle name="20 % - Akzent6 3 2 2 5 2 4" xfId="48116" xr:uid="{00000000-0005-0000-0000-0000D7020000}"/>
    <cellStyle name="20 % - Akzent6 3 2 2 5 3" xfId="11046" xr:uid="{00000000-0005-0000-0000-0000D7020000}"/>
    <cellStyle name="20 % - Akzent6 3 2 2 5 3 2" xfId="24497" xr:uid="{00000000-0005-0000-0000-0000D7020000}"/>
    <cellStyle name="20 % - Akzent6 3 2 2 5 3 3" xfId="37981" xr:uid="{00000000-0005-0000-0000-0000D7020000}"/>
    <cellStyle name="20 % - Akzent6 3 2 2 5 3 4" xfId="51472" xr:uid="{00000000-0005-0000-0000-0000D7020000}"/>
    <cellStyle name="20 % - Akzent6 3 2 2 5 4" xfId="14402" xr:uid="{00000000-0005-0000-0000-0000D7020000}"/>
    <cellStyle name="20 % - Akzent6 3 2 2 5 4 2" xfId="27853" xr:uid="{00000000-0005-0000-0000-0000D7020000}"/>
    <cellStyle name="20 % - Akzent6 3 2 2 5 4 3" xfId="41337" xr:uid="{00000000-0005-0000-0000-0000D7020000}"/>
    <cellStyle name="20 % - Akzent6 3 2 2 5 4 4" xfId="54828" xr:uid="{00000000-0005-0000-0000-0000D7020000}"/>
    <cellStyle name="20 % - Akzent6 3 2 2 5 5" xfId="17784" xr:uid="{00000000-0005-0000-0000-0000D7020000}"/>
    <cellStyle name="20 % - Akzent6 3 2 2 5 6" xfId="31268" xr:uid="{00000000-0005-0000-0000-0000D7020000}"/>
    <cellStyle name="20 % - Akzent6 3 2 2 5 7" xfId="44759" xr:uid="{00000000-0005-0000-0000-0000D7020000}"/>
    <cellStyle name="20 % - Akzent6 3 2 2 6" xfId="4883" xr:uid="{00000000-0005-0000-0000-0000D2020000}"/>
    <cellStyle name="20 % - Akzent6 3 2 2 6 2" xfId="18334" xr:uid="{00000000-0005-0000-0000-0000D2020000}"/>
    <cellStyle name="20 % - Akzent6 3 2 2 6 3" xfId="31818" xr:uid="{00000000-0005-0000-0000-0000D2020000}"/>
    <cellStyle name="20 % - Akzent6 3 2 2 6 4" xfId="45309" xr:uid="{00000000-0005-0000-0000-0000D2020000}"/>
    <cellStyle name="20 % - Akzent6 3 2 2 7" xfId="8239" xr:uid="{00000000-0005-0000-0000-0000D2020000}"/>
    <cellStyle name="20 % - Akzent6 3 2 2 7 2" xfId="21690" xr:uid="{00000000-0005-0000-0000-0000D2020000}"/>
    <cellStyle name="20 % - Akzent6 3 2 2 7 3" xfId="35174" xr:uid="{00000000-0005-0000-0000-0000D2020000}"/>
    <cellStyle name="20 % - Akzent6 3 2 2 7 4" xfId="48665" xr:uid="{00000000-0005-0000-0000-0000D2020000}"/>
    <cellStyle name="20 % - Akzent6 3 2 2 8" xfId="11595" xr:uid="{00000000-0005-0000-0000-0000D2020000}"/>
    <cellStyle name="20 % - Akzent6 3 2 2 8 2" xfId="25046" xr:uid="{00000000-0005-0000-0000-0000D2020000}"/>
    <cellStyle name="20 % - Akzent6 3 2 2 8 3" xfId="38530" xr:uid="{00000000-0005-0000-0000-0000D2020000}"/>
    <cellStyle name="20 % - Akzent6 3 2 2 8 4" xfId="52021" xr:uid="{00000000-0005-0000-0000-0000D2020000}"/>
    <cellStyle name="20 % - Akzent6 3 2 2 9" xfId="14976" xr:uid="{00000000-0005-0000-0000-0000D2020000}"/>
    <cellStyle name="20 % - Akzent6 3 2 3" xfId="1818" xr:uid="{00000000-0005-0000-0000-0000D8020000}"/>
    <cellStyle name="20 % - Akzent6 3 2 3 2" xfId="2958" xr:uid="{00000000-0005-0000-0000-0000D9020000}"/>
    <cellStyle name="20 % - Akzent6 3 2 3 2 2" xfId="6319" xr:uid="{00000000-0005-0000-0000-0000D9020000}"/>
    <cellStyle name="20 % - Akzent6 3 2 3 2 2 2" xfId="19770" xr:uid="{00000000-0005-0000-0000-0000D9020000}"/>
    <cellStyle name="20 % - Akzent6 3 2 3 2 2 3" xfId="33254" xr:uid="{00000000-0005-0000-0000-0000D9020000}"/>
    <cellStyle name="20 % - Akzent6 3 2 3 2 2 4" xfId="46745" xr:uid="{00000000-0005-0000-0000-0000D9020000}"/>
    <cellStyle name="20 % - Akzent6 3 2 3 2 3" xfId="9675" xr:uid="{00000000-0005-0000-0000-0000D9020000}"/>
    <cellStyle name="20 % - Akzent6 3 2 3 2 3 2" xfId="23126" xr:uid="{00000000-0005-0000-0000-0000D9020000}"/>
    <cellStyle name="20 % - Akzent6 3 2 3 2 3 3" xfId="36610" xr:uid="{00000000-0005-0000-0000-0000D9020000}"/>
    <cellStyle name="20 % - Akzent6 3 2 3 2 3 4" xfId="50101" xr:uid="{00000000-0005-0000-0000-0000D9020000}"/>
    <cellStyle name="20 % - Akzent6 3 2 3 2 4" xfId="13031" xr:uid="{00000000-0005-0000-0000-0000D9020000}"/>
    <cellStyle name="20 % - Akzent6 3 2 3 2 4 2" xfId="26482" xr:uid="{00000000-0005-0000-0000-0000D9020000}"/>
    <cellStyle name="20 % - Akzent6 3 2 3 2 4 3" xfId="39966" xr:uid="{00000000-0005-0000-0000-0000D9020000}"/>
    <cellStyle name="20 % - Akzent6 3 2 3 2 4 4" xfId="53457" xr:uid="{00000000-0005-0000-0000-0000D9020000}"/>
    <cellStyle name="20 % - Akzent6 3 2 3 2 5" xfId="16413" xr:uid="{00000000-0005-0000-0000-0000D9020000}"/>
    <cellStyle name="20 % - Akzent6 3 2 3 2 6" xfId="29897" xr:uid="{00000000-0005-0000-0000-0000D9020000}"/>
    <cellStyle name="20 % - Akzent6 3 2 3 2 7" xfId="43388" xr:uid="{00000000-0005-0000-0000-0000D9020000}"/>
    <cellStyle name="20 % - Akzent6 3 2 3 3" xfId="5192" xr:uid="{00000000-0005-0000-0000-0000D8020000}"/>
    <cellStyle name="20 % - Akzent6 3 2 3 3 2" xfId="18643" xr:uid="{00000000-0005-0000-0000-0000D8020000}"/>
    <cellStyle name="20 % - Akzent6 3 2 3 3 3" xfId="32127" xr:uid="{00000000-0005-0000-0000-0000D8020000}"/>
    <cellStyle name="20 % - Akzent6 3 2 3 3 4" xfId="45618" xr:uid="{00000000-0005-0000-0000-0000D8020000}"/>
    <cellStyle name="20 % - Akzent6 3 2 3 4" xfId="8548" xr:uid="{00000000-0005-0000-0000-0000D8020000}"/>
    <cellStyle name="20 % - Akzent6 3 2 3 4 2" xfId="21999" xr:uid="{00000000-0005-0000-0000-0000D8020000}"/>
    <cellStyle name="20 % - Akzent6 3 2 3 4 3" xfId="35483" xr:uid="{00000000-0005-0000-0000-0000D8020000}"/>
    <cellStyle name="20 % - Akzent6 3 2 3 4 4" xfId="48974" xr:uid="{00000000-0005-0000-0000-0000D8020000}"/>
    <cellStyle name="20 % - Akzent6 3 2 3 5" xfId="11904" xr:uid="{00000000-0005-0000-0000-0000D8020000}"/>
    <cellStyle name="20 % - Akzent6 3 2 3 5 2" xfId="25355" xr:uid="{00000000-0005-0000-0000-0000D8020000}"/>
    <cellStyle name="20 % - Akzent6 3 2 3 5 3" xfId="38839" xr:uid="{00000000-0005-0000-0000-0000D8020000}"/>
    <cellStyle name="20 % - Akzent6 3 2 3 5 4" xfId="52330" xr:uid="{00000000-0005-0000-0000-0000D8020000}"/>
    <cellStyle name="20 % - Akzent6 3 2 3 6" xfId="15286" xr:uid="{00000000-0005-0000-0000-0000D8020000}"/>
    <cellStyle name="20 % - Akzent6 3 2 3 7" xfId="28770" xr:uid="{00000000-0005-0000-0000-0000D8020000}"/>
    <cellStyle name="20 % - Akzent6 3 2 3 8" xfId="42261" xr:uid="{00000000-0005-0000-0000-0000D8020000}"/>
    <cellStyle name="20 % - Akzent6 3 2 4" xfId="2397" xr:uid="{00000000-0005-0000-0000-0000DA020000}"/>
    <cellStyle name="20 % - Akzent6 3 2 4 2" xfId="5759" xr:uid="{00000000-0005-0000-0000-0000DA020000}"/>
    <cellStyle name="20 % - Akzent6 3 2 4 2 2" xfId="19210" xr:uid="{00000000-0005-0000-0000-0000DA020000}"/>
    <cellStyle name="20 % - Akzent6 3 2 4 2 3" xfId="32694" xr:uid="{00000000-0005-0000-0000-0000DA020000}"/>
    <cellStyle name="20 % - Akzent6 3 2 4 2 4" xfId="46185" xr:uid="{00000000-0005-0000-0000-0000DA020000}"/>
    <cellStyle name="20 % - Akzent6 3 2 4 3" xfId="9115" xr:uid="{00000000-0005-0000-0000-0000DA020000}"/>
    <cellStyle name="20 % - Akzent6 3 2 4 3 2" xfId="22566" xr:uid="{00000000-0005-0000-0000-0000DA020000}"/>
    <cellStyle name="20 % - Akzent6 3 2 4 3 3" xfId="36050" xr:uid="{00000000-0005-0000-0000-0000DA020000}"/>
    <cellStyle name="20 % - Akzent6 3 2 4 3 4" xfId="49541" xr:uid="{00000000-0005-0000-0000-0000DA020000}"/>
    <cellStyle name="20 % - Akzent6 3 2 4 4" xfId="12471" xr:uid="{00000000-0005-0000-0000-0000DA020000}"/>
    <cellStyle name="20 % - Akzent6 3 2 4 4 2" xfId="25922" xr:uid="{00000000-0005-0000-0000-0000DA020000}"/>
    <cellStyle name="20 % - Akzent6 3 2 4 4 3" xfId="39406" xr:uid="{00000000-0005-0000-0000-0000DA020000}"/>
    <cellStyle name="20 % - Akzent6 3 2 4 4 4" xfId="52897" xr:uid="{00000000-0005-0000-0000-0000DA020000}"/>
    <cellStyle name="20 % - Akzent6 3 2 4 5" xfId="15853" xr:uid="{00000000-0005-0000-0000-0000DA020000}"/>
    <cellStyle name="20 % - Akzent6 3 2 4 6" xfId="29337" xr:uid="{00000000-0005-0000-0000-0000DA020000}"/>
    <cellStyle name="20 % - Akzent6 3 2 4 7" xfId="42828" xr:uid="{00000000-0005-0000-0000-0000DA020000}"/>
    <cellStyle name="20 % - Akzent6 3 2 5" xfId="3503" xr:uid="{00000000-0005-0000-0000-0000DB020000}"/>
    <cellStyle name="20 % - Akzent6 3 2 5 2" xfId="6864" xr:uid="{00000000-0005-0000-0000-0000DB020000}"/>
    <cellStyle name="20 % - Akzent6 3 2 5 2 2" xfId="20315" xr:uid="{00000000-0005-0000-0000-0000DB020000}"/>
    <cellStyle name="20 % - Akzent6 3 2 5 2 3" xfId="33799" xr:uid="{00000000-0005-0000-0000-0000DB020000}"/>
    <cellStyle name="20 % - Akzent6 3 2 5 2 4" xfId="47290" xr:uid="{00000000-0005-0000-0000-0000DB020000}"/>
    <cellStyle name="20 % - Akzent6 3 2 5 3" xfId="10220" xr:uid="{00000000-0005-0000-0000-0000DB020000}"/>
    <cellStyle name="20 % - Akzent6 3 2 5 3 2" xfId="23671" xr:uid="{00000000-0005-0000-0000-0000DB020000}"/>
    <cellStyle name="20 % - Akzent6 3 2 5 3 3" xfId="37155" xr:uid="{00000000-0005-0000-0000-0000DB020000}"/>
    <cellStyle name="20 % - Akzent6 3 2 5 3 4" xfId="50646" xr:uid="{00000000-0005-0000-0000-0000DB020000}"/>
    <cellStyle name="20 % - Akzent6 3 2 5 4" xfId="13576" xr:uid="{00000000-0005-0000-0000-0000DB020000}"/>
    <cellStyle name="20 % - Akzent6 3 2 5 4 2" xfId="27027" xr:uid="{00000000-0005-0000-0000-0000DB020000}"/>
    <cellStyle name="20 % - Akzent6 3 2 5 4 3" xfId="40511" xr:uid="{00000000-0005-0000-0000-0000DB020000}"/>
    <cellStyle name="20 % - Akzent6 3 2 5 4 4" xfId="54002" xr:uid="{00000000-0005-0000-0000-0000DB020000}"/>
    <cellStyle name="20 % - Akzent6 3 2 5 5" xfId="16958" xr:uid="{00000000-0005-0000-0000-0000DB020000}"/>
    <cellStyle name="20 % - Akzent6 3 2 5 6" xfId="30442" xr:uid="{00000000-0005-0000-0000-0000DB020000}"/>
    <cellStyle name="20 % - Akzent6 3 2 5 7" xfId="43933" xr:uid="{00000000-0005-0000-0000-0000DB020000}"/>
    <cellStyle name="20 % - Akzent6 3 2 6" xfId="4083" xr:uid="{00000000-0005-0000-0000-0000DC020000}"/>
    <cellStyle name="20 % - Akzent6 3 2 6 2" xfId="7440" xr:uid="{00000000-0005-0000-0000-0000DC020000}"/>
    <cellStyle name="20 % - Akzent6 3 2 6 2 2" xfId="20891" xr:uid="{00000000-0005-0000-0000-0000DC020000}"/>
    <cellStyle name="20 % - Akzent6 3 2 6 2 3" xfId="34375" xr:uid="{00000000-0005-0000-0000-0000DC020000}"/>
    <cellStyle name="20 % - Akzent6 3 2 6 2 4" xfId="47866" xr:uid="{00000000-0005-0000-0000-0000DC020000}"/>
    <cellStyle name="20 % - Akzent6 3 2 6 3" xfId="10796" xr:uid="{00000000-0005-0000-0000-0000DC020000}"/>
    <cellStyle name="20 % - Akzent6 3 2 6 3 2" xfId="24247" xr:uid="{00000000-0005-0000-0000-0000DC020000}"/>
    <cellStyle name="20 % - Akzent6 3 2 6 3 3" xfId="37731" xr:uid="{00000000-0005-0000-0000-0000DC020000}"/>
    <cellStyle name="20 % - Akzent6 3 2 6 3 4" xfId="51222" xr:uid="{00000000-0005-0000-0000-0000DC020000}"/>
    <cellStyle name="20 % - Akzent6 3 2 6 4" xfId="14152" xr:uid="{00000000-0005-0000-0000-0000DC020000}"/>
    <cellStyle name="20 % - Akzent6 3 2 6 4 2" xfId="27603" xr:uid="{00000000-0005-0000-0000-0000DC020000}"/>
    <cellStyle name="20 % - Akzent6 3 2 6 4 3" xfId="41087" xr:uid="{00000000-0005-0000-0000-0000DC020000}"/>
    <cellStyle name="20 % - Akzent6 3 2 6 4 4" xfId="54578" xr:uid="{00000000-0005-0000-0000-0000DC020000}"/>
    <cellStyle name="20 % - Akzent6 3 2 6 5" xfId="17534" xr:uid="{00000000-0005-0000-0000-0000DC020000}"/>
    <cellStyle name="20 % - Akzent6 3 2 6 6" xfId="31018" xr:uid="{00000000-0005-0000-0000-0000DC020000}"/>
    <cellStyle name="20 % - Akzent6 3 2 6 7" xfId="44509" xr:uid="{00000000-0005-0000-0000-0000DC020000}"/>
    <cellStyle name="20 % - Akzent6 3 2 7" xfId="4633" xr:uid="{00000000-0005-0000-0000-0000D1020000}"/>
    <cellStyle name="20 % - Akzent6 3 2 7 2" xfId="18084" xr:uid="{00000000-0005-0000-0000-0000D1020000}"/>
    <cellStyle name="20 % - Akzent6 3 2 7 3" xfId="31568" xr:uid="{00000000-0005-0000-0000-0000D1020000}"/>
    <cellStyle name="20 % - Akzent6 3 2 7 4" xfId="45059" xr:uid="{00000000-0005-0000-0000-0000D1020000}"/>
    <cellStyle name="20 % - Akzent6 3 2 8" xfId="7989" xr:uid="{00000000-0005-0000-0000-0000D1020000}"/>
    <cellStyle name="20 % - Akzent6 3 2 8 2" xfId="21440" xr:uid="{00000000-0005-0000-0000-0000D1020000}"/>
    <cellStyle name="20 % - Akzent6 3 2 8 3" xfId="34924" xr:uid="{00000000-0005-0000-0000-0000D1020000}"/>
    <cellStyle name="20 % - Akzent6 3 2 8 4" xfId="48415" xr:uid="{00000000-0005-0000-0000-0000D1020000}"/>
    <cellStyle name="20 % - Akzent6 3 2 9" xfId="11345" xr:uid="{00000000-0005-0000-0000-0000D1020000}"/>
    <cellStyle name="20 % - Akzent6 3 2 9 2" xfId="24796" xr:uid="{00000000-0005-0000-0000-0000D1020000}"/>
    <cellStyle name="20 % - Akzent6 3 2 9 3" xfId="38280" xr:uid="{00000000-0005-0000-0000-0000D1020000}"/>
    <cellStyle name="20 % - Akzent6 3 2 9 4" xfId="51771" xr:uid="{00000000-0005-0000-0000-0000D1020000}"/>
    <cellStyle name="20 % - Akzent6 3 3" xfId="1393" xr:uid="{00000000-0005-0000-0000-0000DD020000}"/>
    <cellStyle name="20 % - Akzent6 3 3 10" xfId="28358" xr:uid="{00000000-0005-0000-0000-0000DD020000}"/>
    <cellStyle name="20 % - Akzent6 3 3 11" xfId="41849" xr:uid="{00000000-0005-0000-0000-0000DD020000}"/>
    <cellStyle name="20 % - Akzent6 3 3 2" xfId="1967" xr:uid="{00000000-0005-0000-0000-0000DE020000}"/>
    <cellStyle name="20 % - Akzent6 3 3 2 2" xfId="3107" xr:uid="{00000000-0005-0000-0000-0000DF020000}"/>
    <cellStyle name="20 % - Akzent6 3 3 2 2 2" xfId="6468" xr:uid="{00000000-0005-0000-0000-0000DF020000}"/>
    <cellStyle name="20 % - Akzent6 3 3 2 2 2 2" xfId="19919" xr:uid="{00000000-0005-0000-0000-0000DF020000}"/>
    <cellStyle name="20 % - Akzent6 3 3 2 2 2 3" xfId="33403" xr:uid="{00000000-0005-0000-0000-0000DF020000}"/>
    <cellStyle name="20 % - Akzent6 3 3 2 2 2 4" xfId="46894" xr:uid="{00000000-0005-0000-0000-0000DF020000}"/>
    <cellStyle name="20 % - Akzent6 3 3 2 2 3" xfId="9824" xr:uid="{00000000-0005-0000-0000-0000DF020000}"/>
    <cellStyle name="20 % - Akzent6 3 3 2 2 3 2" xfId="23275" xr:uid="{00000000-0005-0000-0000-0000DF020000}"/>
    <cellStyle name="20 % - Akzent6 3 3 2 2 3 3" xfId="36759" xr:uid="{00000000-0005-0000-0000-0000DF020000}"/>
    <cellStyle name="20 % - Akzent6 3 3 2 2 3 4" xfId="50250" xr:uid="{00000000-0005-0000-0000-0000DF020000}"/>
    <cellStyle name="20 % - Akzent6 3 3 2 2 4" xfId="13180" xr:uid="{00000000-0005-0000-0000-0000DF020000}"/>
    <cellStyle name="20 % - Akzent6 3 3 2 2 4 2" xfId="26631" xr:uid="{00000000-0005-0000-0000-0000DF020000}"/>
    <cellStyle name="20 % - Akzent6 3 3 2 2 4 3" xfId="40115" xr:uid="{00000000-0005-0000-0000-0000DF020000}"/>
    <cellStyle name="20 % - Akzent6 3 3 2 2 4 4" xfId="53606" xr:uid="{00000000-0005-0000-0000-0000DF020000}"/>
    <cellStyle name="20 % - Akzent6 3 3 2 2 5" xfId="16562" xr:uid="{00000000-0005-0000-0000-0000DF020000}"/>
    <cellStyle name="20 % - Akzent6 3 3 2 2 6" xfId="30046" xr:uid="{00000000-0005-0000-0000-0000DF020000}"/>
    <cellStyle name="20 % - Akzent6 3 3 2 2 7" xfId="43537" xr:uid="{00000000-0005-0000-0000-0000DF020000}"/>
    <cellStyle name="20 % - Akzent6 3 3 2 3" xfId="5341" xr:uid="{00000000-0005-0000-0000-0000DE020000}"/>
    <cellStyle name="20 % - Akzent6 3 3 2 3 2" xfId="18792" xr:uid="{00000000-0005-0000-0000-0000DE020000}"/>
    <cellStyle name="20 % - Akzent6 3 3 2 3 3" xfId="32276" xr:uid="{00000000-0005-0000-0000-0000DE020000}"/>
    <cellStyle name="20 % - Akzent6 3 3 2 3 4" xfId="45767" xr:uid="{00000000-0005-0000-0000-0000DE020000}"/>
    <cellStyle name="20 % - Akzent6 3 3 2 4" xfId="8697" xr:uid="{00000000-0005-0000-0000-0000DE020000}"/>
    <cellStyle name="20 % - Akzent6 3 3 2 4 2" xfId="22148" xr:uid="{00000000-0005-0000-0000-0000DE020000}"/>
    <cellStyle name="20 % - Akzent6 3 3 2 4 3" xfId="35632" xr:uid="{00000000-0005-0000-0000-0000DE020000}"/>
    <cellStyle name="20 % - Akzent6 3 3 2 4 4" xfId="49123" xr:uid="{00000000-0005-0000-0000-0000DE020000}"/>
    <cellStyle name="20 % - Akzent6 3 3 2 5" xfId="12053" xr:uid="{00000000-0005-0000-0000-0000DE020000}"/>
    <cellStyle name="20 % - Akzent6 3 3 2 5 2" xfId="25504" xr:uid="{00000000-0005-0000-0000-0000DE020000}"/>
    <cellStyle name="20 % - Akzent6 3 3 2 5 3" xfId="38988" xr:uid="{00000000-0005-0000-0000-0000DE020000}"/>
    <cellStyle name="20 % - Akzent6 3 3 2 5 4" xfId="52479" xr:uid="{00000000-0005-0000-0000-0000DE020000}"/>
    <cellStyle name="20 % - Akzent6 3 3 2 6" xfId="15435" xr:uid="{00000000-0005-0000-0000-0000DE020000}"/>
    <cellStyle name="20 % - Akzent6 3 3 2 7" xfId="28919" xr:uid="{00000000-0005-0000-0000-0000DE020000}"/>
    <cellStyle name="20 % - Akzent6 3 3 2 8" xfId="42410" xr:uid="{00000000-0005-0000-0000-0000DE020000}"/>
    <cellStyle name="20 % - Akzent6 3 3 3" xfId="2547" xr:uid="{00000000-0005-0000-0000-0000E0020000}"/>
    <cellStyle name="20 % - Akzent6 3 3 3 2" xfId="5908" xr:uid="{00000000-0005-0000-0000-0000E0020000}"/>
    <cellStyle name="20 % - Akzent6 3 3 3 2 2" xfId="19359" xr:uid="{00000000-0005-0000-0000-0000E0020000}"/>
    <cellStyle name="20 % - Akzent6 3 3 3 2 3" xfId="32843" xr:uid="{00000000-0005-0000-0000-0000E0020000}"/>
    <cellStyle name="20 % - Akzent6 3 3 3 2 4" xfId="46334" xr:uid="{00000000-0005-0000-0000-0000E0020000}"/>
    <cellStyle name="20 % - Akzent6 3 3 3 3" xfId="9264" xr:uid="{00000000-0005-0000-0000-0000E0020000}"/>
    <cellStyle name="20 % - Akzent6 3 3 3 3 2" xfId="22715" xr:uid="{00000000-0005-0000-0000-0000E0020000}"/>
    <cellStyle name="20 % - Akzent6 3 3 3 3 3" xfId="36199" xr:uid="{00000000-0005-0000-0000-0000E0020000}"/>
    <cellStyle name="20 % - Akzent6 3 3 3 3 4" xfId="49690" xr:uid="{00000000-0005-0000-0000-0000E0020000}"/>
    <cellStyle name="20 % - Akzent6 3 3 3 4" xfId="12620" xr:uid="{00000000-0005-0000-0000-0000E0020000}"/>
    <cellStyle name="20 % - Akzent6 3 3 3 4 2" xfId="26071" xr:uid="{00000000-0005-0000-0000-0000E0020000}"/>
    <cellStyle name="20 % - Akzent6 3 3 3 4 3" xfId="39555" xr:uid="{00000000-0005-0000-0000-0000E0020000}"/>
    <cellStyle name="20 % - Akzent6 3 3 3 4 4" xfId="53046" xr:uid="{00000000-0005-0000-0000-0000E0020000}"/>
    <cellStyle name="20 % - Akzent6 3 3 3 5" xfId="16002" xr:uid="{00000000-0005-0000-0000-0000E0020000}"/>
    <cellStyle name="20 % - Akzent6 3 3 3 6" xfId="29486" xr:uid="{00000000-0005-0000-0000-0000E0020000}"/>
    <cellStyle name="20 % - Akzent6 3 3 3 7" xfId="42977" xr:uid="{00000000-0005-0000-0000-0000E0020000}"/>
    <cellStyle name="20 % - Akzent6 3 3 4" xfId="3652" xr:uid="{00000000-0005-0000-0000-0000E1020000}"/>
    <cellStyle name="20 % - Akzent6 3 3 4 2" xfId="7013" xr:uid="{00000000-0005-0000-0000-0000E1020000}"/>
    <cellStyle name="20 % - Akzent6 3 3 4 2 2" xfId="20464" xr:uid="{00000000-0005-0000-0000-0000E1020000}"/>
    <cellStyle name="20 % - Akzent6 3 3 4 2 3" xfId="33948" xr:uid="{00000000-0005-0000-0000-0000E1020000}"/>
    <cellStyle name="20 % - Akzent6 3 3 4 2 4" xfId="47439" xr:uid="{00000000-0005-0000-0000-0000E1020000}"/>
    <cellStyle name="20 % - Akzent6 3 3 4 3" xfId="10369" xr:uid="{00000000-0005-0000-0000-0000E1020000}"/>
    <cellStyle name="20 % - Akzent6 3 3 4 3 2" xfId="23820" xr:uid="{00000000-0005-0000-0000-0000E1020000}"/>
    <cellStyle name="20 % - Akzent6 3 3 4 3 3" xfId="37304" xr:uid="{00000000-0005-0000-0000-0000E1020000}"/>
    <cellStyle name="20 % - Akzent6 3 3 4 3 4" xfId="50795" xr:uid="{00000000-0005-0000-0000-0000E1020000}"/>
    <cellStyle name="20 % - Akzent6 3 3 4 4" xfId="13725" xr:uid="{00000000-0005-0000-0000-0000E1020000}"/>
    <cellStyle name="20 % - Akzent6 3 3 4 4 2" xfId="27176" xr:uid="{00000000-0005-0000-0000-0000E1020000}"/>
    <cellStyle name="20 % - Akzent6 3 3 4 4 3" xfId="40660" xr:uid="{00000000-0005-0000-0000-0000E1020000}"/>
    <cellStyle name="20 % - Akzent6 3 3 4 4 4" xfId="54151" xr:uid="{00000000-0005-0000-0000-0000E1020000}"/>
    <cellStyle name="20 % - Akzent6 3 3 4 5" xfId="17107" xr:uid="{00000000-0005-0000-0000-0000E1020000}"/>
    <cellStyle name="20 % - Akzent6 3 3 4 6" xfId="30591" xr:uid="{00000000-0005-0000-0000-0000E1020000}"/>
    <cellStyle name="20 % - Akzent6 3 3 4 7" xfId="44082" xr:uid="{00000000-0005-0000-0000-0000E1020000}"/>
    <cellStyle name="20 % - Akzent6 3 3 5" xfId="4232" xr:uid="{00000000-0005-0000-0000-0000E2020000}"/>
    <cellStyle name="20 % - Akzent6 3 3 5 2" xfId="7589" xr:uid="{00000000-0005-0000-0000-0000E2020000}"/>
    <cellStyle name="20 % - Akzent6 3 3 5 2 2" xfId="21040" xr:uid="{00000000-0005-0000-0000-0000E2020000}"/>
    <cellStyle name="20 % - Akzent6 3 3 5 2 3" xfId="34524" xr:uid="{00000000-0005-0000-0000-0000E2020000}"/>
    <cellStyle name="20 % - Akzent6 3 3 5 2 4" xfId="48015" xr:uid="{00000000-0005-0000-0000-0000E2020000}"/>
    <cellStyle name="20 % - Akzent6 3 3 5 3" xfId="10945" xr:uid="{00000000-0005-0000-0000-0000E2020000}"/>
    <cellStyle name="20 % - Akzent6 3 3 5 3 2" xfId="24396" xr:uid="{00000000-0005-0000-0000-0000E2020000}"/>
    <cellStyle name="20 % - Akzent6 3 3 5 3 3" xfId="37880" xr:uid="{00000000-0005-0000-0000-0000E2020000}"/>
    <cellStyle name="20 % - Akzent6 3 3 5 3 4" xfId="51371" xr:uid="{00000000-0005-0000-0000-0000E2020000}"/>
    <cellStyle name="20 % - Akzent6 3 3 5 4" xfId="14301" xr:uid="{00000000-0005-0000-0000-0000E2020000}"/>
    <cellStyle name="20 % - Akzent6 3 3 5 4 2" xfId="27752" xr:uid="{00000000-0005-0000-0000-0000E2020000}"/>
    <cellStyle name="20 % - Akzent6 3 3 5 4 3" xfId="41236" xr:uid="{00000000-0005-0000-0000-0000E2020000}"/>
    <cellStyle name="20 % - Akzent6 3 3 5 4 4" xfId="54727" xr:uid="{00000000-0005-0000-0000-0000E2020000}"/>
    <cellStyle name="20 % - Akzent6 3 3 5 5" xfId="17683" xr:uid="{00000000-0005-0000-0000-0000E2020000}"/>
    <cellStyle name="20 % - Akzent6 3 3 5 6" xfId="31167" xr:uid="{00000000-0005-0000-0000-0000E2020000}"/>
    <cellStyle name="20 % - Akzent6 3 3 5 7" xfId="44658" xr:uid="{00000000-0005-0000-0000-0000E2020000}"/>
    <cellStyle name="20 % - Akzent6 3 3 6" xfId="4782" xr:uid="{00000000-0005-0000-0000-0000DD020000}"/>
    <cellStyle name="20 % - Akzent6 3 3 6 2" xfId="18233" xr:uid="{00000000-0005-0000-0000-0000DD020000}"/>
    <cellStyle name="20 % - Akzent6 3 3 6 3" xfId="31717" xr:uid="{00000000-0005-0000-0000-0000DD020000}"/>
    <cellStyle name="20 % - Akzent6 3 3 6 4" xfId="45208" xr:uid="{00000000-0005-0000-0000-0000DD020000}"/>
    <cellStyle name="20 % - Akzent6 3 3 7" xfId="8138" xr:uid="{00000000-0005-0000-0000-0000DD020000}"/>
    <cellStyle name="20 % - Akzent6 3 3 7 2" xfId="21589" xr:uid="{00000000-0005-0000-0000-0000DD020000}"/>
    <cellStyle name="20 % - Akzent6 3 3 7 3" xfId="35073" xr:uid="{00000000-0005-0000-0000-0000DD020000}"/>
    <cellStyle name="20 % - Akzent6 3 3 7 4" xfId="48564" xr:uid="{00000000-0005-0000-0000-0000DD020000}"/>
    <cellStyle name="20 % - Akzent6 3 3 8" xfId="11494" xr:uid="{00000000-0005-0000-0000-0000DD020000}"/>
    <cellStyle name="20 % - Akzent6 3 3 8 2" xfId="24945" xr:uid="{00000000-0005-0000-0000-0000DD020000}"/>
    <cellStyle name="20 % - Akzent6 3 3 8 3" xfId="38429" xr:uid="{00000000-0005-0000-0000-0000DD020000}"/>
    <cellStyle name="20 % - Akzent6 3 3 8 4" xfId="51920" xr:uid="{00000000-0005-0000-0000-0000DD020000}"/>
    <cellStyle name="20 % - Akzent6 3 3 9" xfId="14875" xr:uid="{00000000-0005-0000-0000-0000DD020000}"/>
    <cellStyle name="20 % - Akzent6 3 4" xfId="1718" xr:uid="{00000000-0005-0000-0000-0000E3020000}"/>
    <cellStyle name="20 % - Akzent6 3 4 2" xfId="2857" xr:uid="{00000000-0005-0000-0000-0000E4020000}"/>
    <cellStyle name="20 % - Akzent6 3 4 2 2" xfId="6218" xr:uid="{00000000-0005-0000-0000-0000E4020000}"/>
    <cellStyle name="20 % - Akzent6 3 4 2 2 2" xfId="19669" xr:uid="{00000000-0005-0000-0000-0000E4020000}"/>
    <cellStyle name="20 % - Akzent6 3 4 2 2 3" xfId="33153" xr:uid="{00000000-0005-0000-0000-0000E4020000}"/>
    <cellStyle name="20 % - Akzent6 3 4 2 2 4" xfId="46644" xr:uid="{00000000-0005-0000-0000-0000E4020000}"/>
    <cellStyle name="20 % - Akzent6 3 4 2 3" xfId="9574" xr:uid="{00000000-0005-0000-0000-0000E4020000}"/>
    <cellStyle name="20 % - Akzent6 3 4 2 3 2" xfId="23025" xr:uid="{00000000-0005-0000-0000-0000E4020000}"/>
    <cellStyle name="20 % - Akzent6 3 4 2 3 3" xfId="36509" xr:uid="{00000000-0005-0000-0000-0000E4020000}"/>
    <cellStyle name="20 % - Akzent6 3 4 2 3 4" xfId="50000" xr:uid="{00000000-0005-0000-0000-0000E4020000}"/>
    <cellStyle name="20 % - Akzent6 3 4 2 4" xfId="12930" xr:uid="{00000000-0005-0000-0000-0000E4020000}"/>
    <cellStyle name="20 % - Akzent6 3 4 2 4 2" xfId="26381" xr:uid="{00000000-0005-0000-0000-0000E4020000}"/>
    <cellStyle name="20 % - Akzent6 3 4 2 4 3" xfId="39865" xr:uid="{00000000-0005-0000-0000-0000E4020000}"/>
    <cellStyle name="20 % - Akzent6 3 4 2 4 4" xfId="53356" xr:uid="{00000000-0005-0000-0000-0000E4020000}"/>
    <cellStyle name="20 % - Akzent6 3 4 2 5" xfId="16312" xr:uid="{00000000-0005-0000-0000-0000E4020000}"/>
    <cellStyle name="20 % - Akzent6 3 4 2 6" xfId="29796" xr:uid="{00000000-0005-0000-0000-0000E4020000}"/>
    <cellStyle name="20 % - Akzent6 3 4 2 7" xfId="43287" xr:uid="{00000000-0005-0000-0000-0000E4020000}"/>
    <cellStyle name="20 % - Akzent6 3 4 3" xfId="5091" xr:uid="{00000000-0005-0000-0000-0000E3020000}"/>
    <cellStyle name="20 % - Akzent6 3 4 3 2" xfId="18542" xr:uid="{00000000-0005-0000-0000-0000E3020000}"/>
    <cellStyle name="20 % - Akzent6 3 4 3 3" xfId="32026" xr:uid="{00000000-0005-0000-0000-0000E3020000}"/>
    <cellStyle name="20 % - Akzent6 3 4 3 4" xfId="45517" xr:uid="{00000000-0005-0000-0000-0000E3020000}"/>
    <cellStyle name="20 % - Akzent6 3 4 4" xfId="8447" xr:uid="{00000000-0005-0000-0000-0000E3020000}"/>
    <cellStyle name="20 % - Akzent6 3 4 4 2" xfId="21898" xr:uid="{00000000-0005-0000-0000-0000E3020000}"/>
    <cellStyle name="20 % - Akzent6 3 4 4 3" xfId="35382" xr:uid="{00000000-0005-0000-0000-0000E3020000}"/>
    <cellStyle name="20 % - Akzent6 3 4 4 4" xfId="48873" xr:uid="{00000000-0005-0000-0000-0000E3020000}"/>
    <cellStyle name="20 % - Akzent6 3 4 5" xfId="11803" xr:uid="{00000000-0005-0000-0000-0000E3020000}"/>
    <cellStyle name="20 % - Akzent6 3 4 5 2" xfId="25254" xr:uid="{00000000-0005-0000-0000-0000E3020000}"/>
    <cellStyle name="20 % - Akzent6 3 4 5 3" xfId="38738" xr:uid="{00000000-0005-0000-0000-0000E3020000}"/>
    <cellStyle name="20 % - Akzent6 3 4 5 4" xfId="52229" xr:uid="{00000000-0005-0000-0000-0000E3020000}"/>
    <cellStyle name="20 % - Akzent6 3 4 6" xfId="15185" xr:uid="{00000000-0005-0000-0000-0000E3020000}"/>
    <cellStyle name="20 % - Akzent6 3 4 7" xfId="28669" xr:uid="{00000000-0005-0000-0000-0000E3020000}"/>
    <cellStyle name="20 % - Akzent6 3 4 8" xfId="42160" xr:uid="{00000000-0005-0000-0000-0000E3020000}"/>
    <cellStyle name="20 % - Akzent6 3 5" xfId="2295" xr:uid="{00000000-0005-0000-0000-0000E5020000}"/>
    <cellStyle name="20 % - Akzent6 3 5 2" xfId="5657" xr:uid="{00000000-0005-0000-0000-0000E5020000}"/>
    <cellStyle name="20 % - Akzent6 3 5 2 2" xfId="19108" xr:uid="{00000000-0005-0000-0000-0000E5020000}"/>
    <cellStyle name="20 % - Akzent6 3 5 2 3" xfId="32592" xr:uid="{00000000-0005-0000-0000-0000E5020000}"/>
    <cellStyle name="20 % - Akzent6 3 5 2 4" xfId="46083" xr:uid="{00000000-0005-0000-0000-0000E5020000}"/>
    <cellStyle name="20 % - Akzent6 3 5 3" xfId="9013" xr:uid="{00000000-0005-0000-0000-0000E5020000}"/>
    <cellStyle name="20 % - Akzent6 3 5 3 2" xfId="22464" xr:uid="{00000000-0005-0000-0000-0000E5020000}"/>
    <cellStyle name="20 % - Akzent6 3 5 3 3" xfId="35948" xr:uid="{00000000-0005-0000-0000-0000E5020000}"/>
    <cellStyle name="20 % - Akzent6 3 5 3 4" xfId="49439" xr:uid="{00000000-0005-0000-0000-0000E5020000}"/>
    <cellStyle name="20 % - Akzent6 3 5 4" xfId="12369" xr:uid="{00000000-0005-0000-0000-0000E5020000}"/>
    <cellStyle name="20 % - Akzent6 3 5 4 2" xfId="25820" xr:uid="{00000000-0005-0000-0000-0000E5020000}"/>
    <cellStyle name="20 % - Akzent6 3 5 4 3" xfId="39304" xr:uid="{00000000-0005-0000-0000-0000E5020000}"/>
    <cellStyle name="20 % - Akzent6 3 5 4 4" xfId="52795" xr:uid="{00000000-0005-0000-0000-0000E5020000}"/>
    <cellStyle name="20 % - Akzent6 3 5 5" xfId="15751" xr:uid="{00000000-0005-0000-0000-0000E5020000}"/>
    <cellStyle name="20 % - Akzent6 3 5 6" xfId="29235" xr:uid="{00000000-0005-0000-0000-0000E5020000}"/>
    <cellStyle name="20 % - Akzent6 3 5 7" xfId="42726" xr:uid="{00000000-0005-0000-0000-0000E5020000}"/>
    <cellStyle name="20 % - Akzent6 3 6" xfId="3401" xr:uid="{00000000-0005-0000-0000-0000E6020000}"/>
    <cellStyle name="20 % - Akzent6 3 6 2" xfId="6762" xr:uid="{00000000-0005-0000-0000-0000E6020000}"/>
    <cellStyle name="20 % - Akzent6 3 6 2 2" xfId="20213" xr:uid="{00000000-0005-0000-0000-0000E6020000}"/>
    <cellStyle name="20 % - Akzent6 3 6 2 3" xfId="33697" xr:uid="{00000000-0005-0000-0000-0000E6020000}"/>
    <cellStyle name="20 % - Akzent6 3 6 2 4" xfId="47188" xr:uid="{00000000-0005-0000-0000-0000E6020000}"/>
    <cellStyle name="20 % - Akzent6 3 6 3" xfId="10118" xr:uid="{00000000-0005-0000-0000-0000E6020000}"/>
    <cellStyle name="20 % - Akzent6 3 6 3 2" xfId="23569" xr:uid="{00000000-0005-0000-0000-0000E6020000}"/>
    <cellStyle name="20 % - Akzent6 3 6 3 3" xfId="37053" xr:uid="{00000000-0005-0000-0000-0000E6020000}"/>
    <cellStyle name="20 % - Akzent6 3 6 3 4" xfId="50544" xr:uid="{00000000-0005-0000-0000-0000E6020000}"/>
    <cellStyle name="20 % - Akzent6 3 6 4" xfId="13474" xr:uid="{00000000-0005-0000-0000-0000E6020000}"/>
    <cellStyle name="20 % - Akzent6 3 6 4 2" xfId="26925" xr:uid="{00000000-0005-0000-0000-0000E6020000}"/>
    <cellStyle name="20 % - Akzent6 3 6 4 3" xfId="40409" xr:uid="{00000000-0005-0000-0000-0000E6020000}"/>
    <cellStyle name="20 % - Akzent6 3 6 4 4" xfId="53900" xr:uid="{00000000-0005-0000-0000-0000E6020000}"/>
    <cellStyle name="20 % - Akzent6 3 6 5" xfId="16856" xr:uid="{00000000-0005-0000-0000-0000E6020000}"/>
    <cellStyle name="20 % - Akzent6 3 6 6" xfId="30340" xr:uid="{00000000-0005-0000-0000-0000E6020000}"/>
    <cellStyle name="20 % - Akzent6 3 6 7" xfId="43831" xr:uid="{00000000-0005-0000-0000-0000E6020000}"/>
    <cellStyle name="20 % - Akzent6 3 7" xfId="3981" xr:uid="{00000000-0005-0000-0000-0000E7020000}"/>
    <cellStyle name="20 % - Akzent6 3 7 2" xfId="7338" xr:uid="{00000000-0005-0000-0000-0000E7020000}"/>
    <cellStyle name="20 % - Akzent6 3 7 2 2" xfId="20789" xr:uid="{00000000-0005-0000-0000-0000E7020000}"/>
    <cellStyle name="20 % - Akzent6 3 7 2 3" xfId="34273" xr:uid="{00000000-0005-0000-0000-0000E7020000}"/>
    <cellStyle name="20 % - Akzent6 3 7 2 4" xfId="47764" xr:uid="{00000000-0005-0000-0000-0000E7020000}"/>
    <cellStyle name="20 % - Akzent6 3 7 3" xfId="10694" xr:uid="{00000000-0005-0000-0000-0000E7020000}"/>
    <cellStyle name="20 % - Akzent6 3 7 3 2" xfId="24145" xr:uid="{00000000-0005-0000-0000-0000E7020000}"/>
    <cellStyle name="20 % - Akzent6 3 7 3 3" xfId="37629" xr:uid="{00000000-0005-0000-0000-0000E7020000}"/>
    <cellStyle name="20 % - Akzent6 3 7 3 4" xfId="51120" xr:uid="{00000000-0005-0000-0000-0000E7020000}"/>
    <cellStyle name="20 % - Akzent6 3 7 4" xfId="14050" xr:uid="{00000000-0005-0000-0000-0000E7020000}"/>
    <cellStyle name="20 % - Akzent6 3 7 4 2" xfId="27501" xr:uid="{00000000-0005-0000-0000-0000E7020000}"/>
    <cellStyle name="20 % - Akzent6 3 7 4 3" xfId="40985" xr:uid="{00000000-0005-0000-0000-0000E7020000}"/>
    <cellStyle name="20 % - Akzent6 3 7 4 4" xfId="54476" xr:uid="{00000000-0005-0000-0000-0000E7020000}"/>
    <cellStyle name="20 % - Akzent6 3 7 5" xfId="17432" xr:uid="{00000000-0005-0000-0000-0000E7020000}"/>
    <cellStyle name="20 % - Akzent6 3 7 6" xfId="30916" xr:uid="{00000000-0005-0000-0000-0000E7020000}"/>
    <cellStyle name="20 % - Akzent6 3 7 7" xfId="44407" xr:uid="{00000000-0005-0000-0000-0000E7020000}"/>
    <cellStyle name="20 % - Akzent6 3 8" xfId="4531" xr:uid="{00000000-0005-0000-0000-0000D0020000}"/>
    <cellStyle name="20 % - Akzent6 3 8 2" xfId="17982" xr:uid="{00000000-0005-0000-0000-0000D0020000}"/>
    <cellStyle name="20 % - Akzent6 3 8 3" xfId="31466" xr:uid="{00000000-0005-0000-0000-0000D0020000}"/>
    <cellStyle name="20 % - Akzent6 3 8 4" xfId="44957" xr:uid="{00000000-0005-0000-0000-0000D0020000}"/>
    <cellStyle name="20 % - Akzent6 3 9" xfId="7887" xr:uid="{00000000-0005-0000-0000-0000D0020000}"/>
    <cellStyle name="20 % - Akzent6 3 9 2" xfId="21338" xr:uid="{00000000-0005-0000-0000-0000D0020000}"/>
    <cellStyle name="20 % - Akzent6 3 9 3" xfId="34822" xr:uid="{00000000-0005-0000-0000-0000D0020000}"/>
    <cellStyle name="20 % - Akzent6 3 9 4" xfId="48313" xr:uid="{00000000-0005-0000-0000-0000D0020000}"/>
    <cellStyle name="20 % - Akzent6 4" xfId="1178" xr:uid="{00000000-0005-0000-0000-0000E8020000}"/>
    <cellStyle name="20 % - Akzent6 4 10" xfId="11262" xr:uid="{00000000-0005-0000-0000-0000E8020000}"/>
    <cellStyle name="20 % - Akzent6 4 10 2" xfId="24713" xr:uid="{00000000-0005-0000-0000-0000E8020000}"/>
    <cellStyle name="20 % - Akzent6 4 10 3" xfId="38197" xr:uid="{00000000-0005-0000-0000-0000E8020000}"/>
    <cellStyle name="20 % - Akzent6 4 10 4" xfId="51688" xr:uid="{00000000-0005-0000-0000-0000E8020000}"/>
    <cellStyle name="20 % - Akzent6 4 11" xfId="14643" xr:uid="{00000000-0005-0000-0000-0000E8020000}"/>
    <cellStyle name="20 % - Akzent6 4 12" xfId="28126" xr:uid="{00000000-0005-0000-0000-0000E8020000}"/>
    <cellStyle name="20 % - Akzent6 4 13" xfId="41617" xr:uid="{00000000-0005-0000-0000-0000E8020000}"/>
    <cellStyle name="20 % - Akzent6 4 2" xfId="1272" xr:uid="{00000000-0005-0000-0000-0000E9020000}"/>
    <cellStyle name="20 % - Akzent6 4 2 10" xfId="14745" xr:uid="{00000000-0005-0000-0000-0000E9020000}"/>
    <cellStyle name="20 % - Akzent6 4 2 11" xfId="28228" xr:uid="{00000000-0005-0000-0000-0000E9020000}"/>
    <cellStyle name="20 % - Akzent6 4 2 12" xfId="41719" xr:uid="{00000000-0005-0000-0000-0000E9020000}"/>
    <cellStyle name="20 % - Akzent6 4 2 2" xfId="1510" xr:uid="{00000000-0005-0000-0000-0000EA020000}"/>
    <cellStyle name="20 % - Akzent6 4 2 2 10" xfId="28478" xr:uid="{00000000-0005-0000-0000-0000EA020000}"/>
    <cellStyle name="20 % - Akzent6 4 2 2 11" xfId="41969" xr:uid="{00000000-0005-0000-0000-0000EA020000}"/>
    <cellStyle name="20 % - Akzent6 4 2 2 2" xfId="2086" xr:uid="{00000000-0005-0000-0000-0000EB020000}"/>
    <cellStyle name="20 % - Akzent6 4 2 2 2 2" xfId="3227" xr:uid="{00000000-0005-0000-0000-0000EC020000}"/>
    <cellStyle name="20 % - Akzent6 4 2 2 2 2 2" xfId="6588" xr:uid="{00000000-0005-0000-0000-0000EC020000}"/>
    <cellStyle name="20 % - Akzent6 4 2 2 2 2 2 2" xfId="20039" xr:uid="{00000000-0005-0000-0000-0000EC020000}"/>
    <cellStyle name="20 % - Akzent6 4 2 2 2 2 2 3" xfId="33523" xr:uid="{00000000-0005-0000-0000-0000EC020000}"/>
    <cellStyle name="20 % - Akzent6 4 2 2 2 2 2 4" xfId="47014" xr:uid="{00000000-0005-0000-0000-0000EC020000}"/>
    <cellStyle name="20 % - Akzent6 4 2 2 2 2 3" xfId="9944" xr:uid="{00000000-0005-0000-0000-0000EC020000}"/>
    <cellStyle name="20 % - Akzent6 4 2 2 2 2 3 2" xfId="23395" xr:uid="{00000000-0005-0000-0000-0000EC020000}"/>
    <cellStyle name="20 % - Akzent6 4 2 2 2 2 3 3" xfId="36879" xr:uid="{00000000-0005-0000-0000-0000EC020000}"/>
    <cellStyle name="20 % - Akzent6 4 2 2 2 2 3 4" xfId="50370" xr:uid="{00000000-0005-0000-0000-0000EC020000}"/>
    <cellStyle name="20 % - Akzent6 4 2 2 2 2 4" xfId="13300" xr:uid="{00000000-0005-0000-0000-0000EC020000}"/>
    <cellStyle name="20 % - Akzent6 4 2 2 2 2 4 2" xfId="26751" xr:uid="{00000000-0005-0000-0000-0000EC020000}"/>
    <cellStyle name="20 % - Akzent6 4 2 2 2 2 4 3" xfId="40235" xr:uid="{00000000-0005-0000-0000-0000EC020000}"/>
    <cellStyle name="20 % - Akzent6 4 2 2 2 2 4 4" xfId="53726" xr:uid="{00000000-0005-0000-0000-0000EC020000}"/>
    <cellStyle name="20 % - Akzent6 4 2 2 2 2 5" xfId="16682" xr:uid="{00000000-0005-0000-0000-0000EC020000}"/>
    <cellStyle name="20 % - Akzent6 4 2 2 2 2 6" xfId="30166" xr:uid="{00000000-0005-0000-0000-0000EC020000}"/>
    <cellStyle name="20 % - Akzent6 4 2 2 2 2 7" xfId="43657" xr:uid="{00000000-0005-0000-0000-0000EC020000}"/>
    <cellStyle name="20 % - Akzent6 4 2 2 2 3" xfId="5461" xr:uid="{00000000-0005-0000-0000-0000EB020000}"/>
    <cellStyle name="20 % - Akzent6 4 2 2 2 3 2" xfId="18912" xr:uid="{00000000-0005-0000-0000-0000EB020000}"/>
    <cellStyle name="20 % - Akzent6 4 2 2 2 3 3" xfId="32396" xr:uid="{00000000-0005-0000-0000-0000EB020000}"/>
    <cellStyle name="20 % - Akzent6 4 2 2 2 3 4" xfId="45887" xr:uid="{00000000-0005-0000-0000-0000EB020000}"/>
    <cellStyle name="20 % - Akzent6 4 2 2 2 4" xfId="8817" xr:uid="{00000000-0005-0000-0000-0000EB020000}"/>
    <cellStyle name="20 % - Akzent6 4 2 2 2 4 2" xfId="22268" xr:uid="{00000000-0005-0000-0000-0000EB020000}"/>
    <cellStyle name="20 % - Akzent6 4 2 2 2 4 3" xfId="35752" xr:uid="{00000000-0005-0000-0000-0000EB020000}"/>
    <cellStyle name="20 % - Akzent6 4 2 2 2 4 4" xfId="49243" xr:uid="{00000000-0005-0000-0000-0000EB020000}"/>
    <cellStyle name="20 % - Akzent6 4 2 2 2 5" xfId="12173" xr:uid="{00000000-0005-0000-0000-0000EB020000}"/>
    <cellStyle name="20 % - Akzent6 4 2 2 2 5 2" xfId="25624" xr:uid="{00000000-0005-0000-0000-0000EB020000}"/>
    <cellStyle name="20 % - Akzent6 4 2 2 2 5 3" xfId="39108" xr:uid="{00000000-0005-0000-0000-0000EB020000}"/>
    <cellStyle name="20 % - Akzent6 4 2 2 2 5 4" xfId="52599" xr:uid="{00000000-0005-0000-0000-0000EB020000}"/>
    <cellStyle name="20 % - Akzent6 4 2 2 2 6" xfId="15555" xr:uid="{00000000-0005-0000-0000-0000EB020000}"/>
    <cellStyle name="20 % - Akzent6 4 2 2 2 7" xfId="29039" xr:uid="{00000000-0005-0000-0000-0000EB020000}"/>
    <cellStyle name="20 % - Akzent6 4 2 2 2 8" xfId="42530" xr:uid="{00000000-0005-0000-0000-0000EB020000}"/>
    <cellStyle name="20 % - Akzent6 4 2 2 3" xfId="2667" xr:uid="{00000000-0005-0000-0000-0000ED020000}"/>
    <cellStyle name="20 % - Akzent6 4 2 2 3 2" xfId="6028" xr:uid="{00000000-0005-0000-0000-0000ED020000}"/>
    <cellStyle name="20 % - Akzent6 4 2 2 3 2 2" xfId="19479" xr:uid="{00000000-0005-0000-0000-0000ED020000}"/>
    <cellStyle name="20 % - Akzent6 4 2 2 3 2 3" xfId="32963" xr:uid="{00000000-0005-0000-0000-0000ED020000}"/>
    <cellStyle name="20 % - Akzent6 4 2 2 3 2 4" xfId="46454" xr:uid="{00000000-0005-0000-0000-0000ED020000}"/>
    <cellStyle name="20 % - Akzent6 4 2 2 3 3" xfId="9384" xr:uid="{00000000-0005-0000-0000-0000ED020000}"/>
    <cellStyle name="20 % - Akzent6 4 2 2 3 3 2" xfId="22835" xr:uid="{00000000-0005-0000-0000-0000ED020000}"/>
    <cellStyle name="20 % - Akzent6 4 2 2 3 3 3" xfId="36319" xr:uid="{00000000-0005-0000-0000-0000ED020000}"/>
    <cellStyle name="20 % - Akzent6 4 2 2 3 3 4" xfId="49810" xr:uid="{00000000-0005-0000-0000-0000ED020000}"/>
    <cellStyle name="20 % - Akzent6 4 2 2 3 4" xfId="12740" xr:uid="{00000000-0005-0000-0000-0000ED020000}"/>
    <cellStyle name="20 % - Akzent6 4 2 2 3 4 2" xfId="26191" xr:uid="{00000000-0005-0000-0000-0000ED020000}"/>
    <cellStyle name="20 % - Akzent6 4 2 2 3 4 3" xfId="39675" xr:uid="{00000000-0005-0000-0000-0000ED020000}"/>
    <cellStyle name="20 % - Akzent6 4 2 2 3 4 4" xfId="53166" xr:uid="{00000000-0005-0000-0000-0000ED020000}"/>
    <cellStyle name="20 % - Akzent6 4 2 2 3 5" xfId="16122" xr:uid="{00000000-0005-0000-0000-0000ED020000}"/>
    <cellStyle name="20 % - Akzent6 4 2 2 3 6" xfId="29606" xr:uid="{00000000-0005-0000-0000-0000ED020000}"/>
    <cellStyle name="20 % - Akzent6 4 2 2 3 7" xfId="43097" xr:uid="{00000000-0005-0000-0000-0000ED020000}"/>
    <cellStyle name="20 % - Akzent6 4 2 2 4" xfId="3772" xr:uid="{00000000-0005-0000-0000-0000EE020000}"/>
    <cellStyle name="20 % - Akzent6 4 2 2 4 2" xfId="7133" xr:uid="{00000000-0005-0000-0000-0000EE020000}"/>
    <cellStyle name="20 % - Akzent6 4 2 2 4 2 2" xfId="20584" xr:uid="{00000000-0005-0000-0000-0000EE020000}"/>
    <cellStyle name="20 % - Akzent6 4 2 2 4 2 3" xfId="34068" xr:uid="{00000000-0005-0000-0000-0000EE020000}"/>
    <cellStyle name="20 % - Akzent6 4 2 2 4 2 4" xfId="47559" xr:uid="{00000000-0005-0000-0000-0000EE020000}"/>
    <cellStyle name="20 % - Akzent6 4 2 2 4 3" xfId="10489" xr:uid="{00000000-0005-0000-0000-0000EE020000}"/>
    <cellStyle name="20 % - Akzent6 4 2 2 4 3 2" xfId="23940" xr:uid="{00000000-0005-0000-0000-0000EE020000}"/>
    <cellStyle name="20 % - Akzent6 4 2 2 4 3 3" xfId="37424" xr:uid="{00000000-0005-0000-0000-0000EE020000}"/>
    <cellStyle name="20 % - Akzent6 4 2 2 4 3 4" xfId="50915" xr:uid="{00000000-0005-0000-0000-0000EE020000}"/>
    <cellStyle name="20 % - Akzent6 4 2 2 4 4" xfId="13845" xr:uid="{00000000-0005-0000-0000-0000EE020000}"/>
    <cellStyle name="20 % - Akzent6 4 2 2 4 4 2" xfId="27296" xr:uid="{00000000-0005-0000-0000-0000EE020000}"/>
    <cellStyle name="20 % - Akzent6 4 2 2 4 4 3" xfId="40780" xr:uid="{00000000-0005-0000-0000-0000EE020000}"/>
    <cellStyle name="20 % - Akzent6 4 2 2 4 4 4" xfId="54271" xr:uid="{00000000-0005-0000-0000-0000EE020000}"/>
    <cellStyle name="20 % - Akzent6 4 2 2 4 5" xfId="17227" xr:uid="{00000000-0005-0000-0000-0000EE020000}"/>
    <cellStyle name="20 % - Akzent6 4 2 2 4 6" xfId="30711" xr:uid="{00000000-0005-0000-0000-0000EE020000}"/>
    <cellStyle name="20 % - Akzent6 4 2 2 4 7" xfId="44202" xr:uid="{00000000-0005-0000-0000-0000EE020000}"/>
    <cellStyle name="20 % - Akzent6 4 2 2 5" xfId="4352" xr:uid="{00000000-0005-0000-0000-0000EF020000}"/>
    <cellStyle name="20 % - Akzent6 4 2 2 5 2" xfId="7709" xr:uid="{00000000-0005-0000-0000-0000EF020000}"/>
    <cellStyle name="20 % - Akzent6 4 2 2 5 2 2" xfId="21160" xr:uid="{00000000-0005-0000-0000-0000EF020000}"/>
    <cellStyle name="20 % - Akzent6 4 2 2 5 2 3" xfId="34644" xr:uid="{00000000-0005-0000-0000-0000EF020000}"/>
    <cellStyle name="20 % - Akzent6 4 2 2 5 2 4" xfId="48135" xr:uid="{00000000-0005-0000-0000-0000EF020000}"/>
    <cellStyle name="20 % - Akzent6 4 2 2 5 3" xfId="11065" xr:uid="{00000000-0005-0000-0000-0000EF020000}"/>
    <cellStyle name="20 % - Akzent6 4 2 2 5 3 2" xfId="24516" xr:uid="{00000000-0005-0000-0000-0000EF020000}"/>
    <cellStyle name="20 % - Akzent6 4 2 2 5 3 3" xfId="38000" xr:uid="{00000000-0005-0000-0000-0000EF020000}"/>
    <cellStyle name="20 % - Akzent6 4 2 2 5 3 4" xfId="51491" xr:uid="{00000000-0005-0000-0000-0000EF020000}"/>
    <cellStyle name="20 % - Akzent6 4 2 2 5 4" xfId="14421" xr:uid="{00000000-0005-0000-0000-0000EF020000}"/>
    <cellStyle name="20 % - Akzent6 4 2 2 5 4 2" xfId="27872" xr:uid="{00000000-0005-0000-0000-0000EF020000}"/>
    <cellStyle name="20 % - Akzent6 4 2 2 5 4 3" xfId="41356" xr:uid="{00000000-0005-0000-0000-0000EF020000}"/>
    <cellStyle name="20 % - Akzent6 4 2 2 5 4 4" xfId="54847" xr:uid="{00000000-0005-0000-0000-0000EF020000}"/>
    <cellStyle name="20 % - Akzent6 4 2 2 5 5" xfId="17803" xr:uid="{00000000-0005-0000-0000-0000EF020000}"/>
    <cellStyle name="20 % - Akzent6 4 2 2 5 6" xfId="31287" xr:uid="{00000000-0005-0000-0000-0000EF020000}"/>
    <cellStyle name="20 % - Akzent6 4 2 2 5 7" xfId="44778" xr:uid="{00000000-0005-0000-0000-0000EF020000}"/>
    <cellStyle name="20 % - Akzent6 4 2 2 6" xfId="4902" xr:uid="{00000000-0005-0000-0000-0000EA020000}"/>
    <cellStyle name="20 % - Akzent6 4 2 2 6 2" xfId="18353" xr:uid="{00000000-0005-0000-0000-0000EA020000}"/>
    <cellStyle name="20 % - Akzent6 4 2 2 6 3" xfId="31837" xr:uid="{00000000-0005-0000-0000-0000EA020000}"/>
    <cellStyle name="20 % - Akzent6 4 2 2 6 4" xfId="45328" xr:uid="{00000000-0005-0000-0000-0000EA020000}"/>
    <cellStyle name="20 % - Akzent6 4 2 2 7" xfId="8258" xr:uid="{00000000-0005-0000-0000-0000EA020000}"/>
    <cellStyle name="20 % - Akzent6 4 2 2 7 2" xfId="21709" xr:uid="{00000000-0005-0000-0000-0000EA020000}"/>
    <cellStyle name="20 % - Akzent6 4 2 2 7 3" xfId="35193" xr:uid="{00000000-0005-0000-0000-0000EA020000}"/>
    <cellStyle name="20 % - Akzent6 4 2 2 7 4" xfId="48684" xr:uid="{00000000-0005-0000-0000-0000EA020000}"/>
    <cellStyle name="20 % - Akzent6 4 2 2 8" xfId="11614" xr:uid="{00000000-0005-0000-0000-0000EA020000}"/>
    <cellStyle name="20 % - Akzent6 4 2 2 8 2" xfId="25065" xr:uid="{00000000-0005-0000-0000-0000EA020000}"/>
    <cellStyle name="20 % - Akzent6 4 2 2 8 3" xfId="38549" xr:uid="{00000000-0005-0000-0000-0000EA020000}"/>
    <cellStyle name="20 % - Akzent6 4 2 2 8 4" xfId="52040" xr:uid="{00000000-0005-0000-0000-0000EA020000}"/>
    <cellStyle name="20 % - Akzent6 4 2 2 9" xfId="14995" xr:uid="{00000000-0005-0000-0000-0000EA020000}"/>
    <cellStyle name="20 % - Akzent6 4 2 3" xfId="1837" xr:uid="{00000000-0005-0000-0000-0000F0020000}"/>
    <cellStyle name="20 % - Akzent6 4 2 3 2" xfId="2977" xr:uid="{00000000-0005-0000-0000-0000F1020000}"/>
    <cellStyle name="20 % - Akzent6 4 2 3 2 2" xfId="6338" xr:uid="{00000000-0005-0000-0000-0000F1020000}"/>
    <cellStyle name="20 % - Akzent6 4 2 3 2 2 2" xfId="19789" xr:uid="{00000000-0005-0000-0000-0000F1020000}"/>
    <cellStyle name="20 % - Akzent6 4 2 3 2 2 3" xfId="33273" xr:uid="{00000000-0005-0000-0000-0000F1020000}"/>
    <cellStyle name="20 % - Akzent6 4 2 3 2 2 4" xfId="46764" xr:uid="{00000000-0005-0000-0000-0000F1020000}"/>
    <cellStyle name="20 % - Akzent6 4 2 3 2 3" xfId="9694" xr:uid="{00000000-0005-0000-0000-0000F1020000}"/>
    <cellStyle name="20 % - Akzent6 4 2 3 2 3 2" xfId="23145" xr:uid="{00000000-0005-0000-0000-0000F1020000}"/>
    <cellStyle name="20 % - Akzent6 4 2 3 2 3 3" xfId="36629" xr:uid="{00000000-0005-0000-0000-0000F1020000}"/>
    <cellStyle name="20 % - Akzent6 4 2 3 2 3 4" xfId="50120" xr:uid="{00000000-0005-0000-0000-0000F1020000}"/>
    <cellStyle name="20 % - Akzent6 4 2 3 2 4" xfId="13050" xr:uid="{00000000-0005-0000-0000-0000F1020000}"/>
    <cellStyle name="20 % - Akzent6 4 2 3 2 4 2" xfId="26501" xr:uid="{00000000-0005-0000-0000-0000F1020000}"/>
    <cellStyle name="20 % - Akzent6 4 2 3 2 4 3" xfId="39985" xr:uid="{00000000-0005-0000-0000-0000F1020000}"/>
    <cellStyle name="20 % - Akzent6 4 2 3 2 4 4" xfId="53476" xr:uid="{00000000-0005-0000-0000-0000F1020000}"/>
    <cellStyle name="20 % - Akzent6 4 2 3 2 5" xfId="16432" xr:uid="{00000000-0005-0000-0000-0000F1020000}"/>
    <cellStyle name="20 % - Akzent6 4 2 3 2 6" xfId="29916" xr:uid="{00000000-0005-0000-0000-0000F1020000}"/>
    <cellStyle name="20 % - Akzent6 4 2 3 2 7" xfId="43407" xr:uid="{00000000-0005-0000-0000-0000F1020000}"/>
    <cellStyle name="20 % - Akzent6 4 2 3 3" xfId="5211" xr:uid="{00000000-0005-0000-0000-0000F0020000}"/>
    <cellStyle name="20 % - Akzent6 4 2 3 3 2" xfId="18662" xr:uid="{00000000-0005-0000-0000-0000F0020000}"/>
    <cellStyle name="20 % - Akzent6 4 2 3 3 3" xfId="32146" xr:uid="{00000000-0005-0000-0000-0000F0020000}"/>
    <cellStyle name="20 % - Akzent6 4 2 3 3 4" xfId="45637" xr:uid="{00000000-0005-0000-0000-0000F0020000}"/>
    <cellStyle name="20 % - Akzent6 4 2 3 4" xfId="8567" xr:uid="{00000000-0005-0000-0000-0000F0020000}"/>
    <cellStyle name="20 % - Akzent6 4 2 3 4 2" xfId="22018" xr:uid="{00000000-0005-0000-0000-0000F0020000}"/>
    <cellStyle name="20 % - Akzent6 4 2 3 4 3" xfId="35502" xr:uid="{00000000-0005-0000-0000-0000F0020000}"/>
    <cellStyle name="20 % - Akzent6 4 2 3 4 4" xfId="48993" xr:uid="{00000000-0005-0000-0000-0000F0020000}"/>
    <cellStyle name="20 % - Akzent6 4 2 3 5" xfId="11923" xr:uid="{00000000-0005-0000-0000-0000F0020000}"/>
    <cellStyle name="20 % - Akzent6 4 2 3 5 2" xfId="25374" xr:uid="{00000000-0005-0000-0000-0000F0020000}"/>
    <cellStyle name="20 % - Akzent6 4 2 3 5 3" xfId="38858" xr:uid="{00000000-0005-0000-0000-0000F0020000}"/>
    <cellStyle name="20 % - Akzent6 4 2 3 5 4" xfId="52349" xr:uid="{00000000-0005-0000-0000-0000F0020000}"/>
    <cellStyle name="20 % - Akzent6 4 2 3 6" xfId="15305" xr:uid="{00000000-0005-0000-0000-0000F0020000}"/>
    <cellStyle name="20 % - Akzent6 4 2 3 7" xfId="28789" xr:uid="{00000000-0005-0000-0000-0000F0020000}"/>
    <cellStyle name="20 % - Akzent6 4 2 3 8" xfId="42280" xr:uid="{00000000-0005-0000-0000-0000F0020000}"/>
    <cellStyle name="20 % - Akzent6 4 2 4" xfId="2416" xr:uid="{00000000-0005-0000-0000-0000F2020000}"/>
    <cellStyle name="20 % - Akzent6 4 2 4 2" xfId="5778" xr:uid="{00000000-0005-0000-0000-0000F2020000}"/>
    <cellStyle name="20 % - Akzent6 4 2 4 2 2" xfId="19229" xr:uid="{00000000-0005-0000-0000-0000F2020000}"/>
    <cellStyle name="20 % - Akzent6 4 2 4 2 3" xfId="32713" xr:uid="{00000000-0005-0000-0000-0000F2020000}"/>
    <cellStyle name="20 % - Akzent6 4 2 4 2 4" xfId="46204" xr:uid="{00000000-0005-0000-0000-0000F2020000}"/>
    <cellStyle name="20 % - Akzent6 4 2 4 3" xfId="9134" xr:uid="{00000000-0005-0000-0000-0000F2020000}"/>
    <cellStyle name="20 % - Akzent6 4 2 4 3 2" xfId="22585" xr:uid="{00000000-0005-0000-0000-0000F2020000}"/>
    <cellStyle name="20 % - Akzent6 4 2 4 3 3" xfId="36069" xr:uid="{00000000-0005-0000-0000-0000F2020000}"/>
    <cellStyle name="20 % - Akzent6 4 2 4 3 4" xfId="49560" xr:uid="{00000000-0005-0000-0000-0000F2020000}"/>
    <cellStyle name="20 % - Akzent6 4 2 4 4" xfId="12490" xr:uid="{00000000-0005-0000-0000-0000F2020000}"/>
    <cellStyle name="20 % - Akzent6 4 2 4 4 2" xfId="25941" xr:uid="{00000000-0005-0000-0000-0000F2020000}"/>
    <cellStyle name="20 % - Akzent6 4 2 4 4 3" xfId="39425" xr:uid="{00000000-0005-0000-0000-0000F2020000}"/>
    <cellStyle name="20 % - Akzent6 4 2 4 4 4" xfId="52916" xr:uid="{00000000-0005-0000-0000-0000F2020000}"/>
    <cellStyle name="20 % - Akzent6 4 2 4 5" xfId="15872" xr:uid="{00000000-0005-0000-0000-0000F2020000}"/>
    <cellStyle name="20 % - Akzent6 4 2 4 6" xfId="29356" xr:uid="{00000000-0005-0000-0000-0000F2020000}"/>
    <cellStyle name="20 % - Akzent6 4 2 4 7" xfId="42847" xr:uid="{00000000-0005-0000-0000-0000F2020000}"/>
    <cellStyle name="20 % - Akzent6 4 2 5" xfId="3522" xr:uid="{00000000-0005-0000-0000-0000F3020000}"/>
    <cellStyle name="20 % - Akzent6 4 2 5 2" xfId="6883" xr:uid="{00000000-0005-0000-0000-0000F3020000}"/>
    <cellStyle name="20 % - Akzent6 4 2 5 2 2" xfId="20334" xr:uid="{00000000-0005-0000-0000-0000F3020000}"/>
    <cellStyle name="20 % - Akzent6 4 2 5 2 3" xfId="33818" xr:uid="{00000000-0005-0000-0000-0000F3020000}"/>
    <cellStyle name="20 % - Akzent6 4 2 5 2 4" xfId="47309" xr:uid="{00000000-0005-0000-0000-0000F3020000}"/>
    <cellStyle name="20 % - Akzent6 4 2 5 3" xfId="10239" xr:uid="{00000000-0005-0000-0000-0000F3020000}"/>
    <cellStyle name="20 % - Akzent6 4 2 5 3 2" xfId="23690" xr:uid="{00000000-0005-0000-0000-0000F3020000}"/>
    <cellStyle name="20 % - Akzent6 4 2 5 3 3" xfId="37174" xr:uid="{00000000-0005-0000-0000-0000F3020000}"/>
    <cellStyle name="20 % - Akzent6 4 2 5 3 4" xfId="50665" xr:uid="{00000000-0005-0000-0000-0000F3020000}"/>
    <cellStyle name="20 % - Akzent6 4 2 5 4" xfId="13595" xr:uid="{00000000-0005-0000-0000-0000F3020000}"/>
    <cellStyle name="20 % - Akzent6 4 2 5 4 2" xfId="27046" xr:uid="{00000000-0005-0000-0000-0000F3020000}"/>
    <cellStyle name="20 % - Akzent6 4 2 5 4 3" xfId="40530" xr:uid="{00000000-0005-0000-0000-0000F3020000}"/>
    <cellStyle name="20 % - Akzent6 4 2 5 4 4" xfId="54021" xr:uid="{00000000-0005-0000-0000-0000F3020000}"/>
    <cellStyle name="20 % - Akzent6 4 2 5 5" xfId="16977" xr:uid="{00000000-0005-0000-0000-0000F3020000}"/>
    <cellStyle name="20 % - Akzent6 4 2 5 6" xfId="30461" xr:uid="{00000000-0005-0000-0000-0000F3020000}"/>
    <cellStyle name="20 % - Akzent6 4 2 5 7" xfId="43952" xr:uid="{00000000-0005-0000-0000-0000F3020000}"/>
    <cellStyle name="20 % - Akzent6 4 2 6" xfId="4102" xr:uid="{00000000-0005-0000-0000-0000F4020000}"/>
    <cellStyle name="20 % - Akzent6 4 2 6 2" xfId="7459" xr:uid="{00000000-0005-0000-0000-0000F4020000}"/>
    <cellStyle name="20 % - Akzent6 4 2 6 2 2" xfId="20910" xr:uid="{00000000-0005-0000-0000-0000F4020000}"/>
    <cellStyle name="20 % - Akzent6 4 2 6 2 3" xfId="34394" xr:uid="{00000000-0005-0000-0000-0000F4020000}"/>
    <cellStyle name="20 % - Akzent6 4 2 6 2 4" xfId="47885" xr:uid="{00000000-0005-0000-0000-0000F4020000}"/>
    <cellStyle name="20 % - Akzent6 4 2 6 3" xfId="10815" xr:uid="{00000000-0005-0000-0000-0000F4020000}"/>
    <cellStyle name="20 % - Akzent6 4 2 6 3 2" xfId="24266" xr:uid="{00000000-0005-0000-0000-0000F4020000}"/>
    <cellStyle name="20 % - Akzent6 4 2 6 3 3" xfId="37750" xr:uid="{00000000-0005-0000-0000-0000F4020000}"/>
    <cellStyle name="20 % - Akzent6 4 2 6 3 4" xfId="51241" xr:uid="{00000000-0005-0000-0000-0000F4020000}"/>
    <cellStyle name="20 % - Akzent6 4 2 6 4" xfId="14171" xr:uid="{00000000-0005-0000-0000-0000F4020000}"/>
    <cellStyle name="20 % - Akzent6 4 2 6 4 2" xfId="27622" xr:uid="{00000000-0005-0000-0000-0000F4020000}"/>
    <cellStyle name="20 % - Akzent6 4 2 6 4 3" xfId="41106" xr:uid="{00000000-0005-0000-0000-0000F4020000}"/>
    <cellStyle name="20 % - Akzent6 4 2 6 4 4" xfId="54597" xr:uid="{00000000-0005-0000-0000-0000F4020000}"/>
    <cellStyle name="20 % - Akzent6 4 2 6 5" xfId="17553" xr:uid="{00000000-0005-0000-0000-0000F4020000}"/>
    <cellStyle name="20 % - Akzent6 4 2 6 6" xfId="31037" xr:uid="{00000000-0005-0000-0000-0000F4020000}"/>
    <cellStyle name="20 % - Akzent6 4 2 6 7" xfId="44528" xr:uid="{00000000-0005-0000-0000-0000F4020000}"/>
    <cellStyle name="20 % - Akzent6 4 2 7" xfId="4652" xr:uid="{00000000-0005-0000-0000-0000E9020000}"/>
    <cellStyle name="20 % - Akzent6 4 2 7 2" xfId="18103" xr:uid="{00000000-0005-0000-0000-0000E9020000}"/>
    <cellStyle name="20 % - Akzent6 4 2 7 3" xfId="31587" xr:uid="{00000000-0005-0000-0000-0000E9020000}"/>
    <cellStyle name="20 % - Akzent6 4 2 7 4" xfId="45078" xr:uid="{00000000-0005-0000-0000-0000E9020000}"/>
    <cellStyle name="20 % - Akzent6 4 2 8" xfId="8008" xr:uid="{00000000-0005-0000-0000-0000E9020000}"/>
    <cellStyle name="20 % - Akzent6 4 2 8 2" xfId="21459" xr:uid="{00000000-0005-0000-0000-0000E9020000}"/>
    <cellStyle name="20 % - Akzent6 4 2 8 3" xfId="34943" xr:uid="{00000000-0005-0000-0000-0000E9020000}"/>
    <cellStyle name="20 % - Akzent6 4 2 8 4" xfId="48434" xr:uid="{00000000-0005-0000-0000-0000E9020000}"/>
    <cellStyle name="20 % - Akzent6 4 2 9" xfId="11364" xr:uid="{00000000-0005-0000-0000-0000E9020000}"/>
    <cellStyle name="20 % - Akzent6 4 2 9 2" xfId="24815" xr:uid="{00000000-0005-0000-0000-0000E9020000}"/>
    <cellStyle name="20 % - Akzent6 4 2 9 3" xfId="38299" xr:uid="{00000000-0005-0000-0000-0000E9020000}"/>
    <cellStyle name="20 % - Akzent6 4 2 9 4" xfId="51790" xr:uid="{00000000-0005-0000-0000-0000E9020000}"/>
    <cellStyle name="20 % - Akzent6 4 3" xfId="1412" xr:uid="{00000000-0005-0000-0000-0000F5020000}"/>
    <cellStyle name="20 % - Akzent6 4 3 10" xfId="28377" xr:uid="{00000000-0005-0000-0000-0000F5020000}"/>
    <cellStyle name="20 % - Akzent6 4 3 11" xfId="41868" xr:uid="{00000000-0005-0000-0000-0000F5020000}"/>
    <cellStyle name="20 % - Akzent6 4 3 2" xfId="1986" xr:uid="{00000000-0005-0000-0000-0000F6020000}"/>
    <cellStyle name="20 % - Akzent6 4 3 2 2" xfId="3126" xr:uid="{00000000-0005-0000-0000-0000F7020000}"/>
    <cellStyle name="20 % - Akzent6 4 3 2 2 2" xfId="6487" xr:uid="{00000000-0005-0000-0000-0000F7020000}"/>
    <cellStyle name="20 % - Akzent6 4 3 2 2 2 2" xfId="19938" xr:uid="{00000000-0005-0000-0000-0000F7020000}"/>
    <cellStyle name="20 % - Akzent6 4 3 2 2 2 3" xfId="33422" xr:uid="{00000000-0005-0000-0000-0000F7020000}"/>
    <cellStyle name="20 % - Akzent6 4 3 2 2 2 4" xfId="46913" xr:uid="{00000000-0005-0000-0000-0000F7020000}"/>
    <cellStyle name="20 % - Akzent6 4 3 2 2 3" xfId="9843" xr:uid="{00000000-0005-0000-0000-0000F7020000}"/>
    <cellStyle name="20 % - Akzent6 4 3 2 2 3 2" xfId="23294" xr:uid="{00000000-0005-0000-0000-0000F7020000}"/>
    <cellStyle name="20 % - Akzent6 4 3 2 2 3 3" xfId="36778" xr:uid="{00000000-0005-0000-0000-0000F7020000}"/>
    <cellStyle name="20 % - Akzent6 4 3 2 2 3 4" xfId="50269" xr:uid="{00000000-0005-0000-0000-0000F7020000}"/>
    <cellStyle name="20 % - Akzent6 4 3 2 2 4" xfId="13199" xr:uid="{00000000-0005-0000-0000-0000F7020000}"/>
    <cellStyle name="20 % - Akzent6 4 3 2 2 4 2" xfId="26650" xr:uid="{00000000-0005-0000-0000-0000F7020000}"/>
    <cellStyle name="20 % - Akzent6 4 3 2 2 4 3" xfId="40134" xr:uid="{00000000-0005-0000-0000-0000F7020000}"/>
    <cellStyle name="20 % - Akzent6 4 3 2 2 4 4" xfId="53625" xr:uid="{00000000-0005-0000-0000-0000F7020000}"/>
    <cellStyle name="20 % - Akzent6 4 3 2 2 5" xfId="16581" xr:uid="{00000000-0005-0000-0000-0000F7020000}"/>
    <cellStyle name="20 % - Akzent6 4 3 2 2 6" xfId="30065" xr:uid="{00000000-0005-0000-0000-0000F7020000}"/>
    <cellStyle name="20 % - Akzent6 4 3 2 2 7" xfId="43556" xr:uid="{00000000-0005-0000-0000-0000F7020000}"/>
    <cellStyle name="20 % - Akzent6 4 3 2 3" xfId="5360" xr:uid="{00000000-0005-0000-0000-0000F6020000}"/>
    <cellStyle name="20 % - Akzent6 4 3 2 3 2" xfId="18811" xr:uid="{00000000-0005-0000-0000-0000F6020000}"/>
    <cellStyle name="20 % - Akzent6 4 3 2 3 3" xfId="32295" xr:uid="{00000000-0005-0000-0000-0000F6020000}"/>
    <cellStyle name="20 % - Akzent6 4 3 2 3 4" xfId="45786" xr:uid="{00000000-0005-0000-0000-0000F6020000}"/>
    <cellStyle name="20 % - Akzent6 4 3 2 4" xfId="8716" xr:uid="{00000000-0005-0000-0000-0000F6020000}"/>
    <cellStyle name="20 % - Akzent6 4 3 2 4 2" xfId="22167" xr:uid="{00000000-0005-0000-0000-0000F6020000}"/>
    <cellStyle name="20 % - Akzent6 4 3 2 4 3" xfId="35651" xr:uid="{00000000-0005-0000-0000-0000F6020000}"/>
    <cellStyle name="20 % - Akzent6 4 3 2 4 4" xfId="49142" xr:uid="{00000000-0005-0000-0000-0000F6020000}"/>
    <cellStyle name="20 % - Akzent6 4 3 2 5" xfId="12072" xr:uid="{00000000-0005-0000-0000-0000F6020000}"/>
    <cellStyle name="20 % - Akzent6 4 3 2 5 2" xfId="25523" xr:uid="{00000000-0005-0000-0000-0000F6020000}"/>
    <cellStyle name="20 % - Akzent6 4 3 2 5 3" xfId="39007" xr:uid="{00000000-0005-0000-0000-0000F6020000}"/>
    <cellStyle name="20 % - Akzent6 4 3 2 5 4" xfId="52498" xr:uid="{00000000-0005-0000-0000-0000F6020000}"/>
    <cellStyle name="20 % - Akzent6 4 3 2 6" xfId="15454" xr:uid="{00000000-0005-0000-0000-0000F6020000}"/>
    <cellStyle name="20 % - Akzent6 4 3 2 7" xfId="28938" xr:uid="{00000000-0005-0000-0000-0000F6020000}"/>
    <cellStyle name="20 % - Akzent6 4 3 2 8" xfId="42429" xr:uid="{00000000-0005-0000-0000-0000F6020000}"/>
    <cellStyle name="20 % - Akzent6 4 3 3" xfId="2566" xr:uid="{00000000-0005-0000-0000-0000F8020000}"/>
    <cellStyle name="20 % - Akzent6 4 3 3 2" xfId="5927" xr:uid="{00000000-0005-0000-0000-0000F8020000}"/>
    <cellStyle name="20 % - Akzent6 4 3 3 2 2" xfId="19378" xr:uid="{00000000-0005-0000-0000-0000F8020000}"/>
    <cellStyle name="20 % - Akzent6 4 3 3 2 3" xfId="32862" xr:uid="{00000000-0005-0000-0000-0000F8020000}"/>
    <cellStyle name="20 % - Akzent6 4 3 3 2 4" xfId="46353" xr:uid="{00000000-0005-0000-0000-0000F8020000}"/>
    <cellStyle name="20 % - Akzent6 4 3 3 3" xfId="9283" xr:uid="{00000000-0005-0000-0000-0000F8020000}"/>
    <cellStyle name="20 % - Akzent6 4 3 3 3 2" xfId="22734" xr:uid="{00000000-0005-0000-0000-0000F8020000}"/>
    <cellStyle name="20 % - Akzent6 4 3 3 3 3" xfId="36218" xr:uid="{00000000-0005-0000-0000-0000F8020000}"/>
    <cellStyle name="20 % - Akzent6 4 3 3 3 4" xfId="49709" xr:uid="{00000000-0005-0000-0000-0000F8020000}"/>
    <cellStyle name="20 % - Akzent6 4 3 3 4" xfId="12639" xr:uid="{00000000-0005-0000-0000-0000F8020000}"/>
    <cellStyle name="20 % - Akzent6 4 3 3 4 2" xfId="26090" xr:uid="{00000000-0005-0000-0000-0000F8020000}"/>
    <cellStyle name="20 % - Akzent6 4 3 3 4 3" xfId="39574" xr:uid="{00000000-0005-0000-0000-0000F8020000}"/>
    <cellStyle name="20 % - Akzent6 4 3 3 4 4" xfId="53065" xr:uid="{00000000-0005-0000-0000-0000F8020000}"/>
    <cellStyle name="20 % - Akzent6 4 3 3 5" xfId="16021" xr:uid="{00000000-0005-0000-0000-0000F8020000}"/>
    <cellStyle name="20 % - Akzent6 4 3 3 6" xfId="29505" xr:uid="{00000000-0005-0000-0000-0000F8020000}"/>
    <cellStyle name="20 % - Akzent6 4 3 3 7" xfId="42996" xr:uid="{00000000-0005-0000-0000-0000F8020000}"/>
    <cellStyle name="20 % - Akzent6 4 3 4" xfId="3671" xr:uid="{00000000-0005-0000-0000-0000F9020000}"/>
    <cellStyle name="20 % - Akzent6 4 3 4 2" xfId="7032" xr:uid="{00000000-0005-0000-0000-0000F9020000}"/>
    <cellStyle name="20 % - Akzent6 4 3 4 2 2" xfId="20483" xr:uid="{00000000-0005-0000-0000-0000F9020000}"/>
    <cellStyle name="20 % - Akzent6 4 3 4 2 3" xfId="33967" xr:uid="{00000000-0005-0000-0000-0000F9020000}"/>
    <cellStyle name="20 % - Akzent6 4 3 4 2 4" xfId="47458" xr:uid="{00000000-0005-0000-0000-0000F9020000}"/>
    <cellStyle name="20 % - Akzent6 4 3 4 3" xfId="10388" xr:uid="{00000000-0005-0000-0000-0000F9020000}"/>
    <cellStyle name="20 % - Akzent6 4 3 4 3 2" xfId="23839" xr:uid="{00000000-0005-0000-0000-0000F9020000}"/>
    <cellStyle name="20 % - Akzent6 4 3 4 3 3" xfId="37323" xr:uid="{00000000-0005-0000-0000-0000F9020000}"/>
    <cellStyle name="20 % - Akzent6 4 3 4 3 4" xfId="50814" xr:uid="{00000000-0005-0000-0000-0000F9020000}"/>
    <cellStyle name="20 % - Akzent6 4 3 4 4" xfId="13744" xr:uid="{00000000-0005-0000-0000-0000F9020000}"/>
    <cellStyle name="20 % - Akzent6 4 3 4 4 2" xfId="27195" xr:uid="{00000000-0005-0000-0000-0000F9020000}"/>
    <cellStyle name="20 % - Akzent6 4 3 4 4 3" xfId="40679" xr:uid="{00000000-0005-0000-0000-0000F9020000}"/>
    <cellStyle name="20 % - Akzent6 4 3 4 4 4" xfId="54170" xr:uid="{00000000-0005-0000-0000-0000F9020000}"/>
    <cellStyle name="20 % - Akzent6 4 3 4 5" xfId="17126" xr:uid="{00000000-0005-0000-0000-0000F9020000}"/>
    <cellStyle name="20 % - Akzent6 4 3 4 6" xfId="30610" xr:uid="{00000000-0005-0000-0000-0000F9020000}"/>
    <cellStyle name="20 % - Akzent6 4 3 4 7" xfId="44101" xr:uid="{00000000-0005-0000-0000-0000F9020000}"/>
    <cellStyle name="20 % - Akzent6 4 3 5" xfId="4251" xr:uid="{00000000-0005-0000-0000-0000FA020000}"/>
    <cellStyle name="20 % - Akzent6 4 3 5 2" xfId="7608" xr:uid="{00000000-0005-0000-0000-0000FA020000}"/>
    <cellStyle name="20 % - Akzent6 4 3 5 2 2" xfId="21059" xr:uid="{00000000-0005-0000-0000-0000FA020000}"/>
    <cellStyle name="20 % - Akzent6 4 3 5 2 3" xfId="34543" xr:uid="{00000000-0005-0000-0000-0000FA020000}"/>
    <cellStyle name="20 % - Akzent6 4 3 5 2 4" xfId="48034" xr:uid="{00000000-0005-0000-0000-0000FA020000}"/>
    <cellStyle name="20 % - Akzent6 4 3 5 3" xfId="10964" xr:uid="{00000000-0005-0000-0000-0000FA020000}"/>
    <cellStyle name="20 % - Akzent6 4 3 5 3 2" xfId="24415" xr:uid="{00000000-0005-0000-0000-0000FA020000}"/>
    <cellStyle name="20 % - Akzent6 4 3 5 3 3" xfId="37899" xr:uid="{00000000-0005-0000-0000-0000FA020000}"/>
    <cellStyle name="20 % - Akzent6 4 3 5 3 4" xfId="51390" xr:uid="{00000000-0005-0000-0000-0000FA020000}"/>
    <cellStyle name="20 % - Akzent6 4 3 5 4" xfId="14320" xr:uid="{00000000-0005-0000-0000-0000FA020000}"/>
    <cellStyle name="20 % - Akzent6 4 3 5 4 2" xfId="27771" xr:uid="{00000000-0005-0000-0000-0000FA020000}"/>
    <cellStyle name="20 % - Akzent6 4 3 5 4 3" xfId="41255" xr:uid="{00000000-0005-0000-0000-0000FA020000}"/>
    <cellStyle name="20 % - Akzent6 4 3 5 4 4" xfId="54746" xr:uid="{00000000-0005-0000-0000-0000FA020000}"/>
    <cellStyle name="20 % - Akzent6 4 3 5 5" xfId="17702" xr:uid="{00000000-0005-0000-0000-0000FA020000}"/>
    <cellStyle name="20 % - Akzent6 4 3 5 6" xfId="31186" xr:uid="{00000000-0005-0000-0000-0000FA020000}"/>
    <cellStyle name="20 % - Akzent6 4 3 5 7" xfId="44677" xr:uid="{00000000-0005-0000-0000-0000FA020000}"/>
    <cellStyle name="20 % - Akzent6 4 3 6" xfId="4801" xr:uid="{00000000-0005-0000-0000-0000F5020000}"/>
    <cellStyle name="20 % - Akzent6 4 3 6 2" xfId="18252" xr:uid="{00000000-0005-0000-0000-0000F5020000}"/>
    <cellStyle name="20 % - Akzent6 4 3 6 3" xfId="31736" xr:uid="{00000000-0005-0000-0000-0000F5020000}"/>
    <cellStyle name="20 % - Akzent6 4 3 6 4" xfId="45227" xr:uid="{00000000-0005-0000-0000-0000F5020000}"/>
    <cellStyle name="20 % - Akzent6 4 3 7" xfId="8157" xr:uid="{00000000-0005-0000-0000-0000F5020000}"/>
    <cellStyle name="20 % - Akzent6 4 3 7 2" xfId="21608" xr:uid="{00000000-0005-0000-0000-0000F5020000}"/>
    <cellStyle name="20 % - Akzent6 4 3 7 3" xfId="35092" xr:uid="{00000000-0005-0000-0000-0000F5020000}"/>
    <cellStyle name="20 % - Akzent6 4 3 7 4" xfId="48583" xr:uid="{00000000-0005-0000-0000-0000F5020000}"/>
    <cellStyle name="20 % - Akzent6 4 3 8" xfId="11513" xr:uid="{00000000-0005-0000-0000-0000F5020000}"/>
    <cellStyle name="20 % - Akzent6 4 3 8 2" xfId="24964" xr:uid="{00000000-0005-0000-0000-0000F5020000}"/>
    <cellStyle name="20 % - Akzent6 4 3 8 3" xfId="38448" xr:uid="{00000000-0005-0000-0000-0000F5020000}"/>
    <cellStyle name="20 % - Akzent6 4 3 8 4" xfId="51939" xr:uid="{00000000-0005-0000-0000-0000F5020000}"/>
    <cellStyle name="20 % - Akzent6 4 3 9" xfId="14894" xr:uid="{00000000-0005-0000-0000-0000F5020000}"/>
    <cellStyle name="20 % - Akzent6 4 4" xfId="1737" xr:uid="{00000000-0005-0000-0000-0000FB020000}"/>
    <cellStyle name="20 % - Akzent6 4 4 2" xfId="2876" xr:uid="{00000000-0005-0000-0000-0000FC020000}"/>
    <cellStyle name="20 % - Akzent6 4 4 2 2" xfId="6237" xr:uid="{00000000-0005-0000-0000-0000FC020000}"/>
    <cellStyle name="20 % - Akzent6 4 4 2 2 2" xfId="19688" xr:uid="{00000000-0005-0000-0000-0000FC020000}"/>
    <cellStyle name="20 % - Akzent6 4 4 2 2 3" xfId="33172" xr:uid="{00000000-0005-0000-0000-0000FC020000}"/>
    <cellStyle name="20 % - Akzent6 4 4 2 2 4" xfId="46663" xr:uid="{00000000-0005-0000-0000-0000FC020000}"/>
    <cellStyle name="20 % - Akzent6 4 4 2 3" xfId="9593" xr:uid="{00000000-0005-0000-0000-0000FC020000}"/>
    <cellStyle name="20 % - Akzent6 4 4 2 3 2" xfId="23044" xr:uid="{00000000-0005-0000-0000-0000FC020000}"/>
    <cellStyle name="20 % - Akzent6 4 4 2 3 3" xfId="36528" xr:uid="{00000000-0005-0000-0000-0000FC020000}"/>
    <cellStyle name="20 % - Akzent6 4 4 2 3 4" xfId="50019" xr:uid="{00000000-0005-0000-0000-0000FC020000}"/>
    <cellStyle name="20 % - Akzent6 4 4 2 4" xfId="12949" xr:uid="{00000000-0005-0000-0000-0000FC020000}"/>
    <cellStyle name="20 % - Akzent6 4 4 2 4 2" xfId="26400" xr:uid="{00000000-0005-0000-0000-0000FC020000}"/>
    <cellStyle name="20 % - Akzent6 4 4 2 4 3" xfId="39884" xr:uid="{00000000-0005-0000-0000-0000FC020000}"/>
    <cellStyle name="20 % - Akzent6 4 4 2 4 4" xfId="53375" xr:uid="{00000000-0005-0000-0000-0000FC020000}"/>
    <cellStyle name="20 % - Akzent6 4 4 2 5" xfId="16331" xr:uid="{00000000-0005-0000-0000-0000FC020000}"/>
    <cellStyle name="20 % - Akzent6 4 4 2 6" xfId="29815" xr:uid="{00000000-0005-0000-0000-0000FC020000}"/>
    <cellStyle name="20 % - Akzent6 4 4 2 7" xfId="43306" xr:uid="{00000000-0005-0000-0000-0000FC020000}"/>
    <cellStyle name="20 % - Akzent6 4 4 3" xfId="5110" xr:uid="{00000000-0005-0000-0000-0000FB020000}"/>
    <cellStyle name="20 % - Akzent6 4 4 3 2" xfId="18561" xr:uid="{00000000-0005-0000-0000-0000FB020000}"/>
    <cellStyle name="20 % - Akzent6 4 4 3 3" xfId="32045" xr:uid="{00000000-0005-0000-0000-0000FB020000}"/>
    <cellStyle name="20 % - Akzent6 4 4 3 4" xfId="45536" xr:uid="{00000000-0005-0000-0000-0000FB020000}"/>
    <cellStyle name="20 % - Akzent6 4 4 4" xfId="8466" xr:uid="{00000000-0005-0000-0000-0000FB020000}"/>
    <cellStyle name="20 % - Akzent6 4 4 4 2" xfId="21917" xr:uid="{00000000-0005-0000-0000-0000FB020000}"/>
    <cellStyle name="20 % - Akzent6 4 4 4 3" xfId="35401" xr:uid="{00000000-0005-0000-0000-0000FB020000}"/>
    <cellStyle name="20 % - Akzent6 4 4 4 4" xfId="48892" xr:uid="{00000000-0005-0000-0000-0000FB020000}"/>
    <cellStyle name="20 % - Akzent6 4 4 5" xfId="11822" xr:uid="{00000000-0005-0000-0000-0000FB020000}"/>
    <cellStyle name="20 % - Akzent6 4 4 5 2" xfId="25273" xr:uid="{00000000-0005-0000-0000-0000FB020000}"/>
    <cellStyle name="20 % - Akzent6 4 4 5 3" xfId="38757" xr:uid="{00000000-0005-0000-0000-0000FB020000}"/>
    <cellStyle name="20 % - Akzent6 4 4 5 4" xfId="52248" xr:uid="{00000000-0005-0000-0000-0000FB020000}"/>
    <cellStyle name="20 % - Akzent6 4 4 6" xfId="15204" xr:uid="{00000000-0005-0000-0000-0000FB020000}"/>
    <cellStyle name="20 % - Akzent6 4 4 7" xfId="28688" xr:uid="{00000000-0005-0000-0000-0000FB020000}"/>
    <cellStyle name="20 % - Akzent6 4 4 8" xfId="42179" xr:uid="{00000000-0005-0000-0000-0000FB020000}"/>
    <cellStyle name="20 % - Akzent6 4 5" xfId="2314" xr:uid="{00000000-0005-0000-0000-0000FD020000}"/>
    <cellStyle name="20 % - Akzent6 4 5 2" xfId="5676" xr:uid="{00000000-0005-0000-0000-0000FD020000}"/>
    <cellStyle name="20 % - Akzent6 4 5 2 2" xfId="19127" xr:uid="{00000000-0005-0000-0000-0000FD020000}"/>
    <cellStyle name="20 % - Akzent6 4 5 2 3" xfId="32611" xr:uid="{00000000-0005-0000-0000-0000FD020000}"/>
    <cellStyle name="20 % - Akzent6 4 5 2 4" xfId="46102" xr:uid="{00000000-0005-0000-0000-0000FD020000}"/>
    <cellStyle name="20 % - Akzent6 4 5 3" xfId="9032" xr:uid="{00000000-0005-0000-0000-0000FD020000}"/>
    <cellStyle name="20 % - Akzent6 4 5 3 2" xfId="22483" xr:uid="{00000000-0005-0000-0000-0000FD020000}"/>
    <cellStyle name="20 % - Akzent6 4 5 3 3" xfId="35967" xr:uid="{00000000-0005-0000-0000-0000FD020000}"/>
    <cellStyle name="20 % - Akzent6 4 5 3 4" xfId="49458" xr:uid="{00000000-0005-0000-0000-0000FD020000}"/>
    <cellStyle name="20 % - Akzent6 4 5 4" xfId="12388" xr:uid="{00000000-0005-0000-0000-0000FD020000}"/>
    <cellStyle name="20 % - Akzent6 4 5 4 2" xfId="25839" xr:uid="{00000000-0005-0000-0000-0000FD020000}"/>
    <cellStyle name="20 % - Akzent6 4 5 4 3" xfId="39323" xr:uid="{00000000-0005-0000-0000-0000FD020000}"/>
    <cellStyle name="20 % - Akzent6 4 5 4 4" xfId="52814" xr:uid="{00000000-0005-0000-0000-0000FD020000}"/>
    <cellStyle name="20 % - Akzent6 4 5 5" xfId="15770" xr:uid="{00000000-0005-0000-0000-0000FD020000}"/>
    <cellStyle name="20 % - Akzent6 4 5 6" xfId="29254" xr:uid="{00000000-0005-0000-0000-0000FD020000}"/>
    <cellStyle name="20 % - Akzent6 4 5 7" xfId="42745" xr:uid="{00000000-0005-0000-0000-0000FD020000}"/>
    <cellStyle name="20 % - Akzent6 4 6" xfId="3420" xr:uid="{00000000-0005-0000-0000-0000FE020000}"/>
    <cellStyle name="20 % - Akzent6 4 6 2" xfId="6781" xr:uid="{00000000-0005-0000-0000-0000FE020000}"/>
    <cellStyle name="20 % - Akzent6 4 6 2 2" xfId="20232" xr:uid="{00000000-0005-0000-0000-0000FE020000}"/>
    <cellStyle name="20 % - Akzent6 4 6 2 3" xfId="33716" xr:uid="{00000000-0005-0000-0000-0000FE020000}"/>
    <cellStyle name="20 % - Akzent6 4 6 2 4" xfId="47207" xr:uid="{00000000-0005-0000-0000-0000FE020000}"/>
    <cellStyle name="20 % - Akzent6 4 6 3" xfId="10137" xr:uid="{00000000-0005-0000-0000-0000FE020000}"/>
    <cellStyle name="20 % - Akzent6 4 6 3 2" xfId="23588" xr:uid="{00000000-0005-0000-0000-0000FE020000}"/>
    <cellStyle name="20 % - Akzent6 4 6 3 3" xfId="37072" xr:uid="{00000000-0005-0000-0000-0000FE020000}"/>
    <cellStyle name="20 % - Akzent6 4 6 3 4" xfId="50563" xr:uid="{00000000-0005-0000-0000-0000FE020000}"/>
    <cellStyle name="20 % - Akzent6 4 6 4" xfId="13493" xr:uid="{00000000-0005-0000-0000-0000FE020000}"/>
    <cellStyle name="20 % - Akzent6 4 6 4 2" xfId="26944" xr:uid="{00000000-0005-0000-0000-0000FE020000}"/>
    <cellStyle name="20 % - Akzent6 4 6 4 3" xfId="40428" xr:uid="{00000000-0005-0000-0000-0000FE020000}"/>
    <cellStyle name="20 % - Akzent6 4 6 4 4" xfId="53919" xr:uid="{00000000-0005-0000-0000-0000FE020000}"/>
    <cellStyle name="20 % - Akzent6 4 6 5" xfId="16875" xr:uid="{00000000-0005-0000-0000-0000FE020000}"/>
    <cellStyle name="20 % - Akzent6 4 6 6" xfId="30359" xr:uid="{00000000-0005-0000-0000-0000FE020000}"/>
    <cellStyle name="20 % - Akzent6 4 6 7" xfId="43850" xr:uid="{00000000-0005-0000-0000-0000FE020000}"/>
    <cellStyle name="20 % - Akzent6 4 7" xfId="4000" xr:uid="{00000000-0005-0000-0000-0000FF020000}"/>
    <cellStyle name="20 % - Akzent6 4 7 2" xfId="7357" xr:uid="{00000000-0005-0000-0000-0000FF020000}"/>
    <cellStyle name="20 % - Akzent6 4 7 2 2" xfId="20808" xr:uid="{00000000-0005-0000-0000-0000FF020000}"/>
    <cellStyle name="20 % - Akzent6 4 7 2 3" xfId="34292" xr:uid="{00000000-0005-0000-0000-0000FF020000}"/>
    <cellStyle name="20 % - Akzent6 4 7 2 4" xfId="47783" xr:uid="{00000000-0005-0000-0000-0000FF020000}"/>
    <cellStyle name="20 % - Akzent6 4 7 3" xfId="10713" xr:uid="{00000000-0005-0000-0000-0000FF020000}"/>
    <cellStyle name="20 % - Akzent6 4 7 3 2" xfId="24164" xr:uid="{00000000-0005-0000-0000-0000FF020000}"/>
    <cellStyle name="20 % - Akzent6 4 7 3 3" xfId="37648" xr:uid="{00000000-0005-0000-0000-0000FF020000}"/>
    <cellStyle name="20 % - Akzent6 4 7 3 4" xfId="51139" xr:uid="{00000000-0005-0000-0000-0000FF020000}"/>
    <cellStyle name="20 % - Akzent6 4 7 4" xfId="14069" xr:uid="{00000000-0005-0000-0000-0000FF020000}"/>
    <cellStyle name="20 % - Akzent6 4 7 4 2" xfId="27520" xr:uid="{00000000-0005-0000-0000-0000FF020000}"/>
    <cellStyle name="20 % - Akzent6 4 7 4 3" xfId="41004" xr:uid="{00000000-0005-0000-0000-0000FF020000}"/>
    <cellStyle name="20 % - Akzent6 4 7 4 4" xfId="54495" xr:uid="{00000000-0005-0000-0000-0000FF020000}"/>
    <cellStyle name="20 % - Akzent6 4 7 5" xfId="17451" xr:uid="{00000000-0005-0000-0000-0000FF020000}"/>
    <cellStyle name="20 % - Akzent6 4 7 6" xfId="30935" xr:uid="{00000000-0005-0000-0000-0000FF020000}"/>
    <cellStyle name="20 % - Akzent6 4 7 7" xfId="44426" xr:uid="{00000000-0005-0000-0000-0000FF020000}"/>
    <cellStyle name="20 % - Akzent6 4 8" xfId="4550" xr:uid="{00000000-0005-0000-0000-0000E8020000}"/>
    <cellStyle name="20 % - Akzent6 4 8 2" xfId="18001" xr:uid="{00000000-0005-0000-0000-0000E8020000}"/>
    <cellStyle name="20 % - Akzent6 4 8 3" xfId="31485" xr:uid="{00000000-0005-0000-0000-0000E8020000}"/>
    <cellStyle name="20 % - Akzent6 4 8 4" xfId="44976" xr:uid="{00000000-0005-0000-0000-0000E8020000}"/>
    <cellStyle name="20 % - Akzent6 4 9" xfId="7906" xr:uid="{00000000-0005-0000-0000-0000E8020000}"/>
    <cellStyle name="20 % - Akzent6 4 9 2" xfId="21357" xr:uid="{00000000-0005-0000-0000-0000E8020000}"/>
    <cellStyle name="20 % - Akzent6 4 9 3" xfId="34841" xr:uid="{00000000-0005-0000-0000-0000E8020000}"/>
    <cellStyle name="20 % - Akzent6 4 9 4" xfId="48332" xr:uid="{00000000-0005-0000-0000-0000E8020000}"/>
    <cellStyle name="20 % - Akzent6 5" xfId="1198" xr:uid="{00000000-0005-0000-0000-000000030000}"/>
    <cellStyle name="20 % - Akzent6 5 10" xfId="14661" xr:uid="{00000000-0005-0000-0000-000000030000}"/>
    <cellStyle name="20 % - Akzent6 5 11" xfId="28144" xr:uid="{00000000-0005-0000-0000-000000030000}"/>
    <cellStyle name="20 % - Akzent6 5 12" xfId="41635" xr:uid="{00000000-0005-0000-0000-000000030000}"/>
    <cellStyle name="20 % - Akzent6 5 2" xfId="1429" xr:uid="{00000000-0005-0000-0000-000001030000}"/>
    <cellStyle name="20 % - Akzent6 5 2 10" xfId="28394" xr:uid="{00000000-0005-0000-0000-000001030000}"/>
    <cellStyle name="20 % - Akzent6 5 2 11" xfId="41885" xr:uid="{00000000-0005-0000-0000-000001030000}"/>
    <cellStyle name="20 % - Akzent6 5 2 2" xfId="2003" xr:uid="{00000000-0005-0000-0000-000002030000}"/>
    <cellStyle name="20 % - Akzent6 5 2 2 2" xfId="3143" xr:uid="{00000000-0005-0000-0000-000003030000}"/>
    <cellStyle name="20 % - Akzent6 5 2 2 2 2" xfId="6504" xr:uid="{00000000-0005-0000-0000-000003030000}"/>
    <cellStyle name="20 % - Akzent6 5 2 2 2 2 2" xfId="19955" xr:uid="{00000000-0005-0000-0000-000003030000}"/>
    <cellStyle name="20 % - Akzent6 5 2 2 2 2 3" xfId="33439" xr:uid="{00000000-0005-0000-0000-000003030000}"/>
    <cellStyle name="20 % - Akzent6 5 2 2 2 2 4" xfId="46930" xr:uid="{00000000-0005-0000-0000-000003030000}"/>
    <cellStyle name="20 % - Akzent6 5 2 2 2 3" xfId="9860" xr:uid="{00000000-0005-0000-0000-000003030000}"/>
    <cellStyle name="20 % - Akzent6 5 2 2 2 3 2" xfId="23311" xr:uid="{00000000-0005-0000-0000-000003030000}"/>
    <cellStyle name="20 % - Akzent6 5 2 2 2 3 3" xfId="36795" xr:uid="{00000000-0005-0000-0000-000003030000}"/>
    <cellStyle name="20 % - Akzent6 5 2 2 2 3 4" xfId="50286" xr:uid="{00000000-0005-0000-0000-000003030000}"/>
    <cellStyle name="20 % - Akzent6 5 2 2 2 4" xfId="13216" xr:uid="{00000000-0005-0000-0000-000003030000}"/>
    <cellStyle name="20 % - Akzent6 5 2 2 2 4 2" xfId="26667" xr:uid="{00000000-0005-0000-0000-000003030000}"/>
    <cellStyle name="20 % - Akzent6 5 2 2 2 4 3" xfId="40151" xr:uid="{00000000-0005-0000-0000-000003030000}"/>
    <cellStyle name="20 % - Akzent6 5 2 2 2 4 4" xfId="53642" xr:uid="{00000000-0005-0000-0000-000003030000}"/>
    <cellStyle name="20 % - Akzent6 5 2 2 2 5" xfId="16598" xr:uid="{00000000-0005-0000-0000-000003030000}"/>
    <cellStyle name="20 % - Akzent6 5 2 2 2 6" xfId="30082" xr:uid="{00000000-0005-0000-0000-000003030000}"/>
    <cellStyle name="20 % - Akzent6 5 2 2 2 7" xfId="43573" xr:uid="{00000000-0005-0000-0000-000003030000}"/>
    <cellStyle name="20 % - Akzent6 5 2 2 3" xfId="5377" xr:uid="{00000000-0005-0000-0000-000002030000}"/>
    <cellStyle name="20 % - Akzent6 5 2 2 3 2" xfId="18828" xr:uid="{00000000-0005-0000-0000-000002030000}"/>
    <cellStyle name="20 % - Akzent6 5 2 2 3 3" xfId="32312" xr:uid="{00000000-0005-0000-0000-000002030000}"/>
    <cellStyle name="20 % - Akzent6 5 2 2 3 4" xfId="45803" xr:uid="{00000000-0005-0000-0000-000002030000}"/>
    <cellStyle name="20 % - Akzent6 5 2 2 4" xfId="8733" xr:uid="{00000000-0005-0000-0000-000002030000}"/>
    <cellStyle name="20 % - Akzent6 5 2 2 4 2" xfId="22184" xr:uid="{00000000-0005-0000-0000-000002030000}"/>
    <cellStyle name="20 % - Akzent6 5 2 2 4 3" xfId="35668" xr:uid="{00000000-0005-0000-0000-000002030000}"/>
    <cellStyle name="20 % - Akzent6 5 2 2 4 4" xfId="49159" xr:uid="{00000000-0005-0000-0000-000002030000}"/>
    <cellStyle name="20 % - Akzent6 5 2 2 5" xfId="12089" xr:uid="{00000000-0005-0000-0000-000002030000}"/>
    <cellStyle name="20 % - Akzent6 5 2 2 5 2" xfId="25540" xr:uid="{00000000-0005-0000-0000-000002030000}"/>
    <cellStyle name="20 % - Akzent6 5 2 2 5 3" xfId="39024" xr:uid="{00000000-0005-0000-0000-000002030000}"/>
    <cellStyle name="20 % - Akzent6 5 2 2 5 4" xfId="52515" xr:uid="{00000000-0005-0000-0000-000002030000}"/>
    <cellStyle name="20 % - Akzent6 5 2 2 6" xfId="15471" xr:uid="{00000000-0005-0000-0000-000002030000}"/>
    <cellStyle name="20 % - Akzent6 5 2 2 7" xfId="28955" xr:uid="{00000000-0005-0000-0000-000002030000}"/>
    <cellStyle name="20 % - Akzent6 5 2 2 8" xfId="42446" xr:uid="{00000000-0005-0000-0000-000002030000}"/>
    <cellStyle name="20 % - Akzent6 5 2 3" xfId="2583" xr:uid="{00000000-0005-0000-0000-000004030000}"/>
    <cellStyle name="20 % - Akzent6 5 2 3 2" xfId="5944" xr:uid="{00000000-0005-0000-0000-000004030000}"/>
    <cellStyle name="20 % - Akzent6 5 2 3 2 2" xfId="19395" xr:uid="{00000000-0005-0000-0000-000004030000}"/>
    <cellStyle name="20 % - Akzent6 5 2 3 2 3" xfId="32879" xr:uid="{00000000-0005-0000-0000-000004030000}"/>
    <cellStyle name="20 % - Akzent6 5 2 3 2 4" xfId="46370" xr:uid="{00000000-0005-0000-0000-000004030000}"/>
    <cellStyle name="20 % - Akzent6 5 2 3 3" xfId="9300" xr:uid="{00000000-0005-0000-0000-000004030000}"/>
    <cellStyle name="20 % - Akzent6 5 2 3 3 2" xfId="22751" xr:uid="{00000000-0005-0000-0000-000004030000}"/>
    <cellStyle name="20 % - Akzent6 5 2 3 3 3" xfId="36235" xr:uid="{00000000-0005-0000-0000-000004030000}"/>
    <cellStyle name="20 % - Akzent6 5 2 3 3 4" xfId="49726" xr:uid="{00000000-0005-0000-0000-000004030000}"/>
    <cellStyle name="20 % - Akzent6 5 2 3 4" xfId="12656" xr:uid="{00000000-0005-0000-0000-000004030000}"/>
    <cellStyle name="20 % - Akzent6 5 2 3 4 2" xfId="26107" xr:uid="{00000000-0005-0000-0000-000004030000}"/>
    <cellStyle name="20 % - Akzent6 5 2 3 4 3" xfId="39591" xr:uid="{00000000-0005-0000-0000-000004030000}"/>
    <cellStyle name="20 % - Akzent6 5 2 3 4 4" xfId="53082" xr:uid="{00000000-0005-0000-0000-000004030000}"/>
    <cellStyle name="20 % - Akzent6 5 2 3 5" xfId="16038" xr:uid="{00000000-0005-0000-0000-000004030000}"/>
    <cellStyle name="20 % - Akzent6 5 2 3 6" xfId="29522" xr:uid="{00000000-0005-0000-0000-000004030000}"/>
    <cellStyle name="20 % - Akzent6 5 2 3 7" xfId="43013" xr:uid="{00000000-0005-0000-0000-000004030000}"/>
    <cellStyle name="20 % - Akzent6 5 2 4" xfId="3688" xr:uid="{00000000-0005-0000-0000-000005030000}"/>
    <cellStyle name="20 % - Akzent6 5 2 4 2" xfId="7049" xr:uid="{00000000-0005-0000-0000-000005030000}"/>
    <cellStyle name="20 % - Akzent6 5 2 4 2 2" xfId="20500" xr:uid="{00000000-0005-0000-0000-000005030000}"/>
    <cellStyle name="20 % - Akzent6 5 2 4 2 3" xfId="33984" xr:uid="{00000000-0005-0000-0000-000005030000}"/>
    <cellStyle name="20 % - Akzent6 5 2 4 2 4" xfId="47475" xr:uid="{00000000-0005-0000-0000-000005030000}"/>
    <cellStyle name="20 % - Akzent6 5 2 4 3" xfId="10405" xr:uid="{00000000-0005-0000-0000-000005030000}"/>
    <cellStyle name="20 % - Akzent6 5 2 4 3 2" xfId="23856" xr:uid="{00000000-0005-0000-0000-000005030000}"/>
    <cellStyle name="20 % - Akzent6 5 2 4 3 3" xfId="37340" xr:uid="{00000000-0005-0000-0000-000005030000}"/>
    <cellStyle name="20 % - Akzent6 5 2 4 3 4" xfId="50831" xr:uid="{00000000-0005-0000-0000-000005030000}"/>
    <cellStyle name="20 % - Akzent6 5 2 4 4" xfId="13761" xr:uid="{00000000-0005-0000-0000-000005030000}"/>
    <cellStyle name="20 % - Akzent6 5 2 4 4 2" xfId="27212" xr:uid="{00000000-0005-0000-0000-000005030000}"/>
    <cellStyle name="20 % - Akzent6 5 2 4 4 3" xfId="40696" xr:uid="{00000000-0005-0000-0000-000005030000}"/>
    <cellStyle name="20 % - Akzent6 5 2 4 4 4" xfId="54187" xr:uid="{00000000-0005-0000-0000-000005030000}"/>
    <cellStyle name="20 % - Akzent6 5 2 4 5" xfId="17143" xr:uid="{00000000-0005-0000-0000-000005030000}"/>
    <cellStyle name="20 % - Akzent6 5 2 4 6" xfId="30627" xr:uid="{00000000-0005-0000-0000-000005030000}"/>
    <cellStyle name="20 % - Akzent6 5 2 4 7" xfId="44118" xr:uid="{00000000-0005-0000-0000-000005030000}"/>
    <cellStyle name="20 % - Akzent6 5 2 5" xfId="4268" xr:uid="{00000000-0005-0000-0000-000006030000}"/>
    <cellStyle name="20 % - Akzent6 5 2 5 2" xfId="7625" xr:uid="{00000000-0005-0000-0000-000006030000}"/>
    <cellStyle name="20 % - Akzent6 5 2 5 2 2" xfId="21076" xr:uid="{00000000-0005-0000-0000-000006030000}"/>
    <cellStyle name="20 % - Akzent6 5 2 5 2 3" xfId="34560" xr:uid="{00000000-0005-0000-0000-000006030000}"/>
    <cellStyle name="20 % - Akzent6 5 2 5 2 4" xfId="48051" xr:uid="{00000000-0005-0000-0000-000006030000}"/>
    <cellStyle name="20 % - Akzent6 5 2 5 3" xfId="10981" xr:uid="{00000000-0005-0000-0000-000006030000}"/>
    <cellStyle name="20 % - Akzent6 5 2 5 3 2" xfId="24432" xr:uid="{00000000-0005-0000-0000-000006030000}"/>
    <cellStyle name="20 % - Akzent6 5 2 5 3 3" xfId="37916" xr:uid="{00000000-0005-0000-0000-000006030000}"/>
    <cellStyle name="20 % - Akzent6 5 2 5 3 4" xfId="51407" xr:uid="{00000000-0005-0000-0000-000006030000}"/>
    <cellStyle name="20 % - Akzent6 5 2 5 4" xfId="14337" xr:uid="{00000000-0005-0000-0000-000006030000}"/>
    <cellStyle name="20 % - Akzent6 5 2 5 4 2" xfId="27788" xr:uid="{00000000-0005-0000-0000-000006030000}"/>
    <cellStyle name="20 % - Akzent6 5 2 5 4 3" xfId="41272" xr:uid="{00000000-0005-0000-0000-000006030000}"/>
    <cellStyle name="20 % - Akzent6 5 2 5 4 4" xfId="54763" xr:uid="{00000000-0005-0000-0000-000006030000}"/>
    <cellStyle name="20 % - Akzent6 5 2 5 5" xfId="17719" xr:uid="{00000000-0005-0000-0000-000006030000}"/>
    <cellStyle name="20 % - Akzent6 5 2 5 6" xfId="31203" xr:uid="{00000000-0005-0000-0000-000006030000}"/>
    <cellStyle name="20 % - Akzent6 5 2 5 7" xfId="44694" xr:uid="{00000000-0005-0000-0000-000006030000}"/>
    <cellStyle name="20 % - Akzent6 5 2 6" xfId="4818" xr:uid="{00000000-0005-0000-0000-000001030000}"/>
    <cellStyle name="20 % - Akzent6 5 2 6 2" xfId="18269" xr:uid="{00000000-0005-0000-0000-000001030000}"/>
    <cellStyle name="20 % - Akzent6 5 2 6 3" xfId="31753" xr:uid="{00000000-0005-0000-0000-000001030000}"/>
    <cellStyle name="20 % - Akzent6 5 2 6 4" xfId="45244" xr:uid="{00000000-0005-0000-0000-000001030000}"/>
    <cellStyle name="20 % - Akzent6 5 2 7" xfId="8174" xr:uid="{00000000-0005-0000-0000-000001030000}"/>
    <cellStyle name="20 % - Akzent6 5 2 7 2" xfId="21625" xr:uid="{00000000-0005-0000-0000-000001030000}"/>
    <cellStyle name="20 % - Akzent6 5 2 7 3" xfId="35109" xr:uid="{00000000-0005-0000-0000-000001030000}"/>
    <cellStyle name="20 % - Akzent6 5 2 7 4" xfId="48600" xr:uid="{00000000-0005-0000-0000-000001030000}"/>
    <cellStyle name="20 % - Akzent6 5 2 8" xfId="11530" xr:uid="{00000000-0005-0000-0000-000001030000}"/>
    <cellStyle name="20 % - Akzent6 5 2 8 2" xfId="24981" xr:uid="{00000000-0005-0000-0000-000001030000}"/>
    <cellStyle name="20 % - Akzent6 5 2 8 3" xfId="38465" xr:uid="{00000000-0005-0000-0000-000001030000}"/>
    <cellStyle name="20 % - Akzent6 5 2 8 4" xfId="51956" xr:uid="{00000000-0005-0000-0000-000001030000}"/>
    <cellStyle name="20 % - Akzent6 5 2 9" xfId="14911" xr:uid="{00000000-0005-0000-0000-000001030000}"/>
    <cellStyle name="20 % - Akzent6 5 3" xfId="1754" xr:uid="{00000000-0005-0000-0000-000007030000}"/>
    <cellStyle name="20 % - Akzent6 5 3 2" xfId="2893" xr:uid="{00000000-0005-0000-0000-000008030000}"/>
    <cellStyle name="20 % - Akzent6 5 3 2 2" xfId="6254" xr:uid="{00000000-0005-0000-0000-000008030000}"/>
    <cellStyle name="20 % - Akzent6 5 3 2 2 2" xfId="19705" xr:uid="{00000000-0005-0000-0000-000008030000}"/>
    <cellStyle name="20 % - Akzent6 5 3 2 2 3" xfId="33189" xr:uid="{00000000-0005-0000-0000-000008030000}"/>
    <cellStyle name="20 % - Akzent6 5 3 2 2 4" xfId="46680" xr:uid="{00000000-0005-0000-0000-000008030000}"/>
    <cellStyle name="20 % - Akzent6 5 3 2 3" xfId="9610" xr:uid="{00000000-0005-0000-0000-000008030000}"/>
    <cellStyle name="20 % - Akzent6 5 3 2 3 2" xfId="23061" xr:uid="{00000000-0005-0000-0000-000008030000}"/>
    <cellStyle name="20 % - Akzent6 5 3 2 3 3" xfId="36545" xr:uid="{00000000-0005-0000-0000-000008030000}"/>
    <cellStyle name="20 % - Akzent6 5 3 2 3 4" xfId="50036" xr:uid="{00000000-0005-0000-0000-000008030000}"/>
    <cellStyle name="20 % - Akzent6 5 3 2 4" xfId="12966" xr:uid="{00000000-0005-0000-0000-000008030000}"/>
    <cellStyle name="20 % - Akzent6 5 3 2 4 2" xfId="26417" xr:uid="{00000000-0005-0000-0000-000008030000}"/>
    <cellStyle name="20 % - Akzent6 5 3 2 4 3" xfId="39901" xr:uid="{00000000-0005-0000-0000-000008030000}"/>
    <cellStyle name="20 % - Akzent6 5 3 2 4 4" xfId="53392" xr:uid="{00000000-0005-0000-0000-000008030000}"/>
    <cellStyle name="20 % - Akzent6 5 3 2 5" xfId="16348" xr:uid="{00000000-0005-0000-0000-000008030000}"/>
    <cellStyle name="20 % - Akzent6 5 3 2 6" xfId="29832" xr:uid="{00000000-0005-0000-0000-000008030000}"/>
    <cellStyle name="20 % - Akzent6 5 3 2 7" xfId="43323" xr:uid="{00000000-0005-0000-0000-000008030000}"/>
    <cellStyle name="20 % - Akzent6 5 3 3" xfId="5127" xr:uid="{00000000-0005-0000-0000-000007030000}"/>
    <cellStyle name="20 % - Akzent6 5 3 3 2" xfId="18578" xr:uid="{00000000-0005-0000-0000-000007030000}"/>
    <cellStyle name="20 % - Akzent6 5 3 3 3" xfId="32062" xr:uid="{00000000-0005-0000-0000-000007030000}"/>
    <cellStyle name="20 % - Akzent6 5 3 3 4" xfId="45553" xr:uid="{00000000-0005-0000-0000-000007030000}"/>
    <cellStyle name="20 % - Akzent6 5 3 4" xfId="8483" xr:uid="{00000000-0005-0000-0000-000007030000}"/>
    <cellStyle name="20 % - Akzent6 5 3 4 2" xfId="21934" xr:uid="{00000000-0005-0000-0000-000007030000}"/>
    <cellStyle name="20 % - Akzent6 5 3 4 3" xfId="35418" xr:uid="{00000000-0005-0000-0000-000007030000}"/>
    <cellStyle name="20 % - Akzent6 5 3 4 4" xfId="48909" xr:uid="{00000000-0005-0000-0000-000007030000}"/>
    <cellStyle name="20 % - Akzent6 5 3 5" xfId="11839" xr:uid="{00000000-0005-0000-0000-000007030000}"/>
    <cellStyle name="20 % - Akzent6 5 3 5 2" xfId="25290" xr:uid="{00000000-0005-0000-0000-000007030000}"/>
    <cellStyle name="20 % - Akzent6 5 3 5 3" xfId="38774" xr:uid="{00000000-0005-0000-0000-000007030000}"/>
    <cellStyle name="20 % - Akzent6 5 3 5 4" xfId="52265" xr:uid="{00000000-0005-0000-0000-000007030000}"/>
    <cellStyle name="20 % - Akzent6 5 3 6" xfId="15221" xr:uid="{00000000-0005-0000-0000-000007030000}"/>
    <cellStyle name="20 % - Akzent6 5 3 7" xfId="28705" xr:uid="{00000000-0005-0000-0000-000007030000}"/>
    <cellStyle name="20 % - Akzent6 5 3 8" xfId="42196" xr:uid="{00000000-0005-0000-0000-000007030000}"/>
    <cellStyle name="20 % - Akzent6 5 4" xfId="2332" xr:uid="{00000000-0005-0000-0000-000009030000}"/>
    <cellStyle name="20 % - Akzent6 5 4 2" xfId="5694" xr:uid="{00000000-0005-0000-0000-000009030000}"/>
    <cellStyle name="20 % - Akzent6 5 4 2 2" xfId="19145" xr:uid="{00000000-0005-0000-0000-000009030000}"/>
    <cellStyle name="20 % - Akzent6 5 4 2 3" xfId="32629" xr:uid="{00000000-0005-0000-0000-000009030000}"/>
    <cellStyle name="20 % - Akzent6 5 4 2 4" xfId="46120" xr:uid="{00000000-0005-0000-0000-000009030000}"/>
    <cellStyle name="20 % - Akzent6 5 4 3" xfId="9050" xr:uid="{00000000-0005-0000-0000-000009030000}"/>
    <cellStyle name="20 % - Akzent6 5 4 3 2" xfId="22501" xr:uid="{00000000-0005-0000-0000-000009030000}"/>
    <cellStyle name="20 % - Akzent6 5 4 3 3" xfId="35985" xr:uid="{00000000-0005-0000-0000-000009030000}"/>
    <cellStyle name="20 % - Akzent6 5 4 3 4" xfId="49476" xr:uid="{00000000-0005-0000-0000-000009030000}"/>
    <cellStyle name="20 % - Akzent6 5 4 4" xfId="12406" xr:uid="{00000000-0005-0000-0000-000009030000}"/>
    <cellStyle name="20 % - Akzent6 5 4 4 2" xfId="25857" xr:uid="{00000000-0005-0000-0000-000009030000}"/>
    <cellStyle name="20 % - Akzent6 5 4 4 3" xfId="39341" xr:uid="{00000000-0005-0000-0000-000009030000}"/>
    <cellStyle name="20 % - Akzent6 5 4 4 4" xfId="52832" xr:uid="{00000000-0005-0000-0000-000009030000}"/>
    <cellStyle name="20 % - Akzent6 5 4 5" xfId="15788" xr:uid="{00000000-0005-0000-0000-000009030000}"/>
    <cellStyle name="20 % - Akzent6 5 4 6" xfId="29272" xr:uid="{00000000-0005-0000-0000-000009030000}"/>
    <cellStyle name="20 % - Akzent6 5 4 7" xfId="42763" xr:uid="{00000000-0005-0000-0000-000009030000}"/>
    <cellStyle name="20 % - Akzent6 5 5" xfId="3438" xr:uid="{00000000-0005-0000-0000-00000A030000}"/>
    <cellStyle name="20 % - Akzent6 5 5 2" xfId="6799" xr:uid="{00000000-0005-0000-0000-00000A030000}"/>
    <cellStyle name="20 % - Akzent6 5 5 2 2" xfId="20250" xr:uid="{00000000-0005-0000-0000-00000A030000}"/>
    <cellStyle name="20 % - Akzent6 5 5 2 3" xfId="33734" xr:uid="{00000000-0005-0000-0000-00000A030000}"/>
    <cellStyle name="20 % - Akzent6 5 5 2 4" xfId="47225" xr:uid="{00000000-0005-0000-0000-00000A030000}"/>
    <cellStyle name="20 % - Akzent6 5 5 3" xfId="10155" xr:uid="{00000000-0005-0000-0000-00000A030000}"/>
    <cellStyle name="20 % - Akzent6 5 5 3 2" xfId="23606" xr:uid="{00000000-0005-0000-0000-00000A030000}"/>
    <cellStyle name="20 % - Akzent6 5 5 3 3" xfId="37090" xr:uid="{00000000-0005-0000-0000-00000A030000}"/>
    <cellStyle name="20 % - Akzent6 5 5 3 4" xfId="50581" xr:uid="{00000000-0005-0000-0000-00000A030000}"/>
    <cellStyle name="20 % - Akzent6 5 5 4" xfId="13511" xr:uid="{00000000-0005-0000-0000-00000A030000}"/>
    <cellStyle name="20 % - Akzent6 5 5 4 2" xfId="26962" xr:uid="{00000000-0005-0000-0000-00000A030000}"/>
    <cellStyle name="20 % - Akzent6 5 5 4 3" xfId="40446" xr:uid="{00000000-0005-0000-0000-00000A030000}"/>
    <cellStyle name="20 % - Akzent6 5 5 4 4" xfId="53937" xr:uid="{00000000-0005-0000-0000-00000A030000}"/>
    <cellStyle name="20 % - Akzent6 5 5 5" xfId="16893" xr:uid="{00000000-0005-0000-0000-00000A030000}"/>
    <cellStyle name="20 % - Akzent6 5 5 6" xfId="30377" xr:uid="{00000000-0005-0000-0000-00000A030000}"/>
    <cellStyle name="20 % - Akzent6 5 5 7" xfId="43868" xr:uid="{00000000-0005-0000-0000-00000A030000}"/>
    <cellStyle name="20 % - Akzent6 5 6" xfId="4018" xr:uid="{00000000-0005-0000-0000-00000B030000}"/>
    <cellStyle name="20 % - Akzent6 5 6 2" xfId="7375" xr:uid="{00000000-0005-0000-0000-00000B030000}"/>
    <cellStyle name="20 % - Akzent6 5 6 2 2" xfId="20826" xr:uid="{00000000-0005-0000-0000-00000B030000}"/>
    <cellStyle name="20 % - Akzent6 5 6 2 3" xfId="34310" xr:uid="{00000000-0005-0000-0000-00000B030000}"/>
    <cellStyle name="20 % - Akzent6 5 6 2 4" xfId="47801" xr:uid="{00000000-0005-0000-0000-00000B030000}"/>
    <cellStyle name="20 % - Akzent6 5 6 3" xfId="10731" xr:uid="{00000000-0005-0000-0000-00000B030000}"/>
    <cellStyle name="20 % - Akzent6 5 6 3 2" xfId="24182" xr:uid="{00000000-0005-0000-0000-00000B030000}"/>
    <cellStyle name="20 % - Akzent6 5 6 3 3" xfId="37666" xr:uid="{00000000-0005-0000-0000-00000B030000}"/>
    <cellStyle name="20 % - Akzent6 5 6 3 4" xfId="51157" xr:uid="{00000000-0005-0000-0000-00000B030000}"/>
    <cellStyle name="20 % - Akzent6 5 6 4" xfId="14087" xr:uid="{00000000-0005-0000-0000-00000B030000}"/>
    <cellStyle name="20 % - Akzent6 5 6 4 2" xfId="27538" xr:uid="{00000000-0005-0000-0000-00000B030000}"/>
    <cellStyle name="20 % - Akzent6 5 6 4 3" xfId="41022" xr:uid="{00000000-0005-0000-0000-00000B030000}"/>
    <cellStyle name="20 % - Akzent6 5 6 4 4" xfId="54513" xr:uid="{00000000-0005-0000-0000-00000B030000}"/>
    <cellStyle name="20 % - Akzent6 5 6 5" xfId="17469" xr:uid="{00000000-0005-0000-0000-00000B030000}"/>
    <cellStyle name="20 % - Akzent6 5 6 6" xfId="30953" xr:uid="{00000000-0005-0000-0000-00000B030000}"/>
    <cellStyle name="20 % - Akzent6 5 6 7" xfId="44444" xr:uid="{00000000-0005-0000-0000-00000B030000}"/>
    <cellStyle name="20 % - Akzent6 5 7" xfId="4568" xr:uid="{00000000-0005-0000-0000-000000030000}"/>
    <cellStyle name="20 % - Akzent6 5 7 2" xfId="18019" xr:uid="{00000000-0005-0000-0000-000000030000}"/>
    <cellStyle name="20 % - Akzent6 5 7 3" xfId="31503" xr:uid="{00000000-0005-0000-0000-000000030000}"/>
    <cellStyle name="20 % - Akzent6 5 7 4" xfId="44994" xr:uid="{00000000-0005-0000-0000-000000030000}"/>
    <cellStyle name="20 % - Akzent6 5 8" xfId="7924" xr:uid="{00000000-0005-0000-0000-000000030000}"/>
    <cellStyle name="20 % - Akzent6 5 8 2" xfId="21375" xr:uid="{00000000-0005-0000-0000-000000030000}"/>
    <cellStyle name="20 % - Akzent6 5 8 3" xfId="34859" xr:uid="{00000000-0005-0000-0000-000000030000}"/>
    <cellStyle name="20 % - Akzent6 5 8 4" xfId="48350" xr:uid="{00000000-0005-0000-0000-000000030000}"/>
    <cellStyle name="20 % - Akzent6 5 9" xfId="11280" xr:uid="{00000000-0005-0000-0000-000000030000}"/>
    <cellStyle name="20 % - Akzent6 5 9 2" xfId="24731" xr:uid="{00000000-0005-0000-0000-000000030000}"/>
    <cellStyle name="20 % - Akzent6 5 9 3" xfId="38215" xr:uid="{00000000-0005-0000-0000-000000030000}"/>
    <cellStyle name="20 % - Akzent6 5 9 4" xfId="51706" xr:uid="{00000000-0005-0000-0000-000000030000}"/>
    <cellStyle name="20 % - Akzent6 6" xfId="1289" xr:uid="{00000000-0005-0000-0000-00000C030000}"/>
    <cellStyle name="20 % - Akzent6 6 10" xfId="14762" xr:uid="{00000000-0005-0000-0000-00000C030000}"/>
    <cellStyle name="20 % - Akzent6 6 11" xfId="28245" xr:uid="{00000000-0005-0000-0000-00000C030000}"/>
    <cellStyle name="20 % - Akzent6 6 12" xfId="41736" xr:uid="{00000000-0005-0000-0000-00000C030000}"/>
    <cellStyle name="20 % - Akzent6 6 2" xfId="1527" xr:uid="{00000000-0005-0000-0000-00000D030000}"/>
    <cellStyle name="20 % - Akzent6 6 2 10" xfId="28495" xr:uid="{00000000-0005-0000-0000-00000D030000}"/>
    <cellStyle name="20 % - Akzent6 6 2 11" xfId="41986" xr:uid="{00000000-0005-0000-0000-00000D030000}"/>
    <cellStyle name="20 % - Akzent6 6 2 2" xfId="2103" xr:uid="{00000000-0005-0000-0000-00000E030000}"/>
    <cellStyle name="20 % - Akzent6 6 2 2 2" xfId="3244" xr:uid="{00000000-0005-0000-0000-00000F030000}"/>
    <cellStyle name="20 % - Akzent6 6 2 2 2 2" xfId="6605" xr:uid="{00000000-0005-0000-0000-00000F030000}"/>
    <cellStyle name="20 % - Akzent6 6 2 2 2 2 2" xfId="20056" xr:uid="{00000000-0005-0000-0000-00000F030000}"/>
    <cellStyle name="20 % - Akzent6 6 2 2 2 2 3" xfId="33540" xr:uid="{00000000-0005-0000-0000-00000F030000}"/>
    <cellStyle name="20 % - Akzent6 6 2 2 2 2 4" xfId="47031" xr:uid="{00000000-0005-0000-0000-00000F030000}"/>
    <cellStyle name="20 % - Akzent6 6 2 2 2 3" xfId="9961" xr:uid="{00000000-0005-0000-0000-00000F030000}"/>
    <cellStyle name="20 % - Akzent6 6 2 2 2 3 2" xfId="23412" xr:uid="{00000000-0005-0000-0000-00000F030000}"/>
    <cellStyle name="20 % - Akzent6 6 2 2 2 3 3" xfId="36896" xr:uid="{00000000-0005-0000-0000-00000F030000}"/>
    <cellStyle name="20 % - Akzent6 6 2 2 2 3 4" xfId="50387" xr:uid="{00000000-0005-0000-0000-00000F030000}"/>
    <cellStyle name="20 % - Akzent6 6 2 2 2 4" xfId="13317" xr:uid="{00000000-0005-0000-0000-00000F030000}"/>
    <cellStyle name="20 % - Akzent6 6 2 2 2 4 2" xfId="26768" xr:uid="{00000000-0005-0000-0000-00000F030000}"/>
    <cellStyle name="20 % - Akzent6 6 2 2 2 4 3" xfId="40252" xr:uid="{00000000-0005-0000-0000-00000F030000}"/>
    <cellStyle name="20 % - Akzent6 6 2 2 2 4 4" xfId="53743" xr:uid="{00000000-0005-0000-0000-00000F030000}"/>
    <cellStyle name="20 % - Akzent6 6 2 2 2 5" xfId="16699" xr:uid="{00000000-0005-0000-0000-00000F030000}"/>
    <cellStyle name="20 % - Akzent6 6 2 2 2 6" xfId="30183" xr:uid="{00000000-0005-0000-0000-00000F030000}"/>
    <cellStyle name="20 % - Akzent6 6 2 2 2 7" xfId="43674" xr:uid="{00000000-0005-0000-0000-00000F030000}"/>
    <cellStyle name="20 % - Akzent6 6 2 2 3" xfId="5478" xr:uid="{00000000-0005-0000-0000-00000E030000}"/>
    <cellStyle name="20 % - Akzent6 6 2 2 3 2" xfId="18929" xr:uid="{00000000-0005-0000-0000-00000E030000}"/>
    <cellStyle name="20 % - Akzent6 6 2 2 3 3" xfId="32413" xr:uid="{00000000-0005-0000-0000-00000E030000}"/>
    <cellStyle name="20 % - Akzent6 6 2 2 3 4" xfId="45904" xr:uid="{00000000-0005-0000-0000-00000E030000}"/>
    <cellStyle name="20 % - Akzent6 6 2 2 4" xfId="8834" xr:uid="{00000000-0005-0000-0000-00000E030000}"/>
    <cellStyle name="20 % - Akzent6 6 2 2 4 2" xfId="22285" xr:uid="{00000000-0005-0000-0000-00000E030000}"/>
    <cellStyle name="20 % - Akzent6 6 2 2 4 3" xfId="35769" xr:uid="{00000000-0005-0000-0000-00000E030000}"/>
    <cellStyle name="20 % - Akzent6 6 2 2 4 4" xfId="49260" xr:uid="{00000000-0005-0000-0000-00000E030000}"/>
    <cellStyle name="20 % - Akzent6 6 2 2 5" xfId="12190" xr:uid="{00000000-0005-0000-0000-00000E030000}"/>
    <cellStyle name="20 % - Akzent6 6 2 2 5 2" xfId="25641" xr:uid="{00000000-0005-0000-0000-00000E030000}"/>
    <cellStyle name="20 % - Akzent6 6 2 2 5 3" xfId="39125" xr:uid="{00000000-0005-0000-0000-00000E030000}"/>
    <cellStyle name="20 % - Akzent6 6 2 2 5 4" xfId="52616" xr:uid="{00000000-0005-0000-0000-00000E030000}"/>
    <cellStyle name="20 % - Akzent6 6 2 2 6" xfId="15572" xr:uid="{00000000-0005-0000-0000-00000E030000}"/>
    <cellStyle name="20 % - Akzent6 6 2 2 7" xfId="29056" xr:uid="{00000000-0005-0000-0000-00000E030000}"/>
    <cellStyle name="20 % - Akzent6 6 2 2 8" xfId="42547" xr:uid="{00000000-0005-0000-0000-00000E030000}"/>
    <cellStyle name="20 % - Akzent6 6 2 3" xfId="2684" xr:uid="{00000000-0005-0000-0000-000010030000}"/>
    <cellStyle name="20 % - Akzent6 6 2 3 2" xfId="6045" xr:uid="{00000000-0005-0000-0000-000010030000}"/>
    <cellStyle name="20 % - Akzent6 6 2 3 2 2" xfId="19496" xr:uid="{00000000-0005-0000-0000-000010030000}"/>
    <cellStyle name="20 % - Akzent6 6 2 3 2 3" xfId="32980" xr:uid="{00000000-0005-0000-0000-000010030000}"/>
    <cellStyle name="20 % - Akzent6 6 2 3 2 4" xfId="46471" xr:uid="{00000000-0005-0000-0000-000010030000}"/>
    <cellStyle name="20 % - Akzent6 6 2 3 3" xfId="9401" xr:uid="{00000000-0005-0000-0000-000010030000}"/>
    <cellStyle name="20 % - Akzent6 6 2 3 3 2" xfId="22852" xr:uid="{00000000-0005-0000-0000-000010030000}"/>
    <cellStyle name="20 % - Akzent6 6 2 3 3 3" xfId="36336" xr:uid="{00000000-0005-0000-0000-000010030000}"/>
    <cellStyle name="20 % - Akzent6 6 2 3 3 4" xfId="49827" xr:uid="{00000000-0005-0000-0000-000010030000}"/>
    <cellStyle name="20 % - Akzent6 6 2 3 4" xfId="12757" xr:uid="{00000000-0005-0000-0000-000010030000}"/>
    <cellStyle name="20 % - Akzent6 6 2 3 4 2" xfId="26208" xr:uid="{00000000-0005-0000-0000-000010030000}"/>
    <cellStyle name="20 % - Akzent6 6 2 3 4 3" xfId="39692" xr:uid="{00000000-0005-0000-0000-000010030000}"/>
    <cellStyle name="20 % - Akzent6 6 2 3 4 4" xfId="53183" xr:uid="{00000000-0005-0000-0000-000010030000}"/>
    <cellStyle name="20 % - Akzent6 6 2 3 5" xfId="16139" xr:uid="{00000000-0005-0000-0000-000010030000}"/>
    <cellStyle name="20 % - Akzent6 6 2 3 6" xfId="29623" xr:uid="{00000000-0005-0000-0000-000010030000}"/>
    <cellStyle name="20 % - Akzent6 6 2 3 7" xfId="43114" xr:uid="{00000000-0005-0000-0000-000010030000}"/>
    <cellStyle name="20 % - Akzent6 6 2 4" xfId="3789" xr:uid="{00000000-0005-0000-0000-000011030000}"/>
    <cellStyle name="20 % - Akzent6 6 2 4 2" xfId="7150" xr:uid="{00000000-0005-0000-0000-000011030000}"/>
    <cellStyle name="20 % - Akzent6 6 2 4 2 2" xfId="20601" xr:uid="{00000000-0005-0000-0000-000011030000}"/>
    <cellStyle name="20 % - Akzent6 6 2 4 2 3" xfId="34085" xr:uid="{00000000-0005-0000-0000-000011030000}"/>
    <cellStyle name="20 % - Akzent6 6 2 4 2 4" xfId="47576" xr:uid="{00000000-0005-0000-0000-000011030000}"/>
    <cellStyle name="20 % - Akzent6 6 2 4 3" xfId="10506" xr:uid="{00000000-0005-0000-0000-000011030000}"/>
    <cellStyle name="20 % - Akzent6 6 2 4 3 2" xfId="23957" xr:uid="{00000000-0005-0000-0000-000011030000}"/>
    <cellStyle name="20 % - Akzent6 6 2 4 3 3" xfId="37441" xr:uid="{00000000-0005-0000-0000-000011030000}"/>
    <cellStyle name="20 % - Akzent6 6 2 4 3 4" xfId="50932" xr:uid="{00000000-0005-0000-0000-000011030000}"/>
    <cellStyle name="20 % - Akzent6 6 2 4 4" xfId="13862" xr:uid="{00000000-0005-0000-0000-000011030000}"/>
    <cellStyle name="20 % - Akzent6 6 2 4 4 2" xfId="27313" xr:uid="{00000000-0005-0000-0000-000011030000}"/>
    <cellStyle name="20 % - Akzent6 6 2 4 4 3" xfId="40797" xr:uid="{00000000-0005-0000-0000-000011030000}"/>
    <cellStyle name="20 % - Akzent6 6 2 4 4 4" xfId="54288" xr:uid="{00000000-0005-0000-0000-000011030000}"/>
    <cellStyle name="20 % - Akzent6 6 2 4 5" xfId="17244" xr:uid="{00000000-0005-0000-0000-000011030000}"/>
    <cellStyle name="20 % - Akzent6 6 2 4 6" xfId="30728" xr:uid="{00000000-0005-0000-0000-000011030000}"/>
    <cellStyle name="20 % - Akzent6 6 2 4 7" xfId="44219" xr:uid="{00000000-0005-0000-0000-000011030000}"/>
    <cellStyle name="20 % - Akzent6 6 2 5" xfId="4369" xr:uid="{00000000-0005-0000-0000-000012030000}"/>
    <cellStyle name="20 % - Akzent6 6 2 5 2" xfId="7726" xr:uid="{00000000-0005-0000-0000-000012030000}"/>
    <cellStyle name="20 % - Akzent6 6 2 5 2 2" xfId="21177" xr:uid="{00000000-0005-0000-0000-000012030000}"/>
    <cellStyle name="20 % - Akzent6 6 2 5 2 3" xfId="34661" xr:uid="{00000000-0005-0000-0000-000012030000}"/>
    <cellStyle name="20 % - Akzent6 6 2 5 2 4" xfId="48152" xr:uid="{00000000-0005-0000-0000-000012030000}"/>
    <cellStyle name="20 % - Akzent6 6 2 5 3" xfId="11082" xr:uid="{00000000-0005-0000-0000-000012030000}"/>
    <cellStyle name="20 % - Akzent6 6 2 5 3 2" xfId="24533" xr:uid="{00000000-0005-0000-0000-000012030000}"/>
    <cellStyle name="20 % - Akzent6 6 2 5 3 3" xfId="38017" xr:uid="{00000000-0005-0000-0000-000012030000}"/>
    <cellStyle name="20 % - Akzent6 6 2 5 3 4" xfId="51508" xr:uid="{00000000-0005-0000-0000-000012030000}"/>
    <cellStyle name="20 % - Akzent6 6 2 5 4" xfId="14438" xr:uid="{00000000-0005-0000-0000-000012030000}"/>
    <cellStyle name="20 % - Akzent6 6 2 5 4 2" xfId="27889" xr:uid="{00000000-0005-0000-0000-000012030000}"/>
    <cellStyle name="20 % - Akzent6 6 2 5 4 3" xfId="41373" xr:uid="{00000000-0005-0000-0000-000012030000}"/>
    <cellStyle name="20 % - Akzent6 6 2 5 4 4" xfId="54864" xr:uid="{00000000-0005-0000-0000-000012030000}"/>
    <cellStyle name="20 % - Akzent6 6 2 5 5" xfId="17820" xr:uid="{00000000-0005-0000-0000-000012030000}"/>
    <cellStyle name="20 % - Akzent6 6 2 5 6" xfId="31304" xr:uid="{00000000-0005-0000-0000-000012030000}"/>
    <cellStyle name="20 % - Akzent6 6 2 5 7" xfId="44795" xr:uid="{00000000-0005-0000-0000-000012030000}"/>
    <cellStyle name="20 % - Akzent6 6 2 6" xfId="4919" xr:uid="{00000000-0005-0000-0000-00000D030000}"/>
    <cellStyle name="20 % - Akzent6 6 2 6 2" xfId="18370" xr:uid="{00000000-0005-0000-0000-00000D030000}"/>
    <cellStyle name="20 % - Akzent6 6 2 6 3" xfId="31854" xr:uid="{00000000-0005-0000-0000-00000D030000}"/>
    <cellStyle name="20 % - Akzent6 6 2 6 4" xfId="45345" xr:uid="{00000000-0005-0000-0000-00000D030000}"/>
    <cellStyle name="20 % - Akzent6 6 2 7" xfId="8275" xr:uid="{00000000-0005-0000-0000-00000D030000}"/>
    <cellStyle name="20 % - Akzent6 6 2 7 2" xfId="21726" xr:uid="{00000000-0005-0000-0000-00000D030000}"/>
    <cellStyle name="20 % - Akzent6 6 2 7 3" xfId="35210" xr:uid="{00000000-0005-0000-0000-00000D030000}"/>
    <cellStyle name="20 % - Akzent6 6 2 7 4" xfId="48701" xr:uid="{00000000-0005-0000-0000-00000D030000}"/>
    <cellStyle name="20 % - Akzent6 6 2 8" xfId="11631" xr:uid="{00000000-0005-0000-0000-00000D030000}"/>
    <cellStyle name="20 % - Akzent6 6 2 8 2" xfId="25082" xr:uid="{00000000-0005-0000-0000-00000D030000}"/>
    <cellStyle name="20 % - Akzent6 6 2 8 3" xfId="38566" xr:uid="{00000000-0005-0000-0000-00000D030000}"/>
    <cellStyle name="20 % - Akzent6 6 2 8 4" xfId="52057" xr:uid="{00000000-0005-0000-0000-00000D030000}"/>
    <cellStyle name="20 % - Akzent6 6 2 9" xfId="15012" xr:uid="{00000000-0005-0000-0000-00000D030000}"/>
    <cellStyle name="20 % - Akzent6 6 3" xfId="1854" xr:uid="{00000000-0005-0000-0000-000013030000}"/>
    <cellStyle name="20 % - Akzent6 6 3 2" xfId="2994" xr:uid="{00000000-0005-0000-0000-000014030000}"/>
    <cellStyle name="20 % - Akzent6 6 3 2 2" xfId="6355" xr:uid="{00000000-0005-0000-0000-000014030000}"/>
    <cellStyle name="20 % - Akzent6 6 3 2 2 2" xfId="19806" xr:uid="{00000000-0005-0000-0000-000014030000}"/>
    <cellStyle name="20 % - Akzent6 6 3 2 2 3" xfId="33290" xr:uid="{00000000-0005-0000-0000-000014030000}"/>
    <cellStyle name="20 % - Akzent6 6 3 2 2 4" xfId="46781" xr:uid="{00000000-0005-0000-0000-000014030000}"/>
    <cellStyle name="20 % - Akzent6 6 3 2 3" xfId="9711" xr:uid="{00000000-0005-0000-0000-000014030000}"/>
    <cellStyle name="20 % - Akzent6 6 3 2 3 2" xfId="23162" xr:uid="{00000000-0005-0000-0000-000014030000}"/>
    <cellStyle name="20 % - Akzent6 6 3 2 3 3" xfId="36646" xr:uid="{00000000-0005-0000-0000-000014030000}"/>
    <cellStyle name="20 % - Akzent6 6 3 2 3 4" xfId="50137" xr:uid="{00000000-0005-0000-0000-000014030000}"/>
    <cellStyle name="20 % - Akzent6 6 3 2 4" xfId="13067" xr:uid="{00000000-0005-0000-0000-000014030000}"/>
    <cellStyle name="20 % - Akzent6 6 3 2 4 2" xfId="26518" xr:uid="{00000000-0005-0000-0000-000014030000}"/>
    <cellStyle name="20 % - Akzent6 6 3 2 4 3" xfId="40002" xr:uid="{00000000-0005-0000-0000-000014030000}"/>
    <cellStyle name="20 % - Akzent6 6 3 2 4 4" xfId="53493" xr:uid="{00000000-0005-0000-0000-000014030000}"/>
    <cellStyle name="20 % - Akzent6 6 3 2 5" xfId="16449" xr:uid="{00000000-0005-0000-0000-000014030000}"/>
    <cellStyle name="20 % - Akzent6 6 3 2 6" xfId="29933" xr:uid="{00000000-0005-0000-0000-000014030000}"/>
    <cellStyle name="20 % - Akzent6 6 3 2 7" xfId="43424" xr:uid="{00000000-0005-0000-0000-000014030000}"/>
    <cellStyle name="20 % - Akzent6 6 3 3" xfId="5228" xr:uid="{00000000-0005-0000-0000-000013030000}"/>
    <cellStyle name="20 % - Akzent6 6 3 3 2" xfId="18679" xr:uid="{00000000-0005-0000-0000-000013030000}"/>
    <cellStyle name="20 % - Akzent6 6 3 3 3" xfId="32163" xr:uid="{00000000-0005-0000-0000-000013030000}"/>
    <cellStyle name="20 % - Akzent6 6 3 3 4" xfId="45654" xr:uid="{00000000-0005-0000-0000-000013030000}"/>
    <cellStyle name="20 % - Akzent6 6 3 4" xfId="8584" xr:uid="{00000000-0005-0000-0000-000013030000}"/>
    <cellStyle name="20 % - Akzent6 6 3 4 2" xfId="22035" xr:uid="{00000000-0005-0000-0000-000013030000}"/>
    <cellStyle name="20 % - Akzent6 6 3 4 3" xfId="35519" xr:uid="{00000000-0005-0000-0000-000013030000}"/>
    <cellStyle name="20 % - Akzent6 6 3 4 4" xfId="49010" xr:uid="{00000000-0005-0000-0000-000013030000}"/>
    <cellStyle name="20 % - Akzent6 6 3 5" xfId="11940" xr:uid="{00000000-0005-0000-0000-000013030000}"/>
    <cellStyle name="20 % - Akzent6 6 3 5 2" xfId="25391" xr:uid="{00000000-0005-0000-0000-000013030000}"/>
    <cellStyle name="20 % - Akzent6 6 3 5 3" xfId="38875" xr:uid="{00000000-0005-0000-0000-000013030000}"/>
    <cellStyle name="20 % - Akzent6 6 3 5 4" xfId="52366" xr:uid="{00000000-0005-0000-0000-000013030000}"/>
    <cellStyle name="20 % - Akzent6 6 3 6" xfId="15322" xr:uid="{00000000-0005-0000-0000-000013030000}"/>
    <cellStyle name="20 % - Akzent6 6 3 7" xfId="28806" xr:uid="{00000000-0005-0000-0000-000013030000}"/>
    <cellStyle name="20 % - Akzent6 6 3 8" xfId="42297" xr:uid="{00000000-0005-0000-0000-000013030000}"/>
    <cellStyle name="20 % - Akzent6 6 4" xfId="2433" xr:uid="{00000000-0005-0000-0000-000015030000}"/>
    <cellStyle name="20 % - Akzent6 6 4 2" xfId="5795" xr:uid="{00000000-0005-0000-0000-000015030000}"/>
    <cellStyle name="20 % - Akzent6 6 4 2 2" xfId="19246" xr:uid="{00000000-0005-0000-0000-000015030000}"/>
    <cellStyle name="20 % - Akzent6 6 4 2 3" xfId="32730" xr:uid="{00000000-0005-0000-0000-000015030000}"/>
    <cellStyle name="20 % - Akzent6 6 4 2 4" xfId="46221" xr:uid="{00000000-0005-0000-0000-000015030000}"/>
    <cellStyle name="20 % - Akzent6 6 4 3" xfId="9151" xr:uid="{00000000-0005-0000-0000-000015030000}"/>
    <cellStyle name="20 % - Akzent6 6 4 3 2" xfId="22602" xr:uid="{00000000-0005-0000-0000-000015030000}"/>
    <cellStyle name="20 % - Akzent6 6 4 3 3" xfId="36086" xr:uid="{00000000-0005-0000-0000-000015030000}"/>
    <cellStyle name="20 % - Akzent6 6 4 3 4" xfId="49577" xr:uid="{00000000-0005-0000-0000-000015030000}"/>
    <cellStyle name="20 % - Akzent6 6 4 4" xfId="12507" xr:uid="{00000000-0005-0000-0000-000015030000}"/>
    <cellStyle name="20 % - Akzent6 6 4 4 2" xfId="25958" xr:uid="{00000000-0005-0000-0000-000015030000}"/>
    <cellStyle name="20 % - Akzent6 6 4 4 3" xfId="39442" xr:uid="{00000000-0005-0000-0000-000015030000}"/>
    <cellStyle name="20 % - Akzent6 6 4 4 4" xfId="52933" xr:uid="{00000000-0005-0000-0000-000015030000}"/>
    <cellStyle name="20 % - Akzent6 6 4 5" xfId="15889" xr:uid="{00000000-0005-0000-0000-000015030000}"/>
    <cellStyle name="20 % - Akzent6 6 4 6" xfId="29373" xr:uid="{00000000-0005-0000-0000-000015030000}"/>
    <cellStyle name="20 % - Akzent6 6 4 7" xfId="42864" xr:uid="{00000000-0005-0000-0000-000015030000}"/>
    <cellStyle name="20 % - Akzent6 6 5" xfId="3539" xr:uid="{00000000-0005-0000-0000-000016030000}"/>
    <cellStyle name="20 % - Akzent6 6 5 2" xfId="6900" xr:uid="{00000000-0005-0000-0000-000016030000}"/>
    <cellStyle name="20 % - Akzent6 6 5 2 2" xfId="20351" xr:uid="{00000000-0005-0000-0000-000016030000}"/>
    <cellStyle name="20 % - Akzent6 6 5 2 3" xfId="33835" xr:uid="{00000000-0005-0000-0000-000016030000}"/>
    <cellStyle name="20 % - Akzent6 6 5 2 4" xfId="47326" xr:uid="{00000000-0005-0000-0000-000016030000}"/>
    <cellStyle name="20 % - Akzent6 6 5 3" xfId="10256" xr:uid="{00000000-0005-0000-0000-000016030000}"/>
    <cellStyle name="20 % - Akzent6 6 5 3 2" xfId="23707" xr:uid="{00000000-0005-0000-0000-000016030000}"/>
    <cellStyle name="20 % - Akzent6 6 5 3 3" xfId="37191" xr:uid="{00000000-0005-0000-0000-000016030000}"/>
    <cellStyle name="20 % - Akzent6 6 5 3 4" xfId="50682" xr:uid="{00000000-0005-0000-0000-000016030000}"/>
    <cellStyle name="20 % - Akzent6 6 5 4" xfId="13612" xr:uid="{00000000-0005-0000-0000-000016030000}"/>
    <cellStyle name="20 % - Akzent6 6 5 4 2" xfId="27063" xr:uid="{00000000-0005-0000-0000-000016030000}"/>
    <cellStyle name="20 % - Akzent6 6 5 4 3" xfId="40547" xr:uid="{00000000-0005-0000-0000-000016030000}"/>
    <cellStyle name="20 % - Akzent6 6 5 4 4" xfId="54038" xr:uid="{00000000-0005-0000-0000-000016030000}"/>
    <cellStyle name="20 % - Akzent6 6 5 5" xfId="16994" xr:uid="{00000000-0005-0000-0000-000016030000}"/>
    <cellStyle name="20 % - Akzent6 6 5 6" xfId="30478" xr:uid="{00000000-0005-0000-0000-000016030000}"/>
    <cellStyle name="20 % - Akzent6 6 5 7" xfId="43969" xr:uid="{00000000-0005-0000-0000-000016030000}"/>
    <cellStyle name="20 % - Akzent6 6 6" xfId="4119" xr:uid="{00000000-0005-0000-0000-000017030000}"/>
    <cellStyle name="20 % - Akzent6 6 6 2" xfId="7476" xr:uid="{00000000-0005-0000-0000-000017030000}"/>
    <cellStyle name="20 % - Akzent6 6 6 2 2" xfId="20927" xr:uid="{00000000-0005-0000-0000-000017030000}"/>
    <cellStyle name="20 % - Akzent6 6 6 2 3" xfId="34411" xr:uid="{00000000-0005-0000-0000-000017030000}"/>
    <cellStyle name="20 % - Akzent6 6 6 2 4" xfId="47902" xr:uid="{00000000-0005-0000-0000-000017030000}"/>
    <cellStyle name="20 % - Akzent6 6 6 3" xfId="10832" xr:uid="{00000000-0005-0000-0000-000017030000}"/>
    <cellStyle name="20 % - Akzent6 6 6 3 2" xfId="24283" xr:uid="{00000000-0005-0000-0000-000017030000}"/>
    <cellStyle name="20 % - Akzent6 6 6 3 3" xfId="37767" xr:uid="{00000000-0005-0000-0000-000017030000}"/>
    <cellStyle name="20 % - Akzent6 6 6 3 4" xfId="51258" xr:uid="{00000000-0005-0000-0000-000017030000}"/>
    <cellStyle name="20 % - Akzent6 6 6 4" xfId="14188" xr:uid="{00000000-0005-0000-0000-000017030000}"/>
    <cellStyle name="20 % - Akzent6 6 6 4 2" xfId="27639" xr:uid="{00000000-0005-0000-0000-000017030000}"/>
    <cellStyle name="20 % - Akzent6 6 6 4 3" xfId="41123" xr:uid="{00000000-0005-0000-0000-000017030000}"/>
    <cellStyle name="20 % - Akzent6 6 6 4 4" xfId="54614" xr:uid="{00000000-0005-0000-0000-000017030000}"/>
    <cellStyle name="20 % - Akzent6 6 6 5" xfId="17570" xr:uid="{00000000-0005-0000-0000-000017030000}"/>
    <cellStyle name="20 % - Akzent6 6 6 6" xfId="31054" xr:uid="{00000000-0005-0000-0000-000017030000}"/>
    <cellStyle name="20 % - Akzent6 6 6 7" xfId="44545" xr:uid="{00000000-0005-0000-0000-000017030000}"/>
    <cellStyle name="20 % - Akzent6 6 7" xfId="4669" xr:uid="{00000000-0005-0000-0000-00000C030000}"/>
    <cellStyle name="20 % - Akzent6 6 7 2" xfId="18120" xr:uid="{00000000-0005-0000-0000-00000C030000}"/>
    <cellStyle name="20 % - Akzent6 6 7 3" xfId="31604" xr:uid="{00000000-0005-0000-0000-00000C030000}"/>
    <cellStyle name="20 % - Akzent6 6 7 4" xfId="45095" xr:uid="{00000000-0005-0000-0000-00000C030000}"/>
    <cellStyle name="20 % - Akzent6 6 8" xfId="8025" xr:uid="{00000000-0005-0000-0000-00000C030000}"/>
    <cellStyle name="20 % - Akzent6 6 8 2" xfId="21476" xr:uid="{00000000-0005-0000-0000-00000C030000}"/>
    <cellStyle name="20 % - Akzent6 6 8 3" xfId="34960" xr:uid="{00000000-0005-0000-0000-00000C030000}"/>
    <cellStyle name="20 % - Akzent6 6 8 4" xfId="48451" xr:uid="{00000000-0005-0000-0000-00000C030000}"/>
    <cellStyle name="20 % - Akzent6 6 9" xfId="11381" xr:uid="{00000000-0005-0000-0000-00000C030000}"/>
    <cellStyle name="20 % - Akzent6 6 9 2" xfId="24832" xr:uid="{00000000-0005-0000-0000-00000C030000}"/>
    <cellStyle name="20 % - Akzent6 6 9 3" xfId="38316" xr:uid="{00000000-0005-0000-0000-00000C030000}"/>
    <cellStyle name="20 % - Akzent6 6 9 4" xfId="51807" xr:uid="{00000000-0005-0000-0000-00000C030000}"/>
    <cellStyle name="20 % - Akzent6 7" xfId="1351" xr:uid="{00000000-0005-0000-0000-000018030000}"/>
    <cellStyle name="20 % - Akzent6 7 10" xfId="28313" xr:uid="{00000000-0005-0000-0000-000018030000}"/>
    <cellStyle name="20 % - Akzent6 7 11" xfId="41804" xr:uid="{00000000-0005-0000-0000-000018030000}"/>
    <cellStyle name="20 % - Akzent6 7 2" xfId="1922" xr:uid="{00000000-0005-0000-0000-000019030000}"/>
    <cellStyle name="20 % - Akzent6 7 2 2" xfId="3062" xr:uid="{00000000-0005-0000-0000-00001A030000}"/>
    <cellStyle name="20 % - Akzent6 7 2 2 2" xfId="6423" xr:uid="{00000000-0005-0000-0000-00001A030000}"/>
    <cellStyle name="20 % - Akzent6 7 2 2 2 2" xfId="19874" xr:uid="{00000000-0005-0000-0000-00001A030000}"/>
    <cellStyle name="20 % - Akzent6 7 2 2 2 3" xfId="33358" xr:uid="{00000000-0005-0000-0000-00001A030000}"/>
    <cellStyle name="20 % - Akzent6 7 2 2 2 4" xfId="46849" xr:uid="{00000000-0005-0000-0000-00001A030000}"/>
    <cellStyle name="20 % - Akzent6 7 2 2 3" xfId="9779" xr:uid="{00000000-0005-0000-0000-00001A030000}"/>
    <cellStyle name="20 % - Akzent6 7 2 2 3 2" xfId="23230" xr:uid="{00000000-0005-0000-0000-00001A030000}"/>
    <cellStyle name="20 % - Akzent6 7 2 2 3 3" xfId="36714" xr:uid="{00000000-0005-0000-0000-00001A030000}"/>
    <cellStyle name="20 % - Akzent6 7 2 2 3 4" xfId="50205" xr:uid="{00000000-0005-0000-0000-00001A030000}"/>
    <cellStyle name="20 % - Akzent6 7 2 2 4" xfId="13135" xr:uid="{00000000-0005-0000-0000-00001A030000}"/>
    <cellStyle name="20 % - Akzent6 7 2 2 4 2" xfId="26586" xr:uid="{00000000-0005-0000-0000-00001A030000}"/>
    <cellStyle name="20 % - Akzent6 7 2 2 4 3" xfId="40070" xr:uid="{00000000-0005-0000-0000-00001A030000}"/>
    <cellStyle name="20 % - Akzent6 7 2 2 4 4" xfId="53561" xr:uid="{00000000-0005-0000-0000-00001A030000}"/>
    <cellStyle name="20 % - Akzent6 7 2 2 5" xfId="16517" xr:uid="{00000000-0005-0000-0000-00001A030000}"/>
    <cellStyle name="20 % - Akzent6 7 2 2 6" xfId="30001" xr:uid="{00000000-0005-0000-0000-00001A030000}"/>
    <cellStyle name="20 % - Akzent6 7 2 2 7" xfId="43492" xr:uid="{00000000-0005-0000-0000-00001A030000}"/>
    <cellStyle name="20 % - Akzent6 7 2 3" xfId="5296" xr:uid="{00000000-0005-0000-0000-000019030000}"/>
    <cellStyle name="20 % - Akzent6 7 2 3 2" xfId="18747" xr:uid="{00000000-0005-0000-0000-000019030000}"/>
    <cellStyle name="20 % - Akzent6 7 2 3 3" xfId="32231" xr:uid="{00000000-0005-0000-0000-000019030000}"/>
    <cellStyle name="20 % - Akzent6 7 2 3 4" xfId="45722" xr:uid="{00000000-0005-0000-0000-000019030000}"/>
    <cellStyle name="20 % - Akzent6 7 2 4" xfId="8652" xr:uid="{00000000-0005-0000-0000-000019030000}"/>
    <cellStyle name="20 % - Akzent6 7 2 4 2" xfId="22103" xr:uid="{00000000-0005-0000-0000-000019030000}"/>
    <cellStyle name="20 % - Akzent6 7 2 4 3" xfId="35587" xr:uid="{00000000-0005-0000-0000-000019030000}"/>
    <cellStyle name="20 % - Akzent6 7 2 4 4" xfId="49078" xr:uid="{00000000-0005-0000-0000-000019030000}"/>
    <cellStyle name="20 % - Akzent6 7 2 5" xfId="12008" xr:uid="{00000000-0005-0000-0000-000019030000}"/>
    <cellStyle name="20 % - Akzent6 7 2 5 2" xfId="25459" xr:uid="{00000000-0005-0000-0000-000019030000}"/>
    <cellStyle name="20 % - Akzent6 7 2 5 3" xfId="38943" xr:uid="{00000000-0005-0000-0000-000019030000}"/>
    <cellStyle name="20 % - Akzent6 7 2 5 4" xfId="52434" xr:uid="{00000000-0005-0000-0000-000019030000}"/>
    <cellStyle name="20 % - Akzent6 7 2 6" xfId="15390" xr:uid="{00000000-0005-0000-0000-000019030000}"/>
    <cellStyle name="20 % - Akzent6 7 2 7" xfId="28874" xr:uid="{00000000-0005-0000-0000-000019030000}"/>
    <cellStyle name="20 % - Akzent6 7 2 8" xfId="42365" xr:uid="{00000000-0005-0000-0000-000019030000}"/>
    <cellStyle name="20 % - Akzent6 7 3" xfId="2502" xr:uid="{00000000-0005-0000-0000-00001B030000}"/>
    <cellStyle name="20 % - Akzent6 7 3 2" xfId="5863" xr:uid="{00000000-0005-0000-0000-00001B030000}"/>
    <cellStyle name="20 % - Akzent6 7 3 2 2" xfId="19314" xr:uid="{00000000-0005-0000-0000-00001B030000}"/>
    <cellStyle name="20 % - Akzent6 7 3 2 3" xfId="32798" xr:uid="{00000000-0005-0000-0000-00001B030000}"/>
    <cellStyle name="20 % - Akzent6 7 3 2 4" xfId="46289" xr:uid="{00000000-0005-0000-0000-00001B030000}"/>
    <cellStyle name="20 % - Akzent6 7 3 3" xfId="9219" xr:uid="{00000000-0005-0000-0000-00001B030000}"/>
    <cellStyle name="20 % - Akzent6 7 3 3 2" xfId="22670" xr:uid="{00000000-0005-0000-0000-00001B030000}"/>
    <cellStyle name="20 % - Akzent6 7 3 3 3" xfId="36154" xr:uid="{00000000-0005-0000-0000-00001B030000}"/>
    <cellStyle name="20 % - Akzent6 7 3 3 4" xfId="49645" xr:uid="{00000000-0005-0000-0000-00001B030000}"/>
    <cellStyle name="20 % - Akzent6 7 3 4" xfId="12575" xr:uid="{00000000-0005-0000-0000-00001B030000}"/>
    <cellStyle name="20 % - Akzent6 7 3 4 2" xfId="26026" xr:uid="{00000000-0005-0000-0000-00001B030000}"/>
    <cellStyle name="20 % - Akzent6 7 3 4 3" xfId="39510" xr:uid="{00000000-0005-0000-0000-00001B030000}"/>
    <cellStyle name="20 % - Akzent6 7 3 4 4" xfId="53001" xr:uid="{00000000-0005-0000-0000-00001B030000}"/>
    <cellStyle name="20 % - Akzent6 7 3 5" xfId="15957" xr:uid="{00000000-0005-0000-0000-00001B030000}"/>
    <cellStyle name="20 % - Akzent6 7 3 6" xfId="29441" xr:uid="{00000000-0005-0000-0000-00001B030000}"/>
    <cellStyle name="20 % - Akzent6 7 3 7" xfId="42932" xr:uid="{00000000-0005-0000-0000-00001B030000}"/>
    <cellStyle name="20 % - Akzent6 7 4" xfId="3607" xr:uid="{00000000-0005-0000-0000-00001C030000}"/>
    <cellStyle name="20 % - Akzent6 7 4 2" xfId="6968" xr:uid="{00000000-0005-0000-0000-00001C030000}"/>
    <cellStyle name="20 % - Akzent6 7 4 2 2" xfId="20419" xr:uid="{00000000-0005-0000-0000-00001C030000}"/>
    <cellStyle name="20 % - Akzent6 7 4 2 3" xfId="33903" xr:uid="{00000000-0005-0000-0000-00001C030000}"/>
    <cellStyle name="20 % - Akzent6 7 4 2 4" xfId="47394" xr:uid="{00000000-0005-0000-0000-00001C030000}"/>
    <cellStyle name="20 % - Akzent6 7 4 3" xfId="10324" xr:uid="{00000000-0005-0000-0000-00001C030000}"/>
    <cellStyle name="20 % - Akzent6 7 4 3 2" xfId="23775" xr:uid="{00000000-0005-0000-0000-00001C030000}"/>
    <cellStyle name="20 % - Akzent6 7 4 3 3" xfId="37259" xr:uid="{00000000-0005-0000-0000-00001C030000}"/>
    <cellStyle name="20 % - Akzent6 7 4 3 4" xfId="50750" xr:uid="{00000000-0005-0000-0000-00001C030000}"/>
    <cellStyle name="20 % - Akzent6 7 4 4" xfId="13680" xr:uid="{00000000-0005-0000-0000-00001C030000}"/>
    <cellStyle name="20 % - Akzent6 7 4 4 2" xfId="27131" xr:uid="{00000000-0005-0000-0000-00001C030000}"/>
    <cellStyle name="20 % - Akzent6 7 4 4 3" xfId="40615" xr:uid="{00000000-0005-0000-0000-00001C030000}"/>
    <cellStyle name="20 % - Akzent6 7 4 4 4" xfId="54106" xr:uid="{00000000-0005-0000-0000-00001C030000}"/>
    <cellStyle name="20 % - Akzent6 7 4 5" xfId="17062" xr:uid="{00000000-0005-0000-0000-00001C030000}"/>
    <cellStyle name="20 % - Akzent6 7 4 6" xfId="30546" xr:uid="{00000000-0005-0000-0000-00001C030000}"/>
    <cellStyle name="20 % - Akzent6 7 4 7" xfId="44037" xr:uid="{00000000-0005-0000-0000-00001C030000}"/>
    <cellStyle name="20 % - Akzent6 7 5" xfId="4187" xr:uid="{00000000-0005-0000-0000-00001D030000}"/>
    <cellStyle name="20 % - Akzent6 7 5 2" xfId="7544" xr:uid="{00000000-0005-0000-0000-00001D030000}"/>
    <cellStyle name="20 % - Akzent6 7 5 2 2" xfId="20995" xr:uid="{00000000-0005-0000-0000-00001D030000}"/>
    <cellStyle name="20 % - Akzent6 7 5 2 3" xfId="34479" xr:uid="{00000000-0005-0000-0000-00001D030000}"/>
    <cellStyle name="20 % - Akzent6 7 5 2 4" xfId="47970" xr:uid="{00000000-0005-0000-0000-00001D030000}"/>
    <cellStyle name="20 % - Akzent6 7 5 3" xfId="10900" xr:uid="{00000000-0005-0000-0000-00001D030000}"/>
    <cellStyle name="20 % - Akzent6 7 5 3 2" xfId="24351" xr:uid="{00000000-0005-0000-0000-00001D030000}"/>
    <cellStyle name="20 % - Akzent6 7 5 3 3" xfId="37835" xr:uid="{00000000-0005-0000-0000-00001D030000}"/>
    <cellStyle name="20 % - Akzent6 7 5 3 4" xfId="51326" xr:uid="{00000000-0005-0000-0000-00001D030000}"/>
    <cellStyle name="20 % - Akzent6 7 5 4" xfId="14256" xr:uid="{00000000-0005-0000-0000-00001D030000}"/>
    <cellStyle name="20 % - Akzent6 7 5 4 2" xfId="27707" xr:uid="{00000000-0005-0000-0000-00001D030000}"/>
    <cellStyle name="20 % - Akzent6 7 5 4 3" xfId="41191" xr:uid="{00000000-0005-0000-0000-00001D030000}"/>
    <cellStyle name="20 % - Akzent6 7 5 4 4" xfId="54682" xr:uid="{00000000-0005-0000-0000-00001D030000}"/>
    <cellStyle name="20 % - Akzent6 7 5 5" xfId="17638" xr:uid="{00000000-0005-0000-0000-00001D030000}"/>
    <cellStyle name="20 % - Akzent6 7 5 6" xfId="31122" xr:uid="{00000000-0005-0000-0000-00001D030000}"/>
    <cellStyle name="20 % - Akzent6 7 5 7" xfId="44613" xr:uid="{00000000-0005-0000-0000-00001D030000}"/>
    <cellStyle name="20 % - Akzent6 7 6" xfId="4737" xr:uid="{00000000-0005-0000-0000-000018030000}"/>
    <cellStyle name="20 % - Akzent6 7 6 2" xfId="18188" xr:uid="{00000000-0005-0000-0000-000018030000}"/>
    <cellStyle name="20 % - Akzent6 7 6 3" xfId="31672" xr:uid="{00000000-0005-0000-0000-000018030000}"/>
    <cellStyle name="20 % - Akzent6 7 6 4" xfId="45163" xr:uid="{00000000-0005-0000-0000-000018030000}"/>
    <cellStyle name="20 % - Akzent6 7 7" xfId="8093" xr:uid="{00000000-0005-0000-0000-000018030000}"/>
    <cellStyle name="20 % - Akzent6 7 7 2" xfId="21544" xr:uid="{00000000-0005-0000-0000-000018030000}"/>
    <cellStyle name="20 % - Akzent6 7 7 3" xfId="35028" xr:uid="{00000000-0005-0000-0000-000018030000}"/>
    <cellStyle name="20 % - Akzent6 7 7 4" xfId="48519" xr:uid="{00000000-0005-0000-0000-000018030000}"/>
    <cellStyle name="20 % - Akzent6 7 8" xfId="11449" xr:uid="{00000000-0005-0000-0000-000018030000}"/>
    <cellStyle name="20 % - Akzent6 7 8 2" xfId="24900" xr:uid="{00000000-0005-0000-0000-000018030000}"/>
    <cellStyle name="20 % - Akzent6 7 8 3" xfId="38384" xr:uid="{00000000-0005-0000-0000-000018030000}"/>
    <cellStyle name="20 % - Akzent6 7 8 4" xfId="51875" xr:uid="{00000000-0005-0000-0000-000018030000}"/>
    <cellStyle name="20 % - Akzent6 7 9" xfId="14830" xr:uid="{00000000-0005-0000-0000-000018030000}"/>
    <cellStyle name="20 % - Akzent6 8" xfId="1585" xr:uid="{00000000-0005-0000-0000-00001E030000}"/>
    <cellStyle name="20 % - Akzent6 8 10" xfId="28554" xr:uid="{00000000-0005-0000-0000-00001E030000}"/>
    <cellStyle name="20 % - Akzent6 8 11" xfId="42045" xr:uid="{00000000-0005-0000-0000-00001E030000}"/>
    <cellStyle name="20 % - Akzent6 8 2" xfId="2162" xr:uid="{00000000-0005-0000-0000-00001F030000}"/>
    <cellStyle name="20 % - Akzent6 8 2 2" xfId="3303" xr:uid="{00000000-0005-0000-0000-000020030000}"/>
    <cellStyle name="20 % - Akzent6 8 2 2 2" xfId="6664" xr:uid="{00000000-0005-0000-0000-000020030000}"/>
    <cellStyle name="20 % - Akzent6 8 2 2 2 2" xfId="20115" xr:uid="{00000000-0005-0000-0000-000020030000}"/>
    <cellStyle name="20 % - Akzent6 8 2 2 2 3" xfId="33599" xr:uid="{00000000-0005-0000-0000-000020030000}"/>
    <cellStyle name="20 % - Akzent6 8 2 2 2 4" xfId="47090" xr:uid="{00000000-0005-0000-0000-000020030000}"/>
    <cellStyle name="20 % - Akzent6 8 2 2 3" xfId="10020" xr:uid="{00000000-0005-0000-0000-000020030000}"/>
    <cellStyle name="20 % - Akzent6 8 2 2 3 2" xfId="23471" xr:uid="{00000000-0005-0000-0000-000020030000}"/>
    <cellStyle name="20 % - Akzent6 8 2 2 3 3" xfId="36955" xr:uid="{00000000-0005-0000-0000-000020030000}"/>
    <cellStyle name="20 % - Akzent6 8 2 2 3 4" xfId="50446" xr:uid="{00000000-0005-0000-0000-000020030000}"/>
    <cellStyle name="20 % - Akzent6 8 2 2 4" xfId="13376" xr:uid="{00000000-0005-0000-0000-000020030000}"/>
    <cellStyle name="20 % - Akzent6 8 2 2 4 2" xfId="26827" xr:uid="{00000000-0005-0000-0000-000020030000}"/>
    <cellStyle name="20 % - Akzent6 8 2 2 4 3" xfId="40311" xr:uid="{00000000-0005-0000-0000-000020030000}"/>
    <cellStyle name="20 % - Akzent6 8 2 2 4 4" xfId="53802" xr:uid="{00000000-0005-0000-0000-000020030000}"/>
    <cellStyle name="20 % - Akzent6 8 2 2 5" xfId="16758" xr:uid="{00000000-0005-0000-0000-000020030000}"/>
    <cellStyle name="20 % - Akzent6 8 2 2 6" xfId="30242" xr:uid="{00000000-0005-0000-0000-000020030000}"/>
    <cellStyle name="20 % - Akzent6 8 2 2 7" xfId="43733" xr:uid="{00000000-0005-0000-0000-000020030000}"/>
    <cellStyle name="20 % - Akzent6 8 2 3" xfId="5537" xr:uid="{00000000-0005-0000-0000-00001F030000}"/>
    <cellStyle name="20 % - Akzent6 8 2 3 2" xfId="18988" xr:uid="{00000000-0005-0000-0000-00001F030000}"/>
    <cellStyle name="20 % - Akzent6 8 2 3 3" xfId="32472" xr:uid="{00000000-0005-0000-0000-00001F030000}"/>
    <cellStyle name="20 % - Akzent6 8 2 3 4" xfId="45963" xr:uid="{00000000-0005-0000-0000-00001F030000}"/>
    <cellStyle name="20 % - Akzent6 8 2 4" xfId="8893" xr:uid="{00000000-0005-0000-0000-00001F030000}"/>
    <cellStyle name="20 % - Akzent6 8 2 4 2" xfId="22344" xr:uid="{00000000-0005-0000-0000-00001F030000}"/>
    <cellStyle name="20 % - Akzent6 8 2 4 3" xfId="35828" xr:uid="{00000000-0005-0000-0000-00001F030000}"/>
    <cellStyle name="20 % - Akzent6 8 2 4 4" xfId="49319" xr:uid="{00000000-0005-0000-0000-00001F030000}"/>
    <cellStyle name="20 % - Akzent6 8 2 5" xfId="12249" xr:uid="{00000000-0005-0000-0000-00001F030000}"/>
    <cellStyle name="20 % - Akzent6 8 2 5 2" xfId="25700" xr:uid="{00000000-0005-0000-0000-00001F030000}"/>
    <cellStyle name="20 % - Akzent6 8 2 5 3" xfId="39184" xr:uid="{00000000-0005-0000-0000-00001F030000}"/>
    <cellStyle name="20 % - Akzent6 8 2 5 4" xfId="52675" xr:uid="{00000000-0005-0000-0000-00001F030000}"/>
    <cellStyle name="20 % - Akzent6 8 2 6" xfId="15631" xr:uid="{00000000-0005-0000-0000-00001F030000}"/>
    <cellStyle name="20 % - Akzent6 8 2 7" xfId="29115" xr:uid="{00000000-0005-0000-0000-00001F030000}"/>
    <cellStyle name="20 % - Akzent6 8 2 8" xfId="42606" xr:uid="{00000000-0005-0000-0000-00001F030000}"/>
    <cellStyle name="20 % - Akzent6 8 3" xfId="2743" xr:uid="{00000000-0005-0000-0000-000021030000}"/>
    <cellStyle name="20 % - Akzent6 8 3 2" xfId="6104" xr:uid="{00000000-0005-0000-0000-000021030000}"/>
    <cellStyle name="20 % - Akzent6 8 3 2 2" xfId="19555" xr:uid="{00000000-0005-0000-0000-000021030000}"/>
    <cellStyle name="20 % - Akzent6 8 3 2 3" xfId="33039" xr:uid="{00000000-0005-0000-0000-000021030000}"/>
    <cellStyle name="20 % - Akzent6 8 3 2 4" xfId="46530" xr:uid="{00000000-0005-0000-0000-000021030000}"/>
    <cellStyle name="20 % - Akzent6 8 3 3" xfId="9460" xr:uid="{00000000-0005-0000-0000-000021030000}"/>
    <cellStyle name="20 % - Akzent6 8 3 3 2" xfId="22911" xr:uid="{00000000-0005-0000-0000-000021030000}"/>
    <cellStyle name="20 % - Akzent6 8 3 3 3" xfId="36395" xr:uid="{00000000-0005-0000-0000-000021030000}"/>
    <cellStyle name="20 % - Akzent6 8 3 3 4" xfId="49886" xr:uid="{00000000-0005-0000-0000-000021030000}"/>
    <cellStyle name="20 % - Akzent6 8 3 4" xfId="12816" xr:uid="{00000000-0005-0000-0000-000021030000}"/>
    <cellStyle name="20 % - Akzent6 8 3 4 2" xfId="26267" xr:uid="{00000000-0005-0000-0000-000021030000}"/>
    <cellStyle name="20 % - Akzent6 8 3 4 3" xfId="39751" xr:uid="{00000000-0005-0000-0000-000021030000}"/>
    <cellStyle name="20 % - Akzent6 8 3 4 4" xfId="53242" xr:uid="{00000000-0005-0000-0000-000021030000}"/>
    <cellStyle name="20 % - Akzent6 8 3 5" xfId="16198" xr:uid="{00000000-0005-0000-0000-000021030000}"/>
    <cellStyle name="20 % - Akzent6 8 3 6" xfId="29682" xr:uid="{00000000-0005-0000-0000-000021030000}"/>
    <cellStyle name="20 % - Akzent6 8 3 7" xfId="43173" xr:uid="{00000000-0005-0000-0000-000021030000}"/>
    <cellStyle name="20 % - Akzent6 8 4" xfId="3848" xr:uid="{00000000-0005-0000-0000-000022030000}"/>
    <cellStyle name="20 % - Akzent6 8 4 2" xfId="7209" xr:uid="{00000000-0005-0000-0000-000022030000}"/>
    <cellStyle name="20 % - Akzent6 8 4 2 2" xfId="20660" xr:uid="{00000000-0005-0000-0000-000022030000}"/>
    <cellStyle name="20 % - Akzent6 8 4 2 3" xfId="34144" xr:uid="{00000000-0005-0000-0000-000022030000}"/>
    <cellStyle name="20 % - Akzent6 8 4 2 4" xfId="47635" xr:uid="{00000000-0005-0000-0000-000022030000}"/>
    <cellStyle name="20 % - Akzent6 8 4 3" xfId="10565" xr:uid="{00000000-0005-0000-0000-000022030000}"/>
    <cellStyle name="20 % - Akzent6 8 4 3 2" xfId="24016" xr:uid="{00000000-0005-0000-0000-000022030000}"/>
    <cellStyle name="20 % - Akzent6 8 4 3 3" xfId="37500" xr:uid="{00000000-0005-0000-0000-000022030000}"/>
    <cellStyle name="20 % - Akzent6 8 4 3 4" xfId="50991" xr:uid="{00000000-0005-0000-0000-000022030000}"/>
    <cellStyle name="20 % - Akzent6 8 4 4" xfId="13921" xr:uid="{00000000-0005-0000-0000-000022030000}"/>
    <cellStyle name="20 % - Akzent6 8 4 4 2" xfId="27372" xr:uid="{00000000-0005-0000-0000-000022030000}"/>
    <cellStyle name="20 % - Akzent6 8 4 4 3" xfId="40856" xr:uid="{00000000-0005-0000-0000-000022030000}"/>
    <cellStyle name="20 % - Akzent6 8 4 4 4" xfId="54347" xr:uid="{00000000-0005-0000-0000-000022030000}"/>
    <cellStyle name="20 % - Akzent6 8 4 5" xfId="17303" xr:uid="{00000000-0005-0000-0000-000022030000}"/>
    <cellStyle name="20 % - Akzent6 8 4 6" xfId="30787" xr:uid="{00000000-0005-0000-0000-000022030000}"/>
    <cellStyle name="20 % - Akzent6 8 4 7" xfId="44278" xr:uid="{00000000-0005-0000-0000-000022030000}"/>
    <cellStyle name="20 % - Akzent6 8 5" xfId="4428" xr:uid="{00000000-0005-0000-0000-000023030000}"/>
    <cellStyle name="20 % - Akzent6 8 5 2" xfId="7785" xr:uid="{00000000-0005-0000-0000-000023030000}"/>
    <cellStyle name="20 % - Akzent6 8 5 2 2" xfId="21236" xr:uid="{00000000-0005-0000-0000-000023030000}"/>
    <cellStyle name="20 % - Akzent6 8 5 2 3" xfId="34720" xr:uid="{00000000-0005-0000-0000-000023030000}"/>
    <cellStyle name="20 % - Akzent6 8 5 2 4" xfId="48211" xr:uid="{00000000-0005-0000-0000-000023030000}"/>
    <cellStyle name="20 % - Akzent6 8 5 3" xfId="11141" xr:uid="{00000000-0005-0000-0000-000023030000}"/>
    <cellStyle name="20 % - Akzent6 8 5 3 2" xfId="24592" xr:uid="{00000000-0005-0000-0000-000023030000}"/>
    <cellStyle name="20 % - Akzent6 8 5 3 3" xfId="38076" xr:uid="{00000000-0005-0000-0000-000023030000}"/>
    <cellStyle name="20 % - Akzent6 8 5 3 4" xfId="51567" xr:uid="{00000000-0005-0000-0000-000023030000}"/>
    <cellStyle name="20 % - Akzent6 8 5 4" xfId="14497" xr:uid="{00000000-0005-0000-0000-000023030000}"/>
    <cellStyle name="20 % - Akzent6 8 5 4 2" xfId="27948" xr:uid="{00000000-0005-0000-0000-000023030000}"/>
    <cellStyle name="20 % - Akzent6 8 5 4 3" xfId="41432" xr:uid="{00000000-0005-0000-0000-000023030000}"/>
    <cellStyle name="20 % - Akzent6 8 5 4 4" xfId="54923" xr:uid="{00000000-0005-0000-0000-000023030000}"/>
    <cellStyle name="20 % - Akzent6 8 5 5" xfId="17879" xr:uid="{00000000-0005-0000-0000-000023030000}"/>
    <cellStyle name="20 % - Akzent6 8 5 6" xfId="31363" xr:uid="{00000000-0005-0000-0000-000023030000}"/>
    <cellStyle name="20 % - Akzent6 8 5 7" xfId="44854" xr:uid="{00000000-0005-0000-0000-000023030000}"/>
    <cellStyle name="20 % - Akzent6 8 6" xfId="4978" xr:uid="{00000000-0005-0000-0000-00001E030000}"/>
    <cellStyle name="20 % - Akzent6 8 6 2" xfId="18429" xr:uid="{00000000-0005-0000-0000-00001E030000}"/>
    <cellStyle name="20 % - Akzent6 8 6 3" xfId="31913" xr:uid="{00000000-0005-0000-0000-00001E030000}"/>
    <cellStyle name="20 % - Akzent6 8 6 4" xfId="45404" xr:uid="{00000000-0005-0000-0000-00001E030000}"/>
    <cellStyle name="20 % - Akzent6 8 7" xfId="8334" xr:uid="{00000000-0005-0000-0000-00001E030000}"/>
    <cellStyle name="20 % - Akzent6 8 7 2" xfId="21785" xr:uid="{00000000-0005-0000-0000-00001E030000}"/>
    <cellStyle name="20 % - Akzent6 8 7 3" xfId="35269" xr:uid="{00000000-0005-0000-0000-00001E030000}"/>
    <cellStyle name="20 % - Akzent6 8 7 4" xfId="48760" xr:uid="{00000000-0005-0000-0000-00001E030000}"/>
    <cellStyle name="20 % - Akzent6 8 8" xfId="11690" xr:uid="{00000000-0005-0000-0000-00001E030000}"/>
    <cellStyle name="20 % - Akzent6 8 8 2" xfId="25141" xr:uid="{00000000-0005-0000-0000-00001E030000}"/>
    <cellStyle name="20 % - Akzent6 8 8 3" xfId="38625" xr:uid="{00000000-0005-0000-0000-00001E030000}"/>
    <cellStyle name="20 % - Akzent6 8 8 4" xfId="52116" xr:uid="{00000000-0005-0000-0000-00001E030000}"/>
    <cellStyle name="20 % - Akzent6 8 9" xfId="15071" xr:uid="{00000000-0005-0000-0000-00001E030000}"/>
    <cellStyle name="20 % - Akzent6 9" xfId="1622" xr:uid="{00000000-0005-0000-0000-000024030000}"/>
    <cellStyle name="20 % - Akzent6 9 2" xfId="2176" xr:uid="{00000000-0005-0000-0000-000025030000}"/>
    <cellStyle name="20 % - Akzent6 9 2 2" xfId="3317" xr:uid="{00000000-0005-0000-0000-000026030000}"/>
    <cellStyle name="20 % - Akzent6 9 2 2 2" xfId="6678" xr:uid="{00000000-0005-0000-0000-000026030000}"/>
    <cellStyle name="20 % - Akzent6 9 2 2 2 2" xfId="20129" xr:uid="{00000000-0005-0000-0000-000026030000}"/>
    <cellStyle name="20 % - Akzent6 9 2 2 2 3" xfId="33613" xr:uid="{00000000-0005-0000-0000-000026030000}"/>
    <cellStyle name="20 % - Akzent6 9 2 2 2 4" xfId="47104" xr:uid="{00000000-0005-0000-0000-000026030000}"/>
    <cellStyle name="20 % - Akzent6 9 2 2 3" xfId="10034" xr:uid="{00000000-0005-0000-0000-000026030000}"/>
    <cellStyle name="20 % - Akzent6 9 2 2 3 2" xfId="23485" xr:uid="{00000000-0005-0000-0000-000026030000}"/>
    <cellStyle name="20 % - Akzent6 9 2 2 3 3" xfId="36969" xr:uid="{00000000-0005-0000-0000-000026030000}"/>
    <cellStyle name="20 % - Akzent6 9 2 2 3 4" xfId="50460" xr:uid="{00000000-0005-0000-0000-000026030000}"/>
    <cellStyle name="20 % - Akzent6 9 2 2 4" xfId="13390" xr:uid="{00000000-0005-0000-0000-000026030000}"/>
    <cellStyle name="20 % - Akzent6 9 2 2 4 2" xfId="26841" xr:uid="{00000000-0005-0000-0000-000026030000}"/>
    <cellStyle name="20 % - Akzent6 9 2 2 4 3" xfId="40325" xr:uid="{00000000-0005-0000-0000-000026030000}"/>
    <cellStyle name="20 % - Akzent6 9 2 2 4 4" xfId="53816" xr:uid="{00000000-0005-0000-0000-000026030000}"/>
    <cellStyle name="20 % - Akzent6 9 2 2 5" xfId="16772" xr:uid="{00000000-0005-0000-0000-000026030000}"/>
    <cellStyle name="20 % - Akzent6 9 2 2 6" xfId="30256" xr:uid="{00000000-0005-0000-0000-000026030000}"/>
    <cellStyle name="20 % - Akzent6 9 2 2 7" xfId="43747" xr:uid="{00000000-0005-0000-0000-000026030000}"/>
    <cellStyle name="20 % - Akzent6 9 2 3" xfId="5551" xr:uid="{00000000-0005-0000-0000-000025030000}"/>
    <cellStyle name="20 % - Akzent6 9 2 3 2" xfId="19002" xr:uid="{00000000-0005-0000-0000-000025030000}"/>
    <cellStyle name="20 % - Akzent6 9 2 3 3" xfId="32486" xr:uid="{00000000-0005-0000-0000-000025030000}"/>
    <cellStyle name="20 % - Akzent6 9 2 3 4" xfId="45977" xr:uid="{00000000-0005-0000-0000-000025030000}"/>
    <cellStyle name="20 % - Akzent6 9 2 4" xfId="8907" xr:uid="{00000000-0005-0000-0000-000025030000}"/>
    <cellStyle name="20 % - Akzent6 9 2 4 2" xfId="22358" xr:uid="{00000000-0005-0000-0000-000025030000}"/>
    <cellStyle name="20 % - Akzent6 9 2 4 3" xfId="35842" xr:uid="{00000000-0005-0000-0000-000025030000}"/>
    <cellStyle name="20 % - Akzent6 9 2 4 4" xfId="49333" xr:uid="{00000000-0005-0000-0000-000025030000}"/>
    <cellStyle name="20 % - Akzent6 9 2 5" xfId="12263" xr:uid="{00000000-0005-0000-0000-000025030000}"/>
    <cellStyle name="20 % - Akzent6 9 2 5 2" xfId="25714" xr:uid="{00000000-0005-0000-0000-000025030000}"/>
    <cellStyle name="20 % - Akzent6 9 2 5 3" xfId="39198" xr:uid="{00000000-0005-0000-0000-000025030000}"/>
    <cellStyle name="20 % - Akzent6 9 2 5 4" xfId="52689" xr:uid="{00000000-0005-0000-0000-000025030000}"/>
    <cellStyle name="20 % - Akzent6 9 2 6" xfId="15645" xr:uid="{00000000-0005-0000-0000-000025030000}"/>
    <cellStyle name="20 % - Akzent6 9 2 7" xfId="29129" xr:uid="{00000000-0005-0000-0000-000025030000}"/>
    <cellStyle name="20 % - Akzent6 9 2 8" xfId="42620" xr:uid="{00000000-0005-0000-0000-000025030000}"/>
    <cellStyle name="20 % - Akzent6 9 3" xfId="2758" xr:uid="{00000000-0005-0000-0000-000027030000}"/>
    <cellStyle name="20 % - Akzent6 9 3 2" xfId="6119" xr:uid="{00000000-0005-0000-0000-000027030000}"/>
    <cellStyle name="20 % - Akzent6 9 3 2 2" xfId="19570" xr:uid="{00000000-0005-0000-0000-000027030000}"/>
    <cellStyle name="20 % - Akzent6 9 3 2 3" xfId="33054" xr:uid="{00000000-0005-0000-0000-000027030000}"/>
    <cellStyle name="20 % - Akzent6 9 3 2 4" xfId="46545" xr:uid="{00000000-0005-0000-0000-000027030000}"/>
    <cellStyle name="20 % - Akzent6 9 3 3" xfId="9475" xr:uid="{00000000-0005-0000-0000-000027030000}"/>
    <cellStyle name="20 % - Akzent6 9 3 3 2" xfId="22926" xr:uid="{00000000-0005-0000-0000-000027030000}"/>
    <cellStyle name="20 % - Akzent6 9 3 3 3" xfId="36410" xr:uid="{00000000-0005-0000-0000-000027030000}"/>
    <cellStyle name="20 % - Akzent6 9 3 3 4" xfId="49901" xr:uid="{00000000-0005-0000-0000-000027030000}"/>
    <cellStyle name="20 % - Akzent6 9 3 4" xfId="12831" xr:uid="{00000000-0005-0000-0000-000027030000}"/>
    <cellStyle name="20 % - Akzent6 9 3 4 2" xfId="26282" xr:uid="{00000000-0005-0000-0000-000027030000}"/>
    <cellStyle name="20 % - Akzent6 9 3 4 3" xfId="39766" xr:uid="{00000000-0005-0000-0000-000027030000}"/>
    <cellStyle name="20 % - Akzent6 9 3 4 4" xfId="53257" xr:uid="{00000000-0005-0000-0000-000027030000}"/>
    <cellStyle name="20 % - Akzent6 9 3 5" xfId="16213" xr:uid="{00000000-0005-0000-0000-000027030000}"/>
    <cellStyle name="20 % - Akzent6 9 3 6" xfId="29697" xr:uid="{00000000-0005-0000-0000-000027030000}"/>
    <cellStyle name="20 % - Akzent6 9 3 7" xfId="43188" xr:uid="{00000000-0005-0000-0000-000027030000}"/>
    <cellStyle name="20 % - Akzent6 9 4" xfId="4992" xr:uid="{00000000-0005-0000-0000-000024030000}"/>
    <cellStyle name="20 % - Akzent6 9 4 2" xfId="18443" xr:uid="{00000000-0005-0000-0000-000024030000}"/>
    <cellStyle name="20 % - Akzent6 9 4 3" xfId="31927" xr:uid="{00000000-0005-0000-0000-000024030000}"/>
    <cellStyle name="20 % - Akzent6 9 4 4" xfId="45418" xr:uid="{00000000-0005-0000-0000-000024030000}"/>
    <cellStyle name="20 % - Akzent6 9 5" xfId="8348" xr:uid="{00000000-0005-0000-0000-000024030000}"/>
    <cellStyle name="20 % - Akzent6 9 5 2" xfId="21799" xr:uid="{00000000-0005-0000-0000-000024030000}"/>
    <cellStyle name="20 % - Akzent6 9 5 3" xfId="35283" xr:uid="{00000000-0005-0000-0000-000024030000}"/>
    <cellStyle name="20 % - Akzent6 9 5 4" xfId="48774" xr:uid="{00000000-0005-0000-0000-000024030000}"/>
    <cellStyle name="20 % - Akzent6 9 6" xfId="11704" xr:uid="{00000000-0005-0000-0000-000024030000}"/>
    <cellStyle name="20 % - Akzent6 9 6 2" xfId="25155" xr:uid="{00000000-0005-0000-0000-000024030000}"/>
    <cellStyle name="20 % - Akzent6 9 6 3" xfId="38639" xr:uid="{00000000-0005-0000-0000-000024030000}"/>
    <cellStyle name="20 % - Akzent6 9 6 4" xfId="52130" xr:uid="{00000000-0005-0000-0000-000024030000}"/>
    <cellStyle name="20 % - Akzent6 9 7" xfId="15086" xr:uid="{00000000-0005-0000-0000-000024030000}"/>
    <cellStyle name="20 % - Akzent6 9 8" xfId="28570" xr:uid="{00000000-0005-0000-0000-000024030000}"/>
    <cellStyle name="20 % - Akzent6 9 9" xfId="42061" xr:uid="{00000000-0005-0000-0000-000024030000}"/>
    <cellStyle name="20% - Akzent1" xfId="55" xr:uid="{00000000-0005-0000-0000-000029000000}"/>
    <cellStyle name="20% - Akzent1 2" xfId="278" xr:uid="{00000000-0005-0000-0000-00002A000000}"/>
    <cellStyle name="20% - Akzent1 2 2" xfId="634" xr:uid="{00000000-0005-0000-0000-00002B000000}"/>
    <cellStyle name="20% - Akzent1 3" xfId="279" xr:uid="{00000000-0005-0000-0000-00002C000000}"/>
    <cellStyle name="20% - Akzent1 3 2" xfId="502" xr:uid="{00000000-0005-0000-0000-00002D000000}"/>
    <cellStyle name="20% - Akzent1 4" xfId="1590" xr:uid="{00000000-0005-0000-0000-00002B030000}"/>
    <cellStyle name="20% - Akzent2" xfId="56" xr:uid="{00000000-0005-0000-0000-00002E000000}"/>
    <cellStyle name="20% - Akzent2 2" xfId="280" xr:uid="{00000000-0005-0000-0000-00002F000000}"/>
    <cellStyle name="20% - Akzent2 2 2" xfId="635" xr:uid="{00000000-0005-0000-0000-000030000000}"/>
    <cellStyle name="20% - Akzent2 3" xfId="281" xr:uid="{00000000-0005-0000-0000-000031000000}"/>
    <cellStyle name="20% - Akzent2 3 2" xfId="503" xr:uid="{00000000-0005-0000-0000-000032000000}"/>
    <cellStyle name="20% - Akzent2 4" xfId="1591" xr:uid="{00000000-0005-0000-0000-00002F030000}"/>
    <cellStyle name="20% - Akzent3" xfId="57" xr:uid="{00000000-0005-0000-0000-000033000000}"/>
    <cellStyle name="20% - Akzent3 2" xfId="282" xr:uid="{00000000-0005-0000-0000-000034000000}"/>
    <cellStyle name="20% - Akzent3 2 2" xfId="636" xr:uid="{00000000-0005-0000-0000-000035000000}"/>
    <cellStyle name="20% - Akzent3 3" xfId="283" xr:uid="{00000000-0005-0000-0000-000036000000}"/>
    <cellStyle name="20% - Akzent3 3 2" xfId="504" xr:uid="{00000000-0005-0000-0000-000037000000}"/>
    <cellStyle name="20% - Akzent3 4" xfId="1592" xr:uid="{00000000-0005-0000-0000-000033030000}"/>
    <cellStyle name="20% - Akzent4" xfId="58" xr:uid="{00000000-0005-0000-0000-000038000000}"/>
    <cellStyle name="20% - Akzent4 2" xfId="284" xr:uid="{00000000-0005-0000-0000-000039000000}"/>
    <cellStyle name="20% - Akzent4 2 2" xfId="637" xr:uid="{00000000-0005-0000-0000-00003A000000}"/>
    <cellStyle name="20% - Akzent4 3" xfId="285" xr:uid="{00000000-0005-0000-0000-00003B000000}"/>
    <cellStyle name="20% - Akzent4 3 2" xfId="505" xr:uid="{00000000-0005-0000-0000-00003C000000}"/>
    <cellStyle name="20% - Akzent4 4" xfId="1593" xr:uid="{00000000-0005-0000-0000-000037030000}"/>
    <cellStyle name="20% - Akzent5" xfId="59" xr:uid="{00000000-0005-0000-0000-00003D000000}"/>
    <cellStyle name="20% - Akzent5 2" xfId="1594" xr:uid="{00000000-0005-0000-0000-000039030000}"/>
    <cellStyle name="20% - Akzent6" xfId="60" xr:uid="{00000000-0005-0000-0000-00003E000000}"/>
    <cellStyle name="20% - Akzent6 2" xfId="286" xr:uid="{00000000-0005-0000-0000-00003F000000}"/>
    <cellStyle name="20% - Akzent6 2 2" xfId="638" xr:uid="{00000000-0005-0000-0000-000040000000}"/>
    <cellStyle name="20% - Akzent6 3" xfId="287" xr:uid="{00000000-0005-0000-0000-000041000000}"/>
    <cellStyle name="20% - Akzent6 3 2" xfId="506" xr:uid="{00000000-0005-0000-0000-000042000000}"/>
    <cellStyle name="20% - Akzent6 4" xfId="1595" xr:uid="{00000000-0005-0000-0000-00003D030000}"/>
    <cellStyle name="2mitP" xfId="192" xr:uid="{00000000-0005-0000-0000-000043000000}"/>
    <cellStyle name="2ohneP" xfId="193" xr:uid="{00000000-0005-0000-0000-000044000000}"/>
    <cellStyle name="2x indented GHG Textfiels" xfId="194" xr:uid="{00000000-0005-0000-0000-000045000000}"/>
    <cellStyle name="2x indented GHG Textfiels 2" xfId="54936" xr:uid="{00000000-0005-0000-0000-00000A000000}"/>
    <cellStyle name="3mitP" xfId="195" xr:uid="{00000000-0005-0000-0000-000046000000}"/>
    <cellStyle name="3mitP 2" xfId="705" xr:uid="{00000000-0005-0000-0000-000047000000}"/>
    <cellStyle name="3ohneP" xfId="196" xr:uid="{00000000-0005-0000-0000-000048000000}"/>
    <cellStyle name="3ohneP 2" xfId="706" xr:uid="{00000000-0005-0000-0000-000049000000}"/>
    <cellStyle name="40 % - Akzent1" xfId="256" builtinId="31" customBuiltin="1"/>
    <cellStyle name="40 % - Akzent1 10" xfId="1645" xr:uid="{00000000-0005-0000-0000-000044030000}"/>
    <cellStyle name="40 % - Akzent1 10 2" xfId="2781" xr:uid="{00000000-0005-0000-0000-000045030000}"/>
    <cellStyle name="40 % - Akzent1 10 2 2" xfId="6142" xr:uid="{00000000-0005-0000-0000-000045030000}"/>
    <cellStyle name="40 % - Akzent1 10 2 2 2" xfId="19593" xr:uid="{00000000-0005-0000-0000-000045030000}"/>
    <cellStyle name="40 % - Akzent1 10 2 2 3" xfId="33077" xr:uid="{00000000-0005-0000-0000-000045030000}"/>
    <cellStyle name="40 % - Akzent1 10 2 2 4" xfId="46568" xr:uid="{00000000-0005-0000-0000-000045030000}"/>
    <cellStyle name="40 % - Akzent1 10 2 3" xfId="9498" xr:uid="{00000000-0005-0000-0000-000045030000}"/>
    <cellStyle name="40 % - Akzent1 10 2 3 2" xfId="22949" xr:uid="{00000000-0005-0000-0000-000045030000}"/>
    <cellStyle name="40 % - Akzent1 10 2 3 3" xfId="36433" xr:uid="{00000000-0005-0000-0000-000045030000}"/>
    <cellStyle name="40 % - Akzent1 10 2 3 4" xfId="49924" xr:uid="{00000000-0005-0000-0000-000045030000}"/>
    <cellStyle name="40 % - Akzent1 10 2 4" xfId="12854" xr:uid="{00000000-0005-0000-0000-000045030000}"/>
    <cellStyle name="40 % - Akzent1 10 2 4 2" xfId="26305" xr:uid="{00000000-0005-0000-0000-000045030000}"/>
    <cellStyle name="40 % - Akzent1 10 2 4 3" xfId="39789" xr:uid="{00000000-0005-0000-0000-000045030000}"/>
    <cellStyle name="40 % - Akzent1 10 2 4 4" xfId="53280" xr:uid="{00000000-0005-0000-0000-000045030000}"/>
    <cellStyle name="40 % - Akzent1 10 2 5" xfId="16236" xr:uid="{00000000-0005-0000-0000-000045030000}"/>
    <cellStyle name="40 % - Akzent1 10 2 6" xfId="29720" xr:uid="{00000000-0005-0000-0000-000045030000}"/>
    <cellStyle name="40 % - Akzent1 10 2 7" xfId="43211" xr:uid="{00000000-0005-0000-0000-000045030000}"/>
    <cellStyle name="40 % - Akzent1 10 3" xfId="5015" xr:uid="{00000000-0005-0000-0000-000044030000}"/>
    <cellStyle name="40 % - Akzent1 10 3 2" xfId="18466" xr:uid="{00000000-0005-0000-0000-000044030000}"/>
    <cellStyle name="40 % - Akzent1 10 3 3" xfId="31950" xr:uid="{00000000-0005-0000-0000-000044030000}"/>
    <cellStyle name="40 % - Akzent1 10 3 4" xfId="45441" xr:uid="{00000000-0005-0000-0000-000044030000}"/>
    <cellStyle name="40 % - Akzent1 10 4" xfId="8371" xr:uid="{00000000-0005-0000-0000-000044030000}"/>
    <cellStyle name="40 % - Akzent1 10 4 2" xfId="21822" xr:uid="{00000000-0005-0000-0000-000044030000}"/>
    <cellStyle name="40 % - Akzent1 10 4 3" xfId="35306" xr:uid="{00000000-0005-0000-0000-000044030000}"/>
    <cellStyle name="40 % - Akzent1 10 4 4" xfId="48797" xr:uid="{00000000-0005-0000-0000-000044030000}"/>
    <cellStyle name="40 % - Akzent1 10 5" xfId="11727" xr:uid="{00000000-0005-0000-0000-000044030000}"/>
    <cellStyle name="40 % - Akzent1 10 5 2" xfId="25178" xr:uid="{00000000-0005-0000-0000-000044030000}"/>
    <cellStyle name="40 % - Akzent1 10 5 3" xfId="38662" xr:uid="{00000000-0005-0000-0000-000044030000}"/>
    <cellStyle name="40 % - Akzent1 10 5 4" xfId="52153" xr:uid="{00000000-0005-0000-0000-000044030000}"/>
    <cellStyle name="40 % - Akzent1 10 6" xfId="15109" xr:uid="{00000000-0005-0000-0000-000044030000}"/>
    <cellStyle name="40 % - Akzent1 10 7" xfId="28593" xr:uid="{00000000-0005-0000-0000-000044030000}"/>
    <cellStyle name="40 % - Akzent1 10 8" xfId="42084" xr:uid="{00000000-0005-0000-0000-000044030000}"/>
    <cellStyle name="40 % - Akzent1 11" xfId="2204" xr:uid="{00000000-0005-0000-0000-000046030000}"/>
    <cellStyle name="40 % - Akzent1 11 2" xfId="5579" xr:uid="{00000000-0005-0000-0000-000046030000}"/>
    <cellStyle name="40 % - Akzent1 11 2 2" xfId="19030" xr:uid="{00000000-0005-0000-0000-000046030000}"/>
    <cellStyle name="40 % - Akzent1 11 2 3" xfId="32514" xr:uid="{00000000-0005-0000-0000-000046030000}"/>
    <cellStyle name="40 % - Akzent1 11 2 4" xfId="46005" xr:uid="{00000000-0005-0000-0000-000046030000}"/>
    <cellStyle name="40 % - Akzent1 11 3" xfId="8935" xr:uid="{00000000-0005-0000-0000-000046030000}"/>
    <cellStyle name="40 % - Akzent1 11 3 2" xfId="22386" xr:uid="{00000000-0005-0000-0000-000046030000}"/>
    <cellStyle name="40 % - Akzent1 11 3 3" xfId="35870" xr:uid="{00000000-0005-0000-0000-000046030000}"/>
    <cellStyle name="40 % - Akzent1 11 3 4" xfId="49361" xr:uid="{00000000-0005-0000-0000-000046030000}"/>
    <cellStyle name="40 % - Akzent1 11 4" xfId="12291" xr:uid="{00000000-0005-0000-0000-000046030000}"/>
    <cellStyle name="40 % - Akzent1 11 4 2" xfId="25742" xr:uid="{00000000-0005-0000-0000-000046030000}"/>
    <cellStyle name="40 % - Akzent1 11 4 3" xfId="39226" xr:uid="{00000000-0005-0000-0000-000046030000}"/>
    <cellStyle name="40 % - Akzent1 11 4 4" xfId="52717" xr:uid="{00000000-0005-0000-0000-000046030000}"/>
    <cellStyle name="40 % - Akzent1 11 5" xfId="15673" xr:uid="{00000000-0005-0000-0000-000046030000}"/>
    <cellStyle name="40 % - Akzent1 11 6" xfId="29157" xr:uid="{00000000-0005-0000-0000-000046030000}"/>
    <cellStyle name="40 % - Akzent1 11 7" xfId="42648" xr:uid="{00000000-0005-0000-0000-000046030000}"/>
    <cellStyle name="40 % - Akzent1 12" xfId="3345" xr:uid="{00000000-0005-0000-0000-000047030000}"/>
    <cellStyle name="40 % - Akzent1 12 2" xfId="6706" xr:uid="{00000000-0005-0000-0000-000047030000}"/>
    <cellStyle name="40 % - Akzent1 12 2 2" xfId="20157" xr:uid="{00000000-0005-0000-0000-000047030000}"/>
    <cellStyle name="40 % - Akzent1 12 2 3" xfId="33641" xr:uid="{00000000-0005-0000-0000-000047030000}"/>
    <cellStyle name="40 % - Akzent1 12 2 4" xfId="47132" xr:uid="{00000000-0005-0000-0000-000047030000}"/>
    <cellStyle name="40 % - Akzent1 12 3" xfId="10062" xr:uid="{00000000-0005-0000-0000-000047030000}"/>
    <cellStyle name="40 % - Akzent1 12 3 2" xfId="23513" xr:uid="{00000000-0005-0000-0000-000047030000}"/>
    <cellStyle name="40 % - Akzent1 12 3 3" xfId="36997" xr:uid="{00000000-0005-0000-0000-000047030000}"/>
    <cellStyle name="40 % - Akzent1 12 3 4" xfId="50488" xr:uid="{00000000-0005-0000-0000-000047030000}"/>
    <cellStyle name="40 % - Akzent1 12 4" xfId="13418" xr:uid="{00000000-0005-0000-0000-000047030000}"/>
    <cellStyle name="40 % - Akzent1 12 4 2" xfId="26869" xr:uid="{00000000-0005-0000-0000-000047030000}"/>
    <cellStyle name="40 % - Akzent1 12 4 3" xfId="40353" xr:uid="{00000000-0005-0000-0000-000047030000}"/>
    <cellStyle name="40 % - Akzent1 12 4 4" xfId="53844" xr:uid="{00000000-0005-0000-0000-000047030000}"/>
    <cellStyle name="40 % - Akzent1 12 5" xfId="16800" xr:uid="{00000000-0005-0000-0000-000047030000}"/>
    <cellStyle name="40 % - Akzent1 12 6" xfId="30284" xr:uid="{00000000-0005-0000-0000-000047030000}"/>
    <cellStyle name="40 % - Akzent1 12 7" xfId="43775" xr:uid="{00000000-0005-0000-0000-000047030000}"/>
    <cellStyle name="40 % - Akzent1 13" xfId="3861" xr:uid="{00000000-0005-0000-0000-000048030000}"/>
    <cellStyle name="40 % - Akzent1 13 2" xfId="7222" xr:uid="{00000000-0005-0000-0000-000048030000}"/>
    <cellStyle name="40 % - Akzent1 13 2 2" xfId="20673" xr:uid="{00000000-0005-0000-0000-000048030000}"/>
    <cellStyle name="40 % - Akzent1 13 2 3" xfId="34157" xr:uid="{00000000-0005-0000-0000-000048030000}"/>
    <cellStyle name="40 % - Akzent1 13 2 4" xfId="47648" xr:uid="{00000000-0005-0000-0000-000048030000}"/>
    <cellStyle name="40 % - Akzent1 13 3" xfId="10578" xr:uid="{00000000-0005-0000-0000-000048030000}"/>
    <cellStyle name="40 % - Akzent1 13 3 2" xfId="24029" xr:uid="{00000000-0005-0000-0000-000048030000}"/>
    <cellStyle name="40 % - Akzent1 13 3 3" xfId="37513" xr:uid="{00000000-0005-0000-0000-000048030000}"/>
    <cellStyle name="40 % - Akzent1 13 3 4" xfId="51004" xr:uid="{00000000-0005-0000-0000-000048030000}"/>
    <cellStyle name="40 % - Akzent1 13 4" xfId="13934" xr:uid="{00000000-0005-0000-0000-000048030000}"/>
    <cellStyle name="40 % - Akzent1 13 4 2" xfId="27385" xr:uid="{00000000-0005-0000-0000-000048030000}"/>
    <cellStyle name="40 % - Akzent1 13 4 3" xfId="40869" xr:uid="{00000000-0005-0000-0000-000048030000}"/>
    <cellStyle name="40 % - Akzent1 13 4 4" xfId="54360" xr:uid="{00000000-0005-0000-0000-000048030000}"/>
    <cellStyle name="40 % - Akzent1 13 5" xfId="17316" xr:uid="{00000000-0005-0000-0000-000048030000}"/>
    <cellStyle name="40 % - Akzent1 13 6" xfId="30800" xr:uid="{00000000-0005-0000-0000-000048030000}"/>
    <cellStyle name="40 % - Akzent1 13 7" xfId="44291" xr:uid="{00000000-0005-0000-0000-000048030000}"/>
    <cellStyle name="40 % - Akzent1 14" xfId="3925" xr:uid="{00000000-0005-0000-0000-000049030000}"/>
    <cellStyle name="40 % - Akzent1 14 2" xfId="7282" xr:uid="{00000000-0005-0000-0000-000049030000}"/>
    <cellStyle name="40 % - Akzent1 14 2 2" xfId="20733" xr:uid="{00000000-0005-0000-0000-000049030000}"/>
    <cellStyle name="40 % - Akzent1 14 2 3" xfId="34217" xr:uid="{00000000-0005-0000-0000-000049030000}"/>
    <cellStyle name="40 % - Akzent1 14 2 4" xfId="47708" xr:uid="{00000000-0005-0000-0000-000049030000}"/>
    <cellStyle name="40 % - Akzent1 14 3" xfId="10638" xr:uid="{00000000-0005-0000-0000-000049030000}"/>
    <cellStyle name="40 % - Akzent1 14 3 2" xfId="24089" xr:uid="{00000000-0005-0000-0000-000049030000}"/>
    <cellStyle name="40 % - Akzent1 14 3 3" xfId="37573" xr:uid="{00000000-0005-0000-0000-000049030000}"/>
    <cellStyle name="40 % - Akzent1 14 3 4" xfId="51064" xr:uid="{00000000-0005-0000-0000-000049030000}"/>
    <cellStyle name="40 % - Akzent1 14 4" xfId="13994" xr:uid="{00000000-0005-0000-0000-000049030000}"/>
    <cellStyle name="40 % - Akzent1 14 4 2" xfId="27445" xr:uid="{00000000-0005-0000-0000-000049030000}"/>
    <cellStyle name="40 % - Akzent1 14 4 3" xfId="40929" xr:uid="{00000000-0005-0000-0000-000049030000}"/>
    <cellStyle name="40 % - Akzent1 14 4 4" xfId="54420" xr:uid="{00000000-0005-0000-0000-000049030000}"/>
    <cellStyle name="40 % - Akzent1 14 5" xfId="17376" xr:uid="{00000000-0005-0000-0000-000049030000}"/>
    <cellStyle name="40 % - Akzent1 14 6" xfId="30860" xr:uid="{00000000-0005-0000-0000-000049030000}"/>
    <cellStyle name="40 % - Akzent1 14 7" xfId="44351" xr:uid="{00000000-0005-0000-0000-000049030000}"/>
    <cellStyle name="40 % - Akzent1 15" xfId="4453" xr:uid="{00000000-0005-0000-0000-000098120000}"/>
    <cellStyle name="40 % - Akzent1 15 2" xfId="17904" xr:uid="{00000000-0005-0000-0000-000098120000}"/>
    <cellStyle name="40 % - Akzent1 15 3" xfId="31388" xr:uid="{00000000-0005-0000-0000-000098120000}"/>
    <cellStyle name="40 % - Akzent1 15 4" xfId="44879" xr:uid="{00000000-0005-0000-0000-000098120000}"/>
    <cellStyle name="40 % - Akzent1 16" xfId="7809" xr:uid="{00000000-0005-0000-0000-0000B41F0000}"/>
    <cellStyle name="40 % - Akzent1 16 2" xfId="21260" xr:uid="{00000000-0005-0000-0000-0000B41F0000}"/>
    <cellStyle name="40 % - Akzent1 16 3" xfId="34744" xr:uid="{00000000-0005-0000-0000-0000B41F0000}"/>
    <cellStyle name="40 % - Akzent1 16 4" xfId="48235" xr:uid="{00000000-0005-0000-0000-0000B41F0000}"/>
    <cellStyle name="40 % - Akzent1 17" xfId="11165" xr:uid="{00000000-0005-0000-0000-0000D02C0000}"/>
    <cellStyle name="40 % - Akzent1 17 2" xfId="24616" xr:uid="{00000000-0005-0000-0000-0000D02C0000}"/>
    <cellStyle name="40 % - Akzent1 17 3" xfId="38100" xr:uid="{00000000-0005-0000-0000-0000D02C0000}"/>
    <cellStyle name="40 % - Akzent1 17 4" xfId="51591" xr:uid="{00000000-0005-0000-0000-0000D02C0000}"/>
    <cellStyle name="40 % - Akzent1 18" xfId="14512" xr:uid="{00000000-0005-0000-0000-000048430000}"/>
    <cellStyle name="40 % - Akzent1 19" xfId="27996" xr:uid="{00000000-0005-0000-0000-0000E3770000}"/>
    <cellStyle name="40 % - Akzent1 2" xfId="575" xr:uid="{00000000-0005-0000-0000-00004B000000}"/>
    <cellStyle name="40 % - Akzent1 2 10" xfId="4512" xr:uid="{00000000-0005-0000-0000-00004A030000}"/>
    <cellStyle name="40 % - Akzent1 2 10 2" xfId="17963" xr:uid="{00000000-0005-0000-0000-00004A030000}"/>
    <cellStyle name="40 % - Akzent1 2 10 3" xfId="31447" xr:uid="{00000000-0005-0000-0000-00004A030000}"/>
    <cellStyle name="40 % - Akzent1 2 10 4" xfId="44938" xr:uid="{00000000-0005-0000-0000-00004A030000}"/>
    <cellStyle name="40 % - Akzent1 2 11" xfId="7868" xr:uid="{00000000-0005-0000-0000-00004A030000}"/>
    <cellStyle name="40 % - Akzent1 2 11 2" xfId="21319" xr:uid="{00000000-0005-0000-0000-00004A030000}"/>
    <cellStyle name="40 % - Akzent1 2 11 3" xfId="34803" xr:uid="{00000000-0005-0000-0000-00004A030000}"/>
    <cellStyle name="40 % - Akzent1 2 11 4" xfId="48294" xr:uid="{00000000-0005-0000-0000-00004A030000}"/>
    <cellStyle name="40 % - Akzent1 2 12" xfId="11224" xr:uid="{00000000-0005-0000-0000-00004A030000}"/>
    <cellStyle name="40 % - Akzent1 2 12 2" xfId="24675" xr:uid="{00000000-0005-0000-0000-00004A030000}"/>
    <cellStyle name="40 % - Akzent1 2 12 3" xfId="38159" xr:uid="{00000000-0005-0000-0000-00004A030000}"/>
    <cellStyle name="40 % - Akzent1 2 12 4" xfId="51650" xr:uid="{00000000-0005-0000-0000-00004A030000}"/>
    <cellStyle name="40 % - Akzent1 2 13" xfId="14605" xr:uid="{00000000-0005-0000-0000-00004A030000}"/>
    <cellStyle name="40 % - Akzent1 2 14" xfId="28084" xr:uid="{00000000-0005-0000-0000-00004A030000}"/>
    <cellStyle name="40 % - Akzent1 2 15" xfId="41562" xr:uid="{00000000-0005-0000-0000-00004A030000}"/>
    <cellStyle name="40 % - Akzent1 2 2" xfId="707" xr:uid="{00000000-0005-0000-0000-00004C000000}"/>
    <cellStyle name="40 % - Akzent1 2 2 10" xfId="14707" xr:uid="{00000000-0005-0000-0000-00004B030000}"/>
    <cellStyle name="40 % - Akzent1 2 2 11" xfId="28190" xr:uid="{00000000-0005-0000-0000-00004B030000}"/>
    <cellStyle name="40 % - Akzent1 2 2 12" xfId="41681" xr:uid="{00000000-0005-0000-0000-00004B030000}"/>
    <cellStyle name="40 % - Akzent1 2 2 13" xfId="1237" xr:uid="{00000000-0005-0000-0000-00004B030000}"/>
    <cellStyle name="40 % - Akzent1 2 2 2" xfId="1473" xr:uid="{00000000-0005-0000-0000-00004C030000}"/>
    <cellStyle name="40 % - Akzent1 2 2 2 10" xfId="28440" xr:uid="{00000000-0005-0000-0000-00004C030000}"/>
    <cellStyle name="40 % - Akzent1 2 2 2 11" xfId="41931" xr:uid="{00000000-0005-0000-0000-00004C030000}"/>
    <cellStyle name="40 % - Akzent1 2 2 2 2" xfId="2048" xr:uid="{00000000-0005-0000-0000-00004D030000}"/>
    <cellStyle name="40 % - Akzent1 2 2 2 2 2" xfId="3189" xr:uid="{00000000-0005-0000-0000-00004E030000}"/>
    <cellStyle name="40 % - Akzent1 2 2 2 2 2 2" xfId="6550" xr:uid="{00000000-0005-0000-0000-00004E030000}"/>
    <cellStyle name="40 % - Akzent1 2 2 2 2 2 2 2" xfId="20001" xr:uid="{00000000-0005-0000-0000-00004E030000}"/>
    <cellStyle name="40 % - Akzent1 2 2 2 2 2 2 3" xfId="33485" xr:uid="{00000000-0005-0000-0000-00004E030000}"/>
    <cellStyle name="40 % - Akzent1 2 2 2 2 2 2 4" xfId="46976" xr:uid="{00000000-0005-0000-0000-00004E030000}"/>
    <cellStyle name="40 % - Akzent1 2 2 2 2 2 3" xfId="9906" xr:uid="{00000000-0005-0000-0000-00004E030000}"/>
    <cellStyle name="40 % - Akzent1 2 2 2 2 2 3 2" xfId="23357" xr:uid="{00000000-0005-0000-0000-00004E030000}"/>
    <cellStyle name="40 % - Akzent1 2 2 2 2 2 3 3" xfId="36841" xr:uid="{00000000-0005-0000-0000-00004E030000}"/>
    <cellStyle name="40 % - Akzent1 2 2 2 2 2 3 4" xfId="50332" xr:uid="{00000000-0005-0000-0000-00004E030000}"/>
    <cellStyle name="40 % - Akzent1 2 2 2 2 2 4" xfId="13262" xr:uid="{00000000-0005-0000-0000-00004E030000}"/>
    <cellStyle name="40 % - Akzent1 2 2 2 2 2 4 2" xfId="26713" xr:uid="{00000000-0005-0000-0000-00004E030000}"/>
    <cellStyle name="40 % - Akzent1 2 2 2 2 2 4 3" xfId="40197" xr:uid="{00000000-0005-0000-0000-00004E030000}"/>
    <cellStyle name="40 % - Akzent1 2 2 2 2 2 4 4" xfId="53688" xr:uid="{00000000-0005-0000-0000-00004E030000}"/>
    <cellStyle name="40 % - Akzent1 2 2 2 2 2 5" xfId="16644" xr:uid="{00000000-0005-0000-0000-00004E030000}"/>
    <cellStyle name="40 % - Akzent1 2 2 2 2 2 6" xfId="30128" xr:uid="{00000000-0005-0000-0000-00004E030000}"/>
    <cellStyle name="40 % - Akzent1 2 2 2 2 2 7" xfId="43619" xr:uid="{00000000-0005-0000-0000-00004E030000}"/>
    <cellStyle name="40 % - Akzent1 2 2 2 2 3" xfId="5423" xr:uid="{00000000-0005-0000-0000-00004D030000}"/>
    <cellStyle name="40 % - Akzent1 2 2 2 2 3 2" xfId="18874" xr:uid="{00000000-0005-0000-0000-00004D030000}"/>
    <cellStyle name="40 % - Akzent1 2 2 2 2 3 3" xfId="32358" xr:uid="{00000000-0005-0000-0000-00004D030000}"/>
    <cellStyle name="40 % - Akzent1 2 2 2 2 3 4" xfId="45849" xr:uid="{00000000-0005-0000-0000-00004D030000}"/>
    <cellStyle name="40 % - Akzent1 2 2 2 2 4" xfId="8779" xr:uid="{00000000-0005-0000-0000-00004D030000}"/>
    <cellStyle name="40 % - Akzent1 2 2 2 2 4 2" xfId="22230" xr:uid="{00000000-0005-0000-0000-00004D030000}"/>
    <cellStyle name="40 % - Akzent1 2 2 2 2 4 3" xfId="35714" xr:uid="{00000000-0005-0000-0000-00004D030000}"/>
    <cellStyle name="40 % - Akzent1 2 2 2 2 4 4" xfId="49205" xr:uid="{00000000-0005-0000-0000-00004D030000}"/>
    <cellStyle name="40 % - Akzent1 2 2 2 2 5" xfId="12135" xr:uid="{00000000-0005-0000-0000-00004D030000}"/>
    <cellStyle name="40 % - Akzent1 2 2 2 2 5 2" xfId="25586" xr:uid="{00000000-0005-0000-0000-00004D030000}"/>
    <cellStyle name="40 % - Akzent1 2 2 2 2 5 3" xfId="39070" xr:uid="{00000000-0005-0000-0000-00004D030000}"/>
    <cellStyle name="40 % - Akzent1 2 2 2 2 5 4" xfId="52561" xr:uid="{00000000-0005-0000-0000-00004D030000}"/>
    <cellStyle name="40 % - Akzent1 2 2 2 2 6" xfId="15517" xr:uid="{00000000-0005-0000-0000-00004D030000}"/>
    <cellStyle name="40 % - Akzent1 2 2 2 2 7" xfId="29001" xr:uid="{00000000-0005-0000-0000-00004D030000}"/>
    <cellStyle name="40 % - Akzent1 2 2 2 2 8" xfId="42492" xr:uid="{00000000-0005-0000-0000-00004D030000}"/>
    <cellStyle name="40 % - Akzent1 2 2 2 3" xfId="2629" xr:uid="{00000000-0005-0000-0000-00004F030000}"/>
    <cellStyle name="40 % - Akzent1 2 2 2 3 2" xfId="5990" xr:uid="{00000000-0005-0000-0000-00004F030000}"/>
    <cellStyle name="40 % - Akzent1 2 2 2 3 2 2" xfId="19441" xr:uid="{00000000-0005-0000-0000-00004F030000}"/>
    <cellStyle name="40 % - Akzent1 2 2 2 3 2 3" xfId="32925" xr:uid="{00000000-0005-0000-0000-00004F030000}"/>
    <cellStyle name="40 % - Akzent1 2 2 2 3 2 4" xfId="46416" xr:uid="{00000000-0005-0000-0000-00004F030000}"/>
    <cellStyle name="40 % - Akzent1 2 2 2 3 3" xfId="9346" xr:uid="{00000000-0005-0000-0000-00004F030000}"/>
    <cellStyle name="40 % - Akzent1 2 2 2 3 3 2" xfId="22797" xr:uid="{00000000-0005-0000-0000-00004F030000}"/>
    <cellStyle name="40 % - Akzent1 2 2 2 3 3 3" xfId="36281" xr:uid="{00000000-0005-0000-0000-00004F030000}"/>
    <cellStyle name="40 % - Akzent1 2 2 2 3 3 4" xfId="49772" xr:uid="{00000000-0005-0000-0000-00004F030000}"/>
    <cellStyle name="40 % - Akzent1 2 2 2 3 4" xfId="12702" xr:uid="{00000000-0005-0000-0000-00004F030000}"/>
    <cellStyle name="40 % - Akzent1 2 2 2 3 4 2" xfId="26153" xr:uid="{00000000-0005-0000-0000-00004F030000}"/>
    <cellStyle name="40 % - Akzent1 2 2 2 3 4 3" xfId="39637" xr:uid="{00000000-0005-0000-0000-00004F030000}"/>
    <cellStyle name="40 % - Akzent1 2 2 2 3 4 4" xfId="53128" xr:uid="{00000000-0005-0000-0000-00004F030000}"/>
    <cellStyle name="40 % - Akzent1 2 2 2 3 5" xfId="16084" xr:uid="{00000000-0005-0000-0000-00004F030000}"/>
    <cellStyle name="40 % - Akzent1 2 2 2 3 6" xfId="29568" xr:uid="{00000000-0005-0000-0000-00004F030000}"/>
    <cellStyle name="40 % - Akzent1 2 2 2 3 7" xfId="43059" xr:uid="{00000000-0005-0000-0000-00004F030000}"/>
    <cellStyle name="40 % - Akzent1 2 2 2 4" xfId="3734" xr:uid="{00000000-0005-0000-0000-000050030000}"/>
    <cellStyle name="40 % - Akzent1 2 2 2 4 2" xfId="7095" xr:uid="{00000000-0005-0000-0000-000050030000}"/>
    <cellStyle name="40 % - Akzent1 2 2 2 4 2 2" xfId="20546" xr:uid="{00000000-0005-0000-0000-000050030000}"/>
    <cellStyle name="40 % - Akzent1 2 2 2 4 2 3" xfId="34030" xr:uid="{00000000-0005-0000-0000-000050030000}"/>
    <cellStyle name="40 % - Akzent1 2 2 2 4 2 4" xfId="47521" xr:uid="{00000000-0005-0000-0000-000050030000}"/>
    <cellStyle name="40 % - Akzent1 2 2 2 4 3" xfId="10451" xr:uid="{00000000-0005-0000-0000-000050030000}"/>
    <cellStyle name="40 % - Akzent1 2 2 2 4 3 2" xfId="23902" xr:uid="{00000000-0005-0000-0000-000050030000}"/>
    <cellStyle name="40 % - Akzent1 2 2 2 4 3 3" xfId="37386" xr:uid="{00000000-0005-0000-0000-000050030000}"/>
    <cellStyle name="40 % - Akzent1 2 2 2 4 3 4" xfId="50877" xr:uid="{00000000-0005-0000-0000-000050030000}"/>
    <cellStyle name="40 % - Akzent1 2 2 2 4 4" xfId="13807" xr:uid="{00000000-0005-0000-0000-000050030000}"/>
    <cellStyle name="40 % - Akzent1 2 2 2 4 4 2" xfId="27258" xr:uid="{00000000-0005-0000-0000-000050030000}"/>
    <cellStyle name="40 % - Akzent1 2 2 2 4 4 3" xfId="40742" xr:uid="{00000000-0005-0000-0000-000050030000}"/>
    <cellStyle name="40 % - Akzent1 2 2 2 4 4 4" xfId="54233" xr:uid="{00000000-0005-0000-0000-000050030000}"/>
    <cellStyle name="40 % - Akzent1 2 2 2 4 5" xfId="17189" xr:uid="{00000000-0005-0000-0000-000050030000}"/>
    <cellStyle name="40 % - Akzent1 2 2 2 4 6" xfId="30673" xr:uid="{00000000-0005-0000-0000-000050030000}"/>
    <cellStyle name="40 % - Akzent1 2 2 2 4 7" xfId="44164" xr:uid="{00000000-0005-0000-0000-000050030000}"/>
    <cellStyle name="40 % - Akzent1 2 2 2 5" xfId="4314" xr:uid="{00000000-0005-0000-0000-000051030000}"/>
    <cellStyle name="40 % - Akzent1 2 2 2 5 2" xfId="7671" xr:uid="{00000000-0005-0000-0000-000051030000}"/>
    <cellStyle name="40 % - Akzent1 2 2 2 5 2 2" xfId="21122" xr:uid="{00000000-0005-0000-0000-000051030000}"/>
    <cellStyle name="40 % - Akzent1 2 2 2 5 2 3" xfId="34606" xr:uid="{00000000-0005-0000-0000-000051030000}"/>
    <cellStyle name="40 % - Akzent1 2 2 2 5 2 4" xfId="48097" xr:uid="{00000000-0005-0000-0000-000051030000}"/>
    <cellStyle name="40 % - Akzent1 2 2 2 5 3" xfId="11027" xr:uid="{00000000-0005-0000-0000-000051030000}"/>
    <cellStyle name="40 % - Akzent1 2 2 2 5 3 2" xfId="24478" xr:uid="{00000000-0005-0000-0000-000051030000}"/>
    <cellStyle name="40 % - Akzent1 2 2 2 5 3 3" xfId="37962" xr:uid="{00000000-0005-0000-0000-000051030000}"/>
    <cellStyle name="40 % - Akzent1 2 2 2 5 3 4" xfId="51453" xr:uid="{00000000-0005-0000-0000-000051030000}"/>
    <cellStyle name="40 % - Akzent1 2 2 2 5 4" xfId="14383" xr:uid="{00000000-0005-0000-0000-000051030000}"/>
    <cellStyle name="40 % - Akzent1 2 2 2 5 4 2" xfId="27834" xr:uid="{00000000-0005-0000-0000-000051030000}"/>
    <cellStyle name="40 % - Akzent1 2 2 2 5 4 3" xfId="41318" xr:uid="{00000000-0005-0000-0000-000051030000}"/>
    <cellStyle name="40 % - Akzent1 2 2 2 5 4 4" xfId="54809" xr:uid="{00000000-0005-0000-0000-000051030000}"/>
    <cellStyle name="40 % - Akzent1 2 2 2 5 5" xfId="17765" xr:uid="{00000000-0005-0000-0000-000051030000}"/>
    <cellStyle name="40 % - Akzent1 2 2 2 5 6" xfId="31249" xr:uid="{00000000-0005-0000-0000-000051030000}"/>
    <cellStyle name="40 % - Akzent1 2 2 2 5 7" xfId="44740" xr:uid="{00000000-0005-0000-0000-000051030000}"/>
    <cellStyle name="40 % - Akzent1 2 2 2 6" xfId="4864" xr:uid="{00000000-0005-0000-0000-00004C030000}"/>
    <cellStyle name="40 % - Akzent1 2 2 2 6 2" xfId="18315" xr:uid="{00000000-0005-0000-0000-00004C030000}"/>
    <cellStyle name="40 % - Akzent1 2 2 2 6 3" xfId="31799" xr:uid="{00000000-0005-0000-0000-00004C030000}"/>
    <cellStyle name="40 % - Akzent1 2 2 2 6 4" xfId="45290" xr:uid="{00000000-0005-0000-0000-00004C030000}"/>
    <cellStyle name="40 % - Akzent1 2 2 2 7" xfId="8220" xr:uid="{00000000-0005-0000-0000-00004C030000}"/>
    <cellStyle name="40 % - Akzent1 2 2 2 7 2" xfId="21671" xr:uid="{00000000-0005-0000-0000-00004C030000}"/>
    <cellStyle name="40 % - Akzent1 2 2 2 7 3" xfId="35155" xr:uid="{00000000-0005-0000-0000-00004C030000}"/>
    <cellStyle name="40 % - Akzent1 2 2 2 7 4" xfId="48646" xr:uid="{00000000-0005-0000-0000-00004C030000}"/>
    <cellStyle name="40 % - Akzent1 2 2 2 8" xfId="11576" xr:uid="{00000000-0005-0000-0000-00004C030000}"/>
    <cellStyle name="40 % - Akzent1 2 2 2 8 2" xfId="25027" xr:uid="{00000000-0005-0000-0000-00004C030000}"/>
    <cellStyle name="40 % - Akzent1 2 2 2 8 3" xfId="38511" xr:uid="{00000000-0005-0000-0000-00004C030000}"/>
    <cellStyle name="40 % - Akzent1 2 2 2 8 4" xfId="52002" xr:uid="{00000000-0005-0000-0000-00004C030000}"/>
    <cellStyle name="40 % - Akzent1 2 2 2 9" xfId="14957" xr:uid="{00000000-0005-0000-0000-00004C030000}"/>
    <cellStyle name="40 % - Akzent1 2 2 3" xfId="1799" xr:uid="{00000000-0005-0000-0000-000052030000}"/>
    <cellStyle name="40 % - Akzent1 2 2 3 2" xfId="2939" xr:uid="{00000000-0005-0000-0000-000053030000}"/>
    <cellStyle name="40 % - Akzent1 2 2 3 2 2" xfId="6300" xr:uid="{00000000-0005-0000-0000-000053030000}"/>
    <cellStyle name="40 % - Akzent1 2 2 3 2 2 2" xfId="19751" xr:uid="{00000000-0005-0000-0000-000053030000}"/>
    <cellStyle name="40 % - Akzent1 2 2 3 2 2 3" xfId="33235" xr:uid="{00000000-0005-0000-0000-000053030000}"/>
    <cellStyle name="40 % - Akzent1 2 2 3 2 2 4" xfId="46726" xr:uid="{00000000-0005-0000-0000-000053030000}"/>
    <cellStyle name="40 % - Akzent1 2 2 3 2 3" xfId="9656" xr:uid="{00000000-0005-0000-0000-000053030000}"/>
    <cellStyle name="40 % - Akzent1 2 2 3 2 3 2" xfId="23107" xr:uid="{00000000-0005-0000-0000-000053030000}"/>
    <cellStyle name="40 % - Akzent1 2 2 3 2 3 3" xfId="36591" xr:uid="{00000000-0005-0000-0000-000053030000}"/>
    <cellStyle name="40 % - Akzent1 2 2 3 2 3 4" xfId="50082" xr:uid="{00000000-0005-0000-0000-000053030000}"/>
    <cellStyle name="40 % - Akzent1 2 2 3 2 4" xfId="13012" xr:uid="{00000000-0005-0000-0000-000053030000}"/>
    <cellStyle name="40 % - Akzent1 2 2 3 2 4 2" xfId="26463" xr:uid="{00000000-0005-0000-0000-000053030000}"/>
    <cellStyle name="40 % - Akzent1 2 2 3 2 4 3" xfId="39947" xr:uid="{00000000-0005-0000-0000-000053030000}"/>
    <cellStyle name="40 % - Akzent1 2 2 3 2 4 4" xfId="53438" xr:uid="{00000000-0005-0000-0000-000053030000}"/>
    <cellStyle name="40 % - Akzent1 2 2 3 2 5" xfId="16394" xr:uid="{00000000-0005-0000-0000-000053030000}"/>
    <cellStyle name="40 % - Akzent1 2 2 3 2 6" xfId="29878" xr:uid="{00000000-0005-0000-0000-000053030000}"/>
    <cellStyle name="40 % - Akzent1 2 2 3 2 7" xfId="43369" xr:uid="{00000000-0005-0000-0000-000053030000}"/>
    <cellStyle name="40 % - Akzent1 2 2 3 3" xfId="5173" xr:uid="{00000000-0005-0000-0000-000052030000}"/>
    <cellStyle name="40 % - Akzent1 2 2 3 3 2" xfId="18624" xr:uid="{00000000-0005-0000-0000-000052030000}"/>
    <cellStyle name="40 % - Akzent1 2 2 3 3 3" xfId="32108" xr:uid="{00000000-0005-0000-0000-000052030000}"/>
    <cellStyle name="40 % - Akzent1 2 2 3 3 4" xfId="45599" xr:uid="{00000000-0005-0000-0000-000052030000}"/>
    <cellStyle name="40 % - Akzent1 2 2 3 4" xfId="8529" xr:uid="{00000000-0005-0000-0000-000052030000}"/>
    <cellStyle name="40 % - Akzent1 2 2 3 4 2" xfId="21980" xr:uid="{00000000-0005-0000-0000-000052030000}"/>
    <cellStyle name="40 % - Akzent1 2 2 3 4 3" xfId="35464" xr:uid="{00000000-0005-0000-0000-000052030000}"/>
    <cellStyle name="40 % - Akzent1 2 2 3 4 4" xfId="48955" xr:uid="{00000000-0005-0000-0000-000052030000}"/>
    <cellStyle name="40 % - Akzent1 2 2 3 5" xfId="11885" xr:uid="{00000000-0005-0000-0000-000052030000}"/>
    <cellStyle name="40 % - Akzent1 2 2 3 5 2" xfId="25336" xr:uid="{00000000-0005-0000-0000-000052030000}"/>
    <cellStyle name="40 % - Akzent1 2 2 3 5 3" xfId="38820" xr:uid="{00000000-0005-0000-0000-000052030000}"/>
    <cellStyle name="40 % - Akzent1 2 2 3 5 4" xfId="52311" xr:uid="{00000000-0005-0000-0000-000052030000}"/>
    <cellStyle name="40 % - Akzent1 2 2 3 6" xfId="15267" xr:uid="{00000000-0005-0000-0000-000052030000}"/>
    <cellStyle name="40 % - Akzent1 2 2 3 7" xfId="28751" xr:uid="{00000000-0005-0000-0000-000052030000}"/>
    <cellStyle name="40 % - Akzent1 2 2 3 8" xfId="42242" xr:uid="{00000000-0005-0000-0000-000052030000}"/>
    <cellStyle name="40 % - Akzent1 2 2 4" xfId="2378" xr:uid="{00000000-0005-0000-0000-000054030000}"/>
    <cellStyle name="40 % - Akzent1 2 2 4 2" xfId="5740" xr:uid="{00000000-0005-0000-0000-000054030000}"/>
    <cellStyle name="40 % - Akzent1 2 2 4 2 2" xfId="19191" xr:uid="{00000000-0005-0000-0000-000054030000}"/>
    <cellStyle name="40 % - Akzent1 2 2 4 2 3" xfId="32675" xr:uid="{00000000-0005-0000-0000-000054030000}"/>
    <cellStyle name="40 % - Akzent1 2 2 4 2 4" xfId="46166" xr:uid="{00000000-0005-0000-0000-000054030000}"/>
    <cellStyle name="40 % - Akzent1 2 2 4 3" xfId="9096" xr:uid="{00000000-0005-0000-0000-000054030000}"/>
    <cellStyle name="40 % - Akzent1 2 2 4 3 2" xfId="22547" xr:uid="{00000000-0005-0000-0000-000054030000}"/>
    <cellStyle name="40 % - Akzent1 2 2 4 3 3" xfId="36031" xr:uid="{00000000-0005-0000-0000-000054030000}"/>
    <cellStyle name="40 % - Akzent1 2 2 4 3 4" xfId="49522" xr:uid="{00000000-0005-0000-0000-000054030000}"/>
    <cellStyle name="40 % - Akzent1 2 2 4 4" xfId="12452" xr:uid="{00000000-0005-0000-0000-000054030000}"/>
    <cellStyle name="40 % - Akzent1 2 2 4 4 2" xfId="25903" xr:uid="{00000000-0005-0000-0000-000054030000}"/>
    <cellStyle name="40 % - Akzent1 2 2 4 4 3" xfId="39387" xr:uid="{00000000-0005-0000-0000-000054030000}"/>
    <cellStyle name="40 % - Akzent1 2 2 4 4 4" xfId="52878" xr:uid="{00000000-0005-0000-0000-000054030000}"/>
    <cellStyle name="40 % - Akzent1 2 2 4 5" xfId="15834" xr:uid="{00000000-0005-0000-0000-000054030000}"/>
    <cellStyle name="40 % - Akzent1 2 2 4 6" xfId="29318" xr:uid="{00000000-0005-0000-0000-000054030000}"/>
    <cellStyle name="40 % - Akzent1 2 2 4 7" xfId="42809" xr:uid="{00000000-0005-0000-0000-000054030000}"/>
    <cellStyle name="40 % - Akzent1 2 2 5" xfId="3484" xr:uid="{00000000-0005-0000-0000-000055030000}"/>
    <cellStyle name="40 % - Akzent1 2 2 5 2" xfId="6845" xr:uid="{00000000-0005-0000-0000-000055030000}"/>
    <cellStyle name="40 % - Akzent1 2 2 5 2 2" xfId="20296" xr:uid="{00000000-0005-0000-0000-000055030000}"/>
    <cellStyle name="40 % - Akzent1 2 2 5 2 3" xfId="33780" xr:uid="{00000000-0005-0000-0000-000055030000}"/>
    <cellStyle name="40 % - Akzent1 2 2 5 2 4" xfId="47271" xr:uid="{00000000-0005-0000-0000-000055030000}"/>
    <cellStyle name="40 % - Akzent1 2 2 5 3" xfId="10201" xr:uid="{00000000-0005-0000-0000-000055030000}"/>
    <cellStyle name="40 % - Akzent1 2 2 5 3 2" xfId="23652" xr:uid="{00000000-0005-0000-0000-000055030000}"/>
    <cellStyle name="40 % - Akzent1 2 2 5 3 3" xfId="37136" xr:uid="{00000000-0005-0000-0000-000055030000}"/>
    <cellStyle name="40 % - Akzent1 2 2 5 3 4" xfId="50627" xr:uid="{00000000-0005-0000-0000-000055030000}"/>
    <cellStyle name="40 % - Akzent1 2 2 5 4" xfId="13557" xr:uid="{00000000-0005-0000-0000-000055030000}"/>
    <cellStyle name="40 % - Akzent1 2 2 5 4 2" xfId="27008" xr:uid="{00000000-0005-0000-0000-000055030000}"/>
    <cellStyle name="40 % - Akzent1 2 2 5 4 3" xfId="40492" xr:uid="{00000000-0005-0000-0000-000055030000}"/>
    <cellStyle name="40 % - Akzent1 2 2 5 4 4" xfId="53983" xr:uid="{00000000-0005-0000-0000-000055030000}"/>
    <cellStyle name="40 % - Akzent1 2 2 5 5" xfId="16939" xr:uid="{00000000-0005-0000-0000-000055030000}"/>
    <cellStyle name="40 % - Akzent1 2 2 5 6" xfId="30423" xr:uid="{00000000-0005-0000-0000-000055030000}"/>
    <cellStyle name="40 % - Akzent1 2 2 5 7" xfId="43914" xr:uid="{00000000-0005-0000-0000-000055030000}"/>
    <cellStyle name="40 % - Akzent1 2 2 6" xfId="4064" xr:uid="{00000000-0005-0000-0000-000056030000}"/>
    <cellStyle name="40 % - Akzent1 2 2 6 2" xfId="7421" xr:uid="{00000000-0005-0000-0000-000056030000}"/>
    <cellStyle name="40 % - Akzent1 2 2 6 2 2" xfId="20872" xr:uid="{00000000-0005-0000-0000-000056030000}"/>
    <cellStyle name="40 % - Akzent1 2 2 6 2 3" xfId="34356" xr:uid="{00000000-0005-0000-0000-000056030000}"/>
    <cellStyle name="40 % - Akzent1 2 2 6 2 4" xfId="47847" xr:uid="{00000000-0005-0000-0000-000056030000}"/>
    <cellStyle name="40 % - Akzent1 2 2 6 3" xfId="10777" xr:uid="{00000000-0005-0000-0000-000056030000}"/>
    <cellStyle name="40 % - Akzent1 2 2 6 3 2" xfId="24228" xr:uid="{00000000-0005-0000-0000-000056030000}"/>
    <cellStyle name="40 % - Akzent1 2 2 6 3 3" xfId="37712" xr:uid="{00000000-0005-0000-0000-000056030000}"/>
    <cellStyle name="40 % - Akzent1 2 2 6 3 4" xfId="51203" xr:uid="{00000000-0005-0000-0000-000056030000}"/>
    <cellStyle name="40 % - Akzent1 2 2 6 4" xfId="14133" xr:uid="{00000000-0005-0000-0000-000056030000}"/>
    <cellStyle name="40 % - Akzent1 2 2 6 4 2" xfId="27584" xr:uid="{00000000-0005-0000-0000-000056030000}"/>
    <cellStyle name="40 % - Akzent1 2 2 6 4 3" xfId="41068" xr:uid="{00000000-0005-0000-0000-000056030000}"/>
    <cellStyle name="40 % - Akzent1 2 2 6 4 4" xfId="54559" xr:uid="{00000000-0005-0000-0000-000056030000}"/>
    <cellStyle name="40 % - Akzent1 2 2 6 5" xfId="17515" xr:uid="{00000000-0005-0000-0000-000056030000}"/>
    <cellStyle name="40 % - Akzent1 2 2 6 6" xfId="30999" xr:uid="{00000000-0005-0000-0000-000056030000}"/>
    <cellStyle name="40 % - Akzent1 2 2 6 7" xfId="44490" xr:uid="{00000000-0005-0000-0000-000056030000}"/>
    <cellStyle name="40 % - Akzent1 2 2 7" xfId="4614" xr:uid="{00000000-0005-0000-0000-00004B030000}"/>
    <cellStyle name="40 % - Akzent1 2 2 7 2" xfId="18065" xr:uid="{00000000-0005-0000-0000-00004B030000}"/>
    <cellStyle name="40 % - Akzent1 2 2 7 3" xfId="31549" xr:uid="{00000000-0005-0000-0000-00004B030000}"/>
    <cellStyle name="40 % - Akzent1 2 2 7 4" xfId="45040" xr:uid="{00000000-0005-0000-0000-00004B030000}"/>
    <cellStyle name="40 % - Akzent1 2 2 8" xfId="7970" xr:uid="{00000000-0005-0000-0000-00004B030000}"/>
    <cellStyle name="40 % - Akzent1 2 2 8 2" xfId="21421" xr:uid="{00000000-0005-0000-0000-00004B030000}"/>
    <cellStyle name="40 % - Akzent1 2 2 8 3" xfId="34905" xr:uid="{00000000-0005-0000-0000-00004B030000}"/>
    <cellStyle name="40 % - Akzent1 2 2 8 4" xfId="48396" xr:uid="{00000000-0005-0000-0000-00004B030000}"/>
    <cellStyle name="40 % - Akzent1 2 2 9" xfId="11326" xr:uid="{00000000-0005-0000-0000-00004B030000}"/>
    <cellStyle name="40 % - Akzent1 2 2 9 2" xfId="24777" xr:uid="{00000000-0005-0000-0000-00004B030000}"/>
    <cellStyle name="40 % - Akzent1 2 2 9 3" xfId="38261" xr:uid="{00000000-0005-0000-0000-00004B030000}"/>
    <cellStyle name="40 % - Akzent1 2 2 9 4" xfId="51752" xr:uid="{00000000-0005-0000-0000-00004B030000}"/>
    <cellStyle name="40 % - Akzent1 2 3" xfId="1317" xr:uid="{00000000-0005-0000-0000-000057030000}"/>
    <cellStyle name="40 % - Akzent1 2 3 10" xfId="14793" xr:uid="{00000000-0005-0000-0000-000057030000}"/>
    <cellStyle name="40 % - Akzent1 2 3 11" xfId="28276" xr:uid="{00000000-0005-0000-0000-000057030000}"/>
    <cellStyle name="40 % - Akzent1 2 3 12" xfId="41767" xr:uid="{00000000-0005-0000-0000-000057030000}"/>
    <cellStyle name="40 % - Akzent1 2 3 2" xfId="1557" xr:uid="{00000000-0005-0000-0000-000058030000}"/>
    <cellStyle name="40 % - Akzent1 2 3 2 10" xfId="28526" xr:uid="{00000000-0005-0000-0000-000058030000}"/>
    <cellStyle name="40 % - Akzent1 2 3 2 11" xfId="42017" xr:uid="{00000000-0005-0000-0000-000058030000}"/>
    <cellStyle name="40 % - Akzent1 2 3 2 2" xfId="2134" xr:uid="{00000000-0005-0000-0000-000059030000}"/>
    <cellStyle name="40 % - Akzent1 2 3 2 2 2" xfId="3275" xr:uid="{00000000-0005-0000-0000-00005A030000}"/>
    <cellStyle name="40 % - Akzent1 2 3 2 2 2 2" xfId="6636" xr:uid="{00000000-0005-0000-0000-00005A030000}"/>
    <cellStyle name="40 % - Akzent1 2 3 2 2 2 2 2" xfId="20087" xr:uid="{00000000-0005-0000-0000-00005A030000}"/>
    <cellStyle name="40 % - Akzent1 2 3 2 2 2 2 3" xfId="33571" xr:uid="{00000000-0005-0000-0000-00005A030000}"/>
    <cellStyle name="40 % - Akzent1 2 3 2 2 2 2 4" xfId="47062" xr:uid="{00000000-0005-0000-0000-00005A030000}"/>
    <cellStyle name="40 % - Akzent1 2 3 2 2 2 3" xfId="9992" xr:uid="{00000000-0005-0000-0000-00005A030000}"/>
    <cellStyle name="40 % - Akzent1 2 3 2 2 2 3 2" xfId="23443" xr:uid="{00000000-0005-0000-0000-00005A030000}"/>
    <cellStyle name="40 % - Akzent1 2 3 2 2 2 3 3" xfId="36927" xr:uid="{00000000-0005-0000-0000-00005A030000}"/>
    <cellStyle name="40 % - Akzent1 2 3 2 2 2 3 4" xfId="50418" xr:uid="{00000000-0005-0000-0000-00005A030000}"/>
    <cellStyle name="40 % - Akzent1 2 3 2 2 2 4" xfId="13348" xr:uid="{00000000-0005-0000-0000-00005A030000}"/>
    <cellStyle name="40 % - Akzent1 2 3 2 2 2 4 2" xfId="26799" xr:uid="{00000000-0005-0000-0000-00005A030000}"/>
    <cellStyle name="40 % - Akzent1 2 3 2 2 2 4 3" xfId="40283" xr:uid="{00000000-0005-0000-0000-00005A030000}"/>
    <cellStyle name="40 % - Akzent1 2 3 2 2 2 4 4" xfId="53774" xr:uid="{00000000-0005-0000-0000-00005A030000}"/>
    <cellStyle name="40 % - Akzent1 2 3 2 2 2 5" xfId="16730" xr:uid="{00000000-0005-0000-0000-00005A030000}"/>
    <cellStyle name="40 % - Akzent1 2 3 2 2 2 6" xfId="30214" xr:uid="{00000000-0005-0000-0000-00005A030000}"/>
    <cellStyle name="40 % - Akzent1 2 3 2 2 2 7" xfId="43705" xr:uid="{00000000-0005-0000-0000-00005A030000}"/>
    <cellStyle name="40 % - Akzent1 2 3 2 2 3" xfId="5509" xr:uid="{00000000-0005-0000-0000-000059030000}"/>
    <cellStyle name="40 % - Akzent1 2 3 2 2 3 2" xfId="18960" xr:uid="{00000000-0005-0000-0000-000059030000}"/>
    <cellStyle name="40 % - Akzent1 2 3 2 2 3 3" xfId="32444" xr:uid="{00000000-0005-0000-0000-000059030000}"/>
    <cellStyle name="40 % - Akzent1 2 3 2 2 3 4" xfId="45935" xr:uid="{00000000-0005-0000-0000-000059030000}"/>
    <cellStyle name="40 % - Akzent1 2 3 2 2 4" xfId="8865" xr:uid="{00000000-0005-0000-0000-000059030000}"/>
    <cellStyle name="40 % - Akzent1 2 3 2 2 4 2" xfId="22316" xr:uid="{00000000-0005-0000-0000-000059030000}"/>
    <cellStyle name="40 % - Akzent1 2 3 2 2 4 3" xfId="35800" xr:uid="{00000000-0005-0000-0000-000059030000}"/>
    <cellStyle name="40 % - Akzent1 2 3 2 2 4 4" xfId="49291" xr:uid="{00000000-0005-0000-0000-000059030000}"/>
    <cellStyle name="40 % - Akzent1 2 3 2 2 5" xfId="12221" xr:uid="{00000000-0005-0000-0000-000059030000}"/>
    <cellStyle name="40 % - Akzent1 2 3 2 2 5 2" xfId="25672" xr:uid="{00000000-0005-0000-0000-000059030000}"/>
    <cellStyle name="40 % - Akzent1 2 3 2 2 5 3" xfId="39156" xr:uid="{00000000-0005-0000-0000-000059030000}"/>
    <cellStyle name="40 % - Akzent1 2 3 2 2 5 4" xfId="52647" xr:uid="{00000000-0005-0000-0000-000059030000}"/>
    <cellStyle name="40 % - Akzent1 2 3 2 2 6" xfId="15603" xr:uid="{00000000-0005-0000-0000-000059030000}"/>
    <cellStyle name="40 % - Akzent1 2 3 2 2 7" xfId="29087" xr:uid="{00000000-0005-0000-0000-000059030000}"/>
    <cellStyle name="40 % - Akzent1 2 3 2 2 8" xfId="42578" xr:uid="{00000000-0005-0000-0000-000059030000}"/>
    <cellStyle name="40 % - Akzent1 2 3 2 3" xfId="2715" xr:uid="{00000000-0005-0000-0000-00005B030000}"/>
    <cellStyle name="40 % - Akzent1 2 3 2 3 2" xfId="6076" xr:uid="{00000000-0005-0000-0000-00005B030000}"/>
    <cellStyle name="40 % - Akzent1 2 3 2 3 2 2" xfId="19527" xr:uid="{00000000-0005-0000-0000-00005B030000}"/>
    <cellStyle name="40 % - Akzent1 2 3 2 3 2 3" xfId="33011" xr:uid="{00000000-0005-0000-0000-00005B030000}"/>
    <cellStyle name="40 % - Akzent1 2 3 2 3 2 4" xfId="46502" xr:uid="{00000000-0005-0000-0000-00005B030000}"/>
    <cellStyle name="40 % - Akzent1 2 3 2 3 3" xfId="9432" xr:uid="{00000000-0005-0000-0000-00005B030000}"/>
    <cellStyle name="40 % - Akzent1 2 3 2 3 3 2" xfId="22883" xr:uid="{00000000-0005-0000-0000-00005B030000}"/>
    <cellStyle name="40 % - Akzent1 2 3 2 3 3 3" xfId="36367" xr:uid="{00000000-0005-0000-0000-00005B030000}"/>
    <cellStyle name="40 % - Akzent1 2 3 2 3 3 4" xfId="49858" xr:uid="{00000000-0005-0000-0000-00005B030000}"/>
    <cellStyle name="40 % - Akzent1 2 3 2 3 4" xfId="12788" xr:uid="{00000000-0005-0000-0000-00005B030000}"/>
    <cellStyle name="40 % - Akzent1 2 3 2 3 4 2" xfId="26239" xr:uid="{00000000-0005-0000-0000-00005B030000}"/>
    <cellStyle name="40 % - Akzent1 2 3 2 3 4 3" xfId="39723" xr:uid="{00000000-0005-0000-0000-00005B030000}"/>
    <cellStyle name="40 % - Akzent1 2 3 2 3 4 4" xfId="53214" xr:uid="{00000000-0005-0000-0000-00005B030000}"/>
    <cellStyle name="40 % - Akzent1 2 3 2 3 5" xfId="16170" xr:uid="{00000000-0005-0000-0000-00005B030000}"/>
    <cellStyle name="40 % - Akzent1 2 3 2 3 6" xfId="29654" xr:uid="{00000000-0005-0000-0000-00005B030000}"/>
    <cellStyle name="40 % - Akzent1 2 3 2 3 7" xfId="43145" xr:uid="{00000000-0005-0000-0000-00005B030000}"/>
    <cellStyle name="40 % - Akzent1 2 3 2 4" xfId="3820" xr:uid="{00000000-0005-0000-0000-00005C030000}"/>
    <cellStyle name="40 % - Akzent1 2 3 2 4 2" xfId="7181" xr:uid="{00000000-0005-0000-0000-00005C030000}"/>
    <cellStyle name="40 % - Akzent1 2 3 2 4 2 2" xfId="20632" xr:uid="{00000000-0005-0000-0000-00005C030000}"/>
    <cellStyle name="40 % - Akzent1 2 3 2 4 2 3" xfId="34116" xr:uid="{00000000-0005-0000-0000-00005C030000}"/>
    <cellStyle name="40 % - Akzent1 2 3 2 4 2 4" xfId="47607" xr:uid="{00000000-0005-0000-0000-00005C030000}"/>
    <cellStyle name="40 % - Akzent1 2 3 2 4 3" xfId="10537" xr:uid="{00000000-0005-0000-0000-00005C030000}"/>
    <cellStyle name="40 % - Akzent1 2 3 2 4 3 2" xfId="23988" xr:uid="{00000000-0005-0000-0000-00005C030000}"/>
    <cellStyle name="40 % - Akzent1 2 3 2 4 3 3" xfId="37472" xr:uid="{00000000-0005-0000-0000-00005C030000}"/>
    <cellStyle name="40 % - Akzent1 2 3 2 4 3 4" xfId="50963" xr:uid="{00000000-0005-0000-0000-00005C030000}"/>
    <cellStyle name="40 % - Akzent1 2 3 2 4 4" xfId="13893" xr:uid="{00000000-0005-0000-0000-00005C030000}"/>
    <cellStyle name="40 % - Akzent1 2 3 2 4 4 2" xfId="27344" xr:uid="{00000000-0005-0000-0000-00005C030000}"/>
    <cellStyle name="40 % - Akzent1 2 3 2 4 4 3" xfId="40828" xr:uid="{00000000-0005-0000-0000-00005C030000}"/>
    <cellStyle name="40 % - Akzent1 2 3 2 4 4 4" xfId="54319" xr:uid="{00000000-0005-0000-0000-00005C030000}"/>
    <cellStyle name="40 % - Akzent1 2 3 2 4 5" xfId="17275" xr:uid="{00000000-0005-0000-0000-00005C030000}"/>
    <cellStyle name="40 % - Akzent1 2 3 2 4 6" xfId="30759" xr:uid="{00000000-0005-0000-0000-00005C030000}"/>
    <cellStyle name="40 % - Akzent1 2 3 2 4 7" xfId="44250" xr:uid="{00000000-0005-0000-0000-00005C030000}"/>
    <cellStyle name="40 % - Akzent1 2 3 2 5" xfId="4400" xr:uid="{00000000-0005-0000-0000-00005D030000}"/>
    <cellStyle name="40 % - Akzent1 2 3 2 5 2" xfId="7757" xr:uid="{00000000-0005-0000-0000-00005D030000}"/>
    <cellStyle name="40 % - Akzent1 2 3 2 5 2 2" xfId="21208" xr:uid="{00000000-0005-0000-0000-00005D030000}"/>
    <cellStyle name="40 % - Akzent1 2 3 2 5 2 3" xfId="34692" xr:uid="{00000000-0005-0000-0000-00005D030000}"/>
    <cellStyle name="40 % - Akzent1 2 3 2 5 2 4" xfId="48183" xr:uid="{00000000-0005-0000-0000-00005D030000}"/>
    <cellStyle name="40 % - Akzent1 2 3 2 5 3" xfId="11113" xr:uid="{00000000-0005-0000-0000-00005D030000}"/>
    <cellStyle name="40 % - Akzent1 2 3 2 5 3 2" xfId="24564" xr:uid="{00000000-0005-0000-0000-00005D030000}"/>
    <cellStyle name="40 % - Akzent1 2 3 2 5 3 3" xfId="38048" xr:uid="{00000000-0005-0000-0000-00005D030000}"/>
    <cellStyle name="40 % - Akzent1 2 3 2 5 3 4" xfId="51539" xr:uid="{00000000-0005-0000-0000-00005D030000}"/>
    <cellStyle name="40 % - Akzent1 2 3 2 5 4" xfId="14469" xr:uid="{00000000-0005-0000-0000-00005D030000}"/>
    <cellStyle name="40 % - Akzent1 2 3 2 5 4 2" xfId="27920" xr:uid="{00000000-0005-0000-0000-00005D030000}"/>
    <cellStyle name="40 % - Akzent1 2 3 2 5 4 3" xfId="41404" xr:uid="{00000000-0005-0000-0000-00005D030000}"/>
    <cellStyle name="40 % - Akzent1 2 3 2 5 4 4" xfId="54895" xr:uid="{00000000-0005-0000-0000-00005D030000}"/>
    <cellStyle name="40 % - Akzent1 2 3 2 5 5" xfId="17851" xr:uid="{00000000-0005-0000-0000-00005D030000}"/>
    <cellStyle name="40 % - Akzent1 2 3 2 5 6" xfId="31335" xr:uid="{00000000-0005-0000-0000-00005D030000}"/>
    <cellStyle name="40 % - Akzent1 2 3 2 5 7" xfId="44826" xr:uid="{00000000-0005-0000-0000-00005D030000}"/>
    <cellStyle name="40 % - Akzent1 2 3 2 6" xfId="4950" xr:uid="{00000000-0005-0000-0000-000058030000}"/>
    <cellStyle name="40 % - Akzent1 2 3 2 6 2" xfId="18401" xr:uid="{00000000-0005-0000-0000-000058030000}"/>
    <cellStyle name="40 % - Akzent1 2 3 2 6 3" xfId="31885" xr:uid="{00000000-0005-0000-0000-000058030000}"/>
    <cellStyle name="40 % - Akzent1 2 3 2 6 4" xfId="45376" xr:uid="{00000000-0005-0000-0000-000058030000}"/>
    <cellStyle name="40 % - Akzent1 2 3 2 7" xfId="8306" xr:uid="{00000000-0005-0000-0000-000058030000}"/>
    <cellStyle name="40 % - Akzent1 2 3 2 7 2" xfId="21757" xr:uid="{00000000-0005-0000-0000-000058030000}"/>
    <cellStyle name="40 % - Akzent1 2 3 2 7 3" xfId="35241" xr:uid="{00000000-0005-0000-0000-000058030000}"/>
    <cellStyle name="40 % - Akzent1 2 3 2 7 4" xfId="48732" xr:uid="{00000000-0005-0000-0000-000058030000}"/>
    <cellStyle name="40 % - Akzent1 2 3 2 8" xfId="11662" xr:uid="{00000000-0005-0000-0000-000058030000}"/>
    <cellStyle name="40 % - Akzent1 2 3 2 8 2" xfId="25113" xr:uid="{00000000-0005-0000-0000-000058030000}"/>
    <cellStyle name="40 % - Akzent1 2 3 2 8 3" xfId="38597" xr:uid="{00000000-0005-0000-0000-000058030000}"/>
    <cellStyle name="40 % - Akzent1 2 3 2 8 4" xfId="52088" xr:uid="{00000000-0005-0000-0000-000058030000}"/>
    <cellStyle name="40 % - Akzent1 2 3 2 9" xfId="15043" xr:uid="{00000000-0005-0000-0000-000058030000}"/>
    <cellStyle name="40 % - Akzent1 2 3 3" xfId="1885" xr:uid="{00000000-0005-0000-0000-00005E030000}"/>
    <cellStyle name="40 % - Akzent1 2 3 3 2" xfId="3025" xr:uid="{00000000-0005-0000-0000-00005F030000}"/>
    <cellStyle name="40 % - Akzent1 2 3 3 2 2" xfId="6386" xr:uid="{00000000-0005-0000-0000-00005F030000}"/>
    <cellStyle name="40 % - Akzent1 2 3 3 2 2 2" xfId="19837" xr:uid="{00000000-0005-0000-0000-00005F030000}"/>
    <cellStyle name="40 % - Akzent1 2 3 3 2 2 3" xfId="33321" xr:uid="{00000000-0005-0000-0000-00005F030000}"/>
    <cellStyle name="40 % - Akzent1 2 3 3 2 2 4" xfId="46812" xr:uid="{00000000-0005-0000-0000-00005F030000}"/>
    <cellStyle name="40 % - Akzent1 2 3 3 2 3" xfId="9742" xr:uid="{00000000-0005-0000-0000-00005F030000}"/>
    <cellStyle name="40 % - Akzent1 2 3 3 2 3 2" xfId="23193" xr:uid="{00000000-0005-0000-0000-00005F030000}"/>
    <cellStyle name="40 % - Akzent1 2 3 3 2 3 3" xfId="36677" xr:uid="{00000000-0005-0000-0000-00005F030000}"/>
    <cellStyle name="40 % - Akzent1 2 3 3 2 3 4" xfId="50168" xr:uid="{00000000-0005-0000-0000-00005F030000}"/>
    <cellStyle name="40 % - Akzent1 2 3 3 2 4" xfId="13098" xr:uid="{00000000-0005-0000-0000-00005F030000}"/>
    <cellStyle name="40 % - Akzent1 2 3 3 2 4 2" xfId="26549" xr:uid="{00000000-0005-0000-0000-00005F030000}"/>
    <cellStyle name="40 % - Akzent1 2 3 3 2 4 3" xfId="40033" xr:uid="{00000000-0005-0000-0000-00005F030000}"/>
    <cellStyle name="40 % - Akzent1 2 3 3 2 4 4" xfId="53524" xr:uid="{00000000-0005-0000-0000-00005F030000}"/>
    <cellStyle name="40 % - Akzent1 2 3 3 2 5" xfId="16480" xr:uid="{00000000-0005-0000-0000-00005F030000}"/>
    <cellStyle name="40 % - Akzent1 2 3 3 2 6" xfId="29964" xr:uid="{00000000-0005-0000-0000-00005F030000}"/>
    <cellStyle name="40 % - Akzent1 2 3 3 2 7" xfId="43455" xr:uid="{00000000-0005-0000-0000-00005F030000}"/>
    <cellStyle name="40 % - Akzent1 2 3 3 3" xfId="5259" xr:uid="{00000000-0005-0000-0000-00005E030000}"/>
    <cellStyle name="40 % - Akzent1 2 3 3 3 2" xfId="18710" xr:uid="{00000000-0005-0000-0000-00005E030000}"/>
    <cellStyle name="40 % - Akzent1 2 3 3 3 3" xfId="32194" xr:uid="{00000000-0005-0000-0000-00005E030000}"/>
    <cellStyle name="40 % - Akzent1 2 3 3 3 4" xfId="45685" xr:uid="{00000000-0005-0000-0000-00005E030000}"/>
    <cellStyle name="40 % - Akzent1 2 3 3 4" xfId="8615" xr:uid="{00000000-0005-0000-0000-00005E030000}"/>
    <cellStyle name="40 % - Akzent1 2 3 3 4 2" xfId="22066" xr:uid="{00000000-0005-0000-0000-00005E030000}"/>
    <cellStyle name="40 % - Akzent1 2 3 3 4 3" xfId="35550" xr:uid="{00000000-0005-0000-0000-00005E030000}"/>
    <cellStyle name="40 % - Akzent1 2 3 3 4 4" xfId="49041" xr:uid="{00000000-0005-0000-0000-00005E030000}"/>
    <cellStyle name="40 % - Akzent1 2 3 3 5" xfId="11971" xr:uid="{00000000-0005-0000-0000-00005E030000}"/>
    <cellStyle name="40 % - Akzent1 2 3 3 5 2" xfId="25422" xr:uid="{00000000-0005-0000-0000-00005E030000}"/>
    <cellStyle name="40 % - Akzent1 2 3 3 5 3" xfId="38906" xr:uid="{00000000-0005-0000-0000-00005E030000}"/>
    <cellStyle name="40 % - Akzent1 2 3 3 5 4" xfId="52397" xr:uid="{00000000-0005-0000-0000-00005E030000}"/>
    <cellStyle name="40 % - Akzent1 2 3 3 6" xfId="15353" xr:uid="{00000000-0005-0000-0000-00005E030000}"/>
    <cellStyle name="40 % - Akzent1 2 3 3 7" xfId="28837" xr:uid="{00000000-0005-0000-0000-00005E030000}"/>
    <cellStyle name="40 % - Akzent1 2 3 3 8" xfId="42328" xr:uid="{00000000-0005-0000-0000-00005E030000}"/>
    <cellStyle name="40 % - Akzent1 2 3 4" xfId="2464" xr:uid="{00000000-0005-0000-0000-000060030000}"/>
    <cellStyle name="40 % - Akzent1 2 3 4 2" xfId="5826" xr:uid="{00000000-0005-0000-0000-000060030000}"/>
    <cellStyle name="40 % - Akzent1 2 3 4 2 2" xfId="19277" xr:uid="{00000000-0005-0000-0000-000060030000}"/>
    <cellStyle name="40 % - Akzent1 2 3 4 2 3" xfId="32761" xr:uid="{00000000-0005-0000-0000-000060030000}"/>
    <cellStyle name="40 % - Akzent1 2 3 4 2 4" xfId="46252" xr:uid="{00000000-0005-0000-0000-000060030000}"/>
    <cellStyle name="40 % - Akzent1 2 3 4 3" xfId="9182" xr:uid="{00000000-0005-0000-0000-000060030000}"/>
    <cellStyle name="40 % - Akzent1 2 3 4 3 2" xfId="22633" xr:uid="{00000000-0005-0000-0000-000060030000}"/>
    <cellStyle name="40 % - Akzent1 2 3 4 3 3" xfId="36117" xr:uid="{00000000-0005-0000-0000-000060030000}"/>
    <cellStyle name="40 % - Akzent1 2 3 4 3 4" xfId="49608" xr:uid="{00000000-0005-0000-0000-000060030000}"/>
    <cellStyle name="40 % - Akzent1 2 3 4 4" xfId="12538" xr:uid="{00000000-0005-0000-0000-000060030000}"/>
    <cellStyle name="40 % - Akzent1 2 3 4 4 2" xfId="25989" xr:uid="{00000000-0005-0000-0000-000060030000}"/>
    <cellStyle name="40 % - Akzent1 2 3 4 4 3" xfId="39473" xr:uid="{00000000-0005-0000-0000-000060030000}"/>
    <cellStyle name="40 % - Akzent1 2 3 4 4 4" xfId="52964" xr:uid="{00000000-0005-0000-0000-000060030000}"/>
    <cellStyle name="40 % - Akzent1 2 3 4 5" xfId="15920" xr:uid="{00000000-0005-0000-0000-000060030000}"/>
    <cellStyle name="40 % - Akzent1 2 3 4 6" xfId="29404" xr:uid="{00000000-0005-0000-0000-000060030000}"/>
    <cellStyle name="40 % - Akzent1 2 3 4 7" xfId="42895" xr:uid="{00000000-0005-0000-0000-000060030000}"/>
    <cellStyle name="40 % - Akzent1 2 3 5" xfId="3570" xr:uid="{00000000-0005-0000-0000-000061030000}"/>
    <cellStyle name="40 % - Akzent1 2 3 5 2" xfId="6931" xr:uid="{00000000-0005-0000-0000-000061030000}"/>
    <cellStyle name="40 % - Akzent1 2 3 5 2 2" xfId="20382" xr:uid="{00000000-0005-0000-0000-000061030000}"/>
    <cellStyle name="40 % - Akzent1 2 3 5 2 3" xfId="33866" xr:uid="{00000000-0005-0000-0000-000061030000}"/>
    <cellStyle name="40 % - Akzent1 2 3 5 2 4" xfId="47357" xr:uid="{00000000-0005-0000-0000-000061030000}"/>
    <cellStyle name="40 % - Akzent1 2 3 5 3" xfId="10287" xr:uid="{00000000-0005-0000-0000-000061030000}"/>
    <cellStyle name="40 % - Akzent1 2 3 5 3 2" xfId="23738" xr:uid="{00000000-0005-0000-0000-000061030000}"/>
    <cellStyle name="40 % - Akzent1 2 3 5 3 3" xfId="37222" xr:uid="{00000000-0005-0000-0000-000061030000}"/>
    <cellStyle name="40 % - Akzent1 2 3 5 3 4" xfId="50713" xr:uid="{00000000-0005-0000-0000-000061030000}"/>
    <cellStyle name="40 % - Akzent1 2 3 5 4" xfId="13643" xr:uid="{00000000-0005-0000-0000-000061030000}"/>
    <cellStyle name="40 % - Akzent1 2 3 5 4 2" xfId="27094" xr:uid="{00000000-0005-0000-0000-000061030000}"/>
    <cellStyle name="40 % - Akzent1 2 3 5 4 3" xfId="40578" xr:uid="{00000000-0005-0000-0000-000061030000}"/>
    <cellStyle name="40 % - Akzent1 2 3 5 4 4" xfId="54069" xr:uid="{00000000-0005-0000-0000-000061030000}"/>
    <cellStyle name="40 % - Akzent1 2 3 5 5" xfId="17025" xr:uid="{00000000-0005-0000-0000-000061030000}"/>
    <cellStyle name="40 % - Akzent1 2 3 5 6" xfId="30509" xr:uid="{00000000-0005-0000-0000-000061030000}"/>
    <cellStyle name="40 % - Akzent1 2 3 5 7" xfId="44000" xr:uid="{00000000-0005-0000-0000-000061030000}"/>
    <cellStyle name="40 % - Akzent1 2 3 6" xfId="4150" xr:uid="{00000000-0005-0000-0000-000062030000}"/>
    <cellStyle name="40 % - Akzent1 2 3 6 2" xfId="7507" xr:uid="{00000000-0005-0000-0000-000062030000}"/>
    <cellStyle name="40 % - Akzent1 2 3 6 2 2" xfId="20958" xr:uid="{00000000-0005-0000-0000-000062030000}"/>
    <cellStyle name="40 % - Akzent1 2 3 6 2 3" xfId="34442" xr:uid="{00000000-0005-0000-0000-000062030000}"/>
    <cellStyle name="40 % - Akzent1 2 3 6 2 4" xfId="47933" xr:uid="{00000000-0005-0000-0000-000062030000}"/>
    <cellStyle name="40 % - Akzent1 2 3 6 3" xfId="10863" xr:uid="{00000000-0005-0000-0000-000062030000}"/>
    <cellStyle name="40 % - Akzent1 2 3 6 3 2" xfId="24314" xr:uid="{00000000-0005-0000-0000-000062030000}"/>
    <cellStyle name="40 % - Akzent1 2 3 6 3 3" xfId="37798" xr:uid="{00000000-0005-0000-0000-000062030000}"/>
    <cellStyle name="40 % - Akzent1 2 3 6 3 4" xfId="51289" xr:uid="{00000000-0005-0000-0000-000062030000}"/>
    <cellStyle name="40 % - Akzent1 2 3 6 4" xfId="14219" xr:uid="{00000000-0005-0000-0000-000062030000}"/>
    <cellStyle name="40 % - Akzent1 2 3 6 4 2" xfId="27670" xr:uid="{00000000-0005-0000-0000-000062030000}"/>
    <cellStyle name="40 % - Akzent1 2 3 6 4 3" xfId="41154" xr:uid="{00000000-0005-0000-0000-000062030000}"/>
    <cellStyle name="40 % - Akzent1 2 3 6 4 4" xfId="54645" xr:uid="{00000000-0005-0000-0000-000062030000}"/>
    <cellStyle name="40 % - Akzent1 2 3 6 5" xfId="17601" xr:uid="{00000000-0005-0000-0000-000062030000}"/>
    <cellStyle name="40 % - Akzent1 2 3 6 6" xfId="31085" xr:uid="{00000000-0005-0000-0000-000062030000}"/>
    <cellStyle name="40 % - Akzent1 2 3 6 7" xfId="44576" xr:uid="{00000000-0005-0000-0000-000062030000}"/>
    <cellStyle name="40 % - Akzent1 2 3 7" xfId="4700" xr:uid="{00000000-0005-0000-0000-000057030000}"/>
    <cellStyle name="40 % - Akzent1 2 3 7 2" xfId="18151" xr:uid="{00000000-0005-0000-0000-000057030000}"/>
    <cellStyle name="40 % - Akzent1 2 3 7 3" xfId="31635" xr:uid="{00000000-0005-0000-0000-000057030000}"/>
    <cellStyle name="40 % - Akzent1 2 3 7 4" xfId="45126" xr:uid="{00000000-0005-0000-0000-000057030000}"/>
    <cellStyle name="40 % - Akzent1 2 3 8" xfId="8056" xr:uid="{00000000-0005-0000-0000-000057030000}"/>
    <cellStyle name="40 % - Akzent1 2 3 8 2" xfId="21507" xr:uid="{00000000-0005-0000-0000-000057030000}"/>
    <cellStyle name="40 % - Akzent1 2 3 8 3" xfId="34991" xr:uid="{00000000-0005-0000-0000-000057030000}"/>
    <cellStyle name="40 % - Akzent1 2 3 8 4" xfId="48482" xr:uid="{00000000-0005-0000-0000-000057030000}"/>
    <cellStyle name="40 % - Akzent1 2 3 9" xfId="11412" xr:uid="{00000000-0005-0000-0000-000057030000}"/>
    <cellStyle name="40 % - Akzent1 2 3 9 2" xfId="24863" xr:uid="{00000000-0005-0000-0000-000057030000}"/>
    <cellStyle name="40 % - Akzent1 2 3 9 3" xfId="38347" xr:uid="{00000000-0005-0000-0000-000057030000}"/>
    <cellStyle name="40 % - Akzent1 2 3 9 4" xfId="51838" xr:uid="{00000000-0005-0000-0000-000057030000}"/>
    <cellStyle name="40 % - Akzent1 2 4" xfId="1375" xr:uid="{00000000-0005-0000-0000-000063030000}"/>
    <cellStyle name="40 % - Akzent1 2 4 10" xfId="28339" xr:uid="{00000000-0005-0000-0000-000063030000}"/>
    <cellStyle name="40 % - Akzent1 2 4 11" xfId="41830" xr:uid="{00000000-0005-0000-0000-000063030000}"/>
    <cellStyle name="40 % - Akzent1 2 4 2" xfId="1948" xr:uid="{00000000-0005-0000-0000-000064030000}"/>
    <cellStyle name="40 % - Akzent1 2 4 2 2" xfId="3088" xr:uid="{00000000-0005-0000-0000-000065030000}"/>
    <cellStyle name="40 % - Akzent1 2 4 2 2 2" xfId="6449" xr:uid="{00000000-0005-0000-0000-000065030000}"/>
    <cellStyle name="40 % - Akzent1 2 4 2 2 2 2" xfId="19900" xr:uid="{00000000-0005-0000-0000-000065030000}"/>
    <cellStyle name="40 % - Akzent1 2 4 2 2 2 3" xfId="33384" xr:uid="{00000000-0005-0000-0000-000065030000}"/>
    <cellStyle name="40 % - Akzent1 2 4 2 2 2 4" xfId="46875" xr:uid="{00000000-0005-0000-0000-000065030000}"/>
    <cellStyle name="40 % - Akzent1 2 4 2 2 3" xfId="9805" xr:uid="{00000000-0005-0000-0000-000065030000}"/>
    <cellStyle name="40 % - Akzent1 2 4 2 2 3 2" xfId="23256" xr:uid="{00000000-0005-0000-0000-000065030000}"/>
    <cellStyle name="40 % - Akzent1 2 4 2 2 3 3" xfId="36740" xr:uid="{00000000-0005-0000-0000-000065030000}"/>
    <cellStyle name="40 % - Akzent1 2 4 2 2 3 4" xfId="50231" xr:uid="{00000000-0005-0000-0000-000065030000}"/>
    <cellStyle name="40 % - Akzent1 2 4 2 2 4" xfId="13161" xr:uid="{00000000-0005-0000-0000-000065030000}"/>
    <cellStyle name="40 % - Akzent1 2 4 2 2 4 2" xfId="26612" xr:uid="{00000000-0005-0000-0000-000065030000}"/>
    <cellStyle name="40 % - Akzent1 2 4 2 2 4 3" xfId="40096" xr:uid="{00000000-0005-0000-0000-000065030000}"/>
    <cellStyle name="40 % - Akzent1 2 4 2 2 4 4" xfId="53587" xr:uid="{00000000-0005-0000-0000-000065030000}"/>
    <cellStyle name="40 % - Akzent1 2 4 2 2 5" xfId="16543" xr:uid="{00000000-0005-0000-0000-000065030000}"/>
    <cellStyle name="40 % - Akzent1 2 4 2 2 6" xfId="30027" xr:uid="{00000000-0005-0000-0000-000065030000}"/>
    <cellStyle name="40 % - Akzent1 2 4 2 2 7" xfId="43518" xr:uid="{00000000-0005-0000-0000-000065030000}"/>
    <cellStyle name="40 % - Akzent1 2 4 2 3" xfId="5322" xr:uid="{00000000-0005-0000-0000-000064030000}"/>
    <cellStyle name="40 % - Akzent1 2 4 2 3 2" xfId="18773" xr:uid="{00000000-0005-0000-0000-000064030000}"/>
    <cellStyle name="40 % - Akzent1 2 4 2 3 3" xfId="32257" xr:uid="{00000000-0005-0000-0000-000064030000}"/>
    <cellStyle name="40 % - Akzent1 2 4 2 3 4" xfId="45748" xr:uid="{00000000-0005-0000-0000-000064030000}"/>
    <cellStyle name="40 % - Akzent1 2 4 2 4" xfId="8678" xr:uid="{00000000-0005-0000-0000-000064030000}"/>
    <cellStyle name="40 % - Akzent1 2 4 2 4 2" xfId="22129" xr:uid="{00000000-0005-0000-0000-000064030000}"/>
    <cellStyle name="40 % - Akzent1 2 4 2 4 3" xfId="35613" xr:uid="{00000000-0005-0000-0000-000064030000}"/>
    <cellStyle name="40 % - Akzent1 2 4 2 4 4" xfId="49104" xr:uid="{00000000-0005-0000-0000-000064030000}"/>
    <cellStyle name="40 % - Akzent1 2 4 2 5" xfId="12034" xr:uid="{00000000-0005-0000-0000-000064030000}"/>
    <cellStyle name="40 % - Akzent1 2 4 2 5 2" xfId="25485" xr:uid="{00000000-0005-0000-0000-000064030000}"/>
    <cellStyle name="40 % - Akzent1 2 4 2 5 3" xfId="38969" xr:uid="{00000000-0005-0000-0000-000064030000}"/>
    <cellStyle name="40 % - Akzent1 2 4 2 5 4" xfId="52460" xr:uid="{00000000-0005-0000-0000-000064030000}"/>
    <cellStyle name="40 % - Akzent1 2 4 2 6" xfId="15416" xr:uid="{00000000-0005-0000-0000-000064030000}"/>
    <cellStyle name="40 % - Akzent1 2 4 2 7" xfId="28900" xr:uid="{00000000-0005-0000-0000-000064030000}"/>
    <cellStyle name="40 % - Akzent1 2 4 2 8" xfId="42391" xr:uid="{00000000-0005-0000-0000-000064030000}"/>
    <cellStyle name="40 % - Akzent1 2 4 3" xfId="2528" xr:uid="{00000000-0005-0000-0000-000066030000}"/>
    <cellStyle name="40 % - Akzent1 2 4 3 2" xfId="5889" xr:uid="{00000000-0005-0000-0000-000066030000}"/>
    <cellStyle name="40 % - Akzent1 2 4 3 2 2" xfId="19340" xr:uid="{00000000-0005-0000-0000-000066030000}"/>
    <cellStyle name="40 % - Akzent1 2 4 3 2 3" xfId="32824" xr:uid="{00000000-0005-0000-0000-000066030000}"/>
    <cellStyle name="40 % - Akzent1 2 4 3 2 4" xfId="46315" xr:uid="{00000000-0005-0000-0000-000066030000}"/>
    <cellStyle name="40 % - Akzent1 2 4 3 3" xfId="9245" xr:uid="{00000000-0005-0000-0000-000066030000}"/>
    <cellStyle name="40 % - Akzent1 2 4 3 3 2" xfId="22696" xr:uid="{00000000-0005-0000-0000-000066030000}"/>
    <cellStyle name="40 % - Akzent1 2 4 3 3 3" xfId="36180" xr:uid="{00000000-0005-0000-0000-000066030000}"/>
    <cellStyle name="40 % - Akzent1 2 4 3 3 4" xfId="49671" xr:uid="{00000000-0005-0000-0000-000066030000}"/>
    <cellStyle name="40 % - Akzent1 2 4 3 4" xfId="12601" xr:uid="{00000000-0005-0000-0000-000066030000}"/>
    <cellStyle name="40 % - Akzent1 2 4 3 4 2" xfId="26052" xr:uid="{00000000-0005-0000-0000-000066030000}"/>
    <cellStyle name="40 % - Akzent1 2 4 3 4 3" xfId="39536" xr:uid="{00000000-0005-0000-0000-000066030000}"/>
    <cellStyle name="40 % - Akzent1 2 4 3 4 4" xfId="53027" xr:uid="{00000000-0005-0000-0000-000066030000}"/>
    <cellStyle name="40 % - Akzent1 2 4 3 5" xfId="15983" xr:uid="{00000000-0005-0000-0000-000066030000}"/>
    <cellStyle name="40 % - Akzent1 2 4 3 6" xfId="29467" xr:uid="{00000000-0005-0000-0000-000066030000}"/>
    <cellStyle name="40 % - Akzent1 2 4 3 7" xfId="42958" xr:uid="{00000000-0005-0000-0000-000066030000}"/>
    <cellStyle name="40 % - Akzent1 2 4 4" xfId="3633" xr:uid="{00000000-0005-0000-0000-000067030000}"/>
    <cellStyle name="40 % - Akzent1 2 4 4 2" xfId="6994" xr:uid="{00000000-0005-0000-0000-000067030000}"/>
    <cellStyle name="40 % - Akzent1 2 4 4 2 2" xfId="20445" xr:uid="{00000000-0005-0000-0000-000067030000}"/>
    <cellStyle name="40 % - Akzent1 2 4 4 2 3" xfId="33929" xr:uid="{00000000-0005-0000-0000-000067030000}"/>
    <cellStyle name="40 % - Akzent1 2 4 4 2 4" xfId="47420" xr:uid="{00000000-0005-0000-0000-000067030000}"/>
    <cellStyle name="40 % - Akzent1 2 4 4 3" xfId="10350" xr:uid="{00000000-0005-0000-0000-000067030000}"/>
    <cellStyle name="40 % - Akzent1 2 4 4 3 2" xfId="23801" xr:uid="{00000000-0005-0000-0000-000067030000}"/>
    <cellStyle name="40 % - Akzent1 2 4 4 3 3" xfId="37285" xr:uid="{00000000-0005-0000-0000-000067030000}"/>
    <cellStyle name="40 % - Akzent1 2 4 4 3 4" xfId="50776" xr:uid="{00000000-0005-0000-0000-000067030000}"/>
    <cellStyle name="40 % - Akzent1 2 4 4 4" xfId="13706" xr:uid="{00000000-0005-0000-0000-000067030000}"/>
    <cellStyle name="40 % - Akzent1 2 4 4 4 2" xfId="27157" xr:uid="{00000000-0005-0000-0000-000067030000}"/>
    <cellStyle name="40 % - Akzent1 2 4 4 4 3" xfId="40641" xr:uid="{00000000-0005-0000-0000-000067030000}"/>
    <cellStyle name="40 % - Akzent1 2 4 4 4 4" xfId="54132" xr:uid="{00000000-0005-0000-0000-000067030000}"/>
    <cellStyle name="40 % - Akzent1 2 4 4 5" xfId="17088" xr:uid="{00000000-0005-0000-0000-000067030000}"/>
    <cellStyle name="40 % - Akzent1 2 4 4 6" xfId="30572" xr:uid="{00000000-0005-0000-0000-000067030000}"/>
    <cellStyle name="40 % - Akzent1 2 4 4 7" xfId="44063" xr:uid="{00000000-0005-0000-0000-000067030000}"/>
    <cellStyle name="40 % - Akzent1 2 4 5" xfId="4213" xr:uid="{00000000-0005-0000-0000-000068030000}"/>
    <cellStyle name="40 % - Akzent1 2 4 5 2" xfId="7570" xr:uid="{00000000-0005-0000-0000-000068030000}"/>
    <cellStyle name="40 % - Akzent1 2 4 5 2 2" xfId="21021" xr:uid="{00000000-0005-0000-0000-000068030000}"/>
    <cellStyle name="40 % - Akzent1 2 4 5 2 3" xfId="34505" xr:uid="{00000000-0005-0000-0000-000068030000}"/>
    <cellStyle name="40 % - Akzent1 2 4 5 2 4" xfId="47996" xr:uid="{00000000-0005-0000-0000-000068030000}"/>
    <cellStyle name="40 % - Akzent1 2 4 5 3" xfId="10926" xr:uid="{00000000-0005-0000-0000-000068030000}"/>
    <cellStyle name="40 % - Akzent1 2 4 5 3 2" xfId="24377" xr:uid="{00000000-0005-0000-0000-000068030000}"/>
    <cellStyle name="40 % - Akzent1 2 4 5 3 3" xfId="37861" xr:uid="{00000000-0005-0000-0000-000068030000}"/>
    <cellStyle name="40 % - Akzent1 2 4 5 3 4" xfId="51352" xr:uid="{00000000-0005-0000-0000-000068030000}"/>
    <cellStyle name="40 % - Akzent1 2 4 5 4" xfId="14282" xr:uid="{00000000-0005-0000-0000-000068030000}"/>
    <cellStyle name="40 % - Akzent1 2 4 5 4 2" xfId="27733" xr:uid="{00000000-0005-0000-0000-000068030000}"/>
    <cellStyle name="40 % - Akzent1 2 4 5 4 3" xfId="41217" xr:uid="{00000000-0005-0000-0000-000068030000}"/>
    <cellStyle name="40 % - Akzent1 2 4 5 4 4" xfId="54708" xr:uid="{00000000-0005-0000-0000-000068030000}"/>
    <cellStyle name="40 % - Akzent1 2 4 5 5" xfId="17664" xr:uid="{00000000-0005-0000-0000-000068030000}"/>
    <cellStyle name="40 % - Akzent1 2 4 5 6" xfId="31148" xr:uid="{00000000-0005-0000-0000-000068030000}"/>
    <cellStyle name="40 % - Akzent1 2 4 5 7" xfId="44639" xr:uid="{00000000-0005-0000-0000-000068030000}"/>
    <cellStyle name="40 % - Akzent1 2 4 6" xfId="4763" xr:uid="{00000000-0005-0000-0000-000063030000}"/>
    <cellStyle name="40 % - Akzent1 2 4 6 2" xfId="18214" xr:uid="{00000000-0005-0000-0000-000063030000}"/>
    <cellStyle name="40 % - Akzent1 2 4 6 3" xfId="31698" xr:uid="{00000000-0005-0000-0000-000063030000}"/>
    <cellStyle name="40 % - Akzent1 2 4 6 4" xfId="45189" xr:uid="{00000000-0005-0000-0000-000063030000}"/>
    <cellStyle name="40 % - Akzent1 2 4 7" xfId="8119" xr:uid="{00000000-0005-0000-0000-000063030000}"/>
    <cellStyle name="40 % - Akzent1 2 4 7 2" xfId="21570" xr:uid="{00000000-0005-0000-0000-000063030000}"/>
    <cellStyle name="40 % - Akzent1 2 4 7 3" xfId="35054" xr:uid="{00000000-0005-0000-0000-000063030000}"/>
    <cellStyle name="40 % - Akzent1 2 4 7 4" xfId="48545" xr:uid="{00000000-0005-0000-0000-000063030000}"/>
    <cellStyle name="40 % - Akzent1 2 4 8" xfId="11475" xr:uid="{00000000-0005-0000-0000-000063030000}"/>
    <cellStyle name="40 % - Akzent1 2 4 8 2" xfId="24926" xr:uid="{00000000-0005-0000-0000-000063030000}"/>
    <cellStyle name="40 % - Akzent1 2 4 8 3" xfId="38410" xr:uid="{00000000-0005-0000-0000-000063030000}"/>
    <cellStyle name="40 % - Akzent1 2 4 8 4" xfId="51901" xr:uid="{00000000-0005-0000-0000-000063030000}"/>
    <cellStyle name="40 % - Akzent1 2 4 9" xfId="14856" xr:uid="{00000000-0005-0000-0000-000063030000}"/>
    <cellStyle name="40 % - Akzent1 2 5" xfId="1700" xr:uid="{00000000-0005-0000-0000-000069030000}"/>
    <cellStyle name="40 % - Akzent1 2 5 2" xfId="2838" xr:uid="{00000000-0005-0000-0000-00006A030000}"/>
    <cellStyle name="40 % - Akzent1 2 5 2 2" xfId="6199" xr:uid="{00000000-0005-0000-0000-00006A030000}"/>
    <cellStyle name="40 % - Akzent1 2 5 2 2 2" xfId="19650" xr:uid="{00000000-0005-0000-0000-00006A030000}"/>
    <cellStyle name="40 % - Akzent1 2 5 2 2 3" xfId="33134" xr:uid="{00000000-0005-0000-0000-00006A030000}"/>
    <cellStyle name="40 % - Akzent1 2 5 2 2 4" xfId="46625" xr:uid="{00000000-0005-0000-0000-00006A030000}"/>
    <cellStyle name="40 % - Akzent1 2 5 2 3" xfId="9555" xr:uid="{00000000-0005-0000-0000-00006A030000}"/>
    <cellStyle name="40 % - Akzent1 2 5 2 3 2" xfId="23006" xr:uid="{00000000-0005-0000-0000-00006A030000}"/>
    <cellStyle name="40 % - Akzent1 2 5 2 3 3" xfId="36490" xr:uid="{00000000-0005-0000-0000-00006A030000}"/>
    <cellStyle name="40 % - Akzent1 2 5 2 3 4" xfId="49981" xr:uid="{00000000-0005-0000-0000-00006A030000}"/>
    <cellStyle name="40 % - Akzent1 2 5 2 4" xfId="12911" xr:uid="{00000000-0005-0000-0000-00006A030000}"/>
    <cellStyle name="40 % - Akzent1 2 5 2 4 2" xfId="26362" xr:uid="{00000000-0005-0000-0000-00006A030000}"/>
    <cellStyle name="40 % - Akzent1 2 5 2 4 3" xfId="39846" xr:uid="{00000000-0005-0000-0000-00006A030000}"/>
    <cellStyle name="40 % - Akzent1 2 5 2 4 4" xfId="53337" xr:uid="{00000000-0005-0000-0000-00006A030000}"/>
    <cellStyle name="40 % - Akzent1 2 5 2 5" xfId="16293" xr:uid="{00000000-0005-0000-0000-00006A030000}"/>
    <cellStyle name="40 % - Akzent1 2 5 2 6" xfId="29777" xr:uid="{00000000-0005-0000-0000-00006A030000}"/>
    <cellStyle name="40 % - Akzent1 2 5 2 7" xfId="43268" xr:uid="{00000000-0005-0000-0000-00006A030000}"/>
    <cellStyle name="40 % - Akzent1 2 5 3" xfId="5072" xr:uid="{00000000-0005-0000-0000-000069030000}"/>
    <cellStyle name="40 % - Akzent1 2 5 3 2" xfId="18523" xr:uid="{00000000-0005-0000-0000-000069030000}"/>
    <cellStyle name="40 % - Akzent1 2 5 3 3" xfId="32007" xr:uid="{00000000-0005-0000-0000-000069030000}"/>
    <cellStyle name="40 % - Akzent1 2 5 3 4" xfId="45498" xr:uid="{00000000-0005-0000-0000-000069030000}"/>
    <cellStyle name="40 % - Akzent1 2 5 4" xfId="8428" xr:uid="{00000000-0005-0000-0000-000069030000}"/>
    <cellStyle name="40 % - Akzent1 2 5 4 2" xfId="21879" xr:uid="{00000000-0005-0000-0000-000069030000}"/>
    <cellStyle name="40 % - Akzent1 2 5 4 3" xfId="35363" xr:uid="{00000000-0005-0000-0000-000069030000}"/>
    <cellStyle name="40 % - Akzent1 2 5 4 4" xfId="48854" xr:uid="{00000000-0005-0000-0000-000069030000}"/>
    <cellStyle name="40 % - Akzent1 2 5 5" xfId="11784" xr:uid="{00000000-0005-0000-0000-000069030000}"/>
    <cellStyle name="40 % - Akzent1 2 5 5 2" xfId="25235" xr:uid="{00000000-0005-0000-0000-000069030000}"/>
    <cellStyle name="40 % - Akzent1 2 5 5 3" xfId="38719" xr:uid="{00000000-0005-0000-0000-000069030000}"/>
    <cellStyle name="40 % - Akzent1 2 5 5 4" xfId="52210" xr:uid="{00000000-0005-0000-0000-000069030000}"/>
    <cellStyle name="40 % - Akzent1 2 5 6" xfId="15166" xr:uid="{00000000-0005-0000-0000-000069030000}"/>
    <cellStyle name="40 % - Akzent1 2 5 7" xfId="28650" xr:uid="{00000000-0005-0000-0000-000069030000}"/>
    <cellStyle name="40 % - Akzent1 2 5 8" xfId="42141" xr:uid="{00000000-0005-0000-0000-000069030000}"/>
    <cellStyle name="40 % - Akzent1 2 6" xfId="2265" xr:uid="{00000000-0005-0000-0000-00006B030000}"/>
    <cellStyle name="40 % - Akzent1 2 6 2" xfId="5638" xr:uid="{00000000-0005-0000-0000-00006B030000}"/>
    <cellStyle name="40 % - Akzent1 2 6 2 2" xfId="19089" xr:uid="{00000000-0005-0000-0000-00006B030000}"/>
    <cellStyle name="40 % - Akzent1 2 6 2 3" xfId="32573" xr:uid="{00000000-0005-0000-0000-00006B030000}"/>
    <cellStyle name="40 % - Akzent1 2 6 2 4" xfId="46064" xr:uid="{00000000-0005-0000-0000-00006B030000}"/>
    <cellStyle name="40 % - Akzent1 2 6 3" xfId="8994" xr:uid="{00000000-0005-0000-0000-00006B030000}"/>
    <cellStyle name="40 % - Akzent1 2 6 3 2" xfId="22445" xr:uid="{00000000-0005-0000-0000-00006B030000}"/>
    <cellStyle name="40 % - Akzent1 2 6 3 3" xfId="35929" xr:uid="{00000000-0005-0000-0000-00006B030000}"/>
    <cellStyle name="40 % - Akzent1 2 6 3 4" xfId="49420" xr:uid="{00000000-0005-0000-0000-00006B030000}"/>
    <cellStyle name="40 % - Akzent1 2 6 4" xfId="12350" xr:uid="{00000000-0005-0000-0000-00006B030000}"/>
    <cellStyle name="40 % - Akzent1 2 6 4 2" xfId="25801" xr:uid="{00000000-0005-0000-0000-00006B030000}"/>
    <cellStyle name="40 % - Akzent1 2 6 4 3" xfId="39285" xr:uid="{00000000-0005-0000-0000-00006B030000}"/>
    <cellStyle name="40 % - Akzent1 2 6 4 4" xfId="52776" xr:uid="{00000000-0005-0000-0000-00006B030000}"/>
    <cellStyle name="40 % - Akzent1 2 6 5" xfId="15732" xr:uid="{00000000-0005-0000-0000-00006B030000}"/>
    <cellStyle name="40 % - Akzent1 2 6 6" xfId="29216" xr:uid="{00000000-0005-0000-0000-00006B030000}"/>
    <cellStyle name="40 % - Akzent1 2 6 7" xfId="42707" xr:uid="{00000000-0005-0000-0000-00006B030000}"/>
    <cellStyle name="40 % - Akzent1 2 7" xfId="3382" xr:uid="{00000000-0005-0000-0000-00006C030000}"/>
    <cellStyle name="40 % - Akzent1 2 7 2" xfId="6743" xr:uid="{00000000-0005-0000-0000-00006C030000}"/>
    <cellStyle name="40 % - Akzent1 2 7 2 2" xfId="20194" xr:uid="{00000000-0005-0000-0000-00006C030000}"/>
    <cellStyle name="40 % - Akzent1 2 7 2 3" xfId="33678" xr:uid="{00000000-0005-0000-0000-00006C030000}"/>
    <cellStyle name="40 % - Akzent1 2 7 2 4" xfId="47169" xr:uid="{00000000-0005-0000-0000-00006C030000}"/>
    <cellStyle name="40 % - Akzent1 2 7 3" xfId="10099" xr:uid="{00000000-0005-0000-0000-00006C030000}"/>
    <cellStyle name="40 % - Akzent1 2 7 3 2" xfId="23550" xr:uid="{00000000-0005-0000-0000-00006C030000}"/>
    <cellStyle name="40 % - Akzent1 2 7 3 3" xfId="37034" xr:uid="{00000000-0005-0000-0000-00006C030000}"/>
    <cellStyle name="40 % - Akzent1 2 7 3 4" xfId="50525" xr:uid="{00000000-0005-0000-0000-00006C030000}"/>
    <cellStyle name="40 % - Akzent1 2 7 4" xfId="13455" xr:uid="{00000000-0005-0000-0000-00006C030000}"/>
    <cellStyle name="40 % - Akzent1 2 7 4 2" xfId="26906" xr:uid="{00000000-0005-0000-0000-00006C030000}"/>
    <cellStyle name="40 % - Akzent1 2 7 4 3" xfId="40390" xr:uid="{00000000-0005-0000-0000-00006C030000}"/>
    <cellStyle name="40 % - Akzent1 2 7 4 4" xfId="53881" xr:uid="{00000000-0005-0000-0000-00006C030000}"/>
    <cellStyle name="40 % - Akzent1 2 7 5" xfId="16837" xr:uid="{00000000-0005-0000-0000-00006C030000}"/>
    <cellStyle name="40 % - Akzent1 2 7 6" xfId="30321" xr:uid="{00000000-0005-0000-0000-00006C030000}"/>
    <cellStyle name="40 % - Akzent1 2 7 7" xfId="43812" xr:uid="{00000000-0005-0000-0000-00006C030000}"/>
    <cellStyle name="40 % - Akzent1 2 8" xfId="3889" xr:uid="{00000000-0005-0000-0000-00006D030000}"/>
    <cellStyle name="40 % - Akzent1 2 8 2" xfId="7250" xr:uid="{00000000-0005-0000-0000-00006D030000}"/>
    <cellStyle name="40 % - Akzent1 2 8 2 2" xfId="20701" xr:uid="{00000000-0005-0000-0000-00006D030000}"/>
    <cellStyle name="40 % - Akzent1 2 8 2 3" xfId="34185" xr:uid="{00000000-0005-0000-0000-00006D030000}"/>
    <cellStyle name="40 % - Akzent1 2 8 2 4" xfId="47676" xr:uid="{00000000-0005-0000-0000-00006D030000}"/>
    <cellStyle name="40 % - Akzent1 2 8 3" xfId="10606" xr:uid="{00000000-0005-0000-0000-00006D030000}"/>
    <cellStyle name="40 % - Akzent1 2 8 3 2" xfId="24057" xr:uid="{00000000-0005-0000-0000-00006D030000}"/>
    <cellStyle name="40 % - Akzent1 2 8 3 3" xfId="37541" xr:uid="{00000000-0005-0000-0000-00006D030000}"/>
    <cellStyle name="40 % - Akzent1 2 8 3 4" xfId="51032" xr:uid="{00000000-0005-0000-0000-00006D030000}"/>
    <cellStyle name="40 % - Akzent1 2 8 4" xfId="13962" xr:uid="{00000000-0005-0000-0000-00006D030000}"/>
    <cellStyle name="40 % - Akzent1 2 8 4 2" xfId="27413" xr:uid="{00000000-0005-0000-0000-00006D030000}"/>
    <cellStyle name="40 % - Akzent1 2 8 4 3" xfId="40897" xr:uid="{00000000-0005-0000-0000-00006D030000}"/>
    <cellStyle name="40 % - Akzent1 2 8 4 4" xfId="54388" xr:uid="{00000000-0005-0000-0000-00006D030000}"/>
    <cellStyle name="40 % - Akzent1 2 8 5" xfId="17344" xr:uid="{00000000-0005-0000-0000-00006D030000}"/>
    <cellStyle name="40 % - Akzent1 2 8 6" xfId="30828" xr:uid="{00000000-0005-0000-0000-00006D030000}"/>
    <cellStyle name="40 % - Akzent1 2 8 7" xfId="44319" xr:uid="{00000000-0005-0000-0000-00006D030000}"/>
    <cellStyle name="40 % - Akzent1 2 9" xfId="3962" xr:uid="{00000000-0005-0000-0000-00006E030000}"/>
    <cellStyle name="40 % - Akzent1 2 9 2" xfId="7319" xr:uid="{00000000-0005-0000-0000-00006E030000}"/>
    <cellStyle name="40 % - Akzent1 2 9 2 2" xfId="20770" xr:uid="{00000000-0005-0000-0000-00006E030000}"/>
    <cellStyle name="40 % - Akzent1 2 9 2 3" xfId="34254" xr:uid="{00000000-0005-0000-0000-00006E030000}"/>
    <cellStyle name="40 % - Akzent1 2 9 2 4" xfId="47745" xr:uid="{00000000-0005-0000-0000-00006E030000}"/>
    <cellStyle name="40 % - Akzent1 2 9 3" xfId="10675" xr:uid="{00000000-0005-0000-0000-00006E030000}"/>
    <cellStyle name="40 % - Akzent1 2 9 3 2" xfId="24126" xr:uid="{00000000-0005-0000-0000-00006E030000}"/>
    <cellStyle name="40 % - Akzent1 2 9 3 3" xfId="37610" xr:uid="{00000000-0005-0000-0000-00006E030000}"/>
    <cellStyle name="40 % - Akzent1 2 9 3 4" xfId="51101" xr:uid="{00000000-0005-0000-0000-00006E030000}"/>
    <cellStyle name="40 % - Akzent1 2 9 4" xfId="14031" xr:uid="{00000000-0005-0000-0000-00006E030000}"/>
    <cellStyle name="40 % - Akzent1 2 9 4 2" xfId="27482" xr:uid="{00000000-0005-0000-0000-00006E030000}"/>
    <cellStyle name="40 % - Akzent1 2 9 4 3" xfId="40966" xr:uid="{00000000-0005-0000-0000-00006E030000}"/>
    <cellStyle name="40 % - Akzent1 2 9 4 4" xfId="54457" xr:uid="{00000000-0005-0000-0000-00006E030000}"/>
    <cellStyle name="40 % - Akzent1 2 9 5" xfId="17413" xr:uid="{00000000-0005-0000-0000-00006E030000}"/>
    <cellStyle name="40 % - Akzent1 2 9 6" xfId="30897" xr:uid="{00000000-0005-0000-0000-00006E030000}"/>
    <cellStyle name="40 % - Akzent1 2 9 7" xfId="44388" xr:uid="{00000000-0005-0000-0000-00006E030000}"/>
    <cellStyle name="40 % - Akzent1 20" xfId="41463" xr:uid="{00000000-0005-0000-0000-000087AC0000}"/>
    <cellStyle name="40 % - Akzent1 3" xfId="1160" xr:uid="{00000000-0005-0000-0000-00006F030000}"/>
    <cellStyle name="40 % - Akzent1 3 10" xfId="11244" xr:uid="{00000000-0005-0000-0000-00006F030000}"/>
    <cellStyle name="40 % - Akzent1 3 10 2" xfId="24695" xr:uid="{00000000-0005-0000-0000-00006F030000}"/>
    <cellStyle name="40 % - Akzent1 3 10 3" xfId="38179" xr:uid="{00000000-0005-0000-0000-00006F030000}"/>
    <cellStyle name="40 % - Akzent1 3 10 4" xfId="51670" xr:uid="{00000000-0005-0000-0000-00006F030000}"/>
    <cellStyle name="40 % - Akzent1 3 11" xfId="14625" xr:uid="{00000000-0005-0000-0000-00006F030000}"/>
    <cellStyle name="40 % - Akzent1 3 12" xfId="28108" xr:uid="{00000000-0005-0000-0000-00006F030000}"/>
    <cellStyle name="40 % - Akzent1 3 13" xfId="41599" xr:uid="{00000000-0005-0000-0000-00006F030000}"/>
    <cellStyle name="40 % - Akzent1 3 2" xfId="1254" xr:uid="{00000000-0005-0000-0000-000070030000}"/>
    <cellStyle name="40 % - Akzent1 3 2 10" xfId="14727" xr:uid="{00000000-0005-0000-0000-000070030000}"/>
    <cellStyle name="40 % - Akzent1 3 2 11" xfId="28210" xr:uid="{00000000-0005-0000-0000-000070030000}"/>
    <cellStyle name="40 % - Akzent1 3 2 12" xfId="41701" xr:uid="{00000000-0005-0000-0000-000070030000}"/>
    <cellStyle name="40 % - Akzent1 3 2 2" xfId="1492" xr:uid="{00000000-0005-0000-0000-000071030000}"/>
    <cellStyle name="40 % - Akzent1 3 2 2 10" xfId="28460" xr:uid="{00000000-0005-0000-0000-000071030000}"/>
    <cellStyle name="40 % - Akzent1 3 2 2 11" xfId="41951" xr:uid="{00000000-0005-0000-0000-000071030000}"/>
    <cellStyle name="40 % - Akzent1 3 2 2 2" xfId="2068" xr:uid="{00000000-0005-0000-0000-000072030000}"/>
    <cellStyle name="40 % - Akzent1 3 2 2 2 2" xfId="3209" xr:uid="{00000000-0005-0000-0000-000073030000}"/>
    <cellStyle name="40 % - Akzent1 3 2 2 2 2 2" xfId="6570" xr:uid="{00000000-0005-0000-0000-000073030000}"/>
    <cellStyle name="40 % - Akzent1 3 2 2 2 2 2 2" xfId="20021" xr:uid="{00000000-0005-0000-0000-000073030000}"/>
    <cellStyle name="40 % - Akzent1 3 2 2 2 2 2 3" xfId="33505" xr:uid="{00000000-0005-0000-0000-000073030000}"/>
    <cellStyle name="40 % - Akzent1 3 2 2 2 2 2 4" xfId="46996" xr:uid="{00000000-0005-0000-0000-000073030000}"/>
    <cellStyle name="40 % - Akzent1 3 2 2 2 2 3" xfId="9926" xr:uid="{00000000-0005-0000-0000-000073030000}"/>
    <cellStyle name="40 % - Akzent1 3 2 2 2 2 3 2" xfId="23377" xr:uid="{00000000-0005-0000-0000-000073030000}"/>
    <cellStyle name="40 % - Akzent1 3 2 2 2 2 3 3" xfId="36861" xr:uid="{00000000-0005-0000-0000-000073030000}"/>
    <cellStyle name="40 % - Akzent1 3 2 2 2 2 3 4" xfId="50352" xr:uid="{00000000-0005-0000-0000-000073030000}"/>
    <cellStyle name="40 % - Akzent1 3 2 2 2 2 4" xfId="13282" xr:uid="{00000000-0005-0000-0000-000073030000}"/>
    <cellStyle name="40 % - Akzent1 3 2 2 2 2 4 2" xfId="26733" xr:uid="{00000000-0005-0000-0000-000073030000}"/>
    <cellStyle name="40 % - Akzent1 3 2 2 2 2 4 3" xfId="40217" xr:uid="{00000000-0005-0000-0000-000073030000}"/>
    <cellStyle name="40 % - Akzent1 3 2 2 2 2 4 4" xfId="53708" xr:uid="{00000000-0005-0000-0000-000073030000}"/>
    <cellStyle name="40 % - Akzent1 3 2 2 2 2 5" xfId="16664" xr:uid="{00000000-0005-0000-0000-000073030000}"/>
    <cellStyle name="40 % - Akzent1 3 2 2 2 2 6" xfId="30148" xr:uid="{00000000-0005-0000-0000-000073030000}"/>
    <cellStyle name="40 % - Akzent1 3 2 2 2 2 7" xfId="43639" xr:uid="{00000000-0005-0000-0000-000073030000}"/>
    <cellStyle name="40 % - Akzent1 3 2 2 2 3" xfId="5443" xr:uid="{00000000-0005-0000-0000-000072030000}"/>
    <cellStyle name="40 % - Akzent1 3 2 2 2 3 2" xfId="18894" xr:uid="{00000000-0005-0000-0000-000072030000}"/>
    <cellStyle name="40 % - Akzent1 3 2 2 2 3 3" xfId="32378" xr:uid="{00000000-0005-0000-0000-000072030000}"/>
    <cellStyle name="40 % - Akzent1 3 2 2 2 3 4" xfId="45869" xr:uid="{00000000-0005-0000-0000-000072030000}"/>
    <cellStyle name="40 % - Akzent1 3 2 2 2 4" xfId="8799" xr:uid="{00000000-0005-0000-0000-000072030000}"/>
    <cellStyle name="40 % - Akzent1 3 2 2 2 4 2" xfId="22250" xr:uid="{00000000-0005-0000-0000-000072030000}"/>
    <cellStyle name="40 % - Akzent1 3 2 2 2 4 3" xfId="35734" xr:uid="{00000000-0005-0000-0000-000072030000}"/>
    <cellStyle name="40 % - Akzent1 3 2 2 2 4 4" xfId="49225" xr:uid="{00000000-0005-0000-0000-000072030000}"/>
    <cellStyle name="40 % - Akzent1 3 2 2 2 5" xfId="12155" xr:uid="{00000000-0005-0000-0000-000072030000}"/>
    <cellStyle name="40 % - Akzent1 3 2 2 2 5 2" xfId="25606" xr:uid="{00000000-0005-0000-0000-000072030000}"/>
    <cellStyle name="40 % - Akzent1 3 2 2 2 5 3" xfId="39090" xr:uid="{00000000-0005-0000-0000-000072030000}"/>
    <cellStyle name="40 % - Akzent1 3 2 2 2 5 4" xfId="52581" xr:uid="{00000000-0005-0000-0000-000072030000}"/>
    <cellStyle name="40 % - Akzent1 3 2 2 2 6" xfId="15537" xr:uid="{00000000-0005-0000-0000-000072030000}"/>
    <cellStyle name="40 % - Akzent1 3 2 2 2 7" xfId="29021" xr:uid="{00000000-0005-0000-0000-000072030000}"/>
    <cellStyle name="40 % - Akzent1 3 2 2 2 8" xfId="42512" xr:uid="{00000000-0005-0000-0000-000072030000}"/>
    <cellStyle name="40 % - Akzent1 3 2 2 3" xfId="2649" xr:uid="{00000000-0005-0000-0000-000074030000}"/>
    <cellStyle name="40 % - Akzent1 3 2 2 3 2" xfId="6010" xr:uid="{00000000-0005-0000-0000-000074030000}"/>
    <cellStyle name="40 % - Akzent1 3 2 2 3 2 2" xfId="19461" xr:uid="{00000000-0005-0000-0000-000074030000}"/>
    <cellStyle name="40 % - Akzent1 3 2 2 3 2 3" xfId="32945" xr:uid="{00000000-0005-0000-0000-000074030000}"/>
    <cellStyle name="40 % - Akzent1 3 2 2 3 2 4" xfId="46436" xr:uid="{00000000-0005-0000-0000-000074030000}"/>
    <cellStyle name="40 % - Akzent1 3 2 2 3 3" xfId="9366" xr:uid="{00000000-0005-0000-0000-000074030000}"/>
    <cellStyle name="40 % - Akzent1 3 2 2 3 3 2" xfId="22817" xr:uid="{00000000-0005-0000-0000-000074030000}"/>
    <cellStyle name="40 % - Akzent1 3 2 2 3 3 3" xfId="36301" xr:uid="{00000000-0005-0000-0000-000074030000}"/>
    <cellStyle name="40 % - Akzent1 3 2 2 3 3 4" xfId="49792" xr:uid="{00000000-0005-0000-0000-000074030000}"/>
    <cellStyle name="40 % - Akzent1 3 2 2 3 4" xfId="12722" xr:uid="{00000000-0005-0000-0000-000074030000}"/>
    <cellStyle name="40 % - Akzent1 3 2 2 3 4 2" xfId="26173" xr:uid="{00000000-0005-0000-0000-000074030000}"/>
    <cellStyle name="40 % - Akzent1 3 2 2 3 4 3" xfId="39657" xr:uid="{00000000-0005-0000-0000-000074030000}"/>
    <cellStyle name="40 % - Akzent1 3 2 2 3 4 4" xfId="53148" xr:uid="{00000000-0005-0000-0000-000074030000}"/>
    <cellStyle name="40 % - Akzent1 3 2 2 3 5" xfId="16104" xr:uid="{00000000-0005-0000-0000-000074030000}"/>
    <cellStyle name="40 % - Akzent1 3 2 2 3 6" xfId="29588" xr:uid="{00000000-0005-0000-0000-000074030000}"/>
    <cellStyle name="40 % - Akzent1 3 2 2 3 7" xfId="43079" xr:uid="{00000000-0005-0000-0000-000074030000}"/>
    <cellStyle name="40 % - Akzent1 3 2 2 4" xfId="3754" xr:uid="{00000000-0005-0000-0000-000075030000}"/>
    <cellStyle name="40 % - Akzent1 3 2 2 4 2" xfId="7115" xr:uid="{00000000-0005-0000-0000-000075030000}"/>
    <cellStyle name="40 % - Akzent1 3 2 2 4 2 2" xfId="20566" xr:uid="{00000000-0005-0000-0000-000075030000}"/>
    <cellStyle name="40 % - Akzent1 3 2 2 4 2 3" xfId="34050" xr:uid="{00000000-0005-0000-0000-000075030000}"/>
    <cellStyle name="40 % - Akzent1 3 2 2 4 2 4" xfId="47541" xr:uid="{00000000-0005-0000-0000-000075030000}"/>
    <cellStyle name="40 % - Akzent1 3 2 2 4 3" xfId="10471" xr:uid="{00000000-0005-0000-0000-000075030000}"/>
    <cellStyle name="40 % - Akzent1 3 2 2 4 3 2" xfId="23922" xr:uid="{00000000-0005-0000-0000-000075030000}"/>
    <cellStyle name="40 % - Akzent1 3 2 2 4 3 3" xfId="37406" xr:uid="{00000000-0005-0000-0000-000075030000}"/>
    <cellStyle name="40 % - Akzent1 3 2 2 4 3 4" xfId="50897" xr:uid="{00000000-0005-0000-0000-000075030000}"/>
    <cellStyle name="40 % - Akzent1 3 2 2 4 4" xfId="13827" xr:uid="{00000000-0005-0000-0000-000075030000}"/>
    <cellStyle name="40 % - Akzent1 3 2 2 4 4 2" xfId="27278" xr:uid="{00000000-0005-0000-0000-000075030000}"/>
    <cellStyle name="40 % - Akzent1 3 2 2 4 4 3" xfId="40762" xr:uid="{00000000-0005-0000-0000-000075030000}"/>
    <cellStyle name="40 % - Akzent1 3 2 2 4 4 4" xfId="54253" xr:uid="{00000000-0005-0000-0000-000075030000}"/>
    <cellStyle name="40 % - Akzent1 3 2 2 4 5" xfId="17209" xr:uid="{00000000-0005-0000-0000-000075030000}"/>
    <cellStyle name="40 % - Akzent1 3 2 2 4 6" xfId="30693" xr:uid="{00000000-0005-0000-0000-000075030000}"/>
    <cellStyle name="40 % - Akzent1 3 2 2 4 7" xfId="44184" xr:uid="{00000000-0005-0000-0000-000075030000}"/>
    <cellStyle name="40 % - Akzent1 3 2 2 5" xfId="4334" xr:uid="{00000000-0005-0000-0000-000076030000}"/>
    <cellStyle name="40 % - Akzent1 3 2 2 5 2" xfId="7691" xr:uid="{00000000-0005-0000-0000-000076030000}"/>
    <cellStyle name="40 % - Akzent1 3 2 2 5 2 2" xfId="21142" xr:uid="{00000000-0005-0000-0000-000076030000}"/>
    <cellStyle name="40 % - Akzent1 3 2 2 5 2 3" xfId="34626" xr:uid="{00000000-0005-0000-0000-000076030000}"/>
    <cellStyle name="40 % - Akzent1 3 2 2 5 2 4" xfId="48117" xr:uid="{00000000-0005-0000-0000-000076030000}"/>
    <cellStyle name="40 % - Akzent1 3 2 2 5 3" xfId="11047" xr:uid="{00000000-0005-0000-0000-000076030000}"/>
    <cellStyle name="40 % - Akzent1 3 2 2 5 3 2" xfId="24498" xr:uid="{00000000-0005-0000-0000-000076030000}"/>
    <cellStyle name="40 % - Akzent1 3 2 2 5 3 3" xfId="37982" xr:uid="{00000000-0005-0000-0000-000076030000}"/>
    <cellStyle name="40 % - Akzent1 3 2 2 5 3 4" xfId="51473" xr:uid="{00000000-0005-0000-0000-000076030000}"/>
    <cellStyle name="40 % - Akzent1 3 2 2 5 4" xfId="14403" xr:uid="{00000000-0005-0000-0000-000076030000}"/>
    <cellStyle name="40 % - Akzent1 3 2 2 5 4 2" xfId="27854" xr:uid="{00000000-0005-0000-0000-000076030000}"/>
    <cellStyle name="40 % - Akzent1 3 2 2 5 4 3" xfId="41338" xr:uid="{00000000-0005-0000-0000-000076030000}"/>
    <cellStyle name="40 % - Akzent1 3 2 2 5 4 4" xfId="54829" xr:uid="{00000000-0005-0000-0000-000076030000}"/>
    <cellStyle name="40 % - Akzent1 3 2 2 5 5" xfId="17785" xr:uid="{00000000-0005-0000-0000-000076030000}"/>
    <cellStyle name="40 % - Akzent1 3 2 2 5 6" xfId="31269" xr:uid="{00000000-0005-0000-0000-000076030000}"/>
    <cellStyle name="40 % - Akzent1 3 2 2 5 7" xfId="44760" xr:uid="{00000000-0005-0000-0000-000076030000}"/>
    <cellStyle name="40 % - Akzent1 3 2 2 6" xfId="4884" xr:uid="{00000000-0005-0000-0000-000071030000}"/>
    <cellStyle name="40 % - Akzent1 3 2 2 6 2" xfId="18335" xr:uid="{00000000-0005-0000-0000-000071030000}"/>
    <cellStyle name="40 % - Akzent1 3 2 2 6 3" xfId="31819" xr:uid="{00000000-0005-0000-0000-000071030000}"/>
    <cellStyle name="40 % - Akzent1 3 2 2 6 4" xfId="45310" xr:uid="{00000000-0005-0000-0000-000071030000}"/>
    <cellStyle name="40 % - Akzent1 3 2 2 7" xfId="8240" xr:uid="{00000000-0005-0000-0000-000071030000}"/>
    <cellStyle name="40 % - Akzent1 3 2 2 7 2" xfId="21691" xr:uid="{00000000-0005-0000-0000-000071030000}"/>
    <cellStyle name="40 % - Akzent1 3 2 2 7 3" xfId="35175" xr:uid="{00000000-0005-0000-0000-000071030000}"/>
    <cellStyle name="40 % - Akzent1 3 2 2 7 4" xfId="48666" xr:uid="{00000000-0005-0000-0000-000071030000}"/>
    <cellStyle name="40 % - Akzent1 3 2 2 8" xfId="11596" xr:uid="{00000000-0005-0000-0000-000071030000}"/>
    <cellStyle name="40 % - Akzent1 3 2 2 8 2" xfId="25047" xr:uid="{00000000-0005-0000-0000-000071030000}"/>
    <cellStyle name="40 % - Akzent1 3 2 2 8 3" xfId="38531" xr:uid="{00000000-0005-0000-0000-000071030000}"/>
    <cellStyle name="40 % - Akzent1 3 2 2 8 4" xfId="52022" xr:uid="{00000000-0005-0000-0000-000071030000}"/>
    <cellStyle name="40 % - Akzent1 3 2 2 9" xfId="14977" xr:uid="{00000000-0005-0000-0000-000071030000}"/>
    <cellStyle name="40 % - Akzent1 3 2 3" xfId="1819" xr:uid="{00000000-0005-0000-0000-000077030000}"/>
    <cellStyle name="40 % - Akzent1 3 2 3 2" xfId="2959" xr:uid="{00000000-0005-0000-0000-000078030000}"/>
    <cellStyle name="40 % - Akzent1 3 2 3 2 2" xfId="6320" xr:uid="{00000000-0005-0000-0000-000078030000}"/>
    <cellStyle name="40 % - Akzent1 3 2 3 2 2 2" xfId="19771" xr:uid="{00000000-0005-0000-0000-000078030000}"/>
    <cellStyle name="40 % - Akzent1 3 2 3 2 2 3" xfId="33255" xr:uid="{00000000-0005-0000-0000-000078030000}"/>
    <cellStyle name="40 % - Akzent1 3 2 3 2 2 4" xfId="46746" xr:uid="{00000000-0005-0000-0000-000078030000}"/>
    <cellStyle name="40 % - Akzent1 3 2 3 2 3" xfId="9676" xr:uid="{00000000-0005-0000-0000-000078030000}"/>
    <cellStyle name="40 % - Akzent1 3 2 3 2 3 2" xfId="23127" xr:uid="{00000000-0005-0000-0000-000078030000}"/>
    <cellStyle name="40 % - Akzent1 3 2 3 2 3 3" xfId="36611" xr:uid="{00000000-0005-0000-0000-000078030000}"/>
    <cellStyle name="40 % - Akzent1 3 2 3 2 3 4" xfId="50102" xr:uid="{00000000-0005-0000-0000-000078030000}"/>
    <cellStyle name="40 % - Akzent1 3 2 3 2 4" xfId="13032" xr:uid="{00000000-0005-0000-0000-000078030000}"/>
    <cellStyle name="40 % - Akzent1 3 2 3 2 4 2" xfId="26483" xr:uid="{00000000-0005-0000-0000-000078030000}"/>
    <cellStyle name="40 % - Akzent1 3 2 3 2 4 3" xfId="39967" xr:uid="{00000000-0005-0000-0000-000078030000}"/>
    <cellStyle name="40 % - Akzent1 3 2 3 2 4 4" xfId="53458" xr:uid="{00000000-0005-0000-0000-000078030000}"/>
    <cellStyle name="40 % - Akzent1 3 2 3 2 5" xfId="16414" xr:uid="{00000000-0005-0000-0000-000078030000}"/>
    <cellStyle name="40 % - Akzent1 3 2 3 2 6" xfId="29898" xr:uid="{00000000-0005-0000-0000-000078030000}"/>
    <cellStyle name="40 % - Akzent1 3 2 3 2 7" xfId="43389" xr:uid="{00000000-0005-0000-0000-000078030000}"/>
    <cellStyle name="40 % - Akzent1 3 2 3 3" xfId="5193" xr:uid="{00000000-0005-0000-0000-000077030000}"/>
    <cellStyle name="40 % - Akzent1 3 2 3 3 2" xfId="18644" xr:uid="{00000000-0005-0000-0000-000077030000}"/>
    <cellStyle name="40 % - Akzent1 3 2 3 3 3" xfId="32128" xr:uid="{00000000-0005-0000-0000-000077030000}"/>
    <cellStyle name="40 % - Akzent1 3 2 3 3 4" xfId="45619" xr:uid="{00000000-0005-0000-0000-000077030000}"/>
    <cellStyle name="40 % - Akzent1 3 2 3 4" xfId="8549" xr:uid="{00000000-0005-0000-0000-000077030000}"/>
    <cellStyle name="40 % - Akzent1 3 2 3 4 2" xfId="22000" xr:uid="{00000000-0005-0000-0000-000077030000}"/>
    <cellStyle name="40 % - Akzent1 3 2 3 4 3" xfId="35484" xr:uid="{00000000-0005-0000-0000-000077030000}"/>
    <cellStyle name="40 % - Akzent1 3 2 3 4 4" xfId="48975" xr:uid="{00000000-0005-0000-0000-000077030000}"/>
    <cellStyle name="40 % - Akzent1 3 2 3 5" xfId="11905" xr:uid="{00000000-0005-0000-0000-000077030000}"/>
    <cellStyle name="40 % - Akzent1 3 2 3 5 2" xfId="25356" xr:uid="{00000000-0005-0000-0000-000077030000}"/>
    <cellStyle name="40 % - Akzent1 3 2 3 5 3" xfId="38840" xr:uid="{00000000-0005-0000-0000-000077030000}"/>
    <cellStyle name="40 % - Akzent1 3 2 3 5 4" xfId="52331" xr:uid="{00000000-0005-0000-0000-000077030000}"/>
    <cellStyle name="40 % - Akzent1 3 2 3 6" xfId="15287" xr:uid="{00000000-0005-0000-0000-000077030000}"/>
    <cellStyle name="40 % - Akzent1 3 2 3 7" xfId="28771" xr:uid="{00000000-0005-0000-0000-000077030000}"/>
    <cellStyle name="40 % - Akzent1 3 2 3 8" xfId="42262" xr:uid="{00000000-0005-0000-0000-000077030000}"/>
    <cellStyle name="40 % - Akzent1 3 2 4" xfId="2398" xr:uid="{00000000-0005-0000-0000-000079030000}"/>
    <cellStyle name="40 % - Akzent1 3 2 4 2" xfId="5760" xr:uid="{00000000-0005-0000-0000-000079030000}"/>
    <cellStyle name="40 % - Akzent1 3 2 4 2 2" xfId="19211" xr:uid="{00000000-0005-0000-0000-000079030000}"/>
    <cellStyle name="40 % - Akzent1 3 2 4 2 3" xfId="32695" xr:uid="{00000000-0005-0000-0000-000079030000}"/>
    <cellStyle name="40 % - Akzent1 3 2 4 2 4" xfId="46186" xr:uid="{00000000-0005-0000-0000-000079030000}"/>
    <cellStyle name="40 % - Akzent1 3 2 4 3" xfId="9116" xr:uid="{00000000-0005-0000-0000-000079030000}"/>
    <cellStyle name="40 % - Akzent1 3 2 4 3 2" xfId="22567" xr:uid="{00000000-0005-0000-0000-000079030000}"/>
    <cellStyle name="40 % - Akzent1 3 2 4 3 3" xfId="36051" xr:uid="{00000000-0005-0000-0000-000079030000}"/>
    <cellStyle name="40 % - Akzent1 3 2 4 3 4" xfId="49542" xr:uid="{00000000-0005-0000-0000-000079030000}"/>
    <cellStyle name="40 % - Akzent1 3 2 4 4" xfId="12472" xr:uid="{00000000-0005-0000-0000-000079030000}"/>
    <cellStyle name="40 % - Akzent1 3 2 4 4 2" xfId="25923" xr:uid="{00000000-0005-0000-0000-000079030000}"/>
    <cellStyle name="40 % - Akzent1 3 2 4 4 3" xfId="39407" xr:uid="{00000000-0005-0000-0000-000079030000}"/>
    <cellStyle name="40 % - Akzent1 3 2 4 4 4" xfId="52898" xr:uid="{00000000-0005-0000-0000-000079030000}"/>
    <cellStyle name="40 % - Akzent1 3 2 4 5" xfId="15854" xr:uid="{00000000-0005-0000-0000-000079030000}"/>
    <cellStyle name="40 % - Akzent1 3 2 4 6" xfId="29338" xr:uid="{00000000-0005-0000-0000-000079030000}"/>
    <cellStyle name="40 % - Akzent1 3 2 4 7" xfId="42829" xr:uid="{00000000-0005-0000-0000-000079030000}"/>
    <cellStyle name="40 % - Akzent1 3 2 5" xfId="3504" xr:uid="{00000000-0005-0000-0000-00007A030000}"/>
    <cellStyle name="40 % - Akzent1 3 2 5 2" xfId="6865" xr:uid="{00000000-0005-0000-0000-00007A030000}"/>
    <cellStyle name="40 % - Akzent1 3 2 5 2 2" xfId="20316" xr:uid="{00000000-0005-0000-0000-00007A030000}"/>
    <cellStyle name="40 % - Akzent1 3 2 5 2 3" xfId="33800" xr:uid="{00000000-0005-0000-0000-00007A030000}"/>
    <cellStyle name="40 % - Akzent1 3 2 5 2 4" xfId="47291" xr:uid="{00000000-0005-0000-0000-00007A030000}"/>
    <cellStyle name="40 % - Akzent1 3 2 5 3" xfId="10221" xr:uid="{00000000-0005-0000-0000-00007A030000}"/>
    <cellStyle name="40 % - Akzent1 3 2 5 3 2" xfId="23672" xr:uid="{00000000-0005-0000-0000-00007A030000}"/>
    <cellStyle name="40 % - Akzent1 3 2 5 3 3" xfId="37156" xr:uid="{00000000-0005-0000-0000-00007A030000}"/>
    <cellStyle name="40 % - Akzent1 3 2 5 3 4" xfId="50647" xr:uid="{00000000-0005-0000-0000-00007A030000}"/>
    <cellStyle name="40 % - Akzent1 3 2 5 4" xfId="13577" xr:uid="{00000000-0005-0000-0000-00007A030000}"/>
    <cellStyle name="40 % - Akzent1 3 2 5 4 2" xfId="27028" xr:uid="{00000000-0005-0000-0000-00007A030000}"/>
    <cellStyle name="40 % - Akzent1 3 2 5 4 3" xfId="40512" xr:uid="{00000000-0005-0000-0000-00007A030000}"/>
    <cellStyle name="40 % - Akzent1 3 2 5 4 4" xfId="54003" xr:uid="{00000000-0005-0000-0000-00007A030000}"/>
    <cellStyle name="40 % - Akzent1 3 2 5 5" xfId="16959" xr:uid="{00000000-0005-0000-0000-00007A030000}"/>
    <cellStyle name="40 % - Akzent1 3 2 5 6" xfId="30443" xr:uid="{00000000-0005-0000-0000-00007A030000}"/>
    <cellStyle name="40 % - Akzent1 3 2 5 7" xfId="43934" xr:uid="{00000000-0005-0000-0000-00007A030000}"/>
    <cellStyle name="40 % - Akzent1 3 2 6" xfId="4084" xr:uid="{00000000-0005-0000-0000-00007B030000}"/>
    <cellStyle name="40 % - Akzent1 3 2 6 2" xfId="7441" xr:uid="{00000000-0005-0000-0000-00007B030000}"/>
    <cellStyle name="40 % - Akzent1 3 2 6 2 2" xfId="20892" xr:uid="{00000000-0005-0000-0000-00007B030000}"/>
    <cellStyle name="40 % - Akzent1 3 2 6 2 3" xfId="34376" xr:uid="{00000000-0005-0000-0000-00007B030000}"/>
    <cellStyle name="40 % - Akzent1 3 2 6 2 4" xfId="47867" xr:uid="{00000000-0005-0000-0000-00007B030000}"/>
    <cellStyle name="40 % - Akzent1 3 2 6 3" xfId="10797" xr:uid="{00000000-0005-0000-0000-00007B030000}"/>
    <cellStyle name="40 % - Akzent1 3 2 6 3 2" xfId="24248" xr:uid="{00000000-0005-0000-0000-00007B030000}"/>
    <cellStyle name="40 % - Akzent1 3 2 6 3 3" xfId="37732" xr:uid="{00000000-0005-0000-0000-00007B030000}"/>
    <cellStyle name="40 % - Akzent1 3 2 6 3 4" xfId="51223" xr:uid="{00000000-0005-0000-0000-00007B030000}"/>
    <cellStyle name="40 % - Akzent1 3 2 6 4" xfId="14153" xr:uid="{00000000-0005-0000-0000-00007B030000}"/>
    <cellStyle name="40 % - Akzent1 3 2 6 4 2" xfId="27604" xr:uid="{00000000-0005-0000-0000-00007B030000}"/>
    <cellStyle name="40 % - Akzent1 3 2 6 4 3" xfId="41088" xr:uid="{00000000-0005-0000-0000-00007B030000}"/>
    <cellStyle name="40 % - Akzent1 3 2 6 4 4" xfId="54579" xr:uid="{00000000-0005-0000-0000-00007B030000}"/>
    <cellStyle name="40 % - Akzent1 3 2 6 5" xfId="17535" xr:uid="{00000000-0005-0000-0000-00007B030000}"/>
    <cellStyle name="40 % - Akzent1 3 2 6 6" xfId="31019" xr:uid="{00000000-0005-0000-0000-00007B030000}"/>
    <cellStyle name="40 % - Akzent1 3 2 6 7" xfId="44510" xr:uid="{00000000-0005-0000-0000-00007B030000}"/>
    <cellStyle name="40 % - Akzent1 3 2 7" xfId="4634" xr:uid="{00000000-0005-0000-0000-000070030000}"/>
    <cellStyle name="40 % - Akzent1 3 2 7 2" xfId="18085" xr:uid="{00000000-0005-0000-0000-000070030000}"/>
    <cellStyle name="40 % - Akzent1 3 2 7 3" xfId="31569" xr:uid="{00000000-0005-0000-0000-000070030000}"/>
    <cellStyle name="40 % - Akzent1 3 2 7 4" xfId="45060" xr:uid="{00000000-0005-0000-0000-000070030000}"/>
    <cellStyle name="40 % - Akzent1 3 2 8" xfId="7990" xr:uid="{00000000-0005-0000-0000-000070030000}"/>
    <cellStyle name="40 % - Akzent1 3 2 8 2" xfId="21441" xr:uid="{00000000-0005-0000-0000-000070030000}"/>
    <cellStyle name="40 % - Akzent1 3 2 8 3" xfId="34925" xr:uid="{00000000-0005-0000-0000-000070030000}"/>
    <cellStyle name="40 % - Akzent1 3 2 8 4" xfId="48416" xr:uid="{00000000-0005-0000-0000-000070030000}"/>
    <cellStyle name="40 % - Akzent1 3 2 9" xfId="11346" xr:uid="{00000000-0005-0000-0000-000070030000}"/>
    <cellStyle name="40 % - Akzent1 3 2 9 2" xfId="24797" xr:uid="{00000000-0005-0000-0000-000070030000}"/>
    <cellStyle name="40 % - Akzent1 3 2 9 3" xfId="38281" xr:uid="{00000000-0005-0000-0000-000070030000}"/>
    <cellStyle name="40 % - Akzent1 3 2 9 4" xfId="51772" xr:uid="{00000000-0005-0000-0000-000070030000}"/>
    <cellStyle name="40 % - Akzent1 3 3" xfId="1394" xr:uid="{00000000-0005-0000-0000-00007C030000}"/>
    <cellStyle name="40 % - Akzent1 3 3 10" xfId="28359" xr:uid="{00000000-0005-0000-0000-00007C030000}"/>
    <cellStyle name="40 % - Akzent1 3 3 11" xfId="41850" xr:uid="{00000000-0005-0000-0000-00007C030000}"/>
    <cellStyle name="40 % - Akzent1 3 3 2" xfId="1968" xr:uid="{00000000-0005-0000-0000-00007D030000}"/>
    <cellStyle name="40 % - Akzent1 3 3 2 2" xfId="3108" xr:uid="{00000000-0005-0000-0000-00007E030000}"/>
    <cellStyle name="40 % - Akzent1 3 3 2 2 2" xfId="6469" xr:uid="{00000000-0005-0000-0000-00007E030000}"/>
    <cellStyle name="40 % - Akzent1 3 3 2 2 2 2" xfId="19920" xr:uid="{00000000-0005-0000-0000-00007E030000}"/>
    <cellStyle name="40 % - Akzent1 3 3 2 2 2 3" xfId="33404" xr:uid="{00000000-0005-0000-0000-00007E030000}"/>
    <cellStyle name="40 % - Akzent1 3 3 2 2 2 4" xfId="46895" xr:uid="{00000000-0005-0000-0000-00007E030000}"/>
    <cellStyle name="40 % - Akzent1 3 3 2 2 3" xfId="9825" xr:uid="{00000000-0005-0000-0000-00007E030000}"/>
    <cellStyle name="40 % - Akzent1 3 3 2 2 3 2" xfId="23276" xr:uid="{00000000-0005-0000-0000-00007E030000}"/>
    <cellStyle name="40 % - Akzent1 3 3 2 2 3 3" xfId="36760" xr:uid="{00000000-0005-0000-0000-00007E030000}"/>
    <cellStyle name="40 % - Akzent1 3 3 2 2 3 4" xfId="50251" xr:uid="{00000000-0005-0000-0000-00007E030000}"/>
    <cellStyle name="40 % - Akzent1 3 3 2 2 4" xfId="13181" xr:uid="{00000000-0005-0000-0000-00007E030000}"/>
    <cellStyle name="40 % - Akzent1 3 3 2 2 4 2" xfId="26632" xr:uid="{00000000-0005-0000-0000-00007E030000}"/>
    <cellStyle name="40 % - Akzent1 3 3 2 2 4 3" xfId="40116" xr:uid="{00000000-0005-0000-0000-00007E030000}"/>
    <cellStyle name="40 % - Akzent1 3 3 2 2 4 4" xfId="53607" xr:uid="{00000000-0005-0000-0000-00007E030000}"/>
    <cellStyle name="40 % - Akzent1 3 3 2 2 5" xfId="16563" xr:uid="{00000000-0005-0000-0000-00007E030000}"/>
    <cellStyle name="40 % - Akzent1 3 3 2 2 6" xfId="30047" xr:uid="{00000000-0005-0000-0000-00007E030000}"/>
    <cellStyle name="40 % - Akzent1 3 3 2 2 7" xfId="43538" xr:uid="{00000000-0005-0000-0000-00007E030000}"/>
    <cellStyle name="40 % - Akzent1 3 3 2 3" xfId="5342" xr:uid="{00000000-0005-0000-0000-00007D030000}"/>
    <cellStyle name="40 % - Akzent1 3 3 2 3 2" xfId="18793" xr:uid="{00000000-0005-0000-0000-00007D030000}"/>
    <cellStyle name="40 % - Akzent1 3 3 2 3 3" xfId="32277" xr:uid="{00000000-0005-0000-0000-00007D030000}"/>
    <cellStyle name="40 % - Akzent1 3 3 2 3 4" xfId="45768" xr:uid="{00000000-0005-0000-0000-00007D030000}"/>
    <cellStyle name="40 % - Akzent1 3 3 2 4" xfId="8698" xr:uid="{00000000-0005-0000-0000-00007D030000}"/>
    <cellStyle name="40 % - Akzent1 3 3 2 4 2" xfId="22149" xr:uid="{00000000-0005-0000-0000-00007D030000}"/>
    <cellStyle name="40 % - Akzent1 3 3 2 4 3" xfId="35633" xr:uid="{00000000-0005-0000-0000-00007D030000}"/>
    <cellStyle name="40 % - Akzent1 3 3 2 4 4" xfId="49124" xr:uid="{00000000-0005-0000-0000-00007D030000}"/>
    <cellStyle name="40 % - Akzent1 3 3 2 5" xfId="12054" xr:uid="{00000000-0005-0000-0000-00007D030000}"/>
    <cellStyle name="40 % - Akzent1 3 3 2 5 2" xfId="25505" xr:uid="{00000000-0005-0000-0000-00007D030000}"/>
    <cellStyle name="40 % - Akzent1 3 3 2 5 3" xfId="38989" xr:uid="{00000000-0005-0000-0000-00007D030000}"/>
    <cellStyle name="40 % - Akzent1 3 3 2 5 4" xfId="52480" xr:uid="{00000000-0005-0000-0000-00007D030000}"/>
    <cellStyle name="40 % - Akzent1 3 3 2 6" xfId="15436" xr:uid="{00000000-0005-0000-0000-00007D030000}"/>
    <cellStyle name="40 % - Akzent1 3 3 2 7" xfId="28920" xr:uid="{00000000-0005-0000-0000-00007D030000}"/>
    <cellStyle name="40 % - Akzent1 3 3 2 8" xfId="42411" xr:uid="{00000000-0005-0000-0000-00007D030000}"/>
    <cellStyle name="40 % - Akzent1 3 3 3" xfId="2548" xr:uid="{00000000-0005-0000-0000-00007F030000}"/>
    <cellStyle name="40 % - Akzent1 3 3 3 2" xfId="5909" xr:uid="{00000000-0005-0000-0000-00007F030000}"/>
    <cellStyle name="40 % - Akzent1 3 3 3 2 2" xfId="19360" xr:uid="{00000000-0005-0000-0000-00007F030000}"/>
    <cellStyle name="40 % - Akzent1 3 3 3 2 3" xfId="32844" xr:uid="{00000000-0005-0000-0000-00007F030000}"/>
    <cellStyle name="40 % - Akzent1 3 3 3 2 4" xfId="46335" xr:uid="{00000000-0005-0000-0000-00007F030000}"/>
    <cellStyle name="40 % - Akzent1 3 3 3 3" xfId="9265" xr:uid="{00000000-0005-0000-0000-00007F030000}"/>
    <cellStyle name="40 % - Akzent1 3 3 3 3 2" xfId="22716" xr:uid="{00000000-0005-0000-0000-00007F030000}"/>
    <cellStyle name="40 % - Akzent1 3 3 3 3 3" xfId="36200" xr:uid="{00000000-0005-0000-0000-00007F030000}"/>
    <cellStyle name="40 % - Akzent1 3 3 3 3 4" xfId="49691" xr:uid="{00000000-0005-0000-0000-00007F030000}"/>
    <cellStyle name="40 % - Akzent1 3 3 3 4" xfId="12621" xr:uid="{00000000-0005-0000-0000-00007F030000}"/>
    <cellStyle name="40 % - Akzent1 3 3 3 4 2" xfId="26072" xr:uid="{00000000-0005-0000-0000-00007F030000}"/>
    <cellStyle name="40 % - Akzent1 3 3 3 4 3" xfId="39556" xr:uid="{00000000-0005-0000-0000-00007F030000}"/>
    <cellStyle name="40 % - Akzent1 3 3 3 4 4" xfId="53047" xr:uid="{00000000-0005-0000-0000-00007F030000}"/>
    <cellStyle name="40 % - Akzent1 3 3 3 5" xfId="16003" xr:uid="{00000000-0005-0000-0000-00007F030000}"/>
    <cellStyle name="40 % - Akzent1 3 3 3 6" xfId="29487" xr:uid="{00000000-0005-0000-0000-00007F030000}"/>
    <cellStyle name="40 % - Akzent1 3 3 3 7" xfId="42978" xr:uid="{00000000-0005-0000-0000-00007F030000}"/>
    <cellStyle name="40 % - Akzent1 3 3 4" xfId="3653" xr:uid="{00000000-0005-0000-0000-000080030000}"/>
    <cellStyle name="40 % - Akzent1 3 3 4 2" xfId="7014" xr:uid="{00000000-0005-0000-0000-000080030000}"/>
    <cellStyle name="40 % - Akzent1 3 3 4 2 2" xfId="20465" xr:uid="{00000000-0005-0000-0000-000080030000}"/>
    <cellStyle name="40 % - Akzent1 3 3 4 2 3" xfId="33949" xr:uid="{00000000-0005-0000-0000-000080030000}"/>
    <cellStyle name="40 % - Akzent1 3 3 4 2 4" xfId="47440" xr:uid="{00000000-0005-0000-0000-000080030000}"/>
    <cellStyle name="40 % - Akzent1 3 3 4 3" xfId="10370" xr:uid="{00000000-0005-0000-0000-000080030000}"/>
    <cellStyle name="40 % - Akzent1 3 3 4 3 2" xfId="23821" xr:uid="{00000000-0005-0000-0000-000080030000}"/>
    <cellStyle name="40 % - Akzent1 3 3 4 3 3" xfId="37305" xr:uid="{00000000-0005-0000-0000-000080030000}"/>
    <cellStyle name="40 % - Akzent1 3 3 4 3 4" xfId="50796" xr:uid="{00000000-0005-0000-0000-000080030000}"/>
    <cellStyle name="40 % - Akzent1 3 3 4 4" xfId="13726" xr:uid="{00000000-0005-0000-0000-000080030000}"/>
    <cellStyle name="40 % - Akzent1 3 3 4 4 2" xfId="27177" xr:uid="{00000000-0005-0000-0000-000080030000}"/>
    <cellStyle name="40 % - Akzent1 3 3 4 4 3" xfId="40661" xr:uid="{00000000-0005-0000-0000-000080030000}"/>
    <cellStyle name="40 % - Akzent1 3 3 4 4 4" xfId="54152" xr:uid="{00000000-0005-0000-0000-000080030000}"/>
    <cellStyle name="40 % - Akzent1 3 3 4 5" xfId="17108" xr:uid="{00000000-0005-0000-0000-000080030000}"/>
    <cellStyle name="40 % - Akzent1 3 3 4 6" xfId="30592" xr:uid="{00000000-0005-0000-0000-000080030000}"/>
    <cellStyle name="40 % - Akzent1 3 3 4 7" xfId="44083" xr:uid="{00000000-0005-0000-0000-000080030000}"/>
    <cellStyle name="40 % - Akzent1 3 3 5" xfId="4233" xr:uid="{00000000-0005-0000-0000-000081030000}"/>
    <cellStyle name="40 % - Akzent1 3 3 5 2" xfId="7590" xr:uid="{00000000-0005-0000-0000-000081030000}"/>
    <cellStyle name="40 % - Akzent1 3 3 5 2 2" xfId="21041" xr:uid="{00000000-0005-0000-0000-000081030000}"/>
    <cellStyle name="40 % - Akzent1 3 3 5 2 3" xfId="34525" xr:uid="{00000000-0005-0000-0000-000081030000}"/>
    <cellStyle name="40 % - Akzent1 3 3 5 2 4" xfId="48016" xr:uid="{00000000-0005-0000-0000-000081030000}"/>
    <cellStyle name="40 % - Akzent1 3 3 5 3" xfId="10946" xr:uid="{00000000-0005-0000-0000-000081030000}"/>
    <cellStyle name="40 % - Akzent1 3 3 5 3 2" xfId="24397" xr:uid="{00000000-0005-0000-0000-000081030000}"/>
    <cellStyle name="40 % - Akzent1 3 3 5 3 3" xfId="37881" xr:uid="{00000000-0005-0000-0000-000081030000}"/>
    <cellStyle name="40 % - Akzent1 3 3 5 3 4" xfId="51372" xr:uid="{00000000-0005-0000-0000-000081030000}"/>
    <cellStyle name="40 % - Akzent1 3 3 5 4" xfId="14302" xr:uid="{00000000-0005-0000-0000-000081030000}"/>
    <cellStyle name="40 % - Akzent1 3 3 5 4 2" xfId="27753" xr:uid="{00000000-0005-0000-0000-000081030000}"/>
    <cellStyle name="40 % - Akzent1 3 3 5 4 3" xfId="41237" xr:uid="{00000000-0005-0000-0000-000081030000}"/>
    <cellStyle name="40 % - Akzent1 3 3 5 4 4" xfId="54728" xr:uid="{00000000-0005-0000-0000-000081030000}"/>
    <cellStyle name="40 % - Akzent1 3 3 5 5" xfId="17684" xr:uid="{00000000-0005-0000-0000-000081030000}"/>
    <cellStyle name="40 % - Akzent1 3 3 5 6" xfId="31168" xr:uid="{00000000-0005-0000-0000-000081030000}"/>
    <cellStyle name="40 % - Akzent1 3 3 5 7" xfId="44659" xr:uid="{00000000-0005-0000-0000-000081030000}"/>
    <cellStyle name="40 % - Akzent1 3 3 6" xfId="4783" xr:uid="{00000000-0005-0000-0000-00007C030000}"/>
    <cellStyle name="40 % - Akzent1 3 3 6 2" xfId="18234" xr:uid="{00000000-0005-0000-0000-00007C030000}"/>
    <cellStyle name="40 % - Akzent1 3 3 6 3" xfId="31718" xr:uid="{00000000-0005-0000-0000-00007C030000}"/>
    <cellStyle name="40 % - Akzent1 3 3 6 4" xfId="45209" xr:uid="{00000000-0005-0000-0000-00007C030000}"/>
    <cellStyle name="40 % - Akzent1 3 3 7" xfId="8139" xr:uid="{00000000-0005-0000-0000-00007C030000}"/>
    <cellStyle name="40 % - Akzent1 3 3 7 2" xfId="21590" xr:uid="{00000000-0005-0000-0000-00007C030000}"/>
    <cellStyle name="40 % - Akzent1 3 3 7 3" xfId="35074" xr:uid="{00000000-0005-0000-0000-00007C030000}"/>
    <cellStyle name="40 % - Akzent1 3 3 7 4" xfId="48565" xr:uid="{00000000-0005-0000-0000-00007C030000}"/>
    <cellStyle name="40 % - Akzent1 3 3 8" xfId="11495" xr:uid="{00000000-0005-0000-0000-00007C030000}"/>
    <cellStyle name="40 % - Akzent1 3 3 8 2" xfId="24946" xr:uid="{00000000-0005-0000-0000-00007C030000}"/>
    <cellStyle name="40 % - Akzent1 3 3 8 3" xfId="38430" xr:uid="{00000000-0005-0000-0000-00007C030000}"/>
    <cellStyle name="40 % - Akzent1 3 3 8 4" xfId="51921" xr:uid="{00000000-0005-0000-0000-00007C030000}"/>
    <cellStyle name="40 % - Akzent1 3 3 9" xfId="14876" xr:uid="{00000000-0005-0000-0000-00007C030000}"/>
    <cellStyle name="40 % - Akzent1 3 4" xfId="1719" xr:uid="{00000000-0005-0000-0000-000082030000}"/>
    <cellStyle name="40 % - Akzent1 3 4 2" xfId="2858" xr:uid="{00000000-0005-0000-0000-000083030000}"/>
    <cellStyle name="40 % - Akzent1 3 4 2 2" xfId="6219" xr:uid="{00000000-0005-0000-0000-000083030000}"/>
    <cellStyle name="40 % - Akzent1 3 4 2 2 2" xfId="19670" xr:uid="{00000000-0005-0000-0000-000083030000}"/>
    <cellStyle name="40 % - Akzent1 3 4 2 2 3" xfId="33154" xr:uid="{00000000-0005-0000-0000-000083030000}"/>
    <cellStyle name="40 % - Akzent1 3 4 2 2 4" xfId="46645" xr:uid="{00000000-0005-0000-0000-000083030000}"/>
    <cellStyle name="40 % - Akzent1 3 4 2 3" xfId="9575" xr:uid="{00000000-0005-0000-0000-000083030000}"/>
    <cellStyle name="40 % - Akzent1 3 4 2 3 2" xfId="23026" xr:uid="{00000000-0005-0000-0000-000083030000}"/>
    <cellStyle name="40 % - Akzent1 3 4 2 3 3" xfId="36510" xr:uid="{00000000-0005-0000-0000-000083030000}"/>
    <cellStyle name="40 % - Akzent1 3 4 2 3 4" xfId="50001" xr:uid="{00000000-0005-0000-0000-000083030000}"/>
    <cellStyle name="40 % - Akzent1 3 4 2 4" xfId="12931" xr:uid="{00000000-0005-0000-0000-000083030000}"/>
    <cellStyle name="40 % - Akzent1 3 4 2 4 2" xfId="26382" xr:uid="{00000000-0005-0000-0000-000083030000}"/>
    <cellStyle name="40 % - Akzent1 3 4 2 4 3" xfId="39866" xr:uid="{00000000-0005-0000-0000-000083030000}"/>
    <cellStyle name="40 % - Akzent1 3 4 2 4 4" xfId="53357" xr:uid="{00000000-0005-0000-0000-000083030000}"/>
    <cellStyle name="40 % - Akzent1 3 4 2 5" xfId="16313" xr:uid="{00000000-0005-0000-0000-000083030000}"/>
    <cellStyle name="40 % - Akzent1 3 4 2 6" xfId="29797" xr:uid="{00000000-0005-0000-0000-000083030000}"/>
    <cellStyle name="40 % - Akzent1 3 4 2 7" xfId="43288" xr:uid="{00000000-0005-0000-0000-000083030000}"/>
    <cellStyle name="40 % - Akzent1 3 4 3" xfId="5092" xr:uid="{00000000-0005-0000-0000-000082030000}"/>
    <cellStyle name="40 % - Akzent1 3 4 3 2" xfId="18543" xr:uid="{00000000-0005-0000-0000-000082030000}"/>
    <cellStyle name="40 % - Akzent1 3 4 3 3" xfId="32027" xr:uid="{00000000-0005-0000-0000-000082030000}"/>
    <cellStyle name="40 % - Akzent1 3 4 3 4" xfId="45518" xr:uid="{00000000-0005-0000-0000-000082030000}"/>
    <cellStyle name="40 % - Akzent1 3 4 4" xfId="8448" xr:uid="{00000000-0005-0000-0000-000082030000}"/>
    <cellStyle name="40 % - Akzent1 3 4 4 2" xfId="21899" xr:uid="{00000000-0005-0000-0000-000082030000}"/>
    <cellStyle name="40 % - Akzent1 3 4 4 3" xfId="35383" xr:uid="{00000000-0005-0000-0000-000082030000}"/>
    <cellStyle name="40 % - Akzent1 3 4 4 4" xfId="48874" xr:uid="{00000000-0005-0000-0000-000082030000}"/>
    <cellStyle name="40 % - Akzent1 3 4 5" xfId="11804" xr:uid="{00000000-0005-0000-0000-000082030000}"/>
    <cellStyle name="40 % - Akzent1 3 4 5 2" xfId="25255" xr:uid="{00000000-0005-0000-0000-000082030000}"/>
    <cellStyle name="40 % - Akzent1 3 4 5 3" xfId="38739" xr:uid="{00000000-0005-0000-0000-000082030000}"/>
    <cellStyle name="40 % - Akzent1 3 4 5 4" xfId="52230" xr:uid="{00000000-0005-0000-0000-000082030000}"/>
    <cellStyle name="40 % - Akzent1 3 4 6" xfId="15186" xr:uid="{00000000-0005-0000-0000-000082030000}"/>
    <cellStyle name="40 % - Akzent1 3 4 7" xfId="28670" xr:uid="{00000000-0005-0000-0000-000082030000}"/>
    <cellStyle name="40 % - Akzent1 3 4 8" xfId="42161" xr:uid="{00000000-0005-0000-0000-000082030000}"/>
    <cellStyle name="40 % - Akzent1 3 5" xfId="2296" xr:uid="{00000000-0005-0000-0000-000084030000}"/>
    <cellStyle name="40 % - Akzent1 3 5 2" xfId="5658" xr:uid="{00000000-0005-0000-0000-000084030000}"/>
    <cellStyle name="40 % - Akzent1 3 5 2 2" xfId="19109" xr:uid="{00000000-0005-0000-0000-000084030000}"/>
    <cellStyle name="40 % - Akzent1 3 5 2 3" xfId="32593" xr:uid="{00000000-0005-0000-0000-000084030000}"/>
    <cellStyle name="40 % - Akzent1 3 5 2 4" xfId="46084" xr:uid="{00000000-0005-0000-0000-000084030000}"/>
    <cellStyle name="40 % - Akzent1 3 5 3" xfId="9014" xr:uid="{00000000-0005-0000-0000-000084030000}"/>
    <cellStyle name="40 % - Akzent1 3 5 3 2" xfId="22465" xr:uid="{00000000-0005-0000-0000-000084030000}"/>
    <cellStyle name="40 % - Akzent1 3 5 3 3" xfId="35949" xr:uid="{00000000-0005-0000-0000-000084030000}"/>
    <cellStyle name="40 % - Akzent1 3 5 3 4" xfId="49440" xr:uid="{00000000-0005-0000-0000-000084030000}"/>
    <cellStyle name="40 % - Akzent1 3 5 4" xfId="12370" xr:uid="{00000000-0005-0000-0000-000084030000}"/>
    <cellStyle name="40 % - Akzent1 3 5 4 2" xfId="25821" xr:uid="{00000000-0005-0000-0000-000084030000}"/>
    <cellStyle name="40 % - Akzent1 3 5 4 3" xfId="39305" xr:uid="{00000000-0005-0000-0000-000084030000}"/>
    <cellStyle name="40 % - Akzent1 3 5 4 4" xfId="52796" xr:uid="{00000000-0005-0000-0000-000084030000}"/>
    <cellStyle name="40 % - Akzent1 3 5 5" xfId="15752" xr:uid="{00000000-0005-0000-0000-000084030000}"/>
    <cellStyle name="40 % - Akzent1 3 5 6" xfId="29236" xr:uid="{00000000-0005-0000-0000-000084030000}"/>
    <cellStyle name="40 % - Akzent1 3 5 7" xfId="42727" xr:uid="{00000000-0005-0000-0000-000084030000}"/>
    <cellStyle name="40 % - Akzent1 3 6" xfId="3402" xr:uid="{00000000-0005-0000-0000-000085030000}"/>
    <cellStyle name="40 % - Akzent1 3 6 2" xfId="6763" xr:uid="{00000000-0005-0000-0000-000085030000}"/>
    <cellStyle name="40 % - Akzent1 3 6 2 2" xfId="20214" xr:uid="{00000000-0005-0000-0000-000085030000}"/>
    <cellStyle name="40 % - Akzent1 3 6 2 3" xfId="33698" xr:uid="{00000000-0005-0000-0000-000085030000}"/>
    <cellStyle name="40 % - Akzent1 3 6 2 4" xfId="47189" xr:uid="{00000000-0005-0000-0000-000085030000}"/>
    <cellStyle name="40 % - Akzent1 3 6 3" xfId="10119" xr:uid="{00000000-0005-0000-0000-000085030000}"/>
    <cellStyle name="40 % - Akzent1 3 6 3 2" xfId="23570" xr:uid="{00000000-0005-0000-0000-000085030000}"/>
    <cellStyle name="40 % - Akzent1 3 6 3 3" xfId="37054" xr:uid="{00000000-0005-0000-0000-000085030000}"/>
    <cellStyle name="40 % - Akzent1 3 6 3 4" xfId="50545" xr:uid="{00000000-0005-0000-0000-000085030000}"/>
    <cellStyle name="40 % - Akzent1 3 6 4" xfId="13475" xr:uid="{00000000-0005-0000-0000-000085030000}"/>
    <cellStyle name="40 % - Akzent1 3 6 4 2" xfId="26926" xr:uid="{00000000-0005-0000-0000-000085030000}"/>
    <cellStyle name="40 % - Akzent1 3 6 4 3" xfId="40410" xr:uid="{00000000-0005-0000-0000-000085030000}"/>
    <cellStyle name="40 % - Akzent1 3 6 4 4" xfId="53901" xr:uid="{00000000-0005-0000-0000-000085030000}"/>
    <cellStyle name="40 % - Akzent1 3 6 5" xfId="16857" xr:uid="{00000000-0005-0000-0000-000085030000}"/>
    <cellStyle name="40 % - Akzent1 3 6 6" xfId="30341" xr:uid="{00000000-0005-0000-0000-000085030000}"/>
    <cellStyle name="40 % - Akzent1 3 6 7" xfId="43832" xr:uid="{00000000-0005-0000-0000-000085030000}"/>
    <cellStyle name="40 % - Akzent1 3 7" xfId="3982" xr:uid="{00000000-0005-0000-0000-000086030000}"/>
    <cellStyle name="40 % - Akzent1 3 7 2" xfId="7339" xr:uid="{00000000-0005-0000-0000-000086030000}"/>
    <cellStyle name="40 % - Akzent1 3 7 2 2" xfId="20790" xr:uid="{00000000-0005-0000-0000-000086030000}"/>
    <cellStyle name="40 % - Akzent1 3 7 2 3" xfId="34274" xr:uid="{00000000-0005-0000-0000-000086030000}"/>
    <cellStyle name="40 % - Akzent1 3 7 2 4" xfId="47765" xr:uid="{00000000-0005-0000-0000-000086030000}"/>
    <cellStyle name="40 % - Akzent1 3 7 3" xfId="10695" xr:uid="{00000000-0005-0000-0000-000086030000}"/>
    <cellStyle name="40 % - Akzent1 3 7 3 2" xfId="24146" xr:uid="{00000000-0005-0000-0000-000086030000}"/>
    <cellStyle name="40 % - Akzent1 3 7 3 3" xfId="37630" xr:uid="{00000000-0005-0000-0000-000086030000}"/>
    <cellStyle name="40 % - Akzent1 3 7 3 4" xfId="51121" xr:uid="{00000000-0005-0000-0000-000086030000}"/>
    <cellStyle name="40 % - Akzent1 3 7 4" xfId="14051" xr:uid="{00000000-0005-0000-0000-000086030000}"/>
    <cellStyle name="40 % - Akzent1 3 7 4 2" xfId="27502" xr:uid="{00000000-0005-0000-0000-000086030000}"/>
    <cellStyle name="40 % - Akzent1 3 7 4 3" xfId="40986" xr:uid="{00000000-0005-0000-0000-000086030000}"/>
    <cellStyle name="40 % - Akzent1 3 7 4 4" xfId="54477" xr:uid="{00000000-0005-0000-0000-000086030000}"/>
    <cellStyle name="40 % - Akzent1 3 7 5" xfId="17433" xr:uid="{00000000-0005-0000-0000-000086030000}"/>
    <cellStyle name="40 % - Akzent1 3 7 6" xfId="30917" xr:uid="{00000000-0005-0000-0000-000086030000}"/>
    <cellStyle name="40 % - Akzent1 3 7 7" xfId="44408" xr:uid="{00000000-0005-0000-0000-000086030000}"/>
    <cellStyle name="40 % - Akzent1 3 8" xfId="4532" xr:uid="{00000000-0005-0000-0000-00006F030000}"/>
    <cellStyle name="40 % - Akzent1 3 8 2" xfId="17983" xr:uid="{00000000-0005-0000-0000-00006F030000}"/>
    <cellStyle name="40 % - Akzent1 3 8 3" xfId="31467" xr:uid="{00000000-0005-0000-0000-00006F030000}"/>
    <cellStyle name="40 % - Akzent1 3 8 4" xfId="44958" xr:uid="{00000000-0005-0000-0000-00006F030000}"/>
    <cellStyle name="40 % - Akzent1 3 9" xfId="7888" xr:uid="{00000000-0005-0000-0000-00006F030000}"/>
    <cellStyle name="40 % - Akzent1 3 9 2" xfId="21339" xr:uid="{00000000-0005-0000-0000-00006F030000}"/>
    <cellStyle name="40 % - Akzent1 3 9 3" xfId="34823" xr:uid="{00000000-0005-0000-0000-00006F030000}"/>
    <cellStyle name="40 % - Akzent1 3 9 4" xfId="48314" xr:uid="{00000000-0005-0000-0000-00006F030000}"/>
    <cellStyle name="40 % - Akzent1 4" xfId="1179" xr:uid="{00000000-0005-0000-0000-000087030000}"/>
    <cellStyle name="40 % - Akzent1 4 10" xfId="11263" xr:uid="{00000000-0005-0000-0000-000087030000}"/>
    <cellStyle name="40 % - Akzent1 4 10 2" xfId="24714" xr:uid="{00000000-0005-0000-0000-000087030000}"/>
    <cellStyle name="40 % - Akzent1 4 10 3" xfId="38198" xr:uid="{00000000-0005-0000-0000-000087030000}"/>
    <cellStyle name="40 % - Akzent1 4 10 4" xfId="51689" xr:uid="{00000000-0005-0000-0000-000087030000}"/>
    <cellStyle name="40 % - Akzent1 4 11" xfId="14644" xr:uid="{00000000-0005-0000-0000-000087030000}"/>
    <cellStyle name="40 % - Akzent1 4 12" xfId="28127" xr:uid="{00000000-0005-0000-0000-000087030000}"/>
    <cellStyle name="40 % - Akzent1 4 13" xfId="41618" xr:uid="{00000000-0005-0000-0000-000087030000}"/>
    <cellStyle name="40 % - Akzent1 4 2" xfId="1273" xr:uid="{00000000-0005-0000-0000-000088030000}"/>
    <cellStyle name="40 % - Akzent1 4 2 10" xfId="14746" xr:uid="{00000000-0005-0000-0000-000088030000}"/>
    <cellStyle name="40 % - Akzent1 4 2 11" xfId="28229" xr:uid="{00000000-0005-0000-0000-000088030000}"/>
    <cellStyle name="40 % - Akzent1 4 2 12" xfId="41720" xr:uid="{00000000-0005-0000-0000-000088030000}"/>
    <cellStyle name="40 % - Akzent1 4 2 2" xfId="1511" xr:uid="{00000000-0005-0000-0000-000089030000}"/>
    <cellStyle name="40 % - Akzent1 4 2 2 10" xfId="28479" xr:uid="{00000000-0005-0000-0000-000089030000}"/>
    <cellStyle name="40 % - Akzent1 4 2 2 11" xfId="41970" xr:uid="{00000000-0005-0000-0000-000089030000}"/>
    <cellStyle name="40 % - Akzent1 4 2 2 2" xfId="2087" xr:uid="{00000000-0005-0000-0000-00008A030000}"/>
    <cellStyle name="40 % - Akzent1 4 2 2 2 2" xfId="3228" xr:uid="{00000000-0005-0000-0000-00008B030000}"/>
    <cellStyle name="40 % - Akzent1 4 2 2 2 2 2" xfId="6589" xr:uid="{00000000-0005-0000-0000-00008B030000}"/>
    <cellStyle name="40 % - Akzent1 4 2 2 2 2 2 2" xfId="20040" xr:uid="{00000000-0005-0000-0000-00008B030000}"/>
    <cellStyle name="40 % - Akzent1 4 2 2 2 2 2 3" xfId="33524" xr:uid="{00000000-0005-0000-0000-00008B030000}"/>
    <cellStyle name="40 % - Akzent1 4 2 2 2 2 2 4" xfId="47015" xr:uid="{00000000-0005-0000-0000-00008B030000}"/>
    <cellStyle name="40 % - Akzent1 4 2 2 2 2 3" xfId="9945" xr:uid="{00000000-0005-0000-0000-00008B030000}"/>
    <cellStyle name="40 % - Akzent1 4 2 2 2 2 3 2" xfId="23396" xr:uid="{00000000-0005-0000-0000-00008B030000}"/>
    <cellStyle name="40 % - Akzent1 4 2 2 2 2 3 3" xfId="36880" xr:uid="{00000000-0005-0000-0000-00008B030000}"/>
    <cellStyle name="40 % - Akzent1 4 2 2 2 2 3 4" xfId="50371" xr:uid="{00000000-0005-0000-0000-00008B030000}"/>
    <cellStyle name="40 % - Akzent1 4 2 2 2 2 4" xfId="13301" xr:uid="{00000000-0005-0000-0000-00008B030000}"/>
    <cellStyle name="40 % - Akzent1 4 2 2 2 2 4 2" xfId="26752" xr:uid="{00000000-0005-0000-0000-00008B030000}"/>
    <cellStyle name="40 % - Akzent1 4 2 2 2 2 4 3" xfId="40236" xr:uid="{00000000-0005-0000-0000-00008B030000}"/>
    <cellStyle name="40 % - Akzent1 4 2 2 2 2 4 4" xfId="53727" xr:uid="{00000000-0005-0000-0000-00008B030000}"/>
    <cellStyle name="40 % - Akzent1 4 2 2 2 2 5" xfId="16683" xr:uid="{00000000-0005-0000-0000-00008B030000}"/>
    <cellStyle name="40 % - Akzent1 4 2 2 2 2 6" xfId="30167" xr:uid="{00000000-0005-0000-0000-00008B030000}"/>
    <cellStyle name="40 % - Akzent1 4 2 2 2 2 7" xfId="43658" xr:uid="{00000000-0005-0000-0000-00008B030000}"/>
    <cellStyle name="40 % - Akzent1 4 2 2 2 3" xfId="5462" xr:uid="{00000000-0005-0000-0000-00008A030000}"/>
    <cellStyle name="40 % - Akzent1 4 2 2 2 3 2" xfId="18913" xr:uid="{00000000-0005-0000-0000-00008A030000}"/>
    <cellStyle name="40 % - Akzent1 4 2 2 2 3 3" xfId="32397" xr:uid="{00000000-0005-0000-0000-00008A030000}"/>
    <cellStyle name="40 % - Akzent1 4 2 2 2 3 4" xfId="45888" xr:uid="{00000000-0005-0000-0000-00008A030000}"/>
    <cellStyle name="40 % - Akzent1 4 2 2 2 4" xfId="8818" xr:uid="{00000000-0005-0000-0000-00008A030000}"/>
    <cellStyle name="40 % - Akzent1 4 2 2 2 4 2" xfId="22269" xr:uid="{00000000-0005-0000-0000-00008A030000}"/>
    <cellStyle name="40 % - Akzent1 4 2 2 2 4 3" xfId="35753" xr:uid="{00000000-0005-0000-0000-00008A030000}"/>
    <cellStyle name="40 % - Akzent1 4 2 2 2 4 4" xfId="49244" xr:uid="{00000000-0005-0000-0000-00008A030000}"/>
    <cellStyle name="40 % - Akzent1 4 2 2 2 5" xfId="12174" xr:uid="{00000000-0005-0000-0000-00008A030000}"/>
    <cellStyle name="40 % - Akzent1 4 2 2 2 5 2" xfId="25625" xr:uid="{00000000-0005-0000-0000-00008A030000}"/>
    <cellStyle name="40 % - Akzent1 4 2 2 2 5 3" xfId="39109" xr:uid="{00000000-0005-0000-0000-00008A030000}"/>
    <cellStyle name="40 % - Akzent1 4 2 2 2 5 4" xfId="52600" xr:uid="{00000000-0005-0000-0000-00008A030000}"/>
    <cellStyle name="40 % - Akzent1 4 2 2 2 6" xfId="15556" xr:uid="{00000000-0005-0000-0000-00008A030000}"/>
    <cellStyle name="40 % - Akzent1 4 2 2 2 7" xfId="29040" xr:uid="{00000000-0005-0000-0000-00008A030000}"/>
    <cellStyle name="40 % - Akzent1 4 2 2 2 8" xfId="42531" xr:uid="{00000000-0005-0000-0000-00008A030000}"/>
    <cellStyle name="40 % - Akzent1 4 2 2 3" xfId="2668" xr:uid="{00000000-0005-0000-0000-00008C030000}"/>
    <cellStyle name="40 % - Akzent1 4 2 2 3 2" xfId="6029" xr:uid="{00000000-0005-0000-0000-00008C030000}"/>
    <cellStyle name="40 % - Akzent1 4 2 2 3 2 2" xfId="19480" xr:uid="{00000000-0005-0000-0000-00008C030000}"/>
    <cellStyle name="40 % - Akzent1 4 2 2 3 2 3" xfId="32964" xr:uid="{00000000-0005-0000-0000-00008C030000}"/>
    <cellStyle name="40 % - Akzent1 4 2 2 3 2 4" xfId="46455" xr:uid="{00000000-0005-0000-0000-00008C030000}"/>
    <cellStyle name="40 % - Akzent1 4 2 2 3 3" xfId="9385" xr:uid="{00000000-0005-0000-0000-00008C030000}"/>
    <cellStyle name="40 % - Akzent1 4 2 2 3 3 2" xfId="22836" xr:uid="{00000000-0005-0000-0000-00008C030000}"/>
    <cellStyle name="40 % - Akzent1 4 2 2 3 3 3" xfId="36320" xr:uid="{00000000-0005-0000-0000-00008C030000}"/>
    <cellStyle name="40 % - Akzent1 4 2 2 3 3 4" xfId="49811" xr:uid="{00000000-0005-0000-0000-00008C030000}"/>
    <cellStyle name="40 % - Akzent1 4 2 2 3 4" xfId="12741" xr:uid="{00000000-0005-0000-0000-00008C030000}"/>
    <cellStyle name="40 % - Akzent1 4 2 2 3 4 2" xfId="26192" xr:uid="{00000000-0005-0000-0000-00008C030000}"/>
    <cellStyle name="40 % - Akzent1 4 2 2 3 4 3" xfId="39676" xr:uid="{00000000-0005-0000-0000-00008C030000}"/>
    <cellStyle name="40 % - Akzent1 4 2 2 3 4 4" xfId="53167" xr:uid="{00000000-0005-0000-0000-00008C030000}"/>
    <cellStyle name="40 % - Akzent1 4 2 2 3 5" xfId="16123" xr:uid="{00000000-0005-0000-0000-00008C030000}"/>
    <cellStyle name="40 % - Akzent1 4 2 2 3 6" xfId="29607" xr:uid="{00000000-0005-0000-0000-00008C030000}"/>
    <cellStyle name="40 % - Akzent1 4 2 2 3 7" xfId="43098" xr:uid="{00000000-0005-0000-0000-00008C030000}"/>
    <cellStyle name="40 % - Akzent1 4 2 2 4" xfId="3773" xr:uid="{00000000-0005-0000-0000-00008D030000}"/>
    <cellStyle name="40 % - Akzent1 4 2 2 4 2" xfId="7134" xr:uid="{00000000-0005-0000-0000-00008D030000}"/>
    <cellStyle name="40 % - Akzent1 4 2 2 4 2 2" xfId="20585" xr:uid="{00000000-0005-0000-0000-00008D030000}"/>
    <cellStyle name="40 % - Akzent1 4 2 2 4 2 3" xfId="34069" xr:uid="{00000000-0005-0000-0000-00008D030000}"/>
    <cellStyle name="40 % - Akzent1 4 2 2 4 2 4" xfId="47560" xr:uid="{00000000-0005-0000-0000-00008D030000}"/>
    <cellStyle name="40 % - Akzent1 4 2 2 4 3" xfId="10490" xr:uid="{00000000-0005-0000-0000-00008D030000}"/>
    <cellStyle name="40 % - Akzent1 4 2 2 4 3 2" xfId="23941" xr:uid="{00000000-0005-0000-0000-00008D030000}"/>
    <cellStyle name="40 % - Akzent1 4 2 2 4 3 3" xfId="37425" xr:uid="{00000000-0005-0000-0000-00008D030000}"/>
    <cellStyle name="40 % - Akzent1 4 2 2 4 3 4" xfId="50916" xr:uid="{00000000-0005-0000-0000-00008D030000}"/>
    <cellStyle name="40 % - Akzent1 4 2 2 4 4" xfId="13846" xr:uid="{00000000-0005-0000-0000-00008D030000}"/>
    <cellStyle name="40 % - Akzent1 4 2 2 4 4 2" xfId="27297" xr:uid="{00000000-0005-0000-0000-00008D030000}"/>
    <cellStyle name="40 % - Akzent1 4 2 2 4 4 3" xfId="40781" xr:uid="{00000000-0005-0000-0000-00008D030000}"/>
    <cellStyle name="40 % - Akzent1 4 2 2 4 4 4" xfId="54272" xr:uid="{00000000-0005-0000-0000-00008D030000}"/>
    <cellStyle name="40 % - Akzent1 4 2 2 4 5" xfId="17228" xr:uid="{00000000-0005-0000-0000-00008D030000}"/>
    <cellStyle name="40 % - Akzent1 4 2 2 4 6" xfId="30712" xr:uid="{00000000-0005-0000-0000-00008D030000}"/>
    <cellStyle name="40 % - Akzent1 4 2 2 4 7" xfId="44203" xr:uid="{00000000-0005-0000-0000-00008D030000}"/>
    <cellStyle name="40 % - Akzent1 4 2 2 5" xfId="4353" xr:uid="{00000000-0005-0000-0000-00008E030000}"/>
    <cellStyle name="40 % - Akzent1 4 2 2 5 2" xfId="7710" xr:uid="{00000000-0005-0000-0000-00008E030000}"/>
    <cellStyle name="40 % - Akzent1 4 2 2 5 2 2" xfId="21161" xr:uid="{00000000-0005-0000-0000-00008E030000}"/>
    <cellStyle name="40 % - Akzent1 4 2 2 5 2 3" xfId="34645" xr:uid="{00000000-0005-0000-0000-00008E030000}"/>
    <cellStyle name="40 % - Akzent1 4 2 2 5 2 4" xfId="48136" xr:uid="{00000000-0005-0000-0000-00008E030000}"/>
    <cellStyle name="40 % - Akzent1 4 2 2 5 3" xfId="11066" xr:uid="{00000000-0005-0000-0000-00008E030000}"/>
    <cellStyle name="40 % - Akzent1 4 2 2 5 3 2" xfId="24517" xr:uid="{00000000-0005-0000-0000-00008E030000}"/>
    <cellStyle name="40 % - Akzent1 4 2 2 5 3 3" xfId="38001" xr:uid="{00000000-0005-0000-0000-00008E030000}"/>
    <cellStyle name="40 % - Akzent1 4 2 2 5 3 4" xfId="51492" xr:uid="{00000000-0005-0000-0000-00008E030000}"/>
    <cellStyle name="40 % - Akzent1 4 2 2 5 4" xfId="14422" xr:uid="{00000000-0005-0000-0000-00008E030000}"/>
    <cellStyle name="40 % - Akzent1 4 2 2 5 4 2" xfId="27873" xr:uid="{00000000-0005-0000-0000-00008E030000}"/>
    <cellStyle name="40 % - Akzent1 4 2 2 5 4 3" xfId="41357" xr:uid="{00000000-0005-0000-0000-00008E030000}"/>
    <cellStyle name="40 % - Akzent1 4 2 2 5 4 4" xfId="54848" xr:uid="{00000000-0005-0000-0000-00008E030000}"/>
    <cellStyle name="40 % - Akzent1 4 2 2 5 5" xfId="17804" xr:uid="{00000000-0005-0000-0000-00008E030000}"/>
    <cellStyle name="40 % - Akzent1 4 2 2 5 6" xfId="31288" xr:uid="{00000000-0005-0000-0000-00008E030000}"/>
    <cellStyle name="40 % - Akzent1 4 2 2 5 7" xfId="44779" xr:uid="{00000000-0005-0000-0000-00008E030000}"/>
    <cellStyle name="40 % - Akzent1 4 2 2 6" xfId="4903" xr:uid="{00000000-0005-0000-0000-000089030000}"/>
    <cellStyle name="40 % - Akzent1 4 2 2 6 2" xfId="18354" xr:uid="{00000000-0005-0000-0000-000089030000}"/>
    <cellStyle name="40 % - Akzent1 4 2 2 6 3" xfId="31838" xr:uid="{00000000-0005-0000-0000-000089030000}"/>
    <cellStyle name="40 % - Akzent1 4 2 2 6 4" xfId="45329" xr:uid="{00000000-0005-0000-0000-000089030000}"/>
    <cellStyle name="40 % - Akzent1 4 2 2 7" xfId="8259" xr:uid="{00000000-0005-0000-0000-000089030000}"/>
    <cellStyle name="40 % - Akzent1 4 2 2 7 2" xfId="21710" xr:uid="{00000000-0005-0000-0000-000089030000}"/>
    <cellStyle name="40 % - Akzent1 4 2 2 7 3" xfId="35194" xr:uid="{00000000-0005-0000-0000-000089030000}"/>
    <cellStyle name="40 % - Akzent1 4 2 2 7 4" xfId="48685" xr:uid="{00000000-0005-0000-0000-000089030000}"/>
    <cellStyle name="40 % - Akzent1 4 2 2 8" xfId="11615" xr:uid="{00000000-0005-0000-0000-000089030000}"/>
    <cellStyle name="40 % - Akzent1 4 2 2 8 2" xfId="25066" xr:uid="{00000000-0005-0000-0000-000089030000}"/>
    <cellStyle name="40 % - Akzent1 4 2 2 8 3" xfId="38550" xr:uid="{00000000-0005-0000-0000-000089030000}"/>
    <cellStyle name="40 % - Akzent1 4 2 2 8 4" xfId="52041" xr:uid="{00000000-0005-0000-0000-000089030000}"/>
    <cellStyle name="40 % - Akzent1 4 2 2 9" xfId="14996" xr:uid="{00000000-0005-0000-0000-000089030000}"/>
    <cellStyle name="40 % - Akzent1 4 2 3" xfId="1838" xr:uid="{00000000-0005-0000-0000-00008F030000}"/>
    <cellStyle name="40 % - Akzent1 4 2 3 2" xfId="2978" xr:uid="{00000000-0005-0000-0000-000090030000}"/>
    <cellStyle name="40 % - Akzent1 4 2 3 2 2" xfId="6339" xr:uid="{00000000-0005-0000-0000-000090030000}"/>
    <cellStyle name="40 % - Akzent1 4 2 3 2 2 2" xfId="19790" xr:uid="{00000000-0005-0000-0000-000090030000}"/>
    <cellStyle name="40 % - Akzent1 4 2 3 2 2 3" xfId="33274" xr:uid="{00000000-0005-0000-0000-000090030000}"/>
    <cellStyle name="40 % - Akzent1 4 2 3 2 2 4" xfId="46765" xr:uid="{00000000-0005-0000-0000-000090030000}"/>
    <cellStyle name="40 % - Akzent1 4 2 3 2 3" xfId="9695" xr:uid="{00000000-0005-0000-0000-000090030000}"/>
    <cellStyle name="40 % - Akzent1 4 2 3 2 3 2" xfId="23146" xr:uid="{00000000-0005-0000-0000-000090030000}"/>
    <cellStyle name="40 % - Akzent1 4 2 3 2 3 3" xfId="36630" xr:uid="{00000000-0005-0000-0000-000090030000}"/>
    <cellStyle name="40 % - Akzent1 4 2 3 2 3 4" xfId="50121" xr:uid="{00000000-0005-0000-0000-000090030000}"/>
    <cellStyle name="40 % - Akzent1 4 2 3 2 4" xfId="13051" xr:uid="{00000000-0005-0000-0000-000090030000}"/>
    <cellStyle name="40 % - Akzent1 4 2 3 2 4 2" xfId="26502" xr:uid="{00000000-0005-0000-0000-000090030000}"/>
    <cellStyle name="40 % - Akzent1 4 2 3 2 4 3" xfId="39986" xr:uid="{00000000-0005-0000-0000-000090030000}"/>
    <cellStyle name="40 % - Akzent1 4 2 3 2 4 4" xfId="53477" xr:uid="{00000000-0005-0000-0000-000090030000}"/>
    <cellStyle name="40 % - Akzent1 4 2 3 2 5" xfId="16433" xr:uid="{00000000-0005-0000-0000-000090030000}"/>
    <cellStyle name="40 % - Akzent1 4 2 3 2 6" xfId="29917" xr:uid="{00000000-0005-0000-0000-000090030000}"/>
    <cellStyle name="40 % - Akzent1 4 2 3 2 7" xfId="43408" xr:uid="{00000000-0005-0000-0000-000090030000}"/>
    <cellStyle name="40 % - Akzent1 4 2 3 3" xfId="5212" xr:uid="{00000000-0005-0000-0000-00008F030000}"/>
    <cellStyle name="40 % - Akzent1 4 2 3 3 2" xfId="18663" xr:uid="{00000000-0005-0000-0000-00008F030000}"/>
    <cellStyle name="40 % - Akzent1 4 2 3 3 3" xfId="32147" xr:uid="{00000000-0005-0000-0000-00008F030000}"/>
    <cellStyle name="40 % - Akzent1 4 2 3 3 4" xfId="45638" xr:uid="{00000000-0005-0000-0000-00008F030000}"/>
    <cellStyle name="40 % - Akzent1 4 2 3 4" xfId="8568" xr:uid="{00000000-0005-0000-0000-00008F030000}"/>
    <cellStyle name="40 % - Akzent1 4 2 3 4 2" xfId="22019" xr:uid="{00000000-0005-0000-0000-00008F030000}"/>
    <cellStyle name="40 % - Akzent1 4 2 3 4 3" xfId="35503" xr:uid="{00000000-0005-0000-0000-00008F030000}"/>
    <cellStyle name="40 % - Akzent1 4 2 3 4 4" xfId="48994" xr:uid="{00000000-0005-0000-0000-00008F030000}"/>
    <cellStyle name="40 % - Akzent1 4 2 3 5" xfId="11924" xr:uid="{00000000-0005-0000-0000-00008F030000}"/>
    <cellStyle name="40 % - Akzent1 4 2 3 5 2" xfId="25375" xr:uid="{00000000-0005-0000-0000-00008F030000}"/>
    <cellStyle name="40 % - Akzent1 4 2 3 5 3" xfId="38859" xr:uid="{00000000-0005-0000-0000-00008F030000}"/>
    <cellStyle name="40 % - Akzent1 4 2 3 5 4" xfId="52350" xr:uid="{00000000-0005-0000-0000-00008F030000}"/>
    <cellStyle name="40 % - Akzent1 4 2 3 6" xfId="15306" xr:uid="{00000000-0005-0000-0000-00008F030000}"/>
    <cellStyle name="40 % - Akzent1 4 2 3 7" xfId="28790" xr:uid="{00000000-0005-0000-0000-00008F030000}"/>
    <cellStyle name="40 % - Akzent1 4 2 3 8" xfId="42281" xr:uid="{00000000-0005-0000-0000-00008F030000}"/>
    <cellStyle name="40 % - Akzent1 4 2 4" xfId="2417" xr:uid="{00000000-0005-0000-0000-000091030000}"/>
    <cellStyle name="40 % - Akzent1 4 2 4 2" xfId="5779" xr:uid="{00000000-0005-0000-0000-000091030000}"/>
    <cellStyle name="40 % - Akzent1 4 2 4 2 2" xfId="19230" xr:uid="{00000000-0005-0000-0000-000091030000}"/>
    <cellStyle name="40 % - Akzent1 4 2 4 2 3" xfId="32714" xr:uid="{00000000-0005-0000-0000-000091030000}"/>
    <cellStyle name="40 % - Akzent1 4 2 4 2 4" xfId="46205" xr:uid="{00000000-0005-0000-0000-000091030000}"/>
    <cellStyle name="40 % - Akzent1 4 2 4 3" xfId="9135" xr:uid="{00000000-0005-0000-0000-000091030000}"/>
    <cellStyle name="40 % - Akzent1 4 2 4 3 2" xfId="22586" xr:uid="{00000000-0005-0000-0000-000091030000}"/>
    <cellStyle name="40 % - Akzent1 4 2 4 3 3" xfId="36070" xr:uid="{00000000-0005-0000-0000-000091030000}"/>
    <cellStyle name="40 % - Akzent1 4 2 4 3 4" xfId="49561" xr:uid="{00000000-0005-0000-0000-000091030000}"/>
    <cellStyle name="40 % - Akzent1 4 2 4 4" xfId="12491" xr:uid="{00000000-0005-0000-0000-000091030000}"/>
    <cellStyle name="40 % - Akzent1 4 2 4 4 2" xfId="25942" xr:uid="{00000000-0005-0000-0000-000091030000}"/>
    <cellStyle name="40 % - Akzent1 4 2 4 4 3" xfId="39426" xr:uid="{00000000-0005-0000-0000-000091030000}"/>
    <cellStyle name="40 % - Akzent1 4 2 4 4 4" xfId="52917" xr:uid="{00000000-0005-0000-0000-000091030000}"/>
    <cellStyle name="40 % - Akzent1 4 2 4 5" xfId="15873" xr:uid="{00000000-0005-0000-0000-000091030000}"/>
    <cellStyle name="40 % - Akzent1 4 2 4 6" xfId="29357" xr:uid="{00000000-0005-0000-0000-000091030000}"/>
    <cellStyle name="40 % - Akzent1 4 2 4 7" xfId="42848" xr:uid="{00000000-0005-0000-0000-000091030000}"/>
    <cellStyle name="40 % - Akzent1 4 2 5" xfId="3523" xr:uid="{00000000-0005-0000-0000-000092030000}"/>
    <cellStyle name="40 % - Akzent1 4 2 5 2" xfId="6884" xr:uid="{00000000-0005-0000-0000-000092030000}"/>
    <cellStyle name="40 % - Akzent1 4 2 5 2 2" xfId="20335" xr:uid="{00000000-0005-0000-0000-000092030000}"/>
    <cellStyle name="40 % - Akzent1 4 2 5 2 3" xfId="33819" xr:uid="{00000000-0005-0000-0000-000092030000}"/>
    <cellStyle name="40 % - Akzent1 4 2 5 2 4" xfId="47310" xr:uid="{00000000-0005-0000-0000-000092030000}"/>
    <cellStyle name="40 % - Akzent1 4 2 5 3" xfId="10240" xr:uid="{00000000-0005-0000-0000-000092030000}"/>
    <cellStyle name="40 % - Akzent1 4 2 5 3 2" xfId="23691" xr:uid="{00000000-0005-0000-0000-000092030000}"/>
    <cellStyle name="40 % - Akzent1 4 2 5 3 3" xfId="37175" xr:uid="{00000000-0005-0000-0000-000092030000}"/>
    <cellStyle name="40 % - Akzent1 4 2 5 3 4" xfId="50666" xr:uid="{00000000-0005-0000-0000-000092030000}"/>
    <cellStyle name="40 % - Akzent1 4 2 5 4" xfId="13596" xr:uid="{00000000-0005-0000-0000-000092030000}"/>
    <cellStyle name="40 % - Akzent1 4 2 5 4 2" xfId="27047" xr:uid="{00000000-0005-0000-0000-000092030000}"/>
    <cellStyle name="40 % - Akzent1 4 2 5 4 3" xfId="40531" xr:uid="{00000000-0005-0000-0000-000092030000}"/>
    <cellStyle name="40 % - Akzent1 4 2 5 4 4" xfId="54022" xr:uid="{00000000-0005-0000-0000-000092030000}"/>
    <cellStyle name="40 % - Akzent1 4 2 5 5" xfId="16978" xr:uid="{00000000-0005-0000-0000-000092030000}"/>
    <cellStyle name="40 % - Akzent1 4 2 5 6" xfId="30462" xr:uid="{00000000-0005-0000-0000-000092030000}"/>
    <cellStyle name="40 % - Akzent1 4 2 5 7" xfId="43953" xr:uid="{00000000-0005-0000-0000-000092030000}"/>
    <cellStyle name="40 % - Akzent1 4 2 6" xfId="4103" xr:uid="{00000000-0005-0000-0000-000093030000}"/>
    <cellStyle name="40 % - Akzent1 4 2 6 2" xfId="7460" xr:uid="{00000000-0005-0000-0000-000093030000}"/>
    <cellStyle name="40 % - Akzent1 4 2 6 2 2" xfId="20911" xr:uid="{00000000-0005-0000-0000-000093030000}"/>
    <cellStyle name="40 % - Akzent1 4 2 6 2 3" xfId="34395" xr:uid="{00000000-0005-0000-0000-000093030000}"/>
    <cellStyle name="40 % - Akzent1 4 2 6 2 4" xfId="47886" xr:uid="{00000000-0005-0000-0000-000093030000}"/>
    <cellStyle name="40 % - Akzent1 4 2 6 3" xfId="10816" xr:uid="{00000000-0005-0000-0000-000093030000}"/>
    <cellStyle name="40 % - Akzent1 4 2 6 3 2" xfId="24267" xr:uid="{00000000-0005-0000-0000-000093030000}"/>
    <cellStyle name="40 % - Akzent1 4 2 6 3 3" xfId="37751" xr:uid="{00000000-0005-0000-0000-000093030000}"/>
    <cellStyle name="40 % - Akzent1 4 2 6 3 4" xfId="51242" xr:uid="{00000000-0005-0000-0000-000093030000}"/>
    <cellStyle name="40 % - Akzent1 4 2 6 4" xfId="14172" xr:uid="{00000000-0005-0000-0000-000093030000}"/>
    <cellStyle name="40 % - Akzent1 4 2 6 4 2" xfId="27623" xr:uid="{00000000-0005-0000-0000-000093030000}"/>
    <cellStyle name="40 % - Akzent1 4 2 6 4 3" xfId="41107" xr:uid="{00000000-0005-0000-0000-000093030000}"/>
    <cellStyle name="40 % - Akzent1 4 2 6 4 4" xfId="54598" xr:uid="{00000000-0005-0000-0000-000093030000}"/>
    <cellStyle name="40 % - Akzent1 4 2 6 5" xfId="17554" xr:uid="{00000000-0005-0000-0000-000093030000}"/>
    <cellStyle name="40 % - Akzent1 4 2 6 6" xfId="31038" xr:uid="{00000000-0005-0000-0000-000093030000}"/>
    <cellStyle name="40 % - Akzent1 4 2 6 7" xfId="44529" xr:uid="{00000000-0005-0000-0000-000093030000}"/>
    <cellStyle name="40 % - Akzent1 4 2 7" xfId="4653" xr:uid="{00000000-0005-0000-0000-000088030000}"/>
    <cellStyle name="40 % - Akzent1 4 2 7 2" xfId="18104" xr:uid="{00000000-0005-0000-0000-000088030000}"/>
    <cellStyle name="40 % - Akzent1 4 2 7 3" xfId="31588" xr:uid="{00000000-0005-0000-0000-000088030000}"/>
    <cellStyle name="40 % - Akzent1 4 2 7 4" xfId="45079" xr:uid="{00000000-0005-0000-0000-000088030000}"/>
    <cellStyle name="40 % - Akzent1 4 2 8" xfId="8009" xr:uid="{00000000-0005-0000-0000-000088030000}"/>
    <cellStyle name="40 % - Akzent1 4 2 8 2" xfId="21460" xr:uid="{00000000-0005-0000-0000-000088030000}"/>
    <cellStyle name="40 % - Akzent1 4 2 8 3" xfId="34944" xr:uid="{00000000-0005-0000-0000-000088030000}"/>
    <cellStyle name="40 % - Akzent1 4 2 8 4" xfId="48435" xr:uid="{00000000-0005-0000-0000-000088030000}"/>
    <cellStyle name="40 % - Akzent1 4 2 9" xfId="11365" xr:uid="{00000000-0005-0000-0000-000088030000}"/>
    <cellStyle name="40 % - Akzent1 4 2 9 2" xfId="24816" xr:uid="{00000000-0005-0000-0000-000088030000}"/>
    <cellStyle name="40 % - Akzent1 4 2 9 3" xfId="38300" xr:uid="{00000000-0005-0000-0000-000088030000}"/>
    <cellStyle name="40 % - Akzent1 4 2 9 4" xfId="51791" xr:uid="{00000000-0005-0000-0000-000088030000}"/>
    <cellStyle name="40 % - Akzent1 4 3" xfId="1413" xr:uid="{00000000-0005-0000-0000-000094030000}"/>
    <cellStyle name="40 % - Akzent1 4 3 10" xfId="28378" xr:uid="{00000000-0005-0000-0000-000094030000}"/>
    <cellStyle name="40 % - Akzent1 4 3 11" xfId="41869" xr:uid="{00000000-0005-0000-0000-000094030000}"/>
    <cellStyle name="40 % - Akzent1 4 3 2" xfId="1987" xr:uid="{00000000-0005-0000-0000-000095030000}"/>
    <cellStyle name="40 % - Akzent1 4 3 2 2" xfId="3127" xr:uid="{00000000-0005-0000-0000-000096030000}"/>
    <cellStyle name="40 % - Akzent1 4 3 2 2 2" xfId="6488" xr:uid="{00000000-0005-0000-0000-000096030000}"/>
    <cellStyle name="40 % - Akzent1 4 3 2 2 2 2" xfId="19939" xr:uid="{00000000-0005-0000-0000-000096030000}"/>
    <cellStyle name="40 % - Akzent1 4 3 2 2 2 3" xfId="33423" xr:uid="{00000000-0005-0000-0000-000096030000}"/>
    <cellStyle name="40 % - Akzent1 4 3 2 2 2 4" xfId="46914" xr:uid="{00000000-0005-0000-0000-000096030000}"/>
    <cellStyle name="40 % - Akzent1 4 3 2 2 3" xfId="9844" xr:uid="{00000000-0005-0000-0000-000096030000}"/>
    <cellStyle name="40 % - Akzent1 4 3 2 2 3 2" xfId="23295" xr:uid="{00000000-0005-0000-0000-000096030000}"/>
    <cellStyle name="40 % - Akzent1 4 3 2 2 3 3" xfId="36779" xr:uid="{00000000-0005-0000-0000-000096030000}"/>
    <cellStyle name="40 % - Akzent1 4 3 2 2 3 4" xfId="50270" xr:uid="{00000000-0005-0000-0000-000096030000}"/>
    <cellStyle name="40 % - Akzent1 4 3 2 2 4" xfId="13200" xr:uid="{00000000-0005-0000-0000-000096030000}"/>
    <cellStyle name="40 % - Akzent1 4 3 2 2 4 2" xfId="26651" xr:uid="{00000000-0005-0000-0000-000096030000}"/>
    <cellStyle name="40 % - Akzent1 4 3 2 2 4 3" xfId="40135" xr:uid="{00000000-0005-0000-0000-000096030000}"/>
    <cellStyle name="40 % - Akzent1 4 3 2 2 4 4" xfId="53626" xr:uid="{00000000-0005-0000-0000-000096030000}"/>
    <cellStyle name="40 % - Akzent1 4 3 2 2 5" xfId="16582" xr:uid="{00000000-0005-0000-0000-000096030000}"/>
    <cellStyle name="40 % - Akzent1 4 3 2 2 6" xfId="30066" xr:uid="{00000000-0005-0000-0000-000096030000}"/>
    <cellStyle name="40 % - Akzent1 4 3 2 2 7" xfId="43557" xr:uid="{00000000-0005-0000-0000-000096030000}"/>
    <cellStyle name="40 % - Akzent1 4 3 2 3" xfId="5361" xr:uid="{00000000-0005-0000-0000-000095030000}"/>
    <cellStyle name="40 % - Akzent1 4 3 2 3 2" xfId="18812" xr:uid="{00000000-0005-0000-0000-000095030000}"/>
    <cellStyle name="40 % - Akzent1 4 3 2 3 3" xfId="32296" xr:uid="{00000000-0005-0000-0000-000095030000}"/>
    <cellStyle name="40 % - Akzent1 4 3 2 3 4" xfId="45787" xr:uid="{00000000-0005-0000-0000-000095030000}"/>
    <cellStyle name="40 % - Akzent1 4 3 2 4" xfId="8717" xr:uid="{00000000-0005-0000-0000-000095030000}"/>
    <cellStyle name="40 % - Akzent1 4 3 2 4 2" xfId="22168" xr:uid="{00000000-0005-0000-0000-000095030000}"/>
    <cellStyle name="40 % - Akzent1 4 3 2 4 3" xfId="35652" xr:uid="{00000000-0005-0000-0000-000095030000}"/>
    <cellStyle name="40 % - Akzent1 4 3 2 4 4" xfId="49143" xr:uid="{00000000-0005-0000-0000-000095030000}"/>
    <cellStyle name="40 % - Akzent1 4 3 2 5" xfId="12073" xr:uid="{00000000-0005-0000-0000-000095030000}"/>
    <cellStyle name="40 % - Akzent1 4 3 2 5 2" xfId="25524" xr:uid="{00000000-0005-0000-0000-000095030000}"/>
    <cellStyle name="40 % - Akzent1 4 3 2 5 3" xfId="39008" xr:uid="{00000000-0005-0000-0000-000095030000}"/>
    <cellStyle name="40 % - Akzent1 4 3 2 5 4" xfId="52499" xr:uid="{00000000-0005-0000-0000-000095030000}"/>
    <cellStyle name="40 % - Akzent1 4 3 2 6" xfId="15455" xr:uid="{00000000-0005-0000-0000-000095030000}"/>
    <cellStyle name="40 % - Akzent1 4 3 2 7" xfId="28939" xr:uid="{00000000-0005-0000-0000-000095030000}"/>
    <cellStyle name="40 % - Akzent1 4 3 2 8" xfId="42430" xr:uid="{00000000-0005-0000-0000-000095030000}"/>
    <cellStyle name="40 % - Akzent1 4 3 3" xfId="2567" xr:uid="{00000000-0005-0000-0000-000097030000}"/>
    <cellStyle name="40 % - Akzent1 4 3 3 2" xfId="5928" xr:uid="{00000000-0005-0000-0000-000097030000}"/>
    <cellStyle name="40 % - Akzent1 4 3 3 2 2" xfId="19379" xr:uid="{00000000-0005-0000-0000-000097030000}"/>
    <cellStyle name="40 % - Akzent1 4 3 3 2 3" xfId="32863" xr:uid="{00000000-0005-0000-0000-000097030000}"/>
    <cellStyle name="40 % - Akzent1 4 3 3 2 4" xfId="46354" xr:uid="{00000000-0005-0000-0000-000097030000}"/>
    <cellStyle name="40 % - Akzent1 4 3 3 3" xfId="9284" xr:uid="{00000000-0005-0000-0000-000097030000}"/>
    <cellStyle name="40 % - Akzent1 4 3 3 3 2" xfId="22735" xr:uid="{00000000-0005-0000-0000-000097030000}"/>
    <cellStyle name="40 % - Akzent1 4 3 3 3 3" xfId="36219" xr:uid="{00000000-0005-0000-0000-000097030000}"/>
    <cellStyle name="40 % - Akzent1 4 3 3 3 4" xfId="49710" xr:uid="{00000000-0005-0000-0000-000097030000}"/>
    <cellStyle name="40 % - Akzent1 4 3 3 4" xfId="12640" xr:uid="{00000000-0005-0000-0000-000097030000}"/>
    <cellStyle name="40 % - Akzent1 4 3 3 4 2" xfId="26091" xr:uid="{00000000-0005-0000-0000-000097030000}"/>
    <cellStyle name="40 % - Akzent1 4 3 3 4 3" xfId="39575" xr:uid="{00000000-0005-0000-0000-000097030000}"/>
    <cellStyle name="40 % - Akzent1 4 3 3 4 4" xfId="53066" xr:uid="{00000000-0005-0000-0000-000097030000}"/>
    <cellStyle name="40 % - Akzent1 4 3 3 5" xfId="16022" xr:uid="{00000000-0005-0000-0000-000097030000}"/>
    <cellStyle name="40 % - Akzent1 4 3 3 6" xfId="29506" xr:uid="{00000000-0005-0000-0000-000097030000}"/>
    <cellStyle name="40 % - Akzent1 4 3 3 7" xfId="42997" xr:uid="{00000000-0005-0000-0000-000097030000}"/>
    <cellStyle name="40 % - Akzent1 4 3 4" xfId="3672" xr:uid="{00000000-0005-0000-0000-000098030000}"/>
    <cellStyle name="40 % - Akzent1 4 3 4 2" xfId="7033" xr:uid="{00000000-0005-0000-0000-000098030000}"/>
    <cellStyle name="40 % - Akzent1 4 3 4 2 2" xfId="20484" xr:uid="{00000000-0005-0000-0000-000098030000}"/>
    <cellStyle name="40 % - Akzent1 4 3 4 2 3" xfId="33968" xr:uid="{00000000-0005-0000-0000-000098030000}"/>
    <cellStyle name="40 % - Akzent1 4 3 4 2 4" xfId="47459" xr:uid="{00000000-0005-0000-0000-000098030000}"/>
    <cellStyle name="40 % - Akzent1 4 3 4 3" xfId="10389" xr:uid="{00000000-0005-0000-0000-000098030000}"/>
    <cellStyle name="40 % - Akzent1 4 3 4 3 2" xfId="23840" xr:uid="{00000000-0005-0000-0000-000098030000}"/>
    <cellStyle name="40 % - Akzent1 4 3 4 3 3" xfId="37324" xr:uid="{00000000-0005-0000-0000-000098030000}"/>
    <cellStyle name="40 % - Akzent1 4 3 4 3 4" xfId="50815" xr:uid="{00000000-0005-0000-0000-000098030000}"/>
    <cellStyle name="40 % - Akzent1 4 3 4 4" xfId="13745" xr:uid="{00000000-0005-0000-0000-000098030000}"/>
    <cellStyle name="40 % - Akzent1 4 3 4 4 2" xfId="27196" xr:uid="{00000000-0005-0000-0000-000098030000}"/>
    <cellStyle name="40 % - Akzent1 4 3 4 4 3" xfId="40680" xr:uid="{00000000-0005-0000-0000-000098030000}"/>
    <cellStyle name="40 % - Akzent1 4 3 4 4 4" xfId="54171" xr:uid="{00000000-0005-0000-0000-000098030000}"/>
    <cellStyle name="40 % - Akzent1 4 3 4 5" xfId="17127" xr:uid="{00000000-0005-0000-0000-000098030000}"/>
    <cellStyle name="40 % - Akzent1 4 3 4 6" xfId="30611" xr:uid="{00000000-0005-0000-0000-000098030000}"/>
    <cellStyle name="40 % - Akzent1 4 3 4 7" xfId="44102" xr:uid="{00000000-0005-0000-0000-000098030000}"/>
    <cellStyle name="40 % - Akzent1 4 3 5" xfId="4252" xr:uid="{00000000-0005-0000-0000-000099030000}"/>
    <cellStyle name="40 % - Akzent1 4 3 5 2" xfId="7609" xr:uid="{00000000-0005-0000-0000-000099030000}"/>
    <cellStyle name="40 % - Akzent1 4 3 5 2 2" xfId="21060" xr:uid="{00000000-0005-0000-0000-000099030000}"/>
    <cellStyle name="40 % - Akzent1 4 3 5 2 3" xfId="34544" xr:uid="{00000000-0005-0000-0000-000099030000}"/>
    <cellStyle name="40 % - Akzent1 4 3 5 2 4" xfId="48035" xr:uid="{00000000-0005-0000-0000-000099030000}"/>
    <cellStyle name="40 % - Akzent1 4 3 5 3" xfId="10965" xr:uid="{00000000-0005-0000-0000-000099030000}"/>
    <cellStyle name="40 % - Akzent1 4 3 5 3 2" xfId="24416" xr:uid="{00000000-0005-0000-0000-000099030000}"/>
    <cellStyle name="40 % - Akzent1 4 3 5 3 3" xfId="37900" xr:uid="{00000000-0005-0000-0000-000099030000}"/>
    <cellStyle name="40 % - Akzent1 4 3 5 3 4" xfId="51391" xr:uid="{00000000-0005-0000-0000-000099030000}"/>
    <cellStyle name="40 % - Akzent1 4 3 5 4" xfId="14321" xr:uid="{00000000-0005-0000-0000-000099030000}"/>
    <cellStyle name="40 % - Akzent1 4 3 5 4 2" xfId="27772" xr:uid="{00000000-0005-0000-0000-000099030000}"/>
    <cellStyle name="40 % - Akzent1 4 3 5 4 3" xfId="41256" xr:uid="{00000000-0005-0000-0000-000099030000}"/>
    <cellStyle name="40 % - Akzent1 4 3 5 4 4" xfId="54747" xr:uid="{00000000-0005-0000-0000-000099030000}"/>
    <cellStyle name="40 % - Akzent1 4 3 5 5" xfId="17703" xr:uid="{00000000-0005-0000-0000-000099030000}"/>
    <cellStyle name="40 % - Akzent1 4 3 5 6" xfId="31187" xr:uid="{00000000-0005-0000-0000-000099030000}"/>
    <cellStyle name="40 % - Akzent1 4 3 5 7" xfId="44678" xr:uid="{00000000-0005-0000-0000-000099030000}"/>
    <cellStyle name="40 % - Akzent1 4 3 6" xfId="4802" xr:uid="{00000000-0005-0000-0000-000094030000}"/>
    <cellStyle name="40 % - Akzent1 4 3 6 2" xfId="18253" xr:uid="{00000000-0005-0000-0000-000094030000}"/>
    <cellStyle name="40 % - Akzent1 4 3 6 3" xfId="31737" xr:uid="{00000000-0005-0000-0000-000094030000}"/>
    <cellStyle name="40 % - Akzent1 4 3 6 4" xfId="45228" xr:uid="{00000000-0005-0000-0000-000094030000}"/>
    <cellStyle name="40 % - Akzent1 4 3 7" xfId="8158" xr:uid="{00000000-0005-0000-0000-000094030000}"/>
    <cellStyle name="40 % - Akzent1 4 3 7 2" xfId="21609" xr:uid="{00000000-0005-0000-0000-000094030000}"/>
    <cellStyle name="40 % - Akzent1 4 3 7 3" xfId="35093" xr:uid="{00000000-0005-0000-0000-000094030000}"/>
    <cellStyle name="40 % - Akzent1 4 3 7 4" xfId="48584" xr:uid="{00000000-0005-0000-0000-000094030000}"/>
    <cellStyle name="40 % - Akzent1 4 3 8" xfId="11514" xr:uid="{00000000-0005-0000-0000-000094030000}"/>
    <cellStyle name="40 % - Akzent1 4 3 8 2" xfId="24965" xr:uid="{00000000-0005-0000-0000-000094030000}"/>
    <cellStyle name="40 % - Akzent1 4 3 8 3" xfId="38449" xr:uid="{00000000-0005-0000-0000-000094030000}"/>
    <cellStyle name="40 % - Akzent1 4 3 8 4" xfId="51940" xr:uid="{00000000-0005-0000-0000-000094030000}"/>
    <cellStyle name="40 % - Akzent1 4 3 9" xfId="14895" xr:uid="{00000000-0005-0000-0000-000094030000}"/>
    <cellStyle name="40 % - Akzent1 4 4" xfId="1738" xr:uid="{00000000-0005-0000-0000-00009A030000}"/>
    <cellStyle name="40 % - Akzent1 4 4 2" xfId="2877" xr:uid="{00000000-0005-0000-0000-00009B030000}"/>
    <cellStyle name="40 % - Akzent1 4 4 2 2" xfId="6238" xr:uid="{00000000-0005-0000-0000-00009B030000}"/>
    <cellStyle name="40 % - Akzent1 4 4 2 2 2" xfId="19689" xr:uid="{00000000-0005-0000-0000-00009B030000}"/>
    <cellStyle name="40 % - Akzent1 4 4 2 2 3" xfId="33173" xr:uid="{00000000-0005-0000-0000-00009B030000}"/>
    <cellStyle name="40 % - Akzent1 4 4 2 2 4" xfId="46664" xr:uid="{00000000-0005-0000-0000-00009B030000}"/>
    <cellStyle name="40 % - Akzent1 4 4 2 3" xfId="9594" xr:uid="{00000000-0005-0000-0000-00009B030000}"/>
    <cellStyle name="40 % - Akzent1 4 4 2 3 2" xfId="23045" xr:uid="{00000000-0005-0000-0000-00009B030000}"/>
    <cellStyle name="40 % - Akzent1 4 4 2 3 3" xfId="36529" xr:uid="{00000000-0005-0000-0000-00009B030000}"/>
    <cellStyle name="40 % - Akzent1 4 4 2 3 4" xfId="50020" xr:uid="{00000000-0005-0000-0000-00009B030000}"/>
    <cellStyle name="40 % - Akzent1 4 4 2 4" xfId="12950" xr:uid="{00000000-0005-0000-0000-00009B030000}"/>
    <cellStyle name="40 % - Akzent1 4 4 2 4 2" xfId="26401" xr:uid="{00000000-0005-0000-0000-00009B030000}"/>
    <cellStyle name="40 % - Akzent1 4 4 2 4 3" xfId="39885" xr:uid="{00000000-0005-0000-0000-00009B030000}"/>
    <cellStyle name="40 % - Akzent1 4 4 2 4 4" xfId="53376" xr:uid="{00000000-0005-0000-0000-00009B030000}"/>
    <cellStyle name="40 % - Akzent1 4 4 2 5" xfId="16332" xr:uid="{00000000-0005-0000-0000-00009B030000}"/>
    <cellStyle name="40 % - Akzent1 4 4 2 6" xfId="29816" xr:uid="{00000000-0005-0000-0000-00009B030000}"/>
    <cellStyle name="40 % - Akzent1 4 4 2 7" xfId="43307" xr:uid="{00000000-0005-0000-0000-00009B030000}"/>
    <cellStyle name="40 % - Akzent1 4 4 3" xfId="5111" xr:uid="{00000000-0005-0000-0000-00009A030000}"/>
    <cellStyle name="40 % - Akzent1 4 4 3 2" xfId="18562" xr:uid="{00000000-0005-0000-0000-00009A030000}"/>
    <cellStyle name="40 % - Akzent1 4 4 3 3" xfId="32046" xr:uid="{00000000-0005-0000-0000-00009A030000}"/>
    <cellStyle name="40 % - Akzent1 4 4 3 4" xfId="45537" xr:uid="{00000000-0005-0000-0000-00009A030000}"/>
    <cellStyle name="40 % - Akzent1 4 4 4" xfId="8467" xr:uid="{00000000-0005-0000-0000-00009A030000}"/>
    <cellStyle name="40 % - Akzent1 4 4 4 2" xfId="21918" xr:uid="{00000000-0005-0000-0000-00009A030000}"/>
    <cellStyle name="40 % - Akzent1 4 4 4 3" xfId="35402" xr:uid="{00000000-0005-0000-0000-00009A030000}"/>
    <cellStyle name="40 % - Akzent1 4 4 4 4" xfId="48893" xr:uid="{00000000-0005-0000-0000-00009A030000}"/>
    <cellStyle name="40 % - Akzent1 4 4 5" xfId="11823" xr:uid="{00000000-0005-0000-0000-00009A030000}"/>
    <cellStyle name="40 % - Akzent1 4 4 5 2" xfId="25274" xr:uid="{00000000-0005-0000-0000-00009A030000}"/>
    <cellStyle name="40 % - Akzent1 4 4 5 3" xfId="38758" xr:uid="{00000000-0005-0000-0000-00009A030000}"/>
    <cellStyle name="40 % - Akzent1 4 4 5 4" xfId="52249" xr:uid="{00000000-0005-0000-0000-00009A030000}"/>
    <cellStyle name="40 % - Akzent1 4 4 6" xfId="15205" xr:uid="{00000000-0005-0000-0000-00009A030000}"/>
    <cellStyle name="40 % - Akzent1 4 4 7" xfId="28689" xr:uid="{00000000-0005-0000-0000-00009A030000}"/>
    <cellStyle name="40 % - Akzent1 4 4 8" xfId="42180" xr:uid="{00000000-0005-0000-0000-00009A030000}"/>
    <cellStyle name="40 % - Akzent1 4 5" xfId="2315" xr:uid="{00000000-0005-0000-0000-00009C030000}"/>
    <cellStyle name="40 % - Akzent1 4 5 2" xfId="5677" xr:uid="{00000000-0005-0000-0000-00009C030000}"/>
    <cellStyle name="40 % - Akzent1 4 5 2 2" xfId="19128" xr:uid="{00000000-0005-0000-0000-00009C030000}"/>
    <cellStyle name="40 % - Akzent1 4 5 2 3" xfId="32612" xr:uid="{00000000-0005-0000-0000-00009C030000}"/>
    <cellStyle name="40 % - Akzent1 4 5 2 4" xfId="46103" xr:uid="{00000000-0005-0000-0000-00009C030000}"/>
    <cellStyle name="40 % - Akzent1 4 5 3" xfId="9033" xr:uid="{00000000-0005-0000-0000-00009C030000}"/>
    <cellStyle name="40 % - Akzent1 4 5 3 2" xfId="22484" xr:uid="{00000000-0005-0000-0000-00009C030000}"/>
    <cellStyle name="40 % - Akzent1 4 5 3 3" xfId="35968" xr:uid="{00000000-0005-0000-0000-00009C030000}"/>
    <cellStyle name="40 % - Akzent1 4 5 3 4" xfId="49459" xr:uid="{00000000-0005-0000-0000-00009C030000}"/>
    <cellStyle name="40 % - Akzent1 4 5 4" xfId="12389" xr:uid="{00000000-0005-0000-0000-00009C030000}"/>
    <cellStyle name="40 % - Akzent1 4 5 4 2" xfId="25840" xr:uid="{00000000-0005-0000-0000-00009C030000}"/>
    <cellStyle name="40 % - Akzent1 4 5 4 3" xfId="39324" xr:uid="{00000000-0005-0000-0000-00009C030000}"/>
    <cellStyle name="40 % - Akzent1 4 5 4 4" xfId="52815" xr:uid="{00000000-0005-0000-0000-00009C030000}"/>
    <cellStyle name="40 % - Akzent1 4 5 5" xfId="15771" xr:uid="{00000000-0005-0000-0000-00009C030000}"/>
    <cellStyle name="40 % - Akzent1 4 5 6" xfId="29255" xr:uid="{00000000-0005-0000-0000-00009C030000}"/>
    <cellStyle name="40 % - Akzent1 4 5 7" xfId="42746" xr:uid="{00000000-0005-0000-0000-00009C030000}"/>
    <cellStyle name="40 % - Akzent1 4 6" xfId="3421" xr:uid="{00000000-0005-0000-0000-00009D030000}"/>
    <cellStyle name="40 % - Akzent1 4 6 2" xfId="6782" xr:uid="{00000000-0005-0000-0000-00009D030000}"/>
    <cellStyle name="40 % - Akzent1 4 6 2 2" xfId="20233" xr:uid="{00000000-0005-0000-0000-00009D030000}"/>
    <cellStyle name="40 % - Akzent1 4 6 2 3" xfId="33717" xr:uid="{00000000-0005-0000-0000-00009D030000}"/>
    <cellStyle name="40 % - Akzent1 4 6 2 4" xfId="47208" xr:uid="{00000000-0005-0000-0000-00009D030000}"/>
    <cellStyle name="40 % - Akzent1 4 6 3" xfId="10138" xr:uid="{00000000-0005-0000-0000-00009D030000}"/>
    <cellStyle name="40 % - Akzent1 4 6 3 2" xfId="23589" xr:uid="{00000000-0005-0000-0000-00009D030000}"/>
    <cellStyle name="40 % - Akzent1 4 6 3 3" xfId="37073" xr:uid="{00000000-0005-0000-0000-00009D030000}"/>
    <cellStyle name="40 % - Akzent1 4 6 3 4" xfId="50564" xr:uid="{00000000-0005-0000-0000-00009D030000}"/>
    <cellStyle name="40 % - Akzent1 4 6 4" xfId="13494" xr:uid="{00000000-0005-0000-0000-00009D030000}"/>
    <cellStyle name="40 % - Akzent1 4 6 4 2" xfId="26945" xr:uid="{00000000-0005-0000-0000-00009D030000}"/>
    <cellStyle name="40 % - Akzent1 4 6 4 3" xfId="40429" xr:uid="{00000000-0005-0000-0000-00009D030000}"/>
    <cellStyle name="40 % - Akzent1 4 6 4 4" xfId="53920" xr:uid="{00000000-0005-0000-0000-00009D030000}"/>
    <cellStyle name="40 % - Akzent1 4 6 5" xfId="16876" xr:uid="{00000000-0005-0000-0000-00009D030000}"/>
    <cellStyle name="40 % - Akzent1 4 6 6" xfId="30360" xr:uid="{00000000-0005-0000-0000-00009D030000}"/>
    <cellStyle name="40 % - Akzent1 4 6 7" xfId="43851" xr:uid="{00000000-0005-0000-0000-00009D030000}"/>
    <cellStyle name="40 % - Akzent1 4 7" xfId="4001" xr:uid="{00000000-0005-0000-0000-00009E030000}"/>
    <cellStyle name="40 % - Akzent1 4 7 2" xfId="7358" xr:uid="{00000000-0005-0000-0000-00009E030000}"/>
    <cellStyle name="40 % - Akzent1 4 7 2 2" xfId="20809" xr:uid="{00000000-0005-0000-0000-00009E030000}"/>
    <cellStyle name="40 % - Akzent1 4 7 2 3" xfId="34293" xr:uid="{00000000-0005-0000-0000-00009E030000}"/>
    <cellStyle name="40 % - Akzent1 4 7 2 4" xfId="47784" xr:uid="{00000000-0005-0000-0000-00009E030000}"/>
    <cellStyle name="40 % - Akzent1 4 7 3" xfId="10714" xr:uid="{00000000-0005-0000-0000-00009E030000}"/>
    <cellStyle name="40 % - Akzent1 4 7 3 2" xfId="24165" xr:uid="{00000000-0005-0000-0000-00009E030000}"/>
    <cellStyle name="40 % - Akzent1 4 7 3 3" xfId="37649" xr:uid="{00000000-0005-0000-0000-00009E030000}"/>
    <cellStyle name="40 % - Akzent1 4 7 3 4" xfId="51140" xr:uid="{00000000-0005-0000-0000-00009E030000}"/>
    <cellStyle name="40 % - Akzent1 4 7 4" xfId="14070" xr:uid="{00000000-0005-0000-0000-00009E030000}"/>
    <cellStyle name="40 % - Akzent1 4 7 4 2" xfId="27521" xr:uid="{00000000-0005-0000-0000-00009E030000}"/>
    <cellStyle name="40 % - Akzent1 4 7 4 3" xfId="41005" xr:uid="{00000000-0005-0000-0000-00009E030000}"/>
    <cellStyle name="40 % - Akzent1 4 7 4 4" xfId="54496" xr:uid="{00000000-0005-0000-0000-00009E030000}"/>
    <cellStyle name="40 % - Akzent1 4 7 5" xfId="17452" xr:uid="{00000000-0005-0000-0000-00009E030000}"/>
    <cellStyle name="40 % - Akzent1 4 7 6" xfId="30936" xr:uid="{00000000-0005-0000-0000-00009E030000}"/>
    <cellStyle name="40 % - Akzent1 4 7 7" xfId="44427" xr:uid="{00000000-0005-0000-0000-00009E030000}"/>
    <cellStyle name="40 % - Akzent1 4 8" xfId="4551" xr:uid="{00000000-0005-0000-0000-000087030000}"/>
    <cellStyle name="40 % - Akzent1 4 8 2" xfId="18002" xr:uid="{00000000-0005-0000-0000-000087030000}"/>
    <cellStyle name="40 % - Akzent1 4 8 3" xfId="31486" xr:uid="{00000000-0005-0000-0000-000087030000}"/>
    <cellStyle name="40 % - Akzent1 4 8 4" xfId="44977" xr:uid="{00000000-0005-0000-0000-000087030000}"/>
    <cellStyle name="40 % - Akzent1 4 9" xfId="7907" xr:uid="{00000000-0005-0000-0000-000087030000}"/>
    <cellStyle name="40 % - Akzent1 4 9 2" xfId="21358" xr:uid="{00000000-0005-0000-0000-000087030000}"/>
    <cellStyle name="40 % - Akzent1 4 9 3" xfId="34842" xr:uid="{00000000-0005-0000-0000-000087030000}"/>
    <cellStyle name="40 % - Akzent1 4 9 4" xfId="48333" xr:uid="{00000000-0005-0000-0000-000087030000}"/>
    <cellStyle name="40 % - Akzent1 5" xfId="1199" xr:uid="{00000000-0005-0000-0000-00009F030000}"/>
    <cellStyle name="40 % - Akzent1 5 10" xfId="14662" xr:uid="{00000000-0005-0000-0000-00009F030000}"/>
    <cellStyle name="40 % - Akzent1 5 11" xfId="28145" xr:uid="{00000000-0005-0000-0000-00009F030000}"/>
    <cellStyle name="40 % - Akzent1 5 12" xfId="41636" xr:uid="{00000000-0005-0000-0000-00009F030000}"/>
    <cellStyle name="40 % - Akzent1 5 2" xfId="1430" xr:uid="{00000000-0005-0000-0000-0000A0030000}"/>
    <cellStyle name="40 % - Akzent1 5 2 10" xfId="28395" xr:uid="{00000000-0005-0000-0000-0000A0030000}"/>
    <cellStyle name="40 % - Akzent1 5 2 11" xfId="41886" xr:uid="{00000000-0005-0000-0000-0000A0030000}"/>
    <cellStyle name="40 % - Akzent1 5 2 2" xfId="2004" xr:uid="{00000000-0005-0000-0000-0000A1030000}"/>
    <cellStyle name="40 % - Akzent1 5 2 2 2" xfId="3144" xr:uid="{00000000-0005-0000-0000-0000A2030000}"/>
    <cellStyle name="40 % - Akzent1 5 2 2 2 2" xfId="6505" xr:uid="{00000000-0005-0000-0000-0000A2030000}"/>
    <cellStyle name="40 % - Akzent1 5 2 2 2 2 2" xfId="19956" xr:uid="{00000000-0005-0000-0000-0000A2030000}"/>
    <cellStyle name="40 % - Akzent1 5 2 2 2 2 3" xfId="33440" xr:uid="{00000000-0005-0000-0000-0000A2030000}"/>
    <cellStyle name="40 % - Akzent1 5 2 2 2 2 4" xfId="46931" xr:uid="{00000000-0005-0000-0000-0000A2030000}"/>
    <cellStyle name="40 % - Akzent1 5 2 2 2 3" xfId="9861" xr:uid="{00000000-0005-0000-0000-0000A2030000}"/>
    <cellStyle name="40 % - Akzent1 5 2 2 2 3 2" xfId="23312" xr:uid="{00000000-0005-0000-0000-0000A2030000}"/>
    <cellStyle name="40 % - Akzent1 5 2 2 2 3 3" xfId="36796" xr:uid="{00000000-0005-0000-0000-0000A2030000}"/>
    <cellStyle name="40 % - Akzent1 5 2 2 2 3 4" xfId="50287" xr:uid="{00000000-0005-0000-0000-0000A2030000}"/>
    <cellStyle name="40 % - Akzent1 5 2 2 2 4" xfId="13217" xr:uid="{00000000-0005-0000-0000-0000A2030000}"/>
    <cellStyle name="40 % - Akzent1 5 2 2 2 4 2" xfId="26668" xr:uid="{00000000-0005-0000-0000-0000A2030000}"/>
    <cellStyle name="40 % - Akzent1 5 2 2 2 4 3" xfId="40152" xr:uid="{00000000-0005-0000-0000-0000A2030000}"/>
    <cellStyle name="40 % - Akzent1 5 2 2 2 4 4" xfId="53643" xr:uid="{00000000-0005-0000-0000-0000A2030000}"/>
    <cellStyle name="40 % - Akzent1 5 2 2 2 5" xfId="16599" xr:uid="{00000000-0005-0000-0000-0000A2030000}"/>
    <cellStyle name="40 % - Akzent1 5 2 2 2 6" xfId="30083" xr:uid="{00000000-0005-0000-0000-0000A2030000}"/>
    <cellStyle name="40 % - Akzent1 5 2 2 2 7" xfId="43574" xr:uid="{00000000-0005-0000-0000-0000A2030000}"/>
    <cellStyle name="40 % - Akzent1 5 2 2 3" xfId="5378" xr:uid="{00000000-0005-0000-0000-0000A1030000}"/>
    <cellStyle name="40 % - Akzent1 5 2 2 3 2" xfId="18829" xr:uid="{00000000-0005-0000-0000-0000A1030000}"/>
    <cellStyle name="40 % - Akzent1 5 2 2 3 3" xfId="32313" xr:uid="{00000000-0005-0000-0000-0000A1030000}"/>
    <cellStyle name="40 % - Akzent1 5 2 2 3 4" xfId="45804" xr:uid="{00000000-0005-0000-0000-0000A1030000}"/>
    <cellStyle name="40 % - Akzent1 5 2 2 4" xfId="8734" xr:uid="{00000000-0005-0000-0000-0000A1030000}"/>
    <cellStyle name="40 % - Akzent1 5 2 2 4 2" xfId="22185" xr:uid="{00000000-0005-0000-0000-0000A1030000}"/>
    <cellStyle name="40 % - Akzent1 5 2 2 4 3" xfId="35669" xr:uid="{00000000-0005-0000-0000-0000A1030000}"/>
    <cellStyle name="40 % - Akzent1 5 2 2 4 4" xfId="49160" xr:uid="{00000000-0005-0000-0000-0000A1030000}"/>
    <cellStyle name="40 % - Akzent1 5 2 2 5" xfId="12090" xr:uid="{00000000-0005-0000-0000-0000A1030000}"/>
    <cellStyle name="40 % - Akzent1 5 2 2 5 2" xfId="25541" xr:uid="{00000000-0005-0000-0000-0000A1030000}"/>
    <cellStyle name="40 % - Akzent1 5 2 2 5 3" xfId="39025" xr:uid="{00000000-0005-0000-0000-0000A1030000}"/>
    <cellStyle name="40 % - Akzent1 5 2 2 5 4" xfId="52516" xr:uid="{00000000-0005-0000-0000-0000A1030000}"/>
    <cellStyle name="40 % - Akzent1 5 2 2 6" xfId="15472" xr:uid="{00000000-0005-0000-0000-0000A1030000}"/>
    <cellStyle name="40 % - Akzent1 5 2 2 7" xfId="28956" xr:uid="{00000000-0005-0000-0000-0000A1030000}"/>
    <cellStyle name="40 % - Akzent1 5 2 2 8" xfId="42447" xr:uid="{00000000-0005-0000-0000-0000A1030000}"/>
    <cellStyle name="40 % - Akzent1 5 2 3" xfId="2584" xr:uid="{00000000-0005-0000-0000-0000A3030000}"/>
    <cellStyle name="40 % - Akzent1 5 2 3 2" xfId="5945" xr:uid="{00000000-0005-0000-0000-0000A3030000}"/>
    <cellStyle name="40 % - Akzent1 5 2 3 2 2" xfId="19396" xr:uid="{00000000-0005-0000-0000-0000A3030000}"/>
    <cellStyle name="40 % - Akzent1 5 2 3 2 3" xfId="32880" xr:uid="{00000000-0005-0000-0000-0000A3030000}"/>
    <cellStyle name="40 % - Akzent1 5 2 3 2 4" xfId="46371" xr:uid="{00000000-0005-0000-0000-0000A3030000}"/>
    <cellStyle name="40 % - Akzent1 5 2 3 3" xfId="9301" xr:uid="{00000000-0005-0000-0000-0000A3030000}"/>
    <cellStyle name="40 % - Akzent1 5 2 3 3 2" xfId="22752" xr:uid="{00000000-0005-0000-0000-0000A3030000}"/>
    <cellStyle name="40 % - Akzent1 5 2 3 3 3" xfId="36236" xr:uid="{00000000-0005-0000-0000-0000A3030000}"/>
    <cellStyle name="40 % - Akzent1 5 2 3 3 4" xfId="49727" xr:uid="{00000000-0005-0000-0000-0000A3030000}"/>
    <cellStyle name="40 % - Akzent1 5 2 3 4" xfId="12657" xr:uid="{00000000-0005-0000-0000-0000A3030000}"/>
    <cellStyle name="40 % - Akzent1 5 2 3 4 2" xfId="26108" xr:uid="{00000000-0005-0000-0000-0000A3030000}"/>
    <cellStyle name="40 % - Akzent1 5 2 3 4 3" xfId="39592" xr:uid="{00000000-0005-0000-0000-0000A3030000}"/>
    <cellStyle name="40 % - Akzent1 5 2 3 4 4" xfId="53083" xr:uid="{00000000-0005-0000-0000-0000A3030000}"/>
    <cellStyle name="40 % - Akzent1 5 2 3 5" xfId="16039" xr:uid="{00000000-0005-0000-0000-0000A3030000}"/>
    <cellStyle name="40 % - Akzent1 5 2 3 6" xfId="29523" xr:uid="{00000000-0005-0000-0000-0000A3030000}"/>
    <cellStyle name="40 % - Akzent1 5 2 3 7" xfId="43014" xr:uid="{00000000-0005-0000-0000-0000A3030000}"/>
    <cellStyle name="40 % - Akzent1 5 2 4" xfId="3689" xr:uid="{00000000-0005-0000-0000-0000A4030000}"/>
    <cellStyle name="40 % - Akzent1 5 2 4 2" xfId="7050" xr:uid="{00000000-0005-0000-0000-0000A4030000}"/>
    <cellStyle name="40 % - Akzent1 5 2 4 2 2" xfId="20501" xr:uid="{00000000-0005-0000-0000-0000A4030000}"/>
    <cellStyle name="40 % - Akzent1 5 2 4 2 3" xfId="33985" xr:uid="{00000000-0005-0000-0000-0000A4030000}"/>
    <cellStyle name="40 % - Akzent1 5 2 4 2 4" xfId="47476" xr:uid="{00000000-0005-0000-0000-0000A4030000}"/>
    <cellStyle name="40 % - Akzent1 5 2 4 3" xfId="10406" xr:uid="{00000000-0005-0000-0000-0000A4030000}"/>
    <cellStyle name="40 % - Akzent1 5 2 4 3 2" xfId="23857" xr:uid="{00000000-0005-0000-0000-0000A4030000}"/>
    <cellStyle name="40 % - Akzent1 5 2 4 3 3" xfId="37341" xr:uid="{00000000-0005-0000-0000-0000A4030000}"/>
    <cellStyle name="40 % - Akzent1 5 2 4 3 4" xfId="50832" xr:uid="{00000000-0005-0000-0000-0000A4030000}"/>
    <cellStyle name="40 % - Akzent1 5 2 4 4" xfId="13762" xr:uid="{00000000-0005-0000-0000-0000A4030000}"/>
    <cellStyle name="40 % - Akzent1 5 2 4 4 2" xfId="27213" xr:uid="{00000000-0005-0000-0000-0000A4030000}"/>
    <cellStyle name="40 % - Akzent1 5 2 4 4 3" xfId="40697" xr:uid="{00000000-0005-0000-0000-0000A4030000}"/>
    <cellStyle name="40 % - Akzent1 5 2 4 4 4" xfId="54188" xr:uid="{00000000-0005-0000-0000-0000A4030000}"/>
    <cellStyle name="40 % - Akzent1 5 2 4 5" xfId="17144" xr:uid="{00000000-0005-0000-0000-0000A4030000}"/>
    <cellStyle name="40 % - Akzent1 5 2 4 6" xfId="30628" xr:uid="{00000000-0005-0000-0000-0000A4030000}"/>
    <cellStyle name="40 % - Akzent1 5 2 4 7" xfId="44119" xr:uid="{00000000-0005-0000-0000-0000A4030000}"/>
    <cellStyle name="40 % - Akzent1 5 2 5" xfId="4269" xr:uid="{00000000-0005-0000-0000-0000A5030000}"/>
    <cellStyle name="40 % - Akzent1 5 2 5 2" xfId="7626" xr:uid="{00000000-0005-0000-0000-0000A5030000}"/>
    <cellStyle name="40 % - Akzent1 5 2 5 2 2" xfId="21077" xr:uid="{00000000-0005-0000-0000-0000A5030000}"/>
    <cellStyle name="40 % - Akzent1 5 2 5 2 3" xfId="34561" xr:uid="{00000000-0005-0000-0000-0000A5030000}"/>
    <cellStyle name="40 % - Akzent1 5 2 5 2 4" xfId="48052" xr:uid="{00000000-0005-0000-0000-0000A5030000}"/>
    <cellStyle name="40 % - Akzent1 5 2 5 3" xfId="10982" xr:uid="{00000000-0005-0000-0000-0000A5030000}"/>
    <cellStyle name="40 % - Akzent1 5 2 5 3 2" xfId="24433" xr:uid="{00000000-0005-0000-0000-0000A5030000}"/>
    <cellStyle name="40 % - Akzent1 5 2 5 3 3" xfId="37917" xr:uid="{00000000-0005-0000-0000-0000A5030000}"/>
    <cellStyle name="40 % - Akzent1 5 2 5 3 4" xfId="51408" xr:uid="{00000000-0005-0000-0000-0000A5030000}"/>
    <cellStyle name="40 % - Akzent1 5 2 5 4" xfId="14338" xr:uid="{00000000-0005-0000-0000-0000A5030000}"/>
    <cellStyle name="40 % - Akzent1 5 2 5 4 2" xfId="27789" xr:uid="{00000000-0005-0000-0000-0000A5030000}"/>
    <cellStyle name="40 % - Akzent1 5 2 5 4 3" xfId="41273" xr:uid="{00000000-0005-0000-0000-0000A5030000}"/>
    <cellStyle name="40 % - Akzent1 5 2 5 4 4" xfId="54764" xr:uid="{00000000-0005-0000-0000-0000A5030000}"/>
    <cellStyle name="40 % - Akzent1 5 2 5 5" xfId="17720" xr:uid="{00000000-0005-0000-0000-0000A5030000}"/>
    <cellStyle name="40 % - Akzent1 5 2 5 6" xfId="31204" xr:uid="{00000000-0005-0000-0000-0000A5030000}"/>
    <cellStyle name="40 % - Akzent1 5 2 5 7" xfId="44695" xr:uid="{00000000-0005-0000-0000-0000A5030000}"/>
    <cellStyle name="40 % - Akzent1 5 2 6" xfId="4819" xr:uid="{00000000-0005-0000-0000-0000A0030000}"/>
    <cellStyle name="40 % - Akzent1 5 2 6 2" xfId="18270" xr:uid="{00000000-0005-0000-0000-0000A0030000}"/>
    <cellStyle name="40 % - Akzent1 5 2 6 3" xfId="31754" xr:uid="{00000000-0005-0000-0000-0000A0030000}"/>
    <cellStyle name="40 % - Akzent1 5 2 6 4" xfId="45245" xr:uid="{00000000-0005-0000-0000-0000A0030000}"/>
    <cellStyle name="40 % - Akzent1 5 2 7" xfId="8175" xr:uid="{00000000-0005-0000-0000-0000A0030000}"/>
    <cellStyle name="40 % - Akzent1 5 2 7 2" xfId="21626" xr:uid="{00000000-0005-0000-0000-0000A0030000}"/>
    <cellStyle name="40 % - Akzent1 5 2 7 3" xfId="35110" xr:uid="{00000000-0005-0000-0000-0000A0030000}"/>
    <cellStyle name="40 % - Akzent1 5 2 7 4" xfId="48601" xr:uid="{00000000-0005-0000-0000-0000A0030000}"/>
    <cellStyle name="40 % - Akzent1 5 2 8" xfId="11531" xr:uid="{00000000-0005-0000-0000-0000A0030000}"/>
    <cellStyle name="40 % - Akzent1 5 2 8 2" xfId="24982" xr:uid="{00000000-0005-0000-0000-0000A0030000}"/>
    <cellStyle name="40 % - Akzent1 5 2 8 3" xfId="38466" xr:uid="{00000000-0005-0000-0000-0000A0030000}"/>
    <cellStyle name="40 % - Akzent1 5 2 8 4" xfId="51957" xr:uid="{00000000-0005-0000-0000-0000A0030000}"/>
    <cellStyle name="40 % - Akzent1 5 2 9" xfId="14912" xr:uid="{00000000-0005-0000-0000-0000A0030000}"/>
    <cellStyle name="40 % - Akzent1 5 3" xfId="1755" xr:uid="{00000000-0005-0000-0000-0000A6030000}"/>
    <cellStyle name="40 % - Akzent1 5 3 2" xfId="2894" xr:uid="{00000000-0005-0000-0000-0000A7030000}"/>
    <cellStyle name="40 % - Akzent1 5 3 2 2" xfId="6255" xr:uid="{00000000-0005-0000-0000-0000A7030000}"/>
    <cellStyle name="40 % - Akzent1 5 3 2 2 2" xfId="19706" xr:uid="{00000000-0005-0000-0000-0000A7030000}"/>
    <cellStyle name="40 % - Akzent1 5 3 2 2 3" xfId="33190" xr:uid="{00000000-0005-0000-0000-0000A7030000}"/>
    <cellStyle name="40 % - Akzent1 5 3 2 2 4" xfId="46681" xr:uid="{00000000-0005-0000-0000-0000A7030000}"/>
    <cellStyle name="40 % - Akzent1 5 3 2 3" xfId="9611" xr:uid="{00000000-0005-0000-0000-0000A7030000}"/>
    <cellStyle name="40 % - Akzent1 5 3 2 3 2" xfId="23062" xr:uid="{00000000-0005-0000-0000-0000A7030000}"/>
    <cellStyle name="40 % - Akzent1 5 3 2 3 3" xfId="36546" xr:uid="{00000000-0005-0000-0000-0000A7030000}"/>
    <cellStyle name="40 % - Akzent1 5 3 2 3 4" xfId="50037" xr:uid="{00000000-0005-0000-0000-0000A7030000}"/>
    <cellStyle name="40 % - Akzent1 5 3 2 4" xfId="12967" xr:uid="{00000000-0005-0000-0000-0000A7030000}"/>
    <cellStyle name="40 % - Akzent1 5 3 2 4 2" xfId="26418" xr:uid="{00000000-0005-0000-0000-0000A7030000}"/>
    <cellStyle name="40 % - Akzent1 5 3 2 4 3" xfId="39902" xr:uid="{00000000-0005-0000-0000-0000A7030000}"/>
    <cellStyle name="40 % - Akzent1 5 3 2 4 4" xfId="53393" xr:uid="{00000000-0005-0000-0000-0000A7030000}"/>
    <cellStyle name="40 % - Akzent1 5 3 2 5" xfId="16349" xr:uid="{00000000-0005-0000-0000-0000A7030000}"/>
    <cellStyle name="40 % - Akzent1 5 3 2 6" xfId="29833" xr:uid="{00000000-0005-0000-0000-0000A7030000}"/>
    <cellStyle name="40 % - Akzent1 5 3 2 7" xfId="43324" xr:uid="{00000000-0005-0000-0000-0000A7030000}"/>
    <cellStyle name="40 % - Akzent1 5 3 3" xfId="5128" xr:uid="{00000000-0005-0000-0000-0000A6030000}"/>
    <cellStyle name="40 % - Akzent1 5 3 3 2" xfId="18579" xr:uid="{00000000-0005-0000-0000-0000A6030000}"/>
    <cellStyle name="40 % - Akzent1 5 3 3 3" xfId="32063" xr:uid="{00000000-0005-0000-0000-0000A6030000}"/>
    <cellStyle name="40 % - Akzent1 5 3 3 4" xfId="45554" xr:uid="{00000000-0005-0000-0000-0000A6030000}"/>
    <cellStyle name="40 % - Akzent1 5 3 4" xfId="8484" xr:uid="{00000000-0005-0000-0000-0000A6030000}"/>
    <cellStyle name="40 % - Akzent1 5 3 4 2" xfId="21935" xr:uid="{00000000-0005-0000-0000-0000A6030000}"/>
    <cellStyle name="40 % - Akzent1 5 3 4 3" xfId="35419" xr:uid="{00000000-0005-0000-0000-0000A6030000}"/>
    <cellStyle name="40 % - Akzent1 5 3 4 4" xfId="48910" xr:uid="{00000000-0005-0000-0000-0000A6030000}"/>
    <cellStyle name="40 % - Akzent1 5 3 5" xfId="11840" xr:uid="{00000000-0005-0000-0000-0000A6030000}"/>
    <cellStyle name="40 % - Akzent1 5 3 5 2" xfId="25291" xr:uid="{00000000-0005-0000-0000-0000A6030000}"/>
    <cellStyle name="40 % - Akzent1 5 3 5 3" xfId="38775" xr:uid="{00000000-0005-0000-0000-0000A6030000}"/>
    <cellStyle name="40 % - Akzent1 5 3 5 4" xfId="52266" xr:uid="{00000000-0005-0000-0000-0000A6030000}"/>
    <cellStyle name="40 % - Akzent1 5 3 6" xfId="15222" xr:uid="{00000000-0005-0000-0000-0000A6030000}"/>
    <cellStyle name="40 % - Akzent1 5 3 7" xfId="28706" xr:uid="{00000000-0005-0000-0000-0000A6030000}"/>
    <cellStyle name="40 % - Akzent1 5 3 8" xfId="42197" xr:uid="{00000000-0005-0000-0000-0000A6030000}"/>
    <cellStyle name="40 % - Akzent1 5 4" xfId="2333" xr:uid="{00000000-0005-0000-0000-0000A8030000}"/>
    <cellStyle name="40 % - Akzent1 5 4 2" xfId="5695" xr:uid="{00000000-0005-0000-0000-0000A8030000}"/>
    <cellStyle name="40 % - Akzent1 5 4 2 2" xfId="19146" xr:uid="{00000000-0005-0000-0000-0000A8030000}"/>
    <cellStyle name="40 % - Akzent1 5 4 2 3" xfId="32630" xr:uid="{00000000-0005-0000-0000-0000A8030000}"/>
    <cellStyle name="40 % - Akzent1 5 4 2 4" xfId="46121" xr:uid="{00000000-0005-0000-0000-0000A8030000}"/>
    <cellStyle name="40 % - Akzent1 5 4 3" xfId="9051" xr:uid="{00000000-0005-0000-0000-0000A8030000}"/>
    <cellStyle name="40 % - Akzent1 5 4 3 2" xfId="22502" xr:uid="{00000000-0005-0000-0000-0000A8030000}"/>
    <cellStyle name="40 % - Akzent1 5 4 3 3" xfId="35986" xr:uid="{00000000-0005-0000-0000-0000A8030000}"/>
    <cellStyle name="40 % - Akzent1 5 4 3 4" xfId="49477" xr:uid="{00000000-0005-0000-0000-0000A8030000}"/>
    <cellStyle name="40 % - Akzent1 5 4 4" xfId="12407" xr:uid="{00000000-0005-0000-0000-0000A8030000}"/>
    <cellStyle name="40 % - Akzent1 5 4 4 2" xfId="25858" xr:uid="{00000000-0005-0000-0000-0000A8030000}"/>
    <cellStyle name="40 % - Akzent1 5 4 4 3" xfId="39342" xr:uid="{00000000-0005-0000-0000-0000A8030000}"/>
    <cellStyle name="40 % - Akzent1 5 4 4 4" xfId="52833" xr:uid="{00000000-0005-0000-0000-0000A8030000}"/>
    <cellStyle name="40 % - Akzent1 5 4 5" xfId="15789" xr:uid="{00000000-0005-0000-0000-0000A8030000}"/>
    <cellStyle name="40 % - Akzent1 5 4 6" xfId="29273" xr:uid="{00000000-0005-0000-0000-0000A8030000}"/>
    <cellStyle name="40 % - Akzent1 5 4 7" xfId="42764" xr:uid="{00000000-0005-0000-0000-0000A8030000}"/>
    <cellStyle name="40 % - Akzent1 5 5" xfId="3439" xr:uid="{00000000-0005-0000-0000-0000A9030000}"/>
    <cellStyle name="40 % - Akzent1 5 5 2" xfId="6800" xr:uid="{00000000-0005-0000-0000-0000A9030000}"/>
    <cellStyle name="40 % - Akzent1 5 5 2 2" xfId="20251" xr:uid="{00000000-0005-0000-0000-0000A9030000}"/>
    <cellStyle name="40 % - Akzent1 5 5 2 3" xfId="33735" xr:uid="{00000000-0005-0000-0000-0000A9030000}"/>
    <cellStyle name="40 % - Akzent1 5 5 2 4" xfId="47226" xr:uid="{00000000-0005-0000-0000-0000A9030000}"/>
    <cellStyle name="40 % - Akzent1 5 5 3" xfId="10156" xr:uid="{00000000-0005-0000-0000-0000A9030000}"/>
    <cellStyle name="40 % - Akzent1 5 5 3 2" xfId="23607" xr:uid="{00000000-0005-0000-0000-0000A9030000}"/>
    <cellStyle name="40 % - Akzent1 5 5 3 3" xfId="37091" xr:uid="{00000000-0005-0000-0000-0000A9030000}"/>
    <cellStyle name="40 % - Akzent1 5 5 3 4" xfId="50582" xr:uid="{00000000-0005-0000-0000-0000A9030000}"/>
    <cellStyle name="40 % - Akzent1 5 5 4" xfId="13512" xr:uid="{00000000-0005-0000-0000-0000A9030000}"/>
    <cellStyle name="40 % - Akzent1 5 5 4 2" xfId="26963" xr:uid="{00000000-0005-0000-0000-0000A9030000}"/>
    <cellStyle name="40 % - Akzent1 5 5 4 3" xfId="40447" xr:uid="{00000000-0005-0000-0000-0000A9030000}"/>
    <cellStyle name="40 % - Akzent1 5 5 4 4" xfId="53938" xr:uid="{00000000-0005-0000-0000-0000A9030000}"/>
    <cellStyle name="40 % - Akzent1 5 5 5" xfId="16894" xr:uid="{00000000-0005-0000-0000-0000A9030000}"/>
    <cellStyle name="40 % - Akzent1 5 5 6" xfId="30378" xr:uid="{00000000-0005-0000-0000-0000A9030000}"/>
    <cellStyle name="40 % - Akzent1 5 5 7" xfId="43869" xr:uid="{00000000-0005-0000-0000-0000A9030000}"/>
    <cellStyle name="40 % - Akzent1 5 6" xfId="4019" xr:uid="{00000000-0005-0000-0000-0000AA030000}"/>
    <cellStyle name="40 % - Akzent1 5 6 2" xfId="7376" xr:uid="{00000000-0005-0000-0000-0000AA030000}"/>
    <cellStyle name="40 % - Akzent1 5 6 2 2" xfId="20827" xr:uid="{00000000-0005-0000-0000-0000AA030000}"/>
    <cellStyle name="40 % - Akzent1 5 6 2 3" xfId="34311" xr:uid="{00000000-0005-0000-0000-0000AA030000}"/>
    <cellStyle name="40 % - Akzent1 5 6 2 4" xfId="47802" xr:uid="{00000000-0005-0000-0000-0000AA030000}"/>
    <cellStyle name="40 % - Akzent1 5 6 3" xfId="10732" xr:uid="{00000000-0005-0000-0000-0000AA030000}"/>
    <cellStyle name="40 % - Akzent1 5 6 3 2" xfId="24183" xr:uid="{00000000-0005-0000-0000-0000AA030000}"/>
    <cellStyle name="40 % - Akzent1 5 6 3 3" xfId="37667" xr:uid="{00000000-0005-0000-0000-0000AA030000}"/>
    <cellStyle name="40 % - Akzent1 5 6 3 4" xfId="51158" xr:uid="{00000000-0005-0000-0000-0000AA030000}"/>
    <cellStyle name="40 % - Akzent1 5 6 4" xfId="14088" xr:uid="{00000000-0005-0000-0000-0000AA030000}"/>
    <cellStyle name="40 % - Akzent1 5 6 4 2" xfId="27539" xr:uid="{00000000-0005-0000-0000-0000AA030000}"/>
    <cellStyle name="40 % - Akzent1 5 6 4 3" xfId="41023" xr:uid="{00000000-0005-0000-0000-0000AA030000}"/>
    <cellStyle name="40 % - Akzent1 5 6 4 4" xfId="54514" xr:uid="{00000000-0005-0000-0000-0000AA030000}"/>
    <cellStyle name="40 % - Akzent1 5 6 5" xfId="17470" xr:uid="{00000000-0005-0000-0000-0000AA030000}"/>
    <cellStyle name="40 % - Akzent1 5 6 6" xfId="30954" xr:uid="{00000000-0005-0000-0000-0000AA030000}"/>
    <cellStyle name="40 % - Akzent1 5 6 7" xfId="44445" xr:uid="{00000000-0005-0000-0000-0000AA030000}"/>
    <cellStyle name="40 % - Akzent1 5 7" xfId="4569" xr:uid="{00000000-0005-0000-0000-00009F030000}"/>
    <cellStyle name="40 % - Akzent1 5 7 2" xfId="18020" xr:uid="{00000000-0005-0000-0000-00009F030000}"/>
    <cellStyle name="40 % - Akzent1 5 7 3" xfId="31504" xr:uid="{00000000-0005-0000-0000-00009F030000}"/>
    <cellStyle name="40 % - Akzent1 5 7 4" xfId="44995" xr:uid="{00000000-0005-0000-0000-00009F030000}"/>
    <cellStyle name="40 % - Akzent1 5 8" xfId="7925" xr:uid="{00000000-0005-0000-0000-00009F030000}"/>
    <cellStyle name="40 % - Akzent1 5 8 2" xfId="21376" xr:uid="{00000000-0005-0000-0000-00009F030000}"/>
    <cellStyle name="40 % - Akzent1 5 8 3" xfId="34860" xr:uid="{00000000-0005-0000-0000-00009F030000}"/>
    <cellStyle name="40 % - Akzent1 5 8 4" xfId="48351" xr:uid="{00000000-0005-0000-0000-00009F030000}"/>
    <cellStyle name="40 % - Akzent1 5 9" xfId="11281" xr:uid="{00000000-0005-0000-0000-00009F030000}"/>
    <cellStyle name="40 % - Akzent1 5 9 2" xfId="24732" xr:uid="{00000000-0005-0000-0000-00009F030000}"/>
    <cellStyle name="40 % - Akzent1 5 9 3" xfId="38216" xr:uid="{00000000-0005-0000-0000-00009F030000}"/>
    <cellStyle name="40 % - Akzent1 5 9 4" xfId="51707" xr:uid="{00000000-0005-0000-0000-00009F030000}"/>
    <cellStyle name="40 % - Akzent1 6" xfId="1290" xr:uid="{00000000-0005-0000-0000-0000AB030000}"/>
    <cellStyle name="40 % - Akzent1 6 10" xfId="14763" xr:uid="{00000000-0005-0000-0000-0000AB030000}"/>
    <cellStyle name="40 % - Akzent1 6 11" xfId="28246" xr:uid="{00000000-0005-0000-0000-0000AB030000}"/>
    <cellStyle name="40 % - Akzent1 6 12" xfId="41737" xr:uid="{00000000-0005-0000-0000-0000AB030000}"/>
    <cellStyle name="40 % - Akzent1 6 2" xfId="1528" xr:uid="{00000000-0005-0000-0000-0000AC030000}"/>
    <cellStyle name="40 % - Akzent1 6 2 10" xfId="28496" xr:uid="{00000000-0005-0000-0000-0000AC030000}"/>
    <cellStyle name="40 % - Akzent1 6 2 11" xfId="41987" xr:uid="{00000000-0005-0000-0000-0000AC030000}"/>
    <cellStyle name="40 % - Akzent1 6 2 2" xfId="2104" xr:uid="{00000000-0005-0000-0000-0000AD030000}"/>
    <cellStyle name="40 % - Akzent1 6 2 2 2" xfId="3245" xr:uid="{00000000-0005-0000-0000-0000AE030000}"/>
    <cellStyle name="40 % - Akzent1 6 2 2 2 2" xfId="6606" xr:uid="{00000000-0005-0000-0000-0000AE030000}"/>
    <cellStyle name="40 % - Akzent1 6 2 2 2 2 2" xfId="20057" xr:uid="{00000000-0005-0000-0000-0000AE030000}"/>
    <cellStyle name="40 % - Akzent1 6 2 2 2 2 3" xfId="33541" xr:uid="{00000000-0005-0000-0000-0000AE030000}"/>
    <cellStyle name="40 % - Akzent1 6 2 2 2 2 4" xfId="47032" xr:uid="{00000000-0005-0000-0000-0000AE030000}"/>
    <cellStyle name="40 % - Akzent1 6 2 2 2 3" xfId="9962" xr:uid="{00000000-0005-0000-0000-0000AE030000}"/>
    <cellStyle name="40 % - Akzent1 6 2 2 2 3 2" xfId="23413" xr:uid="{00000000-0005-0000-0000-0000AE030000}"/>
    <cellStyle name="40 % - Akzent1 6 2 2 2 3 3" xfId="36897" xr:uid="{00000000-0005-0000-0000-0000AE030000}"/>
    <cellStyle name="40 % - Akzent1 6 2 2 2 3 4" xfId="50388" xr:uid="{00000000-0005-0000-0000-0000AE030000}"/>
    <cellStyle name="40 % - Akzent1 6 2 2 2 4" xfId="13318" xr:uid="{00000000-0005-0000-0000-0000AE030000}"/>
    <cellStyle name="40 % - Akzent1 6 2 2 2 4 2" xfId="26769" xr:uid="{00000000-0005-0000-0000-0000AE030000}"/>
    <cellStyle name="40 % - Akzent1 6 2 2 2 4 3" xfId="40253" xr:uid="{00000000-0005-0000-0000-0000AE030000}"/>
    <cellStyle name="40 % - Akzent1 6 2 2 2 4 4" xfId="53744" xr:uid="{00000000-0005-0000-0000-0000AE030000}"/>
    <cellStyle name="40 % - Akzent1 6 2 2 2 5" xfId="16700" xr:uid="{00000000-0005-0000-0000-0000AE030000}"/>
    <cellStyle name="40 % - Akzent1 6 2 2 2 6" xfId="30184" xr:uid="{00000000-0005-0000-0000-0000AE030000}"/>
    <cellStyle name="40 % - Akzent1 6 2 2 2 7" xfId="43675" xr:uid="{00000000-0005-0000-0000-0000AE030000}"/>
    <cellStyle name="40 % - Akzent1 6 2 2 3" xfId="5479" xr:uid="{00000000-0005-0000-0000-0000AD030000}"/>
    <cellStyle name="40 % - Akzent1 6 2 2 3 2" xfId="18930" xr:uid="{00000000-0005-0000-0000-0000AD030000}"/>
    <cellStyle name="40 % - Akzent1 6 2 2 3 3" xfId="32414" xr:uid="{00000000-0005-0000-0000-0000AD030000}"/>
    <cellStyle name="40 % - Akzent1 6 2 2 3 4" xfId="45905" xr:uid="{00000000-0005-0000-0000-0000AD030000}"/>
    <cellStyle name="40 % - Akzent1 6 2 2 4" xfId="8835" xr:uid="{00000000-0005-0000-0000-0000AD030000}"/>
    <cellStyle name="40 % - Akzent1 6 2 2 4 2" xfId="22286" xr:uid="{00000000-0005-0000-0000-0000AD030000}"/>
    <cellStyle name="40 % - Akzent1 6 2 2 4 3" xfId="35770" xr:uid="{00000000-0005-0000-0000-0000AD030000}"/>
    <cellStyle name="40 % - Akzent1 6 2 2 4 4" xfId="49261" xr:uid="{00000000-0005-0000-0000-0000AD030000}"/>
    <cellStyle name="40 % - Akzent1 6 2 2 5" xfId="12191" xr:uid="{00000000-0005-0000-0000-0000AD030000}"/>
    <cellStyle name="40 % - Akzent1 6 2 2 5 2" xfId="25642" xr:uid="{00000000-0005-0000-0000-0000AD030000}"/>
    <cellStyle name="40 % - Akzent1 6 2 2 5 3" xfId="39126" xr:uid="{00000000-0005-0000-0000-0000AD030000}"/>
    <cellStyle name="40 % - Akzent1 6 2 2 5 4" xfId="52617" xr:uid="{00000000-0005-0000-0000-0000AD030000}"/>
    <cellStyle name="40 % - Akzent1 6 2 2 6" xfId="15573" xr:uid="{00000000-0005-0000-0000-0000AD030000}"/>
    <cellStyle name="40 % - Akzent1 6 2 2 7" xfId="29057" xr:uid="{00000000-0005-0000-0000-0000AD030000}"/>
    <cellStyle name="40 % - Akzent1 6 2 2 8" xfId="42548" xr:uid="{00000000-0005-0000-0000-0000AD030000}"/>
    <cellStyle name="40 % - Akzent1 6 2 3" xfId="2685" xr:uid="{00000000-0005-0000-0000-0000AF030000}"/>
    <cellStyle name="40 % - Akzent1 6 2 3 2" xfId="6046" xr:uid="{00000000-0005-0000-0000-0000AF030000}"/>
    <cellStyle name="40 % - Akzent1 6 2 3 2 2" xfId="19497" xr:uid="{00000000-0005-0000-0000-0000AF030000}"/>
    <cellStyle name="40 % - Akzent1 6 2 3 2 3" xfId="32981" xr:uid="{00000000-0005-0000-0000-0000AF030000}"/>
    <cellStyle name="40 % - Akzent1 6 2 3 2 4" xfId="46472" xr:uid="{00000000-0005-0000-0000-0000AF030000}"/>
    <cellStyle name="40 % - Akzent1 6 2 3 3" xfId="9402" xr:uid="{00000000-0005-0000-0000-0000AF030000}"/>
    <cellStyle name="40 % - Akzent1 6 2 3 3 2" xfId="22853" xr:uid="{00000000-0005-0000-0000-0000AF030000}"/>
    <cellStyle name="40 % - Akzent1 6 2 3 3 3" xfId="36337" xr:uid="{00000000-0005-0000-0000-0000AF030000}"/>
    <cellStyle name="40 % - Akzent1 6 2 3 3 4" xfId="49828" xr:uid="{00000000-0005-0000-0000-0000AF030000}"/>
    <cellStyle name="40 % - Akzent1 6 2 3 4" xfId="12758" xr:uid="{00000000-0005-0000-0000-0000AF030000}"/>
    <cellStyle name="40 % - Akzent1 6 2 3 4 2" xfId="26209" xr:uid="{00000000-0005-0000-0000-0000AF030000}"/>
    <cellStyle name="40 % - Akzent1 6 2 3 4 3" xfId="39693" xr:uid="{00000000-0005-0000-0000-0000AF030000}"/>
    <cellStyle name="40 % - Akzent1 6 2 3 4 4" xfId="53184" xr:uid="{00000000-0005-0000-0000-0000AF030000}"/>
    <cellStyle name="40 % - Akzent1 6 2 3 5" xfId="16140" xr:uid="{00000000-0005-0000-0000-0000AF030000}"/>
    <cellStyle name="40 % - Akzent1 6 2 3 6" xfId="29624" xr:uid="{00000000-0005-0000-0000-0000AF030000}"/>
    <cellStyle name="40 % - Akzent1 6 2 3 7" xfId="43115" xr:uid="{00000000-0005-0000-0000-0000AF030000}"/>
    <cellStyle name="40 % - Akzent1 6 2 4" xfId="3790" xr:uid="{00000000-0005-0000-0000-0000B0030000}"/>
    <cellStyle name="40 % - Akzent1 6 2 4 2" xfId="7151" xr:uid="{00000000-0005-0000-0000-0000B0030000}"/>
    <cellStyle name="40 % - Akzent1 6 2 4 2 2" xfId="20602" xr:uid="{00000000-0005-0000-0000-0000B0030000}"/>
    <cellStyle name="40 % - Akzent1 6 2 4 2 3" xfId="34086" xr:uid="{00000000-0005-0000-0000-0000B0030000}"/>
    <cellStyle name="40 % - Akzent1 6 2 4 2 4" xfId="47577" xr:uid="{00000000-0005-0000-0000-0000B0030000}"/>
    <cellStyle name="40 % - Akzent1 6 2 4 3" xfId="10507" xr:uid="{00000000-0005-0000-0000-0000B0030000}"/>
    <cellStyle name="40 % - Akzent1 6 2 4 3 2" xfId="23958" xr:uid="{00000000-0005-0000-0000-0000B0030000}"/>
    <cellStyle name="40 % - Akzent1 6 2 4 3 3" xfId="37442" xr:uid="{00000000-0005-0000-0000-0000B0030000}"/>
    <cellStyle name="40 % - Akzent1 6 2 4 3 4" xfId="50933" xr:uid="{00000000-0005-0000-0000-0000B0030000}"/>
    <cellStyle name="40 % - Akzent1 6 2 4 4" xfId="13863" xr:uid="{00000000-0005-0000-0000-0000B0030000}"/>
    <cellStyle name="40 % - Akzent1 6 2 4 4 2" xfId="27314" xr:uid="{00000000-0005-0000-0000-0000B0030000}"/>
    <cellStyle name="40 % - Akzent1 6 2 4 4 3" xfId="40798" xr:uid="{00000000-0005-0000-0000-0000B0030000}"/>
    <cellStyle name="40 % - Akzent1 6 2 4 4 4" xfId="54289" xr:uid="{00000000-0005-0000-0000-0000B0030000}"/>
    <cellStyle name="40 % - Akzent1 6 2 4 5" xfId="17245" xr:uid="{00000000-0005-0000-0000-0000B0030000}"/>
    <cellStyle name="40 % - Akzent1 6 2 4 6" xfId="30729" xr:uid="{00000000-0005-0000-0000-0000B0030000}"/>
    <cellStyle name="40 % - Akzent1 6 2 4 7" xfId="44220" xr:uid="{00000000-0005-0000-0000-0000B0030000}"/>
    <cellStyle name="40 % - Akzent1 6 2 5" xfId="4370" xr:uid="{00000000-0005-0000-0000-0000B1030000}"/>
    <cellStyle name="40 % - Akzent1 6 2 5 2" xfId="7727" xr:uid="{00000000-0005-0000-0000-0000B1030000}"/>
    <cellStyle name="40 % - Akzent1 6 2 5 2 2" xfId="21178" xr:uid="{00000000-0005-0000-0000-0000B1030000}"/>
    <cellStyle name="40 % - Akzent1 6 2 5 2 3" xfId="34662" xr:uid="{00000000-0005-0000-0000-0000B1030000}"/>
    <cellStyle name="40 % - Akzent1 6 2 5 2 4" xfId="48153" xr:uid="{00000000-0005-0000-0000-0000B1030000}"/>
    <cellStyle name="40 % - Akzent1 6 2 5 3" xfId="11083" xr:uid="{00000000-0005-0000-0000-0000B1030000}"/>
    <cellStyle name="40 % - Akzent1 6 2 5 3 2" xfId="24534" xr:uid="{00000000-0005-0000-0000-0000B1030000}"/>
    <cellStyle name="40 % - Akzent1 6 2 5 3 3" xfId="38018" xr:uid="{00000000-0005-0000-0000-0000B1030000}"/>
    <cellStyle name="40 % - Akzent1 6 2 5 3 4" xfId="51509" xr:uid="{00000000-0005-0000-0000-0000B1030000}"/>
    <cellStyle name="40 % - Akzent1 6 2 5 4" xfId="14439" xr:uid="{00000000-0005-0000-0000-0000B1030000}"/>
    <cellStyle name="40 % - Akzent1 6 2 5 4 2" xfId="27890" xr:uid="{00000000-0005-0000-0000-0000B1030000}"/>
    <cellStyle name="40 % - Akzent1 6 2 5 4 3" xfId="41374" xr:uid="{00000000-0005-0000-0000-0000B1030000}"/>
    <cellStyle name="40 % - Akzent1 6 2 5 4 4" xfId="54865" xr:uid="{00000000-0005-0000-0000-0000B1030000}"/>
    <cellStyle name="40 % - Akzent1 6 2 5 5" xfId="17821" xr:uid="{00000000-0005-0000-0000-0000B1030000}"/>
    <cellStyle name="40 % - Akzent1 6 2 5 6" xfId="31305" xr:uid="{00000000-0005-0000-0000-0000B1030000}"/>
    <cellStyle name="40 % - Akzent1 6 2 5 7" xfId="44796" xr:uid="{00000000-0005-0000-0000-0000B1030000}"/>
    <cellStyle name="40 % - Akzent1 6 2 6" xfId="4920" xr:uid="{00000000-0005-0000-0000-0000AC030000}"/>
    <cellStyle name="40 % - Akzent1 6 2 6 2" xfId="18371" xr:uid="{00000000-0005-0000-0000-0000AC030000}"/>
    <cellStyle name="40 % - Akzent1 6 2 6 3" xfId="31855" xr:uid="{00000000-0005-0000-0000-0000AC030000}"/>
    <cellStyle name="40 % - Akzent1 6 2 6 4" xfId="45346" xr:uid="{00000000-0005-0000-0000-0000AC030000}"/>
    <cellStyle name="40 % - Akzent1 6 2 7" xfId="8276" xr:uid="{00000000-0005-0000-0000-0000AC030000}"/>
    <cellStyle name="40 % - Akzent1 6 2 7 2" xfId="21727" xr:uid="{00000000-0005-0000-0000-0000AC030000}"/>
    <cellStyle name="40 % - Akzent1 6 2 7 3" xfId="35211" xr:uid="{00000000-0005-0000-0000-0000AC030000}"/>
    <cellStyle name="40 % - Akzent1 6 2 7 4" xfId="48702" xr:uid="{00000000-0005-0000-0000-0000AC030000}"/>
    <cellStyle name="40 % - Akzent1 6 2 8" xfId="11632" xr:uid="{00000000-0005-0000-0000-0000AC030000}"/>
    <cellStyle name="40 % - Akzent1 6 2 8 2" xfId="25083" xr:uid="{00000000-0005-0000-0000-0000AC030000}"/>
    <cellStyle name="40 % - Akzent1 6 2 8 3" xfId="38567" xr:uid="{00000000-0005-0000-0000-0000AC030000}"/>
    <cellStyle name="40 % - Akzent1 6 2 8 4" xfId="52058" xr:uid="{00000000-0005-0000-0000-0000AC030000}"/>
    <cellStyle name="40 % - Akzent1 6 2 9" xfId="15013" xr:uid="{00000000-0005-0000-0000-0000AC030000}"/>
    <cellStyle name="40 % - Akzent1 6 3" xfId="1855" xr:uid="{00000000-0005-0000-0000-0000B2030000}"/>
    <cellStyle name="40 % - Akzent1 6 3 2" xfId="2995" xr:uid="{00000000-0005-0000-0000-0000B3030000}"/>
    <cellStyle name="40 % - Akzent1 6 3 2 2" xfId="6356" xr:uid="{00000000-0005-0000-0000-0000B3030000}"/>
    <cellStyle name="40 % - Akzent1 6 3 2 2 2" xfId="19807" xr:uid="{00000000-0005-0000-0000-0000B3030000}"/>
    <cellStyle name="40 % - Akzent1 6 3 2 2 3" xfId="33291" xr:uid="{00000000-0005-0000-0000-0000B3030000}"/>
    <cellStyle name="40 % - Akzent1 6 3 2 2 4" xfId="46782" xr:uid="{00000000-0005-0000-0000-0000B3030000}"/>
    <cellStyle name="40 % - Akzent1 6 3 2 3" xfId="9712" xr:uid="{00000000-0005-0000-0000-0000B3030000}"/>
    <cellStyle name="40 % - Akzent1 6 3 2 3 2" xfId="23163" xr:uid="{00000000-0005-0000-0000-0000B3030000}"/>
    <cellStyle name="40 % - Akzent1 6 3 2 3 3" xfId="36647" xr:uid="{00000000-0005-0000-0000-0000B3030000}"/>
    <cellStyle name="40 % - Akzent1 6 3 2 3 4" xfId="50138" xr:uid="{00000000-0005-0000-0000-0000B3030000}"/>
    <cellStyle name="40 % - Akzent1 6 3 2 4" xfId="13068" xr:uid="{00000000-0005-0000-0000-0000B3030000}"/>
    <cellStyle name="40 % - Akzent1 6 3 2 4 2" xfId="26519" xr:uid="{00000000-0005-0000-0000-0000B3030000}"/>
    <cellStyle name="40 % - Akzent1 6 3 2 4 3" xfId="40003" xr:uid="{00000000-0005-0000-0000-0000B3030000}"/>
    <cellStyle name="40 % - Akzent1 6 3 2 4 4" xfId="53494" xr:uid="{00000000-0005-0000-0000-0000B3030000}"/>
    <cellStyle name="40 % - Akzent1 6 3 2 5" xfId="16450" xr:uid="{00000000-0005-0000-0000-0000B3030000}"/>
    <cellStyle name="40 % - Akzent1 6 3 2 6" xfId="29934" xr:uid="{00000000-0005-0000-0000-0000B3030000}"/>
    <cellStyle name="40 % - Akzent1 6 3 2 7" xfId="43425" xr:uid="{00000000-0005-0000-0000-0000B3030000}"/>
    <cellStyle name="40 % - Akzent1 6 3 3" xfId="5229" xr:uid="{00000000-0005-0000-0000-0000B2030000}"/>
    <cellStyle name="40 % - Akzent1 6 3 3 2" xfId="18680" xr:uid="{00000000-0005-0000-0000-0000B2030000}"/>
    <cellStyle name="40 % - Akzent1 6 3 3 3" xfId="32164" xr:uid="{00000000-0005-0000-0000-0000B2030000}"/>
    <cellStyle name="40 % - Akzent1 6 3 3 4" xfId="45655" xr:uid="{00000000-0005-0000-0000-0000B2030000}"/>
    <cellStyle name="40 % - Akzent1 6 3 4" xfId="8585" xr:uid="{00000000-0005-0000-0000-0000B2030000}"/>
    <cellStyle name="40 % - Akzent1 6 3 4 2" xfId="22036" xr:uid="{00000000-0005-0000-0000-0000B2030000}"/>
    <cellStyle name="40 % - Akzent1 6 3 4 3" xfId="35520" xr:uid="{00000000-0005-0000-0000-0000B2030000}"/>
    <cellStyle name="40 % - Akzent1 6 3 4 4" xfId="49011" xr:uid="{00000000-0005-0000-0000-0000B2030000}"/>
    <cellStyle name="40 % - Akzent1 6 3 5" xfId="11941" xr:uid="{00000000-0005-0000-0000-0000B2030000}"/>
    <cellStyle name="40 % - Akzent1 6 3 5 2" xfId="25392" xr:uid="{00000000-0005-0000-0000-0000B2030000}"/>
    <cellStyle name="40 % - Akzent1 6 3 5 3" xfId="38876" xr:uid="{00000000-0005-0000-0000-0000B2030000}"/>
    <cellStyle name="40 % - Akzent1 6 3 5 4" xfId="52367" xr:uid="{00000000-0005-0000-0000-0000B2030000}"/>
    <cellStyle name="40 % - Akzent1 6 3 6" xfId="15323" xr:uid="{00000000-0005-0000-0000-0000B2030000}"/>
    <cellStyle name="40 % - Akzent1 6 3 7" xfId="28807" xr:uid="{00000000-0005-0000-0000-0000B2030000}"/>
    <cellStyle name="40 % - Akzent1 6 3 8" xfId="42298" xr:uid="{00000000-0005-0000-0000-0000B2030000}"/>
    <cellStyle name="40 % - Akzent1 6 4" xfId="2434" xr:uid="{00000000-0005-0000-0000-0000B4030000}"/>
    <cellStyle name="40 % - Akzent1 6 4 2" xfId="5796" xr:uid="{00000000-0005-0000-0000-0000B4030000}"/>
    <cellStyle name="40 % - Akzent1 6 4 2 2" xfId="19247" xr:uid="{00000000-0005-0000-0000-0000B4030000}"/>
    <cellStyle name="40 % - Akzent1 6 4 2 3" xfId="32731" xr:uid="{00000000-0005-0000-0000-0000B4030000}"/>
    <cellStyle name="40 % - Akzent1 6 4 2 4" xfId="46222" xr:uid="{00000000-0005-0000-0000-0000B4030000}"/>
    <cellStyle name="40 % - Akzent1 6 4 3" xfId="9152" xr:uid="{00000000-0005-0000-0000-0000B4030000}"/>
    <cellStyle name="40 % - Akzent1 6 4 3 2" xfId="22603" xr:uid="{00000000-0005-0000-0000-0000B4030000}"/>
    <cellStyle name="40 % - Akzent1 6 4 3 3" xfId="36087" xr:uid="{00000000-0005-0000-0000-0000B4030000}"/>
    <cellStyle name="40 % - Akzent1 6 4 3 4" xfId="49578" xr:uid="{00000000-0005-0000-0000-0000B4030000}"/>
    <cellStyle name="40 % - Akzent1 6 4 4" xfId="12508" xr:uid="{00000000-0005-0000-0000-0000B4030000}"/>
    <cellStyle name="40 % - Akzent1 6 4 4 2" xfId="25959" xr:uid="{00000000-0005-0000-0000-0000B4030000}"/>
    <cellStyle name="40 % - Akzent1 6 4 4 3" xfId="39443" xr:uid="{00000000-0005-0000-0000-0000B4030000}"/>
    <cellStyle name="40 % - Akzent1 6 4 4 4" xfId="52934" xr:uid="{00000000-0005-0000-0000-0000B4030000}"/>
    <cellStyle name="40 % - Akzent1 6 4 5" xfId="15890" xr:uid="{00000000-0005-0000-0000-0000B4030000}"/>
    <cellStyle name="40 % - Akzent1 6 4 6" xfId="29374" xr:uid="{00000000-0005-0000-0000-0000B4030000}"/>
    <cellStyle name="40 % - Akzent1 6 4 7" xfId="42865" xr:uid="{00000000-0005-0000-0000-0000B4030000}"/>
    <cellStyle name="40 % - Akzent1 6 5" xfId="3540" xr:uid="{00000000-0005-0000-0000-0000B5030000}"/>
    <cellStyle name="40 % - Akzent1 6 5 2" xfId="6901" xr:uid="{00000000-0005-0000-0000-0000B5030000}"/>
    <cellStyle name="40 % - Akzent1 6 5 2 2" xfId="20352" xr:uid="{00000000-0005-0000-0000-0000B5030000}"/>
    <cellStyle name="40 % - Akzent1 6 5 2 3" xfId="33836" xr:uid="{00000000-0005-0000-0000-0000B5030000}"/>
    <cellStyle name="40 % - Akzent1 6 5 2 4" xfId="47327" xr:uid="{00000000-0005-0000-0000-0000B5030000}"/>
    <cellStyle name="40 % - Akzent1 6 5 3" xfId="10257" xr:uid="{00000000-0005-0000-0000-0000B5030000}"/>
    <cellStyle name="40 % - Akzent1 6 5 3 2" xfId="23708" xr:uid="{00000000-0005-0000-0000-0000B5030000}"/>
    <cellStyle name="40 % - Akzent1 6 5 3 3" xfId="37192" xr:uid="{00000000-0005-0000-0000-0000B5030000}"/>
    <cellStyle name="40 % - Akzent1 6 5 3 4" xfId="50683" xr:uid="{00000000-0005-0000-0000-0000B5030000}"/>
    <cellStyle name="40 % - Akzent1 6 5 4" xfId="13613" xr:uid="{00000000-0005-0000-0000-0000B5030000}"/>
    <cellStyle name="40 % - Akzent1 6 5 4 2" xfId="27064" xr:uid="{00000000-0005-0000-0000-0000B5030000}"/>
    <cellStyle name="40 % - Akzent1 6 5 4 3" xfId="40548" xr:uid="{00000000-0005-0000-0000-0000B5030000}"/>
    <cellStyle name="40 % - Akzent1 6 5 4 4" xfId="54039" xr:uid="{00000000-0005-0000-0000-0000B5030000}"/>
    <cellStyle name="40 % - Akzent1 6 5 5" xfId="16995" xr:uid="{00000000-0005-0000-0000-0000B5030000}"/>
    <cellStyle name="40 % - Akzent1 6 5 6" xfId="30479" xr:uid="{00000000-0005-0000-0000-0000B5030000}"/>
    <cellStyle name="40 % - Akzent1 6 5 7" xfId="43970" xr:uid="{00000000-0005-0000-0000-0000B5030000}"/>
    <cellStyle name="40 % - Akzent1 6 6" xfId="4120" xr:uid="{00000000-0005-0000-0000-0000B6030000}"/>
    <cellStyle name="40 % - Akzent1 6 6 2" xfId="7477" xr:uid="{00000000-0005-0000-0000-0000B6030000}"/>
    <cellStyle name="40 % - Akzent1 6 6 2 2" xfId="20928" xr:uid="{00000000-0005-0000-0000-0000B6030000}"/>
    <cellStyle name="40 % - Akzent1 6 6 2 3" xfId="34412" xr:uid="{00000000-0005-0000-0000-0000B6030000}"/>
    <cellStyle name="40 % - Akzent1 6 6 2 4" xfId="47903" xr:uid="{00000000-0005-0000-0000-0000B6030000}"/>
    <cellStyle name="40 % - Akzent1 6 6 3" xfId="10833" xr:uid="{00000000-0005-0000-0000-0000B6030000}"/>
    <cellStyle name="40 % - Akzent1 6 6 3 2" xfId="24284" xr:uid="{00000000-0005-0000-0000-0000B6030000}"/>
    <cellStyle name="40 % - Akzent1 6 6 3 3" xfId="37768" xr:uid="{00000000-0005-0000-0000-0000B6030000}"/>
    <cellStyle name="40 % - Akzent1 6 6 3 4" xfId="51259" xr:uid="{00000000-0005-0000-0000-0000B6030000}"/>
    <cellStyle name="40 % - Akzent1 6 6 4" xfId="14189" xr:uid="{00000000-0005-0000-0000-0000B6030000}"/>
    <cellStyle name="40 % - Akzent1 6 6 4 2" xfId="27640" xr:uid="{00000000-0005-0000-0000-0000B6030000}"/>
    <cellStyle name="40 % - Akzent1 6 6 4 3" xfId="41124" xr:uid="{00000000-0005-0000-0000-0000B6030000}"/>
    <cellStyle name="40 % - Akzent1 6 6 4 4" xfId="54615" xr:uid="{00000000-0005-0000-0000-0000B6030000}"/>
    <cellStyle name="40 % - Akzent1 6 6 5" xfId="17571" xr:uid="{00000000-0005-0000-0000-0000B6030000}"/>
    <cellStyle name="40 % - Akzent1 6 6 6" xfId="31055" xr:uid="{00000000-0005-0000-0000-0000B6030000}"/>
    <cellStyle name="40 % - Akzent1 6 6 7" xfId="44546" xr:uid="{00000000-0005-0000-0000-0000B6030000}"/>
    <cellStyle name="40 % - Akzent1 6 7" xfId="4670" xr:uid="{00000000-0005-0000-0000-0000AB030000}"/>
    <cellStyle name="40 % - Akzent1 6 7 2" xfId="18121" xr:uid="{00000000-0005-0000-0000-0000AB030000}"/>
    <cellStyle name="40 % - Akzent1 6 7 3" xfId="31605" xr:uid="{00000000-0005-0000-0000-0000AB030000}"/>
    <cellStyle name="40 % - Akzent1 6 7 4" xfId="45096" xr:uid="{00000000-0005-0000-0000-0000AB030000}"/>
    <cellStyle name="40 % - Akzent1 6 8" xfId="8026" xr:uid="{00000000-0005-0000-0000-0000AB030000}"/>
    <cellStyle name="40 % - Akzent1 6 8 2" xfId="21477" xr:uid="{00000000-0005-0000-0000-0000AB030000}"/>
    <cellStyle name="40 % - Akzent1 6 8 3" xfId="34961" xr:uid="{00000000-0005-0000-0000-0000AB030000}"/>
    <cellStyle name="40 % - Akzent1 6 8 4" xfId="48452" xr:uid="{00000000-0005-0000-0000-0000AB030000}"/>
    <cellStyle name="40 % - Akzent1 6 9" xfId="11382" xr:uid="{00000000-0005-0000-0000-0000AB030000}"/>
    <cellStyle name="40 % - Akzent1 6 9 2" xfId="24833" xr:uid="{00000000-0005-0000-0000-0000AB030000}"/>
    <cellStyle name="40 % - Akzent1 6 9 3" xfId="38317" xr:uid="{00000000-0005-0000-0000-0000AB030000}"/>
    <cellStyle name="40 % - Akzent1 6 9 4" xfId="51808" xr:uid="{00000000-0005-0000-0000-0000AB030000}"/>
    <cellStyle name="40 % - Akzent1 7" xfId="1342" xr:uid="{00000000-0005-0000-0000-0000B7030000}"/>
    <cellStyle name="40 % - Akzent1 7 10" xfId="28304" xr:uid="{00000000-0005-0000-0000-0000B7030000}"/>
    <cellStyle name="40 % - Akzent1 7 11" xfId="41795" xr:uid="{00000000-0005-0000-0000-0000B7030000}"/>
    <cellStyle name="40 % - Akzent1 7 2" xfId="1913" xr:uid="{00000000-0005-0000-0000-0000B8030000}"/>
    <cellStyle name="40 % - Akzent1 7 2 2" xfId="3053" xr:uid="{00000000-0005-0000-0000-0000B9030000}"/>
    <cellStyle name="40 % - Akzent1 7 2 2 2" xfId="6414" xr:uid="{00000000-0005-0000-0000-0000B9030000}"/>
    <cellStyle name="40 % - Akzent1 7 2 2 2 2" xfId="19865" xr:uid="{00000000-0005-0000-0000-0000B9030000}"/>
    <cellStyle name="40 % - Akzent1 7 2 2 2 3" xfId="33349" xr:uid="{00000000-0005-0000-0000-0000B9030000}"/>
    <cellStyle name="40 % - Akzent1 7 2 2 2 4" xfId="46840" xr:uid="{00000000-0005-0000-0000-0000B9030000}"/>
    <cellStyle name="40 % - Akzent1 7 2 2 3" xfId="9770" xr:uid="{00000000-0005-0000-0000-0000B9030000}"/>
    <cellStyle name="40 % - Akzent1 7 2 2 3 2" xfId="23221" xr:uid="{00000000-0005-0000-0000-0000B9030000}"/>
    <cellStyle name="40 % - Akzent1 7 2 2 3 3" xfId="36705" xr:uid="{00000000-0005-0000-0000-0000B9030000}"/>
    <cellStyle name="40 % - Akzent1 7 2 2 3 4" xfId="50196" xr:uid="{00000000-0005-0000-0000-0000B9030000}"/>
    <cellStyle name="40 % - Akzent1 7 2 2 4" xfId="13126" xr:uid="{00000000-0005-0000-0000-0000B9030000}"/>
    <cellStyle name="40 % - Akzent1 7 2 2 4 2" xfId="26577" xr:uid="{00000000-0005-0000-0000-0000B9030000}"/>
    <cellStyle name="40 % - Akzent1 7 2 2 4 3" xfId="40061" xr:uid="{00000000-0005-0000-0000-0000B9030000}"/>
    <cellStyle name="40 % - Akzent1 7 2 2 4 4" xfId="53552" xr:uid="{00000000-0005-0000-0000-0000B9030000}"/>
    <cellStyle name="40 % - Akzent1 7 2 2 5" xfId="16508" xr:uid="{00000000-0005-0000-0000-0000B9030000}"/>
    <cellStyle name="40 % - Akzent1 7 2 2 6" xfId="29992" xr:uid="{00000000-0005-0000-0000-0000B9030000}"/>
    <cellStyle name="40 % - Akzent1 7 2 2 7" xfId="43483" xr:uid="{00000000-0005-0000-0000-0000B9030000}"/>
    <cellStyle name="40 % - Akzent1 7 2 3" xfId="5287" xr:uid="{00000000-0005-0000-0000-0000B8030000}"/>
    <cellStyle name="40 % - Akzent1 7 2 3 2" xfId="18738" xr:uid="{00000000-0005-0000-0000-0000B8030000}"/>
    <cellStyle name="40 % - Akzent1 7 2 3 3" xfId="32222" xr:uid="{00000000-0005-0000-0000-0000B8030000}"/>
    <cellStyle name="40 % - Akzent1 7 2 3 4" xfId="45713" xr:uid="{00000000-0005-0000-0000-0000B8030000}"/>
    <cellStyle name="40 % - Akzent1 7 2 4" xfId="8643" xr:uid="{00000000-0005-0000-0000-0000B8030000}"/>
    <cellStyle name="40 % - Akzent1 7 2 4 2" xfId="22094" xr:uid="{00000000-0005-0000-0000-0000B8030000}"/>
    <cellStyle name="40 % - Akzent1 7 2 4 3" xfId="35578" xr:uid="{00000000-0005-0000-0000-0000B8030000}"/>
    <cellStyle name="40 % - Akzent1 7 2 4 4" xfId="49069" xr:uid="{00000000-0005-0000-0000-0000B8030000}"/>
    <cellStyle name="40 % - Akzent1 7 2 5" xfId="11999" xr:uid="{00000000-0005-0000-0000-0000B8030000}"/>
    <cellStyle name="40 % - Akzent1 7 2 5 2" xfId="25450" xr:uid="{00000000-0005-0000-0000-0000B8030000}"/>
    <cellStyle name="40 % - Akzent1 7 2 5 3" xfId="38934" xr:uid="{00000000-0005-0000-0000-0000B8030000}"/>
    <cellStyle name="40 % - Akzent1 7 2 5 4" xfId="52425" xr:uid="{00000000-0005-0000-0000-0000B8030000}"/>
    <cellStyle name="40 % - Akzent1 7 2 6" xfId="15381" xr:uid="{00000000-0005-0000-0000-0000B8030000}"/>
    <cellStyle name="40 % - Akzent1 7 2 7" xfId="28865" xr:uid="{00000000-0005-0000-0000-0000B8030000}"/>
    <cellStyle name="40 % - Akzent1 7 2 8" xfId="42356" xr:uid="{00000000-0005-0000-0000-0000B8030000}"/>
    <cellStyle name="40 % - Akzent1 7 3" xfId="2493" xr:uid="{00000000-0005-0000-0000-0000BA030000}"/>
    <cellStyle name="40 % - Akzent1 7 3 2" xfId="5854" xr:uid="{00000000-0005-0000-0000-0000BA030000}"/>
    <cellStyle name="40 % - Akzent1 7 3 2 2" xfId="19305" xr:uid="{00000000-0005-0000-0000-0000BA030000}"/>
    <cellStyle name="40 % - Akzent1 7 3 2 3" xfId="32789" xr:uid="{00000000-0005-0000-0000-0000BA030000}"/>
    <cellStyle name="40 % - Akzent1 7 3 2 4" xfId="46280" xr:uid="{00000000-0005-0000-0000-0000BA030000}"/>
    <cellStyle name="40 % - Akzent1 7 3 3" xfId="9210" xr:uid="{00000000-0005-0000-0000-0000BA030000}"/>
    <cellStyle name="40 % - Akzent1 7 3 3 2" xfId="22661" xr:uid="{00000000-0005-0000-0000-0000BA030000}"/>
    <cellStyle name="40 % - Akzent1 7 3 3 3" xfId="36145" xr:uid="{00000000-0005-0000-0000-0000BA030000}"/>
    <cellStyle name="40 % - Akzent1 7 3 3 4" xfId="49636" xr:uid="{00000000-0005-0000-0000-0000BA030000}"/>
    <cellStyle name="40 % - Akzent1 7 3 4" xfId="12566" xr:uid="{00000000-0005-0000-0000-0000BA030000}"/>
    <cellStyle name="40 % - Akzent1 7 3 4 2" xfId="26017" xr:uid="{00000000-0005-0000-0000-0000BA030000}"/>
    <cellStyle name="40 % - Akzent1 7 3 4 3" xfId="39501" xr:uid="{00000000-0005-0000-0000-0000BA030000}"/>
    <cellStyle name="40 % - Akzent1 7 3 4 4" xfId="52992" xr:uid="{00000000-0005-0000-0000-0000BA030000}"/>
    <cellStyle name="40 % - Akzent1 7 3 5" xfId="15948" xr:uid="{00000000-0005-0000-0000-0000BA030000}"/>
    <cellStyle name="40 % - Akzent1 7 3 6" xfId="29432" xr:uid="{00000000-0005-0000-0000-0000BA030000}"/>
    <cellStyle name="40 % - Akzent1 7 3 7" xfId="42923" xr:uid="{00000000-0005-0000-0000-0000BA030000}"/>
    <cellStyle name="40 % - Akzent1 7 4" xfId="3598" xr:uid="{00000000-0005-0000-0000-0000BB030000}"/>
    <cellStyle name="40 % - Akzent1 7 4 2" xfId="6959" xr:uid="{00000000-0005-0000-0000-0000BB030000}"/>
    <cellStyle name="40 % - Akzent1 7 4 2 2" xfId="20410" xr:uid="{00000000-0005-0000-0000-0000BB030000}"/>
    <cellStyle name="40 % - Akzent1 7 4 2 3" xfId="33894" xr:uid="{00000000-0005-0000-0000-0000BB030000}"/>
    <cellStyle name="40 % - Akzent1 7 4 2 4" xfId="47385" xr:uid="{00000000-0005-0000-0000-0000BB030000}"/>
    <cellStyle name="40 % - Akzent1 7 4 3" xfId="10315" xr:uid="{00000000-0005-0000-0000-0000BB030000}"/>
    <cellStyle name="40 % - Akzent1 7 4 3 2" xfId="23766" xr:uid="{00000000-0005-0000-0000-0000BB030000}"/>
    <cellStyle name="40 % - Akzent1 7 4 3 3" xfId="37250" xr:uid="{00000000-0005-0000-0000-0000BB030000}"/>
    <cellStyle name="40 % - Akzent1 7 4 3 4" xfId="50741" xr:uid="{00000000-0005-0000-0000-0000BB030000}"/>
    <cellStyle name="40 % - Akzent1 7 4 4" xfId="13671" xr:uid="{00000000-0005-0000-0000-0000BB030000}"/>
    <cellStyle name="40 % - Akzent1 7 4 4 2" xfId="27122" xr:uid="{00000000-0005-0000-0000-0000BB030000}"/>
    <cellStyle name="40 % - Akzent1 7 4 4 3" xfId="40606" xr:uid="{00000000-0005-0000-0000-0000BB030000}"/>
    <cellStyle name="40 % - Akzent1 7 4 4 4" xfId="54097" xr:uid="{00000000-0005-0000-0000-0000BB030000}"/>
    <cellStyle name="40 % - Akzent1 7 4 5" xfId="17053" xr:uid="{00000000-0005-0000-0000-0000BB030000}"/>
    <cellStyle name="40 % - Akzent1 7 4 6" xfId="30537" xr:uid="{00000000-0005-0000-0000-0000BB030000}"/>
    <cellStyle name="40 % - Akzent1 7 4 7" xfId="44028" xr:uid="{00000000-0005-0000-0000-0000BB030000}"/>
    <cellStyle name="40 % - Akzent1 7 5" xfId="4178" xr:uid="{00000000-0005-0000-0000-0000BC030000}"/>
    <cellStyle name="40 % - Akzent1 7 5 2" xfId="7535" xr:uid="{00000000-0005-0000-0000-0000BC030000}"/>
    <cellStyle name="40 % - Akzent1 7 5 2 2" xfId="20986" xr:uid="{00000000-0005-0000-0000-0000BC030000}"/>
    <cellStyle name="40 % - Akzent1 7 5 2 3" xfId="34470" xr:uid="{00000000-0005-0000-0000-0000BC030000}"/>
    <cellStyle name="40 % - Akzent1 7 5 2 4" xfId="47961" xr:uid="{00000000-0005-0000-0000-0000BC030000}"/>
    <cellStyle name="40 % - Akzent1 7 5 3" xfId="10891" xr:uid="{00000000-0005-0000-0000-0000BC030000}"/>
    <cellStyle name="40 % - Akzent1 7 5 3 2" xfId="24342" xr:uid="{00000000-0005-0000-0000-0000BC030000}"/>
    <cellStyle name="40 % - Akzent1 7 5 3 3" xfId="37826" xr:uid="{00000000-0005-0000-0000-0000BC030000}"/>
    <cellStyle name="40 % - Akzent1 7 5 3 4" xfId="51317" xr:uid="{00000000-0005-0000-0000-0000BC030000}"/>
    <cellStyle name="40 % - Akzent1 7 5 4" xfId="14247" xr:uid="{00000000-0005-0000-0000-0000BC030000}"/>
    <cellStyle name="40 % - Akzent1 7 5 4 2" xfId="27698" xr:uid="{00000000-0005-0000-0000-0000BC030000}"/>
    <cellStyle name="40 % - Akzent1 7 5 4 3" xfId="41182" xr:uid="{00000000-0005-0000-0000-0000BC030000}"/>
    <cellStyle name="40 % - Akzent1 7 5 4 4" xfId="54673" xr:uid="{00000000-0005-0000-0000-0000BC030000}"/>
    <cellStyle name="40 % - Akzent1 7 5 5" xfId="17629" xr:uid="{00000000-0005-0000-0000-0000BC030000}"/>
    <cellStyle name="40 % - Akzent1 7 5 6" xfId="31113" xr:uid="{00000000-0005-0000-0000-0000BC030000}"/>
    <cellStyle name="40 % - Akzent1 7 5 7" xfId="44604" xr:uid="{00000000-0005-0000-0000-0000BC030000}"/>
    <cellStyle name="40 % - Akzent1 7 6" xfId="4728" xr:uid="{00000000-0005-0000-0000-0000B7030000}"/>
    <cellStyle name="40 % - Akzent1 7 6 2" xfId="18179" xr:uid="{00000000-0005-0000-0000-0000B7030000}"/>
    <cellStyle name="40 % - Akzent1 7 6 3" xfId="31663" xr:uid="{00000000-0005-0000-0000-0000B7030000}"/>
    <cellStyle name="40 % - Akzent1 7 6 4" xfId="45154" xr:uid="{00000000-0005-0000-0000-0000B7030000}"/>
    <cellStyle name="40 % - Akzent1 7 7" xfId="8084" xr:uid="{00000000-0005-0000-0000-0000B7030000}"/>
    <cellStyle name="40 % - Akzent1 7 7 2" xfId="21535" xr:uid="{00000000-0005-0000-0000-0000B7030000}"/>
    <cellStyle name="40 % - Akzent1 7 7 3" xfId="35019" xr:uid="{00000000-0005-0000-0000-0000B7030000}"/>
    <cellStyle name="40 % - Akzent1 7 7 4" xfId="48510" xr:uid="{00000000-0005-0000-0000-0000B7030000}"/>
    <cellStyle name="40 % - Akzent1 7 8" xfId="11440" xr:uid="{00000000-0005-0000-0000-0000B7030000}"/>
    <cellStyle name="40 % - Akzent1 7 8 2" xfId="24891" xr:uid="{00000000-0005-0000-0000-0000B7030000}"/>
    <cellStyle name="40 % - Akzent1 7 8 3" xfId="38375" xr:uid="{00000000-0005-0000-0000-0000B7030000}"/>
    <cellStyle name="40 % - Akzent1 7 8 4" xfId="51866" xr:uid="{00000000-0005-0000-0000-0000B7030000}"/>
    <cellStyle name="40 % - Akzent1 7 9" xfId="14821" xr:uid="{00000000-0005-0000-0000-0000B7030000}"/>
    <cellStyle name="40 % - Akzent1 8" xfId="1576" xr:uid="{00000000-0005-0000-0000-0000BD030000}"/>
    <cellStyle name="40 % - Akzent1 8 10" xfId="28545" xr:uid="{00000000-0005-0000-0000-0000BD030000}"/>
    <cellStyle name="40 % - Akzent1 8 11" xfId="42036" xr:uid="{00000000-0005-0000-0000-0000BD030000}"/>
    <cellStyle name="40 % - Akzent1 8 2" xfId="2153" xr:uid="{00000000-0005-0000-0000-0000BE030000}"/>
    <cellStyle name="40 % - Akzent1 8 2 2" xfId="3294" xr:uid="{00000000-0005-0000-0000-0000BF030000}"/>
    <cellStyle name="40 % - Akzent1 8 2 2 2" xfId="6655" xr:uid="{00000000-0005-0000-0000-0000BF030000}"/>
    <cellStyle name="40 % - Akzent1 8 2 2 2 2" xfId="20106" xr:uid="{00000000-0005-0000-0000-0000BF030000}"/>
    <cellStyle name="40 % - Akzent1 8 2 2 2 3" xfId="33590" xr:uid="{00000000-0005-0000-0000-0000BF030000}"/>
    <cellStyle name="40 % - Akzent1 8 2 2 2 4" xfId="47081" xr:uid="{00000000-0005-0000-0000-0000BF030000}"/>
    <cellStyle name="40 % - Akzent1 8 2 2 3" xfId="10011" xr:uid="{00000000-0005-0000-0000-0000BF030000}"/>
    <cellStyle name="40 % - Akzent1 8 2 2 3 2" xfId="23462" xr:uid="{00000000-0005-0000-0000-0000BF030000}"/>
    <cellStyle name="40 % - Akzent1 8 2 2 3 3" xfId="36946" xr:uid="{00000000-0005-0000-0000-0000BF030000}"/>
    <cellStyle name="40 % - Akzent1 8 2 2 3 4" xfId="50437" xr:uid="{00000000-0005-0000-0000-0000BF030000}"/>
    <cellStyle name="40 % - Akzent1 8 2 2 4" xfId="13367" xr:uid="{00000000-0005-0000-0000-0000BF030000}"/>
    <cellStyle name="40 % - Akzent1 8 2 2 4 2" xfId="26818" xr:uid="{00000000-0005-0000-0000-0000BF030000}"/>
    <cellStyle name="40 % - Akzent1 8 2 2 4 3" xfId="40302" xr:uid="{00000000-0005-0000-0000-0000BF030000}"/>
    <cellStyle name="40 % - Akzent1 8 2 2 4 4" xfId="53793" xr:uid="{00000000-0005-0000-0000-0000BF030000}"/>
    <cellStyle name="40 % - Akzent1 8 2 2 5" xfId="16749" xr:uid="{00000000-0005-0000-0000-0000BF030000}"/>
    <cellStyle name="40 % - Akzent1 8 2 2 6" xfId="30233" xr:uid="{00000000-0005-0000-0000-0000BF030000}"/>
    <cellStyle name="40 % - Akzent1 8 2 2 7" xfId="43724" xr:uid="{00000000-0005-0000-0000-0000BF030000}"/>
    <cellStyle name="40 % - Akzent1 8 2 3" xfId="5528" xr:uid="{00000000-0005-0000-0000-0000BE030000}"/>
    <cellStyle name="40 % - Akzent1 8 2 3 2" xfId="18979" xr:uid="{00000000-0005-0000-0000-0000BE030000}"/>
    <cellStyle name="40 % - Akzent1 8 2 3 3" xfId="32463" xr:uid="{00000000-0005-0000-0000-0000BE030000}"/>
    <cellStyle name="40 % - Akzent1 8 2 3 4" xfId="45954" xr:uid="{00000000-0005-0000-0000-0000BE030000}"/>
    <cellStyle name="40 % - Akzent1 8 2 4" xfId="8884" xr:uid="{00000000-0005-0000-0000-0000BE030000}"/>
    <cellStyle name="40 % - Akzent1 8 2 4 2" xfId="22335" xr:uid="{00000000-0005-0000-0000-0000BE030000}"/>
    <cellStyle name="40 % - Akzent1 8 2 4 3" xfId="35819" xr:uid="{00000000-0005-0000-0000-0000BE030000}"/>
    <cellStyle name="40 % - Akzent1 8 2 4 4" xfId="49310" xr:uid="{00000000-0005-0000-0000-0000BE030000}"/>
    <cellStyle name="40 % - Akzent1 8 2 5" xfId="12240" xr:uid="{00000000-0005-0000-0000-0000BE030000}"/>
    <cellStyle name="40 % - Akzent1 8 2 5 2" xfId="25691" xr:uid="{00000000-0005-0000-0000-0000BE030000}"/>
    <cellStyle name="40 % - Akzent1 8 2 5 3" xfId="39175" xr:uid="{00000000-0005-0000-0000-0000BE030000}"/>
    <cellStyle name="40 % - Akzent1 8 2 5 4" xfId="52666" xr:uid="{00000000-0005-0000-0000-0000BE030000}"/>
    <cellStyle name="40 % - Akzent1 8 2 6" xfId="15622" xr:uid="{00000000-0005-0000-0000-0000BE030000}"/>
    <cellStyle name="40 % - Akzent1 8 2 7" xfId="29106" xr:uid="{00000000-0005-0000-0000-0000BE030000}"/>
    <cellStyle name="40 % - Akzent1 8 2 8" xfId="42597" xr:uid="{00000000-0005-0000-0000-0000BE030000}"/>
    <cellStyle name="40 % - Akzent1 8 3" xfId="2734" xr:uid="{00000000-0005-0000-0000-0000C0030000}"/>
    <cellStyle name="40 % - Akzent1 8 3 2" xfId="6095" xr:uid="{00000000-0005-0000-0000-0000C0030000}"/>
    <cellStyle name="40 % - Akzent1 8 3 2 2" xfId="19546" xr:uid="{00000000-0005-0000-0000-0000C0030000}"/>
    <cellStyle name="40 % - Akzent1 8 3 2 3" xfId="33030" xr:uid="{00000000-0005-0000-0000-0000C0030000}"/>
    <cellStyle name="40 % - Akzent1 8 3 2 4" xfId="46521" xr:uid="{00000000-0005-0000-0000-0000C0030000}"/>
    <cellStyle name="40 % - Akzent1 8 3 3" xfId="9451" xr:uid="{00000000-0005-0000-0000-0000C0030000}"/>
    <cellStyle name="40 % - Akzent1 8 3 3 2" xfId="22902" xr:uid="{00000000-0005-0000-0000-0000C0030000}"/>
    <cellStyle name="40 % - Akzent1 8 3 3 3" xfId="36386" xr:uid="{00000000-0005-0000-0000-0000C0030000}"/>
    <cellStyle name="40 % - Akzent1 8 3 3 4" xfId="49877" xr:uid="{00000000-0005-0000-0000-0000C0030000}"/>
    <cellStyle name="40 % - Akzent1 8 3 4" xfId="12807" xr:uid="{00000000-0005-0000-0000-0000C0030000}"/>
    <cellStyle name="40 % - Akzent1 8 3 4 2" xfId="26258" xr:uid="{00000000-0005-0000-0000-0000C0030000}"/>
    <cellStyle name="40 % - Akzent1 8 3 4 3" xfId="39742" xr:uid="{00000000-0005-0000-0000-0000C0030000}"/>
    <cellStyle name="40 % - Akzent1 8 3 4 4" xfId="53233" xr:uid="{00000000-0005-0000-0000-0000C0030000}"/>
    <cellStyle name="40 % - Akzent1 8 3 5" xfId="16189" xr:uid="{00000000-0005-0000-0000-0000C0030000}"/>
    <cellStyle name="40 % - Akzent1 8 3 6" xfId="29673" xr:uid="{00000000-0005-0000-0000-0000C0030000}"/>
    <cellStyle name="40 % - Akzent1 8 3 7" xfId="43164" xr:uid="{00000000-0005-0000-0000-0000C0030000}"/>
    <cellStyle name="40 % - Akzent1 8 4" xfId="3839" xr:uid="{00000000-0005-0000-0000-0000C1030000}"/>
    <cellStyle name="40 % - Akzent1 8 4 2" xfId="7200" xr:uid="{00000000-0005-0000-0000-0000C1030000}"/>
    <cellStyle name="40 % - Akzent1 8 4 2 2" xfId="20651" xr:uid="{00000000-0005-0000-0000-0000C1030000}"/>
    <cellStyle name="40 % - Akzent1 8 4 2 3" xfId="34135" xr:uid="{00000000-0005-0000-0000-0000C1030000}"/>
    <cellStyle name="40 % - Akzent1 8 4 2 4" xfId="47626" xr:uid="{00000000-0005-0000-0000-0000C1030000}"/>
    <cellStyle name="40 % - Akzent1 8 4 3" xfId="10556" xr:uid="{00000000-0005-0000-0000-0000C1030000}"/>
    <cellStyle name="40 % - Akzent1 8 4 3 2" xfId="24007" xr:uid="{00000000-0005-0000-0000-0000C1030000}"/>
    <cellStyle name="40 % - Akzent1 8 4 3 3" xfId="37491" xr:uid="{00000000-0005-0000-0000-0000C1030000}"/>
    <cellStyle name="40 % - Akzent1 8 4 3 4" xfId="50982" xr:uid="{00000000-0005-0000-0000-0000C1030000}"/>
    <cellStyle name="40 % - Akzent1 8 4 4" xfId="13912" xr:uid="{00000000-0005-0000-0000-0000C1030000}"/>
    <cellStyle name="40 % - Akzent1 8 4 4 2" xfId="27363" xr:uid="{00000000-0005-0000-0000-0000C1030000}"/>
    <cellStyle name="40 % - Akzent1 8 4 4 3" xfId="40847" xr:uid="{00000000-0005-0000-0000-0000C1030000}"/>
    <cellStyle name="40 % - Akzent1 8 4 4 4" xfId="54338" xr:uid="{00000000-0005-0000-0000-0000C1030000}"/>
    <cellStyle name="40 % - Akzent1 8 4 5" xfId="17294" xr:uid="{00000000-0005-0000-0000-0000C1030000}"/>
    <cellStyle name="40 % - Akzent1 8 4 6" xfId="30778" xr:uid="{00000000-0005-0000-0000-0000C1030000}"/>
    <cellStyle name="40 % - Akzent1 8 4 7" xfId="44269" xr:uid="{00000000-0005-0000-0000-0000C1030000}"/>
    <cellStyle name="40 % - Akzent1 8 5" xfId="4419" xr:uid="{00000000-0005-0000-0000-0000C2030000}"/>
    <cellStyle name="40 % - Akzent1 8 5 2" xfId="7776" xr:uid="{00000000-0005-0000-0000-0000C2030000}"/>
    <cellStyle name="40 % - Akzent1 8 5 2 2" xfId="21227" xr:uid="{00000000-0005-0000-0000-0000C2030000}"/>
    <cellStyle name="40 % - Akzent1 8 5 2 3" xfId="34711" xr:uid="{00000000-0005-0000-0000-0000C2030000}"/>
    <cellStyle name="40 % - Akzent1 8 5 2 4" xfId="48202" xr:uid="{00000000-0005-0000-0000-0000C2030000}"/>
    <cellStyle name="40 % - Akzent1 8 5 3" xfId="11132" xr:uid="{00000000-0005-0000-0000-0000C2030000}"/>
    <cellStyle name="40 % - Akzent1 8 5 3 2" xfId="24583" xr:uid="{00000000-0005-0000-0000-0000C2030000}"/>
    <cellStyle name="40 % - Akzent1 8 5 3 3" xfId="38067" xr:uid="{00000000-0005-0000-0000-0000C2030000}"/>
    <cellStyle name="40 % - Akzent1 8 5 3 4" xfId="51558" xr:uid="{00000000-0005-0000-0000-0000C2030000}"/>
    <cellStyle name="40 % - Akzent1 8 5 4" xfId="14488" xr:uid="{00000000-0005-0000-0000-0000C2030000}"/>
    <cellStyle name="40 % - Akzent1 8 5 4 2" xfId="27939" xr:uid="{00000000-0005-0000-0000-0000C2030000}"/>
    <cellStyle name="40 % - Akzent1 8 5 4 3" xfId="41423" xr:uid="{00000000-0005-0000-0000-0000C2030000}"/>
    <cellStyle name="40 % - Akzent1 8 5 4 4" xfId="54914" xr:uid="{00000000-0005-0000-0000-0000C2030000}"/>
    <cellStyle name="40 % - Akzent1 8 5 5" xfId="17870" xr:uid="{00000000-0005-0000-0000-0000C2030000}"/>
    <cellStyle name="40 % - Akzent1 8 5 6" xfId="31354" xr:uid="{00000000-0005-0000-0000-0000C2030000}"/>
    <cellStyle name="40 % - Akzent1 8 5 7" xfId="44845" xr:uid="{00000000-0005-0000-0000-0000C2030000}"/>
    <cellStyle name="40 % - Akzent1 8 6" xfId="4969" xr:uid="{00000000-0005-0000-0000-0000BD030000}"/>
    <cellStyle name="40 % - Akzent1 8 6 2" xfId="18420" xr:uid="{00000000-0005-0000-0000-0000BD030000}"/>
    <cellStyle name="40 % - Akzent1 8 6 3" xfId="31904" xr:uid="{00000000-0005-0000-0000-0000BD030000}"/>
    <cellStyle name="40 % - Akzent1 8 6 4" xfId="45395" xr:uid="{00000000-0005-0000-0000-0000BD030000}"/>
    <cellStyle name="40 % - Akzent1 8 7" xfId="8325" xr:uid="{00000000-0005-0000-0000-0000BD030000}"/>
    <cellStyle name="40 % - Akzent1 8 7 2" xfId="21776" xr:uid="{00000000-0005-0000-0000-0000BD030000}"/>
    <cellStyle name="40 % - Akzent1 8 7 3" xfId="35260" xr:uid="{00000000-0005-0000-0000-0000BD030000}"/>
    <cellStyle name="40 % - Akzent1 8 7 4" xfId="48751" xr:uid="{00000000-0005-0000-0000-0000BD030000}"/>
    <cellStyle name="40 % - Akzent1 8 8" xfId="11681" xr:uid="{00000000-0005-0000-0000-0000BD030000}"/>
    <cellStyle name="40 % - Akzent1 8 8 2" xfId="25132" xr:uid="{00000000-0005-0000-0000-0000BD030000}"/>
    <cellStyle name="40 % - Akzent1 8 8 3" xfId="38616" xr:uid="{00000000-0005-0000-0000-0000BD030000}"/>
    <cellStyle name="40 % - Akzent1 8 8 4" xfId="52107" xr:uid="{00000000-0005-0000-0000-0000BD030000}"/>
    <cellStyle name="40 % - Akzent1 8 9" xfId="15062" xr:uid="{00000000-0005-0000-0000-0000BD030000}"/>
    <cellStyle name="40 % - Akzent1 9" xfId="1623" xr:uid="{00000000-0005-0000-0000-0000C3030000}"/>
    <cellStyle name="40 % - Akzent1 9 2" xfId="2177" xr:uid="{00000000-0005-0000-0000-0000C4030000}"/>
    <cellStyle name="40 % - Akzent1 9 2 2" xfId="3318" xr:uid="{00000000-0005-0000-0000-0000C5030000}"/>
    <cellStyle name="40 % - Akzent1 9 2 2 2" xfId="6679" xr:uid="{00000000-0005-0000-0000-0000C5030000}"/>
    <cellStyle name="40 % - Akzent1 9 2 2 2 2" xfId="20130" xr:uid="{00000000-0005-0000-0000-0000C5030000}"/>
    <cellStyle name="40 % - Akzent1 9 2 2 2 3" xfId="33614" xr:uid="{00000000-0005-0000-0000-0000C5030000}"/>
    <cellStyle name="40 % - Akzent1 9 2 2 2 4" xfId="47105" xr:uid="{00000000-0005-0000-0000-0000C5030000}"/>
    <cellStyle name="40 % - Akzent1 9 2 2 3" xfId="10035" xr:uid="{00000000-0005-0000-0000-0000C5030000}"/>
    <cellStyle name="40 % - Akzent1 9 2 2 3 2" xfId="23486" xr:uid="{00000000-0005-0000-0000-0000C5030000}"/>
    <cellStyle name="40 % - Akzent1 9 2 2 3 3" xfId="36970" xr:uid="{00000000-0005-0000-0000-0000C5030000}"/>
    <cellStyle name="40 % - Akzent1 9 2 2 3 4" xfId="50461" xr:uid="{00000000-0005-0000-0000-0000C5030000}"/>
    <cellStyle name="40 % - Akzent1 9 2 2 4" xfId="13391" xr:uid="{00000000-0005-0000-0000-0000C5030000}"/>
    <cellStyle name="40 % - Akzent1 9 2 2 4 2" xfId="26842" xr:uid="{00000000-0005-0000-0000-0000C5030000}"/>
    <cellStyle name="40 % - Akzent1 9 2 2 4 3" xfId="40326" xr:uid="{00000000-0005-0000-0000-0000C5030000}"/>
    <cellStyle name="40 % - Akzent1 9 2 2 4 4" xfId="53817" xr:uid="{00000000-0005-0000-0000-0000C5030000}"/>
    <cellStyle name="40 % - Akzent1 9 2 2 5" xfId="16773" xr:uid="{00000000-0005-0000-0000-0000C5030000}"/>
    <cellStyle name="40 % - Akzent1 9 2 2 6" xfId="30257" xr:uid="{00000000-0005-0000-0000-0000C5030000}"/>
    <cellStyle name="40 % - Akzent1 9 2 2 7" xfId="43748" xr:uid="{00000000-0005-0000-0000-0000C5030000}"/>
    <cellStyle name="40 % - Akzent1 9 2 3" xfId="5552" xr:uid="{00000000-0005-0000-0000-0000C4030000}"/>
    <cellStyle name="40 % - Akzent1 9 2 3 2" xfId="19003" xr:uid="{00000000-0005-0000-0000-0000C4030000}"/>
    <cellStyle name="40 % - Akzent1 9 2 3 3" xfId="32487" xr:uid="{00000000-0005-0000-0000-0000C4030000}"/>
    <cellStyle name="40 % - Akzent1 9 2 3 4" xfId="45978" xr:uid="{00000000-0005-0000-0000-0000C4030000}"/>
    <cellStyle name="40 % - Akzent1 9 2 4" xfId="8908" xr:uid="{00000000-0005-0000-0000-0000C4030000}"/>
    <cellStyle name="40 % - Akzent1 9 2 4 2" xfId="22359" xr:uid="{00000000-0005-0000-0000-0000C4030000}"/>
    <cellStyle name="40 % - Akzent1 9 2 4 3" xfId="35843" xr:uid="{00000000-0005-0000-0000-0000C4030000}"/>
    <cellStyle name="40 % - Akzent1 9 2 4 4" xfId="49334" xr:uid="{00000000-0005-0000-0000-0000C4030000}"/>
    <cellStyle name="40 % - Akzent1 9 2 5" xfId="12264" xr:uid="{00000000-0005-0000-0000-0000C4030000}"/>
    <cellStyle name="40 % - Akzent1 9 2 5 2" xfId="25715" xr:uid="{00000000-0005-0000-0000-0000C4030000}"/>
    <cellStyle name="40 % - Akzent1 9 2 5 3" xfId="39199" xr:uid="{00000000-0005-0000-0000-0000C4030000}"/>
    <cellStyle name="40 % - Akzent1 9 2 5 4" xfId="52690" xr:uid="{00000000-0005-0000-0000-0000C4030000}"/>
    <cellStyle name="40 % - Akzent1 9 2 6" xfId="15646" xr:uid="{00000000-0005-0000-0000-0000C4030000}"/>
    <cellStyle name="40 % - Akzent1 9 2 7" xfId="29130" xr:uid="{00000000-0005-0000-0000-0000C4030000}"/>
    <cellStyle name="40 % - Akzent1 9 2 8" xfId="42621" xr:uid="{00000000-0005-0000-0000-0000C4030000}"/>
    <cellStyle name="40 % - Akzent1 9 3" xfId="2759" xr:uid="{00000000-0005-0000-0000-0000C6030000}"/>
    <cellStyle name="40 % - Akzent1 9 3 2" xfId="6120" xr:uid="{00000000-0005-0000-0000-0000C6030000}"/>
    <cellStyle name="40 % - Akzent1 9 3 2 2" xfId="19571" xr:uid="{00000000-0005-0000-0000-0000C6030000}"/>
    <cellStyle name="40 % - Akzent1 9 3 2 3" xfId="33055" xr:uid="{00000000-0005-0000-0000-0000C6030000}"/>
    <cellStyle name="40 % - Akzent1 9 3 2 4" xfId="46546" xr:uid="{00000000-0005-0000-0000-0000C6030000}"/>
    <cellStyle name="40 % - Akzent1 9 3 3" xfId="9476" xr:uid="{00000000-0005-0000-0000-0000C6030000}"/>
    <cellStyle name="40 % - Akzent1 9 3 3 2" xfId="22927" xr:uid="{00000000-0005-0000-0000-0000C6030000}"/>
    <cellStyle name="40 % - Akzent1 9 3 3 3" xfId="36411" xr:uid="{00000000-0005-0000-0000-0000C6030000}"/>
    <cellStyle name="40 % - Akzent1 9 3 3 4" xfId="49902" xr:uid="{00000000-0005-0000-0000-0000C6030000}"/>
    <cellStyle name="40 % - Akzent1 9 3 4" xfId="12832" xr:uid="{00000000-0005-0000-0000-0000C6030000}"/>
    <cellStyle name="40 % - Akzent1 9 3 4 2" xfId="26283" xr:uid="{00000000-0005-0000-0000-0000C6030000}"/>
    <cellStyle name="40 % - Akzent1 9 3 4 3" xfId="39767" xr:uid="{00000000-0005-0000-0000-0000C6030000}"/>
    <cellStyle name="40 % - Akzent1 9 3 4 4" xfId="53258" xr:uid="{00000000-0005-0000-0000-0000C6030000}"/>
    <cellStyle name="40 % - Akzent1 9 3 5" xfId="16214" xr:uid="{00000000-0005-0000-0000-0000C6030000}"/>
    <cellStyle name="40 % - Akzent1 9 3 6" xfId="29698" xr:uid="{00000000-0005-0000-0000-0000C6030000}"/>
    <cellStyle name="40 % - Akzent1 9 3 7" xfId="43189" xr:uid="{00000000-0005-0000-0000-0000C6030000}"/>
    <cellStyle name="40 % - Akzent1 9 4" xfId="4993" xr:uid="{00000000-0005-0000-0000-0000C3030000}"/>
    <cellStyle name="40 % - Akzent1 9 4 2" xfId="18444" xr:uid="{00000000-0005-0000-0000-0000C3030000}"/>
    <cellStyle name="40 % - Akzent1 9 4 3" xfId="31928" xr:uid="{00000000-0005-0000-0000-0000C3030000}"/>
    <cellStyle name="40 % - Akzent1 9 4 4" xfId="45419" xr:uid="{00000000-0005-0000-0000-0000C3030000}"/>
    <cellStyle name="40 % - Akzent1 9 5" xfId="8349" xr:uid="{00000000-0005-0000-0000-0000C3030000}"/>
    <cellStyle name="40 % - Akzent1 9 5 2" xfId="21800" xr:uid="{00000000-0005-0000-0000-0000C3030000}"/>
    <cellStyle name="40 % - Akzent1 9 5 3" xfId="35284" xr:uid="{00000000-0005-0000-0000-0000C3030000}"/>
    <cellStyle name="40 % - Akzent1 9 5 4" xfId="48775" xr:uid="{00000000-0005-0000-0000-0000C3030000}"/>
    <cellStyle name="40 % - Akzent1 9 6" xfId="11705" xr:uid="{00000000-0005-0000-0000-0000C3030000}"/>
    <cellStyle name="40 % - Akzent1 9 6 2" xfId="25156" xr:uid="{00000000-0005-0000-0000-0000C3030000}"/>
    <cellStyle name="40 % - Akzent1 9 6 3" xfId="38640" xr:uid="{00000000-0005-0000-0000-0000C3030000}"/>
    <cellStyle name="40 % - Akzent1 9 6 4" xfId="52131" xr:uid="{00000000-0005-0000-0000-0000C3030000}"/>
    <cellStyle name="40 % - Akzent1 9 7" xfId="15087" xr:uid="{00000000-0005-0000-0000-0000C3030000}"/>
    <cellStyle name="40 % - Akzent1 9 8" xfId="28571" xr:uid="{00000000-0005-0000-0000-0000C3030000}"/>
    <cellStyle name="40 % - Akzent1 9 9" xfId="42062" xr:uid="{00000000-0005-0000-0000-0000C3030000}"/>
    <cellStyle name="40 % - Akzent2" xfId="260" builtinId="35" customBuiltin="1"/>
    <cellStyle name="40 % - Akzent2 10" xfId="1647" xr:uid="{00000000-0005-0000-0000-0000C8030000}"/>
    <cellStyle name="40 % - Akzent2 10 2" xfId="2783" xr:uid="{00000000-0005-0000-0000-0000C9030000}"/>
    <cellStyle name="40 % - Akzent2 10 2 2" xfId="6144" xr:uid="{00000000-0005-0000-0000-0000C9030000}"/>
    <cellStyle name="40 % - Akzent2 10 2 2 2" xfId="19595" xr:uid="{00000000-0005-0000-0000-0000C9030000}"/>
    <cellStyle name="40 % - Akzent2 10 2 2 3" xfId="33079" xr:uid="{00000000-0005-0000-0000-0000C9030000}"/>
    <cellStyle name="40 % - Akzent2 10 2 2 4" xfId="46570" xr:uid="{00000000-0005-0000-0000-0000C9030000}"/>
    <cellStyle name="40 % - Akzent2 10 2 3" xfId="9500" xr:uid="{00000000-0005-0000-0000-0000C9030000}"/>
    <cellStyle name="40 % - Akzent2 10 2 3 2" xfId="22951" xr:uid="{00000000-0005-0000-0000-0000C9030000}"/>
    <cellStyle name="40 % - Akzent2 10 2 3 3" xfId="36435" xr:uid="{00000000-0005-0000-0000-0000C9030000}"/>
    <cellStyle name="40 % - Akzent2 10 2 3 4" xfId="49926" xr:uid="{00000000-0005-0000-0000-0000C9030000}"/>
    <cellStyle name="40 % - Akzent2 10 2 4" xfId="12856" xr:uid="{00000000-0005-0000-0000-0000C9030000}"/>
    <cellStyle name="40 % - Akzent2 10 2 4 2" xfId="26307" xr:uid="{00000000-0005-0000-0000-0000C9030000}"/>
    <cellStyle name="40 % - Akzent2 10 2 4 3" xfId="39791" xr:uid="{00000000-0005-0000-0000-0000C9030000}"/>
    <cellStyle name="40 % - Akzent2 10 2 4 4" xfId="53282" xr:uid="{00000000-0005-0000-0000-0000C9030000}"/>
    <cellStyle name="40 % - Akzent2 10 2 5" xfId="16238" xr:uid="{00000000-0005-0000-0000-0000C9030000}"/>
    <cellStyle name="40 % - Akzent2 10 2 6" xfId="29722" xr:uid="{00000000-0005-0000-0000-0000C9030000}"/>
    <cellStyle name="40 % - Akzent2 10 2 7" xfId="43213" xr:uid="{00000000-0005-0000-0000-0000C9030000}"/>
    <cellStyle name="40 % - Akzent2 10 3" xfId="5017" xr:uid="{00000000-0005-0000-0000-0000C8030000}"/>
    <cellStyle name="40 % - Akzent2 10 3 2" xfId="18468" xr:uid="{00000000-0005-0000-0000-0000C8030000}"/>
    <cellStyle name="40 % - Akzent2 10 3 3" xfId="31952" xr:uid="{00000000-0005-0000-0000-0000C8030000}"/>
    <cellStyle name="40 % - Akzent2 10 3 4" xfId="45443" xr:uid="{00000000-0005-0000-0000-0000C8030000}"/>
    <cellStyle name="40 % - Akzent2 10 4" xfId="8373" xr:uid="{00000000-0005-0000-0000-0000C8030000}"/>
    <cellStyle name="40 % - Akzent2 10 4 2" xfId="21824" xr:uid="{00000000-0005-0000-0000-0000C8030000}"/>
    <cellStyle name="40 % - Akzent2 10 4 3" xfId="35308" xr:uid="{00000000-0005-0000-0000-0000C8030000}"/>
    <cellStyle name="40 % - Akzent2 10 4 4" xfId="48799" xr:uid="{00000000-0005-0000-0000-0000C8030000}"/>
    <cellStyle name="40 % - Akzent2 10 5" xfId="11729" xr:uid="{00000000-0005-0000-0000-0000C8030000}"/>
    <cellStyle name="40 % - Akzent2 10 5 2" xfId="25180" xr:uid="{00000000-0005-0000-0000-0000C8030000}"/>
    <cellStyle name="40 % - Akzent2 10 5 3" xfId="38664" xr:uid="{00000000-0005-0000-0000-0000C8030000}"/>
    <cellStyle name="40 % - Akzent2 10 5 4" xfId="52155" xr:uid="{00000000-0005-0000-0000-0000C8030000}"/>
    <cellStyle name="40 % - Akzent2 10 6" xfId="15111" xr:uid="{00000000-0005-0000-0000-0000C8030000}"/>
    <cellStyle name="40 % - Akzent2 10 7" xfId="28595" xr:uid="{00000000-0005-0000-0000-0000C8030000}"/>
    <cellStyle name="40 % - Akzent2 10 8" xfId="42086" xr:uid="{00000000-0005-0000-0000-0000C8030000}"/>
    <cellStyle name="40 % - Akzent2 11" xfId="2206" xr:uid="{00000000-0005-0000-0000-0000CA030000}"/>
    <cellStyle name="40 % - Akzent2 11 2" xfId="5581" xr:uid="{00000000-0005-0000-0000-0000CA030000}"/>
    <cellStyle name="40 % - Akzent2 11 2 2" xfId="19032" xr:uid="{00000000-0005-0000-0000-0000CA030000}"/>
    <cellStyle name="40 % - Akzent2 11 2 3" xfId="32516" xr:uid="{00000000-0005-0000-0000-0000CA030000}"/>
    <cellStyle name="40 % - Akzent2 11 2 4" xfId="46007" xr:uid="{00000000-0005-0000-0000-0000CA030000}"/>
    <cellStyle name="40 % - Akzent2 11 3" xfId="8937" xr:uid="{00000000-0005-0000-0000-0000CA030000}"/>
    <cellStyle name="40 % - Akzent2 11 3 2" xfId="22388" xr:uid="{00000000-0005-0000-0000-0000CA030000}"/>
    <cellStyle name="40 % - Akzent2 11 3 3" xfId="35872" xr:uid="{00000000-0005-0000-0000-0000CA030000}"/>
    <cellStyle name="40 % - Akzent2 11 3 4" xfId="49363" xr:uid="{00000000-0005-0000-0000-0000CA030000}"/>
    <cellStyle name="40 % - Akzent2 11 4" xfId="12293" xr:uid="{00000000-0005-0000-0000-0000CA030000}"/>
    <cellStyle name="40 % - Akzent2 11 4 2" xfId="25744" xr:uid="{00000000-0005-0000-0000-0000CA030000}"/>
    <cellStyle name="40 % - Akzent2 11 4 3" xfId="39228" xr:uid="{00000000-0005-0000-0000-0000CA030000}"/>
    <cellStyle name="40 % - Akzent2 11 4 4" xfId="52719" xr:uid="{00000000-0005-0000-0000-0000CA030000}"/>
    <cellStyle name="40 % - Akzent2 11 5" xfId="15675" xr:uid="{00000000-0005-0000-0000-0000CA030000}"/>
    <cellStyle name="40 % - Akzent2 11 6" xfId="29159" xr:uid="{00000000-0005-0000-0000-0000CA030000}"/>
    <cellStyle name="40 % - Akzent2 11 7" xfId="42650" xr:uid="{00000000-0005-0000-0000-0000CA030000}"/>
    <cellStyle name="40 % - Akzent2 12" xfId="3347" xr:uid="{00000000-0005-0000-0000-0000CB030000}"/>
    <cellStyle name="40 % - Akzent2 12 2" xfId="6708" xr:uid="{00000000-0005-0000-0000-0000CB030000}"/>
    <cellStyle name="40 % - Akzent2 12 2 2" xfId="20159" xr:uid="{00000000-0005-0000-0000-0000CB030000}"/>
    <cellStyle name="40 % - Akzent2 12 2 3" xfId="33643" xr:uid="{00000000-0005-0000-0000-0000CB030000}"/>
    <cellStyle name="40 % - Akzent2 12 2 4" xfId="47134" xr:uid="{00000000-0005-0000-0000-0000CB030000}"/>
    <cellStyle name="40 % - Akzent2 12 3" xfId="10064" xr:uid="{00000000-0005-0000-0000-0000CB030000}"/>
    <cellStyle name="40 % - Akzent2 12 3 2" xfId="23515" xr:uid="{00000000-0005-0000-0000-0000CB030000}"/>
    <cellStyle name="40 % - Akzent2 12 3 3" xfId="36999" xr:uid="{00000000-0005-0000-0000-0000CB030000}"/>
    <cellStyle name="40 % - Akzent2 12 3 4" xfId="50490" xr:uid="{00000000-0005-0000-0000-0000CB030000}"/>
    <cellStyle name="40 % - Akzent2 12 4" xfId="13420" xr:uid="{00000000-0005-0000-0000-0000CB030000}"/>
    <cellStyle name="40 % - Akzent2 12 4 2" xfId="26871" xr:uid="{00000000-0005-0000-0000-0000CB030000}"/>
    <cellStyle name="40 % - Akzent2 12 4 3" xfId="40355" xr:uid="{00000000-0005-0000-0000-0000CB030000}"/>
    <cellStyle name="40 % - Akzent2 12 4 4" xfId="53846" xr:uid="{00000000-0005-0000-0000-0000CB030000}"/>
    <cellStyle name="40 % - Akzent2 12 5" xfId="16802" xr:uid="{00000000-0005-0000-0000-0000CB030000}"/>
    <cellStyle name="40 % - Akzent2 12 6" xfId="30286" xr:uid="{00000000-0005-0000-0000-0000CB030000}"/>
    <cellStyle name="40 % - Akzent2 12 7" xfId="43777" xr:uid="{00000000-0005-0000-0000-0000CB030000}"/>
    <cellStyle name="40 % - Akzent2 13" xfId="3863" xr:uid="{00000000-0005-0000-0000-0000CC030000}"/>
    <cellStyle name="40 % - Akzent2 13 2" xfId="7224" xr:uid="{00000000-0005-0000-0000-0000CC030000}"/>
    <cellStyle name="40 % - Akzent2 13 2 2" xfId="20675" xr:uid="{00000000-0005-0000-0000-0000CC030000}"/>
    <cellStyle name="40 % - Akzent2 13 2 3" xfId="34159" xr:uid="{00000000-0005-0000-0000-0000CC030000}"/>
    <cellStyle name="40 % - Akzent2 13 2 4" xfId="47650" xr:uid="{00000000-0005-0000-0000-0000CC030000}"/>
    <cellStyle name="40 % - Akzent2 13 3" xfId="10580" xr:uid="{00000000-0005-0000-0000-0000CC030000}"/>
    <cellStyle name="40 % - Akzent2 13 3 2" xfId="24031" xr:uid="{00000000-0005-0000-0000-0000CC030000}"/>
    <cellStyle name="40 % - Akzent2 13 3 3" xfId="37515" xr:uid="{00000000-0005-0000-0000-0000CC030000}"/>
    <cellStyle name="40 % - Akzent2 13 3 4" xfId="51006" xr:uid="{00000000-0005-0000-0000-0000CC030000}"/>
    <cellStyle name="40 % - Akzent2 13 4" xfId="13936" xr:uid="{00000000-0005-0000-0000-0000CC030000}"/>
    <cellStyle name="40 % - Akzent2 13 4 2" xfId="27387" xr:uid="{00000000-0005-0000-0000-0000CC030000}"/>
    <cellStyle name="40 % - Akzent2 13 4 3" xfId="40871" xr:uid="{00000000-0005-0000-0000-0000CC030000}"/>
    <cellStyle name="40 % - Akzent2 13 4 4" xfId="54362" xr:uid="{00000000-0005-0000-0000-0000CC030000}"/>
    <cellStyle name="40 % - Akzent2 13 5" xfId="17318" xr:uid="{00000000-0005-0000-0000-0000CC030000}"/>
    <cellStyle name="40 % - Akzent2 13 6" xfId="30802" xr:uid="{00000000-0005-0000-0000-0000CC030000}"/>
    <cellStyle name="40 % - Akzent2 13 7" xfId="44293" xr:uid="{00000000-0005-0000-0000-0000CC030000}"/>
    <cellStyle name="40 % - Akzent2 14" xfId="3927" xr:uid="{00000000-0005-0000-0000-0000CD030000}"/>
    <cellStyle name="40 % - Akzent2 14 2" xfId="7284" xr:uid="{00000000-0005-0000-0000-0000CD030000}"/>
    <cellStyle name="40 % - Akzent2 14 2 2" xfId="20735" xr:uid="{00000000-0005-0000-0000-0000CD030000}"/>
    <cellStyle name="40 % - Akzent2 14 2 3" xfId="34219" xr:uid="{00000000-0005-0000-0000-0000CD030000}"/>
    <cellStyle name="40 % - Akzent2 14 2 4" xfId="47710" xr:uid="{00000000-0005-0000-0000-0000CD030000}"/>
    <cellStyle name="40 % - Akzent2 14 3" xfId="10640" xr:uid="{00000000-0005-0000-0000-0000CD030000}"/>
    <cellStyle name="40 % - Akzent2 14 3 2" xfId="24091" xr:uid="{00000000-0005-0000-0000-0000CD030000}"/>
    <cellStyle name="40 % - Akzent2 14 3 3" xfId="37575" xr:uid="{00000000-0005-0000-0000-0000CD030000}"/>
    <cellStyle name="40 % - Akzent2 14 3 4" xfId="51066" xr:uid="{00000000-0005-0000-0000-0000CD030000}"/>
    <cellStyle name="40 % - Akzent2 14 4" xfId="13996" xr:uid="{00000000-0005-0000-0000-0000CD030000}"/>
    <cellStyle name="40 % - Akzent2 14 4 2" xfId="27447" xr:uid="{00000000-0005-0000-0000-0000CD030000}"/>
    <cellStyle name="40 % - Akzent2 14 4 3" xfId="40931" xr:uid="{00000000-0005-0000-0000-0000CD030000}"/>
    <cellStyle name="40 % - Akzent2 14 4 4" xfId="54422" xr:uid="{00000000-0005-0000-0000-0000CD030000}"/>
    <cellStyle name="40 % - Akzent2 14 5" xfId="17378" xr:uid="{00000000-0005-0000-0000-0000CD030000}"/>
    <cellStyle name="40 % - Akzent2 14 6" xfId="30862" xr:uid="{00000000-0005-0000-0000-0000CD030000}"/>
    <cellStyle name="40 % - Akzent2 14 7" xfId="44353" xr:uid="{00000000-0005-0000-0000-0000CD030000}"/>
    <cellStyle name="40 % - Akzent2 15" xfId="4455" xr:uid="{00000000-0005-0000-0000-00001C130000}"/>
    <cellStyle name="40 % - Akzent2 15 2" xfId="17906" xr:uid="{00000000-0005-0000-0000-00001C130000}"/>
    <cellStyle name="40 % - Akzent2 15 3" xfId="31390" xr:uid="{00000000-0005-0000-0000-00001C130000}"/>
    <cellStyle name="40 % - Akzent2 15 4" xfId="44881" xr:uid="{00000000-0005-0000-0000-00001C130000}"/>
    <cellStyle name="40 % - Akzent2 16" xfId="7811" xr:uid="{00000000-0005-0000-0000-000038200000}"/>
    <cellStyle name="40 % - Akzent2 16 2" xfId="21262" xr:uid="{00000000-0005-0000-0000-000038200000}"/>
    <cellStyle name="40 % - Akzent2 16 3" xfId="34746" xr:uid="{00000000-0005-0000-0000-000038200000}"/>
    <cellStyle name="40 % - Akzent2 16 4" xfId="48237" xr:uid="{00000000-0005-0000-0000-000038200000}"/>
    <cellStyle name="40 % - Akzent2 17" xfId="11167" xr:uid="{00000000-0005-0000-0000-0000542D0000}"/>
    <cellStyle name="40 % - Akzent2 17 2" xfId="24618" xr:uid="{00000000-0005-0000-0000-0000542D0000}"/>
    <cellStyle name="40 % - Akzent2 17 3" xfId="38102" xr:uid="{00000000-0005-0000-0000-0000542D0000}"/>
    <cellStyle name="40 % - Akzent2 17 4" xfId="51593" xr:uid="{00000000-0005-0000-0000-0000542D0000}"/>
    <cellStyle name="40 % - Akzent2 18" xfId="14514" xr:uid="{00000000-0005-0000-0000-000058450000}"/>
    <cellStyle name="40 % - Akzent2 19" xfId="27998" xr:uid="{00000000-0005-0000-0000-0000F3790000}"/>
    <cellStyle name="40 % - Akzent2 2" xfId="574" xr:uid="{00000000-0005-0000-0000-00004E000000}"/>
    <cellStyle name="40 % - Akzent2 2 10" xfId="4511" xr:uid="{00000000-0005-0000-0000-0000CE030000}"/>
    <cellStyle name="40 % - Akzent2 2 10 2" xfId="17962" xr:uid="{00000000-0005-0000-0000-0000CE030000}"/>
    <cellStyle name="40 % - Akzent2 2 10 3" xfId="31446" xr:uid="{00000000-0005-0000-0000-0000CE030000}"/>
    <cellStyle name="40 % - Akzent2 2 10 4" xfId="44937" xr:uid="{00000000-0005-0000-0000-0000CE030000}"/>
    <cellStyle name="40 % - Akzent2 2 11" xfId="7867" xr:uid="{00000000-0005-0000-0000-0000CE030000}"/>
    <cellStyle name="40 % - Akzent2 2 11 2" xfId="21318" xr:uid="{00000000-0005-0000-0000-0000CE030000}"/>
    <cellStyle name="40 % - Akzent2 2 11 3" xfId="34802" xr:uid="{00000000-0005-0000-0000-0000CE030000}"/>
    <cellStyle name="40 % - Akzent2 2 11 4" xfId="48293" xr:uid="{00000000-0005-0000-0000-0000CE030000}"/>
    <cellStyle name="40 % - Akzent2 2 12" xfId="11223" xr:uid="{00000000-0005-0000-0000-0000CE030000}"/>
    <cellStyle name="40 % - Akzent2 2 12 2" xfId="24674" xr:uid="{00000000-0005-0000-0000-0000CE030000}"/>
    <cellStyle name="40 % - Akzent2 2 12 3" xfId="38158" xr:uid="{00000000-0005-0000-0000-0000CE030000}"/>
    <cellStyle name="40 % - Akzent2 2 12 4" xfId="51649" xr:uid="{00000000-0005-0000-0000-0000CE030000}"/>
    <cellStyle name="40 % - Akzent2 2 13" xfId="14604" xr:uid="{00000000-0005-0000-0000-0000CE030000}"/>
    <cellStyle name="40 % - Akzent2 2 14" xfId="28083" xr:uid="{00000000-0005-0000-0000-0000CE030000}"/>
    <cellStyle name="40 % - Akzent2 2 15" xfId="41561" xr:uid="{00000000-0005-0000-0000-0000CE030000}"/>
    <cellStyle name="40 % - Akzent2 2 2" xfId="708" xr:uid="{00000000-0005-0000-0000-00004F000000}"/>
    <cellStyle name="40 % - Akzent2 2 2 10" xfId="14706" xr:uid="{00000000-0005-0000-0000-0000CF030000}"/>
    <cellStyle name="40 % - Akzent2 2 2 11" xfId="28189" xr:uid="{00000000-0005-0000-0000-0000CF030000}"/>
    <cellStyle name="40 % - Akzent2 2 2 12" xfId="41680" xr:uid="{00000000-0005-0000-0000-0000CF030000}"/>
    <cellStyle name="40 % - Akzent2 2 2 13" xfId="1236" xr:uid="{00000000-0005-0000-0000-0000CF030000}"/>
    <cellStyle name="40 % - Akzent2 2 2 2" xfId="1472" xr:uid="{00000000-0005-0000-0000-0000D0030000}"/>
    <cellStyle name="40 % - Akzent2 2 2 2 10" xfId="28439" xr:uid="{00000000-0005-0000-0000-0000D0030000}"/>
    <cellStyle name="40 % - Akzent2 2 2 2 11" xfId="41930" xr:uid="{00000000-0005-0000-0000-0000D0030000}"/>
    <cellStyle name="40 % - Akzent2 2 2 2 2" xfId="2047" xr:uid="{00000000-0005-0000-0000-0000D1030000}"/>
    <cellStyle name="40 % - Akzent2 2 2 2 2 2" xfId="3188" xr:uid="{00000000-0005-0000-0000-0000D2030000}"/>
    <cellStyle name="40 % - Akzent2 2 2 2 2 2 2" xfId="6549" xr:uid="{00000000-0005-0000-0000-0000D2030000}"/>
    <cellStyle name="40 % - Akzent2 2 2 2 2 2 2 2" xfId="20000" xr:uid="{00000000-0005-0000-0000-0000D2030000}"/>
    <cellStyle name="40 % - Akzent2 2 2 2 2 2 2 3" xfId="33484" xr:uid="{00000000-0005-0000-0000-0000D2030000}"/>
    <cellStyle name="40 % - Akzent2 2 2 2 2 2 2 4" xfId="46975" xr:uid="{00000000-0005-0000-0000-0000D2030000}"/>
    <cellStyle name="40 % - Akzent2 2 2 2 2 2 3" xfId="9905" xr:uid="{00000000-0005-0000-0000-0000D2030000}"/>
    <cellStyle name="40 % - Akzent2 2 2 2 2 2 3 2" xfId="23356" xr:uid="{00000000-0005-0000-0000-0000D2030000}"/>
    <cellStyle name="40 % - Akzent2 2 2 2 2 2 3 3" xfId="36840" xr:uid="{00000000-0005-0000-0000-0000D2030000}"/>
    <cellStyle name="40 % - Akzent2 2 2 2 2 2 3 4" xfId="50331" xr:uid="{00000000-0005-0000-0000-0000D2030000}"/>
    <cellStyle name="40 % - Akzent2 2 2 2 2 2 4" xfId="13261" xr:uid="{00000000-0005-0000-0000-0000D2030000}"/>
    <cellStyle name="40 % - Akzent2 2 2 2 2 2 4 2" xfId="26712" xr:uid="{00000000-0005-0000-0000-0000D2030000}"/>
    <cellStyle name="40 % - Akzent2 2 2 2 2 2 4 3" xfId="40196" xr:uid="{00000000-0005-0000-0000-0000D2030000}"/>
    <cellStyle name="40 % - Akzent2 2 2 2 2 2 4 4" xfId="53687" xr:uid="{00000000-0005-0000-0000-0000D2030000}"/>
    <cellStyle name="40 % - Akzent2 2 2 2 2 2 5" xfId="16643" xr:uid="{00000000-0005-0000-0000-0000D2030000}"/>
    <cellStyle name="40 % - Akzent2 2 2 2 2 2 6" xfId="30127" xr:uid="{00000000-0005-0000-0000-0000D2030000}"/>
    <cellStyle name="40 % - Akzent2 2 2 2 2 2 7" xfId="43618" xr:uid="{00000000-0005-0000-0000-0000D2030000}"/>
    <cellStyle name="40 % - Akzent2 2 2 2 2 3" xfId="5422" xr:uid="{00000000-0005-0000-0000-0000D1030000}"/>
    <cellStyle name="40 % - Akzent2 2 2 2 2 3 2" xfId="18873" xr:uid="{00000000-0005-0000-0000-0000D1030000}"/>
    <cellStyle name="40 % - Akzent2 2 2 2 2 3 3" xfId="32357" xr:uid="{00000000-0005-0000-0000-0000D1030000}"/>
    <cellStyle name="40 % - Akzent2 2 2 2 2 3 4" xfId="45848" xr:uid="{00000000-0005-0000-0000-0000D1030000}"/>
    <cellStyle name="40 % - Akzent2 2 2 2 2 4" xfId="8778" xr:uid="{00000000-0005-0000-0000-0000D1030000}"/>
    <cellStyle name="40 % - Akzent2 2 2 2 2 4 2" xfId="22229" xr:uid="{00000000-0005-0000-0000-0000D1030000}"/>
    <cellStyle name="40 % - Akzent2 2 2 2 2 4 3" xfId="35713" xr:uid="{00000000-0005-0000-0000-0000D1030000}"/>
    <cellStyle name="40 % - Akzent2 2 2 2 2 4 4" xfId="49204" xr:uid="{00000000-0005-0000-0000-0000D1030000}"/>
    <cellStyle name="40 % - Akzent2 2 2 2 2 5" xfId="12134" xr:uid="{00000000-0005-0000-0000-0000D1030000}"/>
    <cellStyle name="40 % - Akzent2 2 2 2 2 5 2" xfId="25585" xr:uid="{00000000-0005-0000-0000-0000D1030000}"/>
    <cellStyle name="40 % - Akzent2 2 2 2 2 5 3" xfId="39069" xr:uid="{00000000-0005-0000-0000-0000D1030000}"/>
    <cellStyle name="40 % - Akzent2 2 2 2 2 5 4" xfId="52560" xr:uid="{00000000-0005-0000-0000-0000D1030000}"/>
    <cellStyle name="40 % - Akzent2 2 2 2 2 6" xfId="15516" xr:uid="{00000000-0005-0000-0000-0000D1030000}"/>
    <cellStyle name="40 % - Akzent2 2 2 2 2 7" xfId="29000" xr:uid="{00000000-0005-0000-0000-0000D1030000}"/>
    <cellStyle name="40 % - Akzent2 2 2 2 2 8" xfId="42491" xr:uid="{00000000-0005-0000-0000-0000D1030000}"/>
    <cellStyle name="40 % - Akzent2 2 2 2 3" xfId="2628" xr:uid="{00000000-0005-0000-0000-0000D3030000}"/>
    <cellStyle name="40 % - Akzent2 2 2 2 3 2" xfId="5989" xr:uid="{00000000-0005-0000-0000-0000D3030000}"/>
    <cellStyle name="40 % - Akzent2 2 2 2 3 2 2" xfId="19440" xr:uid="{00000000-0005-0000-0000-0000D3030000}"/>
    <cellStyle name="40 % - Akzent2 2 2 2 3 2 3" xfId="32924" xr:uid="{00000000-0005-0000-0000-0000D3030000}"/>
    <cellStyle name="40 % - Akzent2 2 2 2 3 2 4" xfId="46415" xr:uid="{00000000-0005-0000-0000-0000D3030000}"/>
    <cellStyle name="40 % - Akzent2 2 2 2 3 3" xfId="9345" xr:uid="{00000000-0005-0000-0000-0000D3030000}"/>
    <cellStyle name="40 % - Akzent2 2 2 2 3 3 2" xfId="22796" xr:uid="{00000000-0005-0000-0000-0000D3030000}"/>
    <cellStyle name="40 % - Akzent2 2 2 2 3 3 3" xfId="36280" xr:uid="{00000000-0005-0000-0000-0000D3030000}"/>
    <cellStyle name="40 % - Akzent2 2 2 2 3 3 4" xfId="49771" xr:uid="{00000000-0005-0000-0000-0000D3030000}"/>
    <cellStyle name="40 % - Akzent2 2 2 2 3 4" xfId="12701" xr:uid="{00000000-0005-0000-0000-0000D3030000}"/>
    <cellStyle name="40 % - Akzent2 2 2 2 3 4 2" xfId="26152" xr:uid="{00000000-0005-0000-0000-0000D3030000}"/>
    <cellStyle name="40 % - Akzent2 2 2 2 3 4 3" xfId="39636" xr:uid="{00000000-0005-0000-0000-0000D3030000}"/>
    <cellStyle name="40 % - Akzent2 2 2 2 3 4 4" xfId="53127" xr:uid="{00000000-0005-0000-0000-0000D3030000}"/>
    <cellStyle name="40 % - Akzent2 2 2 2 3 5" xfId="16083" xr:uid="{00000000-0005-0000-0000-0000D3030000}"/>
    <cellStyle name="40 % - Akzent2 2 2 2 3 6" xfId="29567" xr:uid="{00000000-0005-0000-0000-0000D3030000}"/>
    <cellStyle name="40 % - Akzent2 2 2 2 3 7" xfId="43058" xr:uid="{00000000-0005-0000-0000-0000D3030000}"/>
    <cellStyle name="40 % - Akzent2 2 2 2 4" xfId="3733" xr:uid="{00000000-0005-0000-0000-0000D4030000}"/>
    <cellStyle name="40 % - Akzent2 2 2 2 4 2" xfId="7094" xr:uid="{00000000-0005-0000-0000-0000D4030000}"/>
    <cellStyle name="40 % - Akzent2 2 2 2 4 2 2" xfId="20545" xr:uid="{00000000-0005-0000-0000-0000D4030000}"/>
    <cellStyle name="40 % - Akzent2 2 2 2 4 2 3" xfId="34029" xr:uid="{00000000-0005-0000-0000-0000D4030000}"/>
    <cellStyle name="40 % - Akzent2 2 2 2 4 2 4" xfId="47520" xr:uid="{00000000-0005-0000-0000-0000D4030000}"/>
    <cellStyle name="40 % - Akzent2 2 2 2 4 3" xfId="10450" xr:uid="{00000000-0005-0000-0000-0000D4030000}"/>
    <cellStyle name="40 % - Akzent2 2 2 2 4 3 2" xfId="23901" xr:uid="{00000000-0005-0000-0000-0000D4030000}"/>
    <cellStyle name="40 % - Akzent2 2 2 2 4 3 3" xfId="37385" xr:uid="{00000000-0005-0000-0000-0000D4030000}"/>
    <cellStyle name="40 % - Akzent2 2 2 2 4 3 4" xfId="50876" xr:uid="{00000000-0005-0000-0000-0000D4030000}"/>
    <cellStyle name="40 % - Akzent2 2 2 2 4 4" xfId="13806" xr:uid="{00000000-0005-0000-0000-0000D4030000}"/>
    <cellStyle name="40 % - Akzent2 2 2 2 4 4 2" xfId="27257" xr:uid="{00000000-0005-0000-0000-0000D4030000}"/>
    <cellStyle name="40 % - Akzent2 2 2 2 4 4 3" xfId="40741" xr:uid="{00000000-0005-0000-0000-0000D4030000}"/>
    <cellStyle name="40 % - Akzent2 2 2 2 4 4 4" xfId="54232" xr:uid="{00000000-0005-0000-0000-0000D4030000}"/>
    <cellStyle name="40 % - Akzent2 2 2 2 4 5" xfId="17188" xr:uid="{00000000-0005-0000-0000-0000D4030000}"/>
    <cellStyle name="40 % - Akzent2 2 2 2 4 6" xfId="30672" xr:uid="{00000000-0005-0000-0000-0000D4030000}"/>
    <cellStyle name="40 % - Akzent2 2 2 2 4 7" xfId="44163" xr:uid="{00000000-0005-0000-0000-0000D4030000}"/>
    <cellStyle name="40 % - Akzent2 2 2 2 5" xfId="4313" xr:uid="{00000000-0005-0000-0000-0000D5030000}"/>
    <cellStyle name="40 % - Akzent2 2 2 2 5 2" xfId="7670" xr:uid="{00000000-0005-0000-0000-0000D5030000}"/>
    <cellStyle name="40 % - Akzent2 2 2 2 5 2 2" xfId="21121" xr:uid="{00000000-0005-0000-0000-0000D5030000}"/>
    <cellStyle name="40 % - Akzent2 2 2 2 5 2 3" xfId="34605" xr:uid="{00000000-0005-0000-0000-0000D5030000}"/>
    <cellStyle name="40 % - Akzent2 2 2 2 5 2 4" xfId="48096" xr:uid="{00000000-0005-0000-0000-0000D5030000}"/>
    <cellStyle name="40 % - Akzent2 2 2 2 5 3" xfId="11026" xr:uid="{00000000-0005-0000-0000-0000D5030000}"/>
    <cellStyle name="40 % - Akzent2 2 2 2 5 3 2" xfId="24477" xr:uid="{00000000-0005-0000-0000-0000D5030000}"/>
    <cellStyle name="40 % - Akzent2 2 2 2 5 3 3" xfId="37961" xr:uid="{00000000-0005-0000-0000-0000D5030000}"/>
    <cellStyle name="40 % - Akzent2 2 2 2 5 3 4" xfId="51452" xr:uid="{00000000-0005-0000-0000-0000D5030000}"/>
    <cellStyle name="40 % - Akzent2 2 2 2 5 4" xfId="14382" xr:uid="{00000000-0005-0000-0000-0000D5030000}"/>
    <cellStyle name="40 % - Akzent2 2 2 2 5 4 2" xfId="27833" xr:uid="{00000000-0005-0000-0000-0000D5030000}"/>
    <cellStyle name="40 % - Akzent2 2 2 2 5 4 3" xfId="41317" xr:uid="{00000000-0005-0000-0000-0000D5030000}"/>
    <cellStyle name="40 % - Akzent2 2 2 2 5 4 4" xfId="54808" xr:uid="{00000000-0005-0000-0000-0000D5030000}"/>
    <cellStyle name="40 % - Akzent2 2 2 2 5 5" xfId="17764" xr:uid="{00000000-0005-0000-0000-0000D5030000}"/>
    <cellStyle name="40 % - Akzent2 2 2 2 5 6" xfId="31248" xr:uid="{00000000-0005-0000-0000-0000D5030000}"/>
    <cellStyle name="40 % - Akzent2 2 2 2 5 7" xfId="44739" xr:uid="{00000000-0005-0000-0000-0000D5030000}"/>
    <cellStyle name="40 % - Akzent2 2 2 2 6" xfId="4863" xr:uid="{00000000-0005-0000-0000-0000D0030000}"/>
    <cellStyle name="40 % - Akzent2 2 2 2 6 2" xfId="18314" xr:uid="{00000000-0005-0000-0000-0000D0030000}"/>
    <cellStyle name="40 % - Akzent2 2 2 2 6 3" xfId="31798" xr:uid="{00000000-0005-0000-0000-0000D0030000}"/>
    <cellStyle name="40 % - Akzent2 2 2 2 6 4" xfId="45289" xr:uid="{00000000-0005-0000-0000-0000D0030000}"/>
    <cellStyle name="40 % - Akzent2 2 2 2 7" xfId="8219" xr:uid="{00000000-0005-0000-0000-0000D0030000}"/>
    <cellStyle name="40 % - Akzent2 2 2 2 7 2" xfId="21670" xr:uid="{00000000-0005-0000-0000-0000D0030000}"/>
    <cellStyle name="40 % - Akzent2 2 2 2 7 3" xfId="35154" xr:uid="{00000000-0005-0000-0000-0000D0030000}"/>
    <cellStyle name="40 % - Akzent2 2 2 2 7 4" xfId="48645" xr:uid="{00000000-0005-0000-0000-0000D0030000}"/>
    <cellStyle name="40 % - Akzent2 2 2 2 8" xfId="11575" xr:uid="{00000000-0005-0000-0000-0000D0030000}"/>
    <cellStyle name="40 % - Akzent2 2 2 2 8 2" xfId="25026" xr:uid="{00000000-0005-0000-0000-0000D0030000}"/>
    <cellStyle name="40 % - Akzent2 2 2 2 8 3" xfId="38510" xr:uid="{00000000-0005-0000-0000-0000D0030000}"/>
    <cellStyle name="40 % - Akzent2 2 2 2 8 4" xfId="52001" xr:uid="{00000000-0005-0000-0000-0000D0030000}"/>
    <cellStyle name="40 % - Akzent2 2 2 2 9" xfId="14956" xr:uid="{00000000-0005-0000-0000-0000D0030000}"/>
    <cellStyle name="40 % - Akzent2 2 2 3" xfId="1798" xr:uid="{00000000-0005-0000-0000-0000D6030000}"/>
    <cellStyle name="40 % - Akzent2 2 2 3 2" xfId="2938" xr:uid="{00000000-0005-0000-0000-0000D7030000}"/>
    <cellStyle name="40 % - Akzent2 2 2 3 2 2" xfId="6299" xr:uid="{00000000-0005-0000-0000-0000D7030000}"/>
    <cellStyle name="40 % - Akzent2 2 2 3 2 2 2" xfId="19750" xr:uid="{00000000-0005-0000-0000-0000D7030000}"/>
    <cellStyle name="40 % - Akzent2 2 2 3 2 2 3" xfId="33234" xr:uid="{00000000-0005-0000-0000-0000D7030000}"/>
    <cellStyle name="40 % - Akzent2 2 2 3 2 2 4" xfId="46725" xr:uid="{00000000-0005-0000-0000-0000D7030000}"/>
    <cellStyle name="40 % - Akzent2 2 2 3 2 3" xfId="9655" xr:uid="{00000000-0005-0000-0000-0000D7030000}"/>
    <cellStyle name="40 % - Akzent2 2 2 3 2 3 2" xfId="23106" xr:uid="{00000000-0005-0000-0000-0000D7030000}"/>
    <cellStyle name="40 % - Akzent2 2 2 3 2 3 3" xfId="36590" xr:uid="{00000000-0005-0000-0000-0000D7030000}"/>
    <cellStyle name="40 % - Akzent2 2 2 3 2 3 4" xfId="50081" xr:uid="{00000000-0005-0000-0000-0000D7030000}"/>
    <cellStyle name="40 % - Akzent2 2 2 3 2 4" xfId="13011" xr:uid="{00000000-0005-0000-0000-0000D7030000}"/>
    <cellStyle name="40 % - Akzent2 2 2 3 2 4 2" xfId="26462" xr:uid="{00000000-0005-0000-0000-0000D7030000}"/>
    <cellStyle name="40 % - Akzent2 2 2 3 2 4 3" xfId="39946" xr:uid="{00000000-0005-0000-0000-0000D7030000}"/>
    <cellStyle name="40 % - Akzent2 2 2 3 2 4 4" xfId="53437" xr:uid="{00000000-0005-0000-0000-0000D7030000}"/>
    <cellStyle name="40 % - Akzent2 2 2 3 2 5" xfId="16393" xr:uid="{00000000-0005-0000-0000-0000D7030000}"/>
    <cellStyle name="40 % - Akzent2 2 2 3 2 6" xfId="29877" xr:uid="{00000000-0005-0000-0000-0000D7030000}"/>
    <cellStyle name="40 % - Akzent2 2 2 3 2 7" xfId="43368" xr:uid="{00000000-0005-0000-0000-0000D7030000}"/>
    <cellStyle name="40 % - Akzent2 2 2 3 3" xfId="5172" xr:uid="{00000000-0005-0000-0000-0000D6030000}"/>
    <cellStyle name="40 % - Akzent2 2 2 3 3 2" xfId="18623" xr:uid="{00000000-0005-0000-0000-0000D6030000}"/>
    <cellStyle name="40 % - Akzent2 2 2 3 3 3" xfId="32107" xr:uid="{00000000-0005-0000-0000-0000D6030000}"/>
    <cellStyle name="40 % - Akzent2 2 2 3 3 4" xfId="45598" xr:uid="{00000000-0005-0000-0000-0000D6030000}"/>
    <cellStyle name="40 % - Akzent2 2 2 3 4" xfId="8528" xr:uid="{00000000-0005-0000-0000-0000D6030000}"/>
    <cellStyle name="40 % - Akzent2 2 2 3 4 2" xfId="21979" xr:uid="{00000000-0005-0000-0000-0000D6030000}"/>
    <cellStyle name="40 % - Akzent2 2 2 3 4 3" xfId="35463" xr:uid="{00000000-0005-0000-0000-0000D6030000}"/>
    <cellStyle name="40 % - Akzent2 2 2 3 4 4" xfId="48954" xr:uid="{00000000-0005-0000-0000-0000D6030000}"/>
    <cellStyle name="40 % - Akzent2 2 2 3 5" xfId="11884" xr:uid="{00000000-0005-0000-0000-0000D6030000}"/>
    <cellStyle name="40 % - Akzent2 2 2 3 5 2" xfId="25335" xr:uid="{00000000-0005-0000-0000-0000D6030000}"/>
    <cellStyle name="40 % - Akzent2 2 2 3 5 3" xfId="38819" xr:uid="{00000000-0005-0000-0000-0000D6030000}"/>
    <cellStyle name="40 % - Akzent2 2 2 3 5 4" xfId="52310" xr:uid="{00000000-0005-0000-0000-0000D6030000}"/>
    <cellStyle name="40 % - Akzent2 2 2 3 6" xfId="15266" xr:uid="{00000000-0005-0000-0000-0000D6030000}"/>
    <cellStyle name="40 % - Akzent2 2 2 3 7" xfId="28750" xr:uid="{00000000-0005-0000-0000-0000D6030000}"/>
    <cellStyle name="40 % - Akzent2 2 2 3 8" xfId="42241" xr:uid="{00000000-0005-0000-0000-0000D6030000}"/>
    <cellStyle name="40 % - Akzent2 2 2 4" xfId="2377" xr:uid="{00000000-0005-0000-0000-0000D8030000}"/>
    <cellStyle name="40 % - Akzent2 2 2 4 2" xfId="5739" xr:uid="{00000000-0005-0000-0000-0000D8030000}"/>
    <cellStyle name="40 % - Akzent2 2 2 4 2 2" xfId="19190" xr:uid="{00000000-0005-0000-0000-0000D8030000}"/>
    <cellStyle name="40 % - Akzent2 2 2 4 2 3" xfId="32674" xr:uid="{00000000-0005-0000-0000-0000D8030000}"/>
    <cellStyle name="40 % - Akzent2 2 2 4 2 4" xfId="46165" xr:uid="{00000000-0005-0000-0000-0000D8030000}"/>
    <cellStyle name="40 % - Akzent2 2 2 4 3" xfId="9095" xr:uid="{00000000-0005-0000-0000-0000D8030000}"/>
    <cellStyle name="40 % - Akzent2 2 2 4 3 2" xfId="22546" xr:uid="{00000000-0005-0000-0000-0000D8030000}"/>
    <cellStyle name="40 % - Akzent2 2 2 4 3 3" xfId="36030" xr:uid="{00000000-0005-0000-0000-0000D8030000}"/>
    <cellStyle name="40 % - Akzent2 2 2 4 3 4" xfId="49521" xr:uid="{00000000-0005-0000-0000-0000D8030000}"/>
    <cellStyle name="40 % - Akzent2 2 2 4 4" xfId="12451" xr:uid="{00000000-0005-0000-0000-0000D8030000}"/>
    <cellStyle name="40 % - Akzent2 2 2 4 4 2" xfId="25902" xr:uid="{00000000-0005-0000-0000-0000D8030000}"/>
    <cellStyle name="40 % - Akzent2 2 2 4 4 3" xfId="39386" xr:uid="{00000000-0005-0000-0000-0000D8030000}"/>
    <cellStyle name="40 % - Akzent2 2 2 4 4 4" xfId="52877" xr:uid="{00000000-0005-0000-0000-0000D8030000}"/>
    <cellStyle name="40 % - Akzent2 2 2 4 5" xfId="15833" xr:uid="{00000000-0005-0000-0000-0000D8030000}"/>
    <cellStyle name="40 % - Akzent2 2 2 4 6" xfId="29317" xr:uid="{00000000-0005-0000-0000-0000D8030000}"/>
    <cellStyle name="40 % - Akzent2 2 2 4 7" xfId="42808" xr:uid="{00000000-0005-0000-0000-0000D8030000}"/>
    <cellStyle name="40 % - Akzent2 2 2 5" xfId="3483" xr:uid="{00000000-0005-0000-0000-0000D9030000}"/>
    <cellStyle name="40 % - Akzent2 2 2 5 2" xfId="6844" xr:uid="{00000000-0005-0000-0000-0000D9030000}"/>
    <cellStyle name="40 % - Akzent2 2 2 5 2 2" xfId="20295" xr:uid="{00000000-0005-0000-0000-0000D9030000}"/>
    <cellStyle name="40 % - Akzent2 2 2 5 2 3" xfId="33779" xr:uid="{00000000-0005-0000-0000-0000D9030000}"/>
    <cellStyle name="40 % - Akzent2 2 2 5 2 4" xfId="47270" xr:uid="{00000000-0005-0000-0000-0000D9030000}"/>
    <cellStyle name="40 % - Akzent2 2 2 5 3" xfId="10200" xr:uid="{00000000-0005-0000-0000-0000D9030000}"/>
    <cellStyle name="40 % - Akzent2 2 2 5 3 2" xfId="23651" xr:uid="{00000000-0005-0000-0000-0000D9030000}"/>
    <cellStyle name="40 % - Akzent2 2 2 5 3 3" xfId="37135" xr:uid="{00000000-0005-0000-0000-0000D9030000}"/>
    <cellStyle name="40 % - Akzent2 2 2 5 3 4" xfId="50626" xr:uid="{00000000-0005-0000-0000-0000D9030000}"/>
    <cellStyle name="40 % - Akzent2 2 2 5 4" xfId="13556" xr:uid="{00000000-0005-0000-0000-0000D9030000}"/>
    <cellStyle name="40 % - Akzent2 2 2 5 4 2" xfId="27007" xr:uid="{00000000-0005-0000-0000-0000D9030000}"/>
    <cellStyle name="40 % - Akzent2 2 2 5 4 3" xfId="40491" xr:uid="{00000000-0005-0000-0000-0000D9030000}"/>
    <cellStyle name="40 % - Akzent2 2 2 5 4 4" xfId="53982" xr:uid="{00000000-0005-0000-0000-0000D9030000}"/>
    <cellStyle name="40 % - Akzent2 2 2 5 5" xfId="16938" xr:uid="{00000000-0005-0000-0000-0000D9030000}"/>
    <cellStyle name="40 % - Akzent2 2 2 5 6" xfId="30422" xr:uid="{00000000-0005-0000-0000-0000D9030000}"/>
    <cellStyle name="40 % - Akzent2 2 2 5 7" xfId="43913" xr:uid="{00000000-0005-0000-0000-0000D9030000}"/>
    <cellStyle name="40 % - Akzent2 2 2 6" xfId="4063" xr:uid="{00000000-0005-0000-0000-0000DA030000}"/>
    <cellStyle name="40 % - Akzent2 2 2 6 2" xfId="7420" xr:uid="{00000000-0005-0000-0000-0000DA030000}"/>
    <cellStyle name="40 % - Akzent2 2 2 6 2 2" xfId="20871" xr:uid="{00000000-0005-0000-0000-0000DA030000}"/>
    <cellStyle name="40 % - Akzent2 2 2 6 2 3" xfId="34355" xr:uid="{00000000-0005-0000-0000-0000DA030000}"/>
    <cellStyle name="40 % - Akzent2 2 2 6 2 4" xfId="47846" xr:uid="{00000000-0005-0000-0000-0000DA030000}"/>
    <cellStyle name="40 % - Akzent2 2 2 6 3" xfId="10776" xr:uid="{00000000-0005-0000-0000-0000DA030000}"/>
    <cellStyle name="40 % - Akzent2 2 2 6 3 2" xfId="24227" xr:uid="{00000000-0005-0000-0000-0000DA030000}"/>
    <cellStyle name="40 % - Akzent2 2 2 6 3 3" xfId="37711" xr:uid="{00000000-0005-0000-0000-0000DA030000}"/>
    <cellStyle name="40 % - Akzent2 2 2 6 3 4" xfId="51202" xr:uid="{00000000-0005-0000-0000-0000DA030000}"/>
    <cellStyle name="40 % - Akzent2 2 2 6 4" xfId="14132" xr:uid="{00000000-0005-0000-0000-0000DA030000}"/>
    <cellStyle name="40 % - Akzent2 2 2 6 4 2" xfId="27583" xr:uid="{00000000-0005-0000-0000-0000DA030000}"/>
    <cellStyle name="40 % - Akzent2 2 2 6 4 3" xfId="41067" xr:uid="{00000000-0005-0000-0000-0000DA030000}"/>
    <cellStyle name="40 % - Akzent2 2 2 6 4 4" xfId="54558" xr:uid="{00000000-0005-0000-0000-0000DA030000}"/>
    <cellStyle name="40 % - Akzent2 2 2 6 5" xfId="17514" xr:uid="{00000000-0005-0000-0000-0000DA030000}"/>
    <cellStyle name="40 % - Akzent2 2 2 6 6" xfId="30998" xr:uid="{00000000-0005-0000-0000-0000DA030000}"/>
    <cellStyle name="40 % - Akzent2 2 2 6 7" xfId="44489" xr:uid="{00000000-0005-0000-0000-0000DA030000}"/>
    <cellStyle name="40 % - Akzent2 2 2 7" xfId="4613" xr:uid="{00000000-0005-0000-0000-0000CF030000}"/>
    <cellStyle name="40 % - Akzent2 2 2 7 2" xfId="18064" xr:uid="{00000000-0005-0000-0000-0000CF030000}"/>
    <cellStyle name="40 % - Akzent2 2 2 7 3" xfId="31548" xr:uid="{00000000-0005-0000-0000-0000CF030000}"/>
    <cellStyle name="40 % - Akzent2 2 2 7 4" xfId="45039" xr:uid="{00000000-0005-0000-0000-0000CF030000}"/>
    <cellStyle name="40 % - Akzent2 2 2 8" xfId="7969" xr:uid="{00000000-0005-0000-0000-0000CF030000}"/>
    <cellStyle name="40 % - Akzent2 2 2 8 2" xfId="21420" xr:uid="{00000000-0005-0000-0000-0000CF030000}"/>
    <cellStyle name="40 % - Akzent2 2 2 8 3" xfId="34904" xr:uid="{00000000-0005-0000-0000-0000CF030000}"/>
    <cellStyle name="40 % - Akzent2 2 2 8 4" xfId="48395" xr:uid="{00000000-0005-0000-0000-0000CF030000}"/>
    <cellStyle name="40 % - Akzent2 2 2 9" xfId="11325" xr:uid="{00000000-0005-0000-0000-0000CF030000}"/>
    <cellStyle name="40 % - Akzent2 2 2 9 2" xfId="24776" xr:uid="{00000000-0005-0000-0000-0000CF030000}"/>
    <cellStyle name="40 % - Akzent2 2 2 9 3" xfId="38260" xr:uid="{00000000-0005-0000-0000-0000CF030000}"/>
    <cellStyle name="40 % - Akzent2 2 2 9 4" xfId="51751" xr:uid="{00000000-0005-0000-0000-0000CF030000}"/>
    <cellStyle name="40 % - Akzent2 2 3" xfId="1316" xr:uid="{00000000-0005-0000-0000-0000DB030000}"/>
    <cellStyle name="40 % - Akzent2 2 3 10" xfId="14792" xr:uid="{00000000-0005-0000-0000-0000DB030000}"/>
    <cellStyle name="40 % - Akzent2 2 3 11" xfId="28275" xr:uid="{00000000-0005-0000-0000-0000DB030000}"/>
    <cellStyle name="40 % - Akzent2 2 3 12" xfId="41766" xr:uid="{00000000-0005-0000-0000-0000DB030000}"/>
    <cellStyle name="40 % - Akzent2 2 3 2" xfId="1556" xr:uid="{00000000-0005-0000-0000-0000DC030000}"/>
    <cellStyle name="40 % - Akzent2 2 3 2 10" xfId="28525" xr:uid="{00000000-0005-0000-0000-0000DC030000}"/>
    <cellStyle name="40 % - Akzent2 2 3 2 11" xfId="42016" xr:uid="{00000000-0005-0000-0000-0000DC030000}"/>
    <cellStyle name="40 % - Akzent2 2 3 2 2" xfId="2133" xr:uid="{00000000-0005-0000-0000-0000DD030000}"/>
    <cellStyle name="40 % - Akzent2 2 3 2 2 2" xfId="3274" xr:uid="{00000000-0005-0000-0000-0000DE030000}"/>
    <cellStyle name="40 % - Akzent2 2 3 2 2 2 2" xfId="6635" xr:uid="{00000000-0005-0000-0000-0000DE030000}"/>
    <cellStyle name="40 % - Akzent2 2 3 2 2 2 2 2" xfId="20086" xr:uid="{00000000-0005-0000-0000-0000DE030000}"/>
    <cellStyle name="40 % - Akzent2 2 3 2 2 2 2 3" xfId="33570" xr:uid="{00000000-0005-0000-0000-0000DE030000}"/>
    <cellStyle name="40 % - Akzent2 2 3 2 2 2 2 4" xfId="47061" xr:uid="{00000000-0005-0000-0000-0000DE030000}"/>
    <cellStyle name="40 % - Akzent2 2 3 2 2 2 3" xfId="9991" xr:uid="{00000000-0005-0000-0000-0000DE030000}"/>
    <cellStyle name="40 % - Akzent2 2 3 2 2 2 3 2" xfId="23442" xr:uid="{00000000-0005-0000-0000-0000DE030000}"/>
    <cellStyle name="40 % - Akzent2 2 3 2 2 2 3 3" xfId="36926" xr:uid="{00000000-0005-0000-0000-0000DE030000}"/>
    <cellStyle name="40 % - Akzent2 2 3 2 2 2 3 4" xfId="50417" xr:uid="{00000000-0005-0000-0000-0000DE030000}"/>
    <cellStyle name="40 % - Akzent2 2 3 2 2 2 4" xfId="13347" xr:uid="{00000000-0005-0000-0000-0000DE030000}"/>
    <cellStyle name="40 % - Akzent2 2 3 2 2 2 4 2" xfId="26798" xr:uid="{00000000-0005-0000-0000-0000DE030000}"/>
    <cellStyle name="40 % - Akzent2 2 3 2 2 2 4 3" xfId="40282" xr:uid="{00000000-0005-0000-0000-0000DE030000}"/>
    <cellStyle name="40 % - Akzent2 2 3 2 2 2 4 4" xfId="53773" xr:uid="{00000000-0005-0000-0000-0000DE030000}"/>
    <cellStyle name="40 % - Akzent2 2 3 2 2 2 5" xfId="16729" xr:uid="{00000000-0005-0000-0000-0000DE030000}"/>
    <cellStyle name="40 % - Akzent2 2 3 2 2 2 6" xfId="30213" xr:uid="{00000000-0005-0000-0000-0000DE030000}"/>
    <cellStyle name="40 % - Akzent2 2 3 2 2 2 7" xfId="43704" xr:uid="{00000000-0005-0000-0000-0000DE030000}"/>
    <cellStyle name="40 % - Akzent2 2 3 2 2 3" xfId="5508" xr:uid="{00000000-0005-0000-0000-0000DD030000}"/>
    <cellStyle name="40 % - Akzent2 2 3 2 2 3 2" xfId="18959" xr:uid="{00000000-0005-0000-0000-0000DD030000}"/>
    <cellStyle name="40 % - Akzent2 2 3 2 2 3 3" xfId="32443" xr:uid="{00000000-0005-0000-0000-0000DD030000}"/>
    <cellStyle name="40 % - Akzent2 2 3 2 2 3 4" xfId="45934" xr:uid="{00000000-0005-0000-0000-0000DD030000}"/>
    <cellStyle name="40 % - Akzent2 2 3 2 2 4" xfId="8864" xr:uid="{00000000-0005-0000-0000-0000DD030000}"/>
    <cellStyle name="40 % - Akzent2 2 3 2 2 4 2" xfId="22315" xr:uid="{00000000-0005-0000-0000-0000DD030000}"/>
    <cellStyle name="40 % - Akzent2 2 3 2 2 4 3" xfId="35799" xr:uid="{00000000-0005-0000-0000-0000DD030000}"/>
    <cellStyle name="40 % - Akzent2 2 3 2 2 4 4" xfId="49290" xr:uid="{00000000-0005-0000-0000-0000DD030000}"/>
    <cellStyle name="40 % - Akzent2 2 3 2 2 5" xfId="12220" xr:uid="{00000000-0005-0000-0000-0000DD030000}"/>
    <cellStyle name="40 % - Akzent2 2 3 2 2 5 2" xfId="25671" xr:uid="{00000000-0005-0000-0000-0000DD030000}"/>
    <cellStyle name="40 % - Akzent2 2 3 2 2 5 3" xfId="39155" xr:uid="{00000000-0005-0000-0000-0000DD030000}"/>
    <cellStyle name="40 % - Akzent2 2 3 2 2 5 4" xfId="52646" xr:uid="{00000000-0005-0000-0000-0000DD030000}"/>
    <cellStyle name="40 % - Akzent2 2 3 2 2 6" xfId="15602" xr:uid="{00000000-0005-0000-0000-0000DD030000}"/>
    <cellStyle name="40 % - Akzent2 2 3 2 2 7" xfId="29086" xr:uid="{00000000-0005-0000-0000-0000DD030000}"/>
    <cellStyle name="40 % - Akzent2 2 3 2 2 8" xfId="42577" xr:uid="{00000000-0005-0000-0000-0000DD030000}"/>
    <cellStyle name="40 % - Akzent2 2 3 2 3" xfId="2714" xr:uid="{00000000-0005-0000-0000-0000DF030000}"/>
    <cellStyle name="40 % - Akzent2 2 3 2 3 2" xfId="6075" xr:uid="{00000000-0005-0000-0000-0000DF030000}"/>
    <cellStyle name="40 % - Akzent2 2 3 2 3 2 2" xfId="19526" xr:uid="{00000000-0005-0000-0000-0000DF030000}"/>
    <cellStyle name="40 % - Akzent2 2 3 2 3 2 3" xfId="33010" xr:uid="{00000000-0005-0000-0000-0000DF030000}"/>
    <cellStyle name="40 % - Akzent2 2 3 2 3 2 4" xfId="46501" xr:uid="{00000000-0005-0000-0000-0000DF030000}"/>
    <cellStyle name="40 % - Akzent2 2 3 2 3 3" xfId="9431" xr:uid="{00000000-0005-0000-0000-0000DF030000}"/>
    <cellStyle name="40 % - Akzent2 2 3 2 3 3 2" xfId="22882" xr:uid="{00000000-0005-0000-0000-0000DF030000}"/>
    <cellStyle name="40 % - Akzent2 2 3 2 3 3 3" xfId="36366" xr:uid="{00000000-0005-0000-0000-0000DF030000}"/>
    <cellStyle name="40 % - Akzent2 2 3 2 3 3 4" xfId="49857" xr:uid="{00000000-0005-0000-0000-0000DF030000}"/>
    <cellStyle name="40 % - Akzent2 2 3 2 3 4" xfId="12787" xr:uid="{00000000-0005-0000-0000-0000DF030000}"/>
    <cellStyle name="40 % - Akzent2 2 3 2 3 4 2" xfId="26238" xr:uid="{00000000-0005-0000-0000-0000DF030000}"/>
    <cellStyle name="40 % - Akzent2 2 3 2 3 4 3" xfId="39722" xr:uid="{00000000-0005-0000-0000-0000DF030000}"/>
    <cellStyle name="40 % - Akzent2 2 3 2 3 4 4" xfId="53213" xr:uid="{00000000-0005-0000-0000-0000DF030000}"/>
    <cellStyle name="40 % - Akzent2 2 3 2 3 5" xfId="16169" xr:uid="{00000000-0005-0000-0000-0000DF030000}"/>
    <cellStyle name="40 % - Akzent2 2 3 2 3 6" xfId="29653" xr:uid="{00000000-0005-0000-0000-0000DF030000}"/>
    <cellStyle name="40 % - Akzent2 2 3 2 3 7" xfId="43144" xr:uid="{00000000-0005-0000-0000-0000DF030000}"/>
    <cellStyle name="40 % - Akzent2 2 3 2 4" xfId="3819" xr:uid="{00000000-0005-0000-0000-0000E0030000}"/>
    <cellStyle name="40 % - Akzent2 2 3 2 4 2" xfId="7180" xr:uid="{00000000-0005-0000-0000-0000E0030000}"/>
    <cellStyle name="40 % - Akzent2 2 3 2 4 2 2" xfId="20631" xr:uid="{00000000-0005-0000-0000-0000E0030000}"/>
    <cellStyle name="40 % - Akzent2 2 3 2 4 2 3" xfId="34115" xr:uid="{00000000-0005-0000-0000-0000E0030000}"/>
    <cellStyle name="40 % - Akzent2 2 3 2 4 2 4" xfId="47606" xr:uid="{00000000-0005-0000-0000-0000E0030000}"/>
    <cellStyle name="40 % - Akzent2 2 3 2 4 3" xfId="10536" xr:uid="{00000000-0005-0000-0000-0000E0030000}"/>
    <cellStyle name="40 % - Akzent2 2 3 2 4 3 2" xfId="23987" xr:uid="{00000000-0005-0000-0000-0000E0030000}"/>
    <cellStyle name="40 % - Akzent2 2 3 2 4 3 3" xfId="37471" xr:uid="{00000000-0005-0000-0000-0000E0030000}"/>
    <cellStyle name="40 % - Akzent2 2 3 2 4 3 4" xfId="50962" xr:uid="{00000000-0005-0000-0000-0000E0030000}"/>
    <cellStyle name="40 % - Akzent2 2 3 2 4 4" xfId="13892" xr:uid="{00000000-0005-0000-0000-0000E0030000}"/>
    <cellStyle name="40 % - Akzent2 2 3 2 4 4 2" xfId="27343" xr:uid="{00000000-0005-0000-0000-0000E0030000}"/>
    <cellStyle name="40 % - Akzent2 2 3 2 4 4 3" xfId="40827" xr:uid="{00000000-0005-0000-0000-0000E0030000}"/>
    <cellStyle name="40 % - Akzent2 2 3 2 4 4 4" xfId="54318" xr:uid="{00000000-0005-0000-0000-0000E0030000}"/>
    <cellStyle name="40 % - Akzent2 2 3 2 4 5" xfId="17274" xr:uid="{00000000-0005-0000-0000-0000E0030000}"/>
    <cellStyle name="40 % - Akzent2 2 3 2 4 6" xfId="30758" xr:uid="{00000000-0005-0000-0000-0000E0030000}"/>
    <cellStyle name="40 % - Akzent2 2 3 2 4 7" xfId="44249" xr:uid="{00000000-0005-0000-0000-0000E0030000}"/>
    <cellStyle name="40 % - Akzent2 2 3 2 5" xfId="4399" xr:uid="{00000000-0005-0000-0000-0000E1030000}"/>
    <cellStyle name="40 % - Akzent2 2 3 2 5 2" xfId="7756" xr:uid="{00000000-0005-0000-0000-0000E1030000}"/>
    <cellStyle name="40 % - Akzent2 2 3 2 5 2 2" xfId="21207" xr:uid="{00000000-0005-0000-0000-0000E1030000}"/>
    <cellStyle name="40 % - Akzent2 2 3 2 5 2 3" xfId="34691" xr:uid="{00000000-0005-0000-0000-0000E1030000}"/>
    <cellStyle name="40 % - Akzent2 2 3 2 5 2 4" xfId="48182" xr:uid="{00000000-0005-0000-0000-0000E1030000}"/>
    <cellStyle name="40 % - Akzent2 2 3 2 5 3" xfId="11112" xr:uid="{00000000-0005-0000-0000-0000E1030000}"/>
    <cellStyle name="40 % - Akzent2 2 3 2 5 3 2" xfId="24563" xr:uid="{00000000-0005-0000-0000-0000E1030000}"/>
    <cellStyle name="40 % - Akzent2 2 3 2 5 3 3" xfId="38047" xr:uid="{00000000-0005-0000-0000-0000E1030000}"/>
    <cellStyle name="40 % - Akzent2 2 3 2 5 3 4" xfId="51538" xr:uid="{00000000-0005-0000-0000-0000E1030000}"/>
    <cellStyle name="40 % - Akzent2 2 3 2 5 4" xfId="14468" xr:uid="{00000000-0005-0000-0000-0000E1030000}"/>
    <cellStyle name="40 % - Akzent2 2 3 2 5 4 2" xfId="27919" xr:uid="{00000000-0005-0000-0000-0000E1030000}"/>
    <cellStyle name="40 % - Akzent2 2 3 2 5 4 3" xfId="41403" xr:uid="{00000000-0005-0000-0000-0000E1030000}"/>
    <cellStyle name="40 % - Akzent2 2 3 2 5 4 4" xfId="54894" xr:uid="{00000000-0005-0000-0000-0000E1030000}"/>
    <cellStyle name="40 % - Akzent2 2 3 2 5 5" xfId="17850" xr:uid="{00000000-0005-0000-0000-0000E1030000}"/>
    <cellStyle name="40 % - Akzent2 2 3 2 5 6" xfId="31334" xr:uid="{00000000-0005-0000-0000-0000E1030000}"/>
    <cellStyle name="40 % - Akzent2 2 3 2 5 7" xfId="44825" xr:uid="{00000000-0005-0000-0000-0000E1030000}"/>
    <cellStyle name="40 % - Akzent2 2 3 2 6" xfId="4949" xr:uid="{00000000-0005-0000-0000-0000DC030000}"/>
    <cellStyle name="40 % - Akzent2 2 3 2 6 2" xfId="18400" xr:uid="{00000000-0005-0000-0000-0000DC030000}"/>
    <cellStyle name="40 % - Akzent2 2 3 2 6 3" xfId="31884" xr:uid="{00000000-0005-0000-0000-0000DC030000}"/>
    <cellStyle name="40 % - Akzent2 2 3 2 6 4" xfId="45375" xr:uid="{00000000-0005-0000-0000-0000DC030000}"/>
    <cellStyle name="40 % - Akzent2 2 3 2 7" xfId="8305" xr:uid="{00000000-0005-0000-0000-0000DC030000}"/>
    <cellStyle name="40 % - Akzent2 2 3 2 7 2" xfId="21756" xr:uid="{00000000-0005-0000-0000-0000DC030000}"/>
    <cellStyle name="40 % - Akzent2 2 3 2 7 3" xfId="35240" xr:uid="{00000000-0005-0000-0000-0000DC030000}"/>
    <cellStyle name="40 % - Akzent2 2 3 2 7 4" xfId="48731" xr:uid="{00000000-0005-0000-0000-0000DC030000}"/>
    <cellStyle name="40 % - Akzent2 2 3 2 8" xfId="11661" xr:uid="{00000000-0005-0000-0000-0000DC030000}"/>
    <cellStyle name="40 % - Akzent2 2 3 2 8 2" xfId="25112" xr:uid="{00000000-0005-0000-0000-0000DC030000}"/>
    <cellStyle name="40 % - Akzent2 2 3 2 8 3" xfId="38596" xr:uid="{00000000-0005-0000-0000-0000DC030000}"/>
    <cellStyle name="40 % - Akzent2 2 3 2 8 4" xfId="52087" xr:uid="{00000000-0005-0000-0000-0000DC030000}"/>
    <cellStyle name="40 % - Akzent2 2 3 2 9" xfId="15042" xr:uid="{00000000-0005-0000-0000-0000DC030000}"/>
    <cellStyle name="40 % - Akzent2 2 3 3" xfId="1884" xr:uid="{00000000-0005-0000-0000-0000E2030000}"/>
    <cellStyle name="40 % - Akzent2 2 3 3 2" xfId="3024" xr:uid="{00000000-0005-0000-0000-0000E3030000}"/>
    <cellStyle name="40 % - Akzent2 2 3 3 2 2" xfId="6385" xr:uid="{00000000-0005-0000-0000-0000E3030000}"/>
    <cellStyle name="40 % - Akzent2 2 3 3 2 2 2" xfId="19836" xr:uid="{00000000-0005-0000-0000-0000E3030000}"/>
    <cellStyle name="40 % - Akzent2 2 3 3 2 2 3" xfId="33320" xr:uid="{00000000-0005-0000-0000-0000E3030000}"/>
    <cellStyle name="40 % - Akzent2 2 3 3 2 2 4" xfId="46811" xr:uid="{00000000-0005-0000-0000-0000E3030000}"/>
    <cellStyle name="40 % - Akzent2 2 3 3 2 3" xfId="9741" xr:uid="{00000000-0005-0000-0000-0000E3030000}"/>
    <cellStyle name="40 % - Akzent2 2 3 3 2 3 2" xfId="23192" xr:uid="{00000000-0005-0000-0000-0000E3030000}"/>
    <cellStyle name="40 % - Akzent2 2 3 3 2 3 3" xfId="36676" xr:uid="{00000000-0005-0000-0000-0000E3030000}"/>
    <cellStyle name="40 % - Akzent2 2 3 3 2 3 4" xfId="50167" xr:uid="{00000000-0005-0000-0000-0000E3030000}"/>
    <cellStyle name="40 % - Akzent2 2 3 3 2 4" xfId="13097" xr:uid="{00000000-0005-0000-0000-0000E3030000}"/>
    <cellStyle name="40 % - Akzent2 2 3 3 2 4 2" xfId="26548" xr:uid="{00000000-0005-0000-0000-0000E3030000}"/>
    <cellStyle name="40 % - Akzent2 2 3 3 2 4 3" xfId="40032" xr:uid="{00000000-0005-0000-0000-0000E3030000}"/>
    <cellStyle name="40 % - Akzent2 2 3 3 2 4 4" xfId="53523" xr:uid="{00000000-0005-0000-0000-0000E3030000}"/>
    <cellStyle name="40 % - Akzent2 2 3 3 2 5" xfId="16479" xr:uid="{00000000-0005-0000-0000-0000E3030000}"/>
    <cellStyle name="40 % - Akzent2 2 3 3 2 6" xfId="29963" xr:uid="{00000000-0005-0000-0000-0000E3030000}"/>
    <cellStyle name="40 % - Akzent2 2 3 3 2 7" xfId="43454" xr:uid="{00000000-0005-0000-0000-0000E3030000}"/>
    <cellStyle name="40 % - Akzent2 2 3 3 3" xfId="5258" xr:uid="{00000000-0005-0000-0000-0000E2030000}"/>
    <cellStyle name="40 % - Akzent2 2 3 3 3 2" xfId="18709" xr:uid="{00000000-0005-0000-0000-0000E2030000}"/>
    <cellStyle name="40 % - Akzent2 2 3 3 3 3" xfId="32193" xr:uid="{00000000-0005-0000-0000-0000E2030000}"/>
    <cellStyle name="40 % - Akzent2 2 3 3 3 4" xfId="45684" xr:uid="{00000000-0005-0000-0000-0000E2030000}"/>
    <cellStyle name="40 % - Akzent2 2 3 3 4" xfId="8614" xr:uid="{00000000-0005-0000-0000-0000E2030000}"/>
    <cellStyle name="40 % - Akzent2 2 3 3 4 2" xfId="22065" xr:uid="{00000000-0005-0000-0000-0000E2030000}"/>
    <cellStyle name="40 % - Akzent2 2 3 3 4 3" xfId="35549" xr:uid="{00000000-0005-0000-0000-0000E2030000}"/>
    <cellStyle name="40 % - Akzent2 2 3 3 4 4" xfId="49040" xr:uid="{00000000-0005-0000-0000-0000E2030000}"/>
    <cellStyle name="40 % - Akzent2 2 3 3 5" xfId="11970" xr:uid="{00000000-0005-0000-0000-0000E2030000}"/>
    <cellStyle name="40 % - Akzent2 2 3 3 5 2" xfId="25421" xr:uid="{00000000-0005-0000-0000-0000E2030000}"/>
    <cellStyle name="40 % - Akzent2 2 3 3 5 3" xfId="38905" xr:uid="{00000000-0005-0000-0000-0000E2030000}"/>
    <cellStyle name="40 % - Akzent2 2 3 3 5 4" xfId="52396" xr:uid="{00000000-0005-0000-0000-0000E2030000}"/>
    <cellStyle name="40 % - Akzent2 2 3 3 6" xfId="15352" xr:uid="{00000000-0005-0000-0000-0000E2030000}"/>
    <cellStyle name="40 % - Akzent2 2 3 3 7" xfId="28836" xr:uid="{00000000-0005-0000-0000-0000E2030000}"/>
    <cellStyle name="40 % - Akzent2 2 3 3 8" xfId="42327" xr:uid="{00000000-0005-0000-0000-0000E2030000}"/>
    <cellStyle name="40 % - Akzent2 2 3 4" xfId="2463" xr:uid="{00000000-0005-0000-0000-0000E4030000}"/>
    <cellStyle name="40 % - Akzent2 2 3 4 2" xfId="5825" xr:uid="{00000000-0005-0000-0000-0000E4030000}"/>
    <cellStyle name="40 % - Akzent2 2 3 4 2 2" xfId="19276" xr:uid="{00000000-0005-0000-0000-0000E4030000}"/>
    <cellStyle name="40 % - Akzent2 2 3 4 2 3" xfId="32760" xr:uid="{00000000-0005-0000-0000-0000E4030000}"/>
    <cellStyle name="40 % - Akzent2 2 3 4 2 4" xfId="46251" xr:uid="{00000000-0005-0000-0000-0000E4030000}"/>
    <cellStyle name="40 % - Akzent2 2 3 4 3" xfId="9181" xr:uid="{00000000-0005-0000-0000-0000E4030000}"/>
    <cellStyle name="40 % - Akzent2 2 3 4 3 2" xfId="22632" xr:uid="{00000000-0005-0000-0000-0000E4030000}"/>
    <cellStyle name="40 % - Akzent2 2 3 4 3 3" xfId="36116" xr:uid="{00000000-0005-0000-0000-0000E4030000}"/>
    <cellStyle name="40 % - Akzent2 2 3 4 3 4" xfId="49607" xr:uid="{00000000-0005-0000-0000-0000E4030000}"/>
    <cellStyle name="40 % - Akzent2 2 3 4 4" xfId="12537" xr:uid="{00000000-0005-0000-0000-0000E4030000}"/>
    <cellStyle name="40 % - Akzent2 2 3 4 4 2" xfId="25988" xr:uid="{00000000-0005-0000-0000-0000E4030000}"/>
    <cellStyle name="40 % - Akzent2 2 3 4 4 3" xfId="39472" xr:uid="{00000000-0005-0000-0000-0000E4030000}"/>
    <cellStyle name="40 % - Akzent2 2 3 4 4 4" xfId="52963" xr:uid="{00000000-0005-0000-0000-0000E4030000}"/>
    <cellStyle name="40 % - Akzent2 2 3 4 5" xfId="15919" xr:uid="{00000000-0005-0000-0000-0000E4030000}"/>
    <cellStyle name="40 % - Akzent2 2 3 4 6" xfId="29403" xr:uid="{00000000-0005-0000-0000-0000E4030000}"/>
    <cellStyle name="40 % - Akzent2 2 3 4 7" xfId="42894" xr:uid="{00000000-0005-0000-0000-0000E4030000}"/>
    <cellStyle name="40 % - Akzent2 2 3 5" xfId="3569" xr:uid="{00000000-0005-0000-0000-0000E5030000}"/>
    <cellStyle name="40 % - Akzent2 2 3 5 2" xfId="6930" xr:uid="{00000000-0005-0000-0000-0000E5030000}"/>
    <cellStyle name="40 % - Akzent2 2 3 5 2 2" xfId="20381" xr:uid="{00000000-0005-0000-0000-0000E5030000}"/>
    <cellStyle name="40 % - Akzent2 2 3 5 2 3" xfId="33865" xr:uid="{00000000-0005-0000-0000-0000E5030000}"/>
    <cellStyle name="40 % - Akzent2 2 3 5 2 4" xfId="47356" xr:uid="{00000000-0005-0000-0000-0000E5030000}"/>
    <cellStyle name="40 % - Akzent2 2 3 5 3" xfId="10286" xr:uid="{00000000-0005-0000-0000-0000E5030000}"/>
    <cellStyle name="40 % - Akzent2 2 3 5 3 2" xfId="23737" xr:uid="{00000000-0005-0000-0000-0000E5030000}"/>
    <cellStyle name="40 % - Akzent2 2 3 5 3 3" xfId="37221" xr:uid="{00000000-0005-0000-0000-0000E5030000}"/>
    <cellStyle name="40 % - Akzent2 2 3 5 3 4" xfId="50712" xr:uid="{00000000-0005-0000-0000-0000E5030000}"/>
    <cellStyle name="40 % - Akzent2 2 3 5 4" xfId="13642" xr:uid="{00000000-0005-0000-0000-0000E5030000}"/>
    <cellStyle name="40 % - Akzent2 2 3 5 4 2" xfId="27093" xr:uid="{00000000-0005-0000-0000-0000E5030000}"/>
    <cellStyle name="40 % - Akzent2 2 3 5 4 3" xfId="40577" xr:uid="{00000000-0005-0000-0000-0000E5030000}"/>
    <cellStyle name="40 % - Akzent2 2 3 5 4 4" xfId="54068" xr:uid="{00000000-0005-0000-0000-0000E5030000}"/>
    <cellStyle name="40 % - Akzent2 2 3 5 5" xfId="17024" xr:uid="{00000000-0005-0000-0000-0000E5030000}"/>
    <cellStyle name="40 % - Akzent2 2 3 5 6" xfId="30508" xr:uid="{00000000-0005-0000-0000-0000E5030000}"/>
    <cellStyle name="40 % - Akzent2 2 3 5 7" xfId="43999" xr:uid="{00000000-0005-0000-0000-0000E5030000}"/>
    <cellStyle name="40 % - Akzent2 2 3 6" xfId="4149" xr:uid="{00000000-0005-0000-0000-0000E6030000}"/>
    <cellStyle name="40 % - Akzent2 2 3 6 2" xfId="7506" xr:uid="{00000000-0005-0000-0000-0000E6030000}"/>
    <cellStyle name="40 % - Akzent2 2 3 6 2 2" xfId="20957" xr:uid="{00000000-0005-0000-0000-0000E6030000}"/>
    <cellStyle name="40 % - Akzent2 2 3 6 2 3" xfId="34441" xr:uid="{00000000-0005-0000-0000-0000E6030000}"/>
    <cellStyle name="40 % - Akzent2 2 3 6 2 4" xfId="47932" xr:uid="{00000000-0005-0000-0000-0000E6030000}"/>
    <cellStyle name="40 % - Akzent2 2 3 6 3" xfId="10862" xr:uid="{00000000-0005-0000-0000-0000E6030000}"/>
    <cellStyle name="40 % - Akzent2 2 3 6 3 2" xfId="24313" xr:uid="{00000000-0005-0000-0000-0000E6030000}"/>
    <cellStyle name="40 % - Akzent2 2 3 6 3 3" xfId="37797" xr:uid="{00000000-0005-0000-0000-0000E6030000}"/>
    <cellStyle name="40 % - Akzent2 2 3 6 3 4" xfId="51288" xr:uid="{00000000-0005-0000-0000-0000E6030000}"/>
    <cellStyle name="40 % - Akzent2 2 3 6 4" xfId="14218" xr:uid="{00000000-0005-0000-0000-0000E6030000}"/>
    <cellStyle name="40 % - Akzent2 2 3 6 4 2" xfId="27669" xr:uid="{00000000-0005-0000-0000-0000E6030000}"/>
    <cellStyle name="40 % - Akzent2 2 3 6 4 3" xfId="41153" xr:uid="{00000000-0005-0000-0000-0000E6030000}"/>
    <cellStyle name="40 % - Akzent2 2 3 6 4 4" xfId="54644" xr:uid="{00000000-0005-0000-0000-0000E6030000}"/>
    <cellStyle name="40 % - Akzent2 2 3 6 5" xfId="17600" xr:uid="{00000000-0005-0000-0000-0000E6030000}"/>
    <cellStyle name="40 % - Akzent2 2 3 6 6" xfId="31084" xr:uid="{00000000-0005-0000-0000-0000E6030000}"/>
    <cellStyle name="40 % - Akzent2 2 3 6 7" xfId="44575" xr:uid="{00000000-0005-0000-0000-0000E6030000}"/>
    <cellStyle name="40 % - Akzent2 2 3 7" xfId="4699" xr:uid="{00000000-0005-0000-0000-0000DB030000}"/>
    <cellStyle name="40 % - Akzent2 2 3 7 2" xfId="18150" xr:uid="{00000000-0005-0000-0000-0000DB030000}"/>
    <cellStyle name="40 % - Akzent2 2 3 7 3" xfId="31634" xr:uid="{00000000-0005-0000-0000-0000DB030000}"/>
    <cellStyle name="40 % - Akzent2 2 3 7 4" xfId="45125" xr:uid="{00000000-0005-0000-0000-0000DB030000}"/>
    <cellStyle name="40 % - Akzent2 2 3 8" xfId="8055" xr:uid="{00000000-0005-0000-0000-0000DB030000}"/>
    <cellStyle name="40 % - Akzent2 2 3 8 2" xfId="21506" xr:uid="{00000000-0005-0000-0000-0000DB030000}"/>
    <cellStyle name="40 % - Akzent2 2 3 8 3" xfId="34990" xr:uid="{00000000-0005-0000-0000-0000DB030000}"/>
    <cellStyle name="40 % - Akzent2 2 3 8 4" xfId="48481" xr:uid="{00000000-0005-0000-0000-0000DB030000}"/>
    <cellStyle name="40 % - Akzent2 2 3 9" xfId="11411" xr:uid="{00000000-0005-0000-0000-0000DB030000}"/>
    <cellStyle name="40 % - Akzent2 2 3 9 2" xfId="24862" xr:uid="{00000000-0005-0000-0000-0000DB030000}"/>
    <cellStyle name="40 % - Akzent2 2 3 9 3" xfId="38346" xr:uid="{00000000-0005-0000-0000-0000DB030000}"/>
    <cellStyle name="40 % - Akzent2 2 3 9 4" xfId="51837" xr:uid="{00000000-0005-0000-0000-0000DB030000}"/>
    <cellStyle name="40 % - Akzent2 2 4" xfId="1374" xr:uid="{00000000-0005-0000-0000-0000E7030000}"/>
    <cellStyle name="40 % - Akzent2 2 4 10" xfId="28338" xr:uid="{00000000-0005-0000-0000-0000E7030000}"/>
    <cellStyle name="40 % - Akzent2 2 4 11" xfId="41829" xr:uid="{00000000-0005-0000-0000-0000E7030000}"/>
    <cellStyle name="40 % - Akzent2 2 4 2" xfId="1947" xr:uid="{00000000-0005-0000-0000-0000E8030000}"/>
    <cellStyle name="40 % - Akzent2 2 4 2 2" xfId="3087" xr:uid="{00000000-0005-0000-0000-0000E9030000}"/>
    <cellStyle name="40 % - Akzent2 2 4 2 2 2" xfId="6448" xr:uid="{00000000-0005-0000-0000-0000E9030000}"/>
    <cellStyle name="40 % - Akzent2 2 4 2 2 2 2" xfId="19899" xr:uid="{00000000-0005-0000-0000-0000E9030000}"/>
    <cellStyle name="40 % - Akzent2 2 4 2 2 2 3" xfId="33383" xr:uid="{00000000-0005-0000-0000-0000E9030000}"/>
    <cellStyle name="40 % - Akzent2 2 4 2 2 2 4" xfId="46874" xr:uid="{00000000-0005-0000-0000-0000E9030000}"/>
    <cellStyle name="40 % - Akzent2 2 4 2 2 3" xfId="9804" xr:uid="{00000000-0005-0000-0000-0000E9030000}"/>
    <cellStyle name="40 % - Akzent2 2 4 2 2 3 2" xfId="23255" xr:uid="{00000000-0005-0000-0000-0000E9030000}"/>
    <cellStyle name="40 % - Akzent2 2 4 2 2 3 3" xfId="36739" xr:uid="{00000000-0005-0000-0000-0000E9030000}"/>
    <cellStyle name="40 % - Akzent2 2 4 2 2 3 4" xfId="50230" xr:uid="{00000000-0005-0000-0000-0000E9030000}"/>
    <cellStyle name="40 % - Akzent2 2 4 2 2 4" xfId="13160" xr:uid="{00000000-0005-0000-0000-0000E9030000}"/>
    <cellStyle name="40 % - Akzent2 2 4 2 2 4 2" xfId="26611" xr:uid="{00000000-0005-0000-0000-0000E9030000}"/>
    <cellStyle name="40 % - Akzent2 2 4 2 2 4 3" xfId="40095" xr:uid="{00000000-0005-0000-0000-0000E9030000}"/>
    <cellStyle name="40 % - Akzent2 2 4 2 2 4 4" xfId="53586" xr:uid="{00000000-0005-0000-0000-0000E9030000}"/>
    <cellStyle name="40 % - Akzent2 2 4 2 2 5" xfId="16542" xr:uid="{00000000-0005-0000-0000-0000E9030000}"/>
    <cellStyle name="40 % - Akzent2 2 4 2 2 6" xfId="30026" xr:uid="{00000000-0005-0000-0000-0000E9030000}"/>
    <cellStyle name="40 % - Akzent2 2 4 2 2 7" xfId="43517" xr:uid="{00000000-0005-0000-0000-0000E9030000}"/>
    <cellStyle name="40 % - Akzent2 2 4 2 3" xfId="5321" xr:uid="{00000000-0005-0000-0000-0000E8030000}"/>
    <cellStyle name="40 % - Akzent2 2 4 2 3 2" xfId="18772" xr:uid="{00000000-0005-0000-0000-0000E8030000}"/>
    <cellStyle name="40 % - Akzent2 2 4 2 3 3" xfId="32256" xr:uid="{00000000-0005-0000-0000-0000E8030000}"/>
    <cellStyle name="40 % - Akzent2 2 4 2 3 4" xfId="45747" xr:uid="{00000000-0005-0000-0000-0000E8030000}"/>
    <cellStyle name="40 % - Akzent2 2 4 2 4" xfId="8677" xr:uid="{00000000-0005-0000-0000-0000E8030000}"/>
    <cellStyle name="40 % - Akzent2 2 4 2 4 2" xfId="22128" xr:uid="{00000000-0005-0000-0000-0000E8030000}"/>
    <cellStyle name="40 % - Akzent2 2 4 2 4 3" xfId="35612" xr:uid="{00000000-0005-0000-0000-0000E8030000}"/>
    <cellStyle name="40 % - Akzent2 2 4 2 4 4" xfId="49103" xr:uid="{00000000-0005-0000-0000-0000E8030000}"/>
    <cellStyle name="40 % - Akzent2 2 4 2 5" xfId="12033" xr:uid="{00000000-0005-0000-0000-0000E8030000}"/>
    <cellStyle name="40 % - Akzent2 2 4 2 5 2" xfId="25484" xr:uid="{00000000-0005-0000-0000-0000E8030000}"/>
    <cellStyle name="40 % - Akzent2 2 4 2 5 3" xfId="38968" xr:uid="{00000000-0005-0000-0000-0000E8030000}"/>
    <cellStyle name="40 % - Akzent2 2 4 2 5 4" xfId="52459" xr:uid="{00000000-0005-0000-0000-0000E8030000}"/>
    <cellStyle name="40 % - Akzent2 2 4 2 6" xfId="15415" xr:uid="{00000000-0005-0000-0000-0000E8030000}"/>
    <cellStyle name="40 % - Akzent2 2 4 2 7" xfId="28899" xr:uid="{00000000-0005-0000-0000-0000E8030000}"/>
    <cellStyle name="40 % - Akzent2 2 4 2 8" xfId="42390" xr:uid="{00000000-0005-0000-0000-0000E8030000}"/>
    <cellStyle name="40 % - Akzent2 2 4 3" xfId="2527" xr:uid="{00000000-0005-0000-0000-0000EA030000}"/>
    <cellStyle name="40 % - Akzent2 2 4 3 2" xfId="5888" xr:uid="{00000000-0005-0000-0000-0000EA030000}"/>
    <cellStyle name="40 % - Akzent2 2 4 3 2 2" xfId="19339" xr:uid="{00000000-0005-0000-0000-0000EA030000}"/>
    <cellStyle name="40 % - Akzent2 2 4 3 2 3" xfId="32823" xr:uid="{00000000-0005-0000-0000-0000EA030000}"/>
    <cellStyle name="40 % - Akzent2 2 4 3 2 4" xfId="46314" xr:uid="{00000000-0005-0000-0000-0000EA030000}"/>
    <cellStyle name="40 % - Akzent2 2 4 3 3" xfId="9244" xr:uid="{00000000-0005-0000-0000-0000EA030000}"/>
    <cellStyle name="40 % - Akzent2 2 4 3 3 2" xfId="22695" xr:uid="{00000000-0005-0000-0000-0000EA030000}"/>
    <cellStyle name="40 % - Akzent2 2 4 3 3 3" xfId="36179" xr:uid="{00000000-0005-0000-0000-0000EA030000}"/>
    <cellStyle name="40 % - Akzent2 2 4 3 3 4" xfId="49670" xr:uid="{00000000-0005-0000-0000-0000EA030000}"/>
    <cellStyle name="40 % - Akzent2 2 4 3 4" xfId="12600" xr:uid="{00000000-0005-0000-0000-0000EA030000}"/>
    <cellStyle name="40 % - Akzent2 2 4 3 4 2" xfId="26051" xr:uid="{00000000-0005-0000-0000-0000EA030000}"/>
    <cellStyle name="40 % - Akzent2 2 4 3 4 3" xfId="39535" xr:uid="{00000000-0005-0000-0000-0000EA030000}"/>
    <cellStyle name="40 % - Akzent2 2 4 3 4 4" xfId="53026" xr:uid="{00000000-0005-0000-0000-0000EA030000}"/>
    <cellStyle name="40 % - Akzent2 2 4 3 5" xfId="15982" xr:uid="{00000000-0005-0000-0000-0000EA030000}"/>
    <cellStyle name="40 % - Akzent2 2 4 3 6" xfId="29466" xr:uid="{00000000-0005-0000-0000-0000EA030000}"/>
    <cellStyle name="40 % - Akzent2 2 4 3 7" xfId="42957" xr:uid="{00000000-0005-0000-0000-0000EA030000}"/>
    <cellStyle name="40 % - Akzent2 2 4 4" xfId="3632" xr:uid="{00000000-0005-0000-0000-0000EB030000}"/>
    <cellStyle name="40 % - Akzent2 2 4 4 2" xfId="6993" xr:uid="{00000000-0005-0000-0000-0000EB030000}"/>
    <cellStyle name="40 % - Akzent2 2 4 4 2 2" xfId="20444" xr:uid="{00000000-0005-0000-0000-0000EB030000}"/>
    <cellStyle name="40 % - Akzent2 2 4 4 2 3" xfId="33928" xr:uid="{00000000-0005-0000-0000-0000EB030000}"/>
    <cellStyle name="40 % - Akzent2 2 4 4 2 4" xfId="47419" xr:uid="{00000000-0005-0000-0000-0000EB030000}"/>
    <cellStyle name="40 % - Akzent2 2 4 4 3" xfId="10349" xr:uid="{00000000-0005-0000-0000-0000EB030000}"/>
    <cellStyle name="40 % - Akzent2 2 4 4 3 2" xfId="23800" xr:uid="{00000000-0005-0000-0000-0000EB030000}"/>
    <cellStyle name="40 % - Akzent2 2 4 4 3 3" xfId="37284" xr:uid="{00000000-0005-0000-0000-0000EB030000}"/>
    <cellStyle name="40 % - Akzent2 2 4 4 3 4" xfId="50775" xr:uid="{00000000-0005-0000-0000-0000EB030000}"/>
    <cellStyle name="40 % - Akzent2 2 4 4 4" xfId="13705" xr:uid="{00000000-0005-0000-0000-0000EB030000}"/>
    <cellStyle name="40 % - Akzent2 2 4 4 4 2" xfId="27156" xr:uid="{00000000-0005-0000-0000-0000EB030000}"/>
    <cellStyle name="40 % - Akzent2 2 4 4 4 3" xfId="40640" xr:uid="{00000000-0005-0000-0000-0000EB030000}"/>
    <cellStyle name="40 % - Akzent2 2 4 4 4 4" xfId="54131" xr:uid="{00000000-0005-0000-0000-0000EB030000}"/>
    <cellStyle name="40 % - Akzent2 2 4 4 5" xfId="17087" xr:uid="{00000000-0005-0000-0000-0000EB030000}"/>
    <cellStyle name="40 % - Akzent2 2 4 4 6" xfId="30571" xr:uid="{00000000-0005-0000-0000-0000EB030000}"/>
    <cellStyle name="40 % - Akzent2 2 4 4 7" xfId="44062" xr:uid="{00000000-0005-0000-0000-0000EB030000}"/>
    <cellStyle name="40 % - Akzent2 2 4 5" xfId="4212" xr:uid="{00000000-0005-0000-0000-0000EC030000}"/>
    <cellStyle name="40 % - Akzent2 2 4 5 2" xfId="7569" xr:uid="{00000000-0005-0000-0000-0000EC030000}"/>
    <cellStyle name="40 % - Akzent2 2 4 5 2 2" xfId="21020" xr:uid="{00000000-0005-0000-0000-0000EC030000}"/>
    <cellStyle name="40 % - Akzent2 2 4 5 2 3" xfId="34504" xr:uid="{00000000-0005-0000-0000-0000EC030000}"/>
    <cellStyle name="40 % - Akzent2 2 4 5 2 4" xfId="47995" xr:uid="{00000000-0005-0000-0000-0000EC030000}"/>
    <cellStyle name="40 % - Akzent2 2 4 5 3" xfId="10925" xr:uid="{00000000-0005-0000-0000-0000EC030000}"/>
    <cellStyle name="40 % - Akzent2 2 4 5 3 2" xfId="24376" xr:uid="{00000000-0005-0000-0000-0000EC030000}"/>
    <cellStyle name="40 % - Akzent2 2 4 5 3 3" xfId="37860" xr:uid="{00000000-0005-0000-0000-0000EC030000}"/>
    <cellStyle name="40 % - Akzent2 2 4 5 3 4" xfId="51351" xr:uid="{00000000-0005-0000-0000-0000EC030000}"/>
    <cellStyle name="40 % - Akzent2 2 4 5 4" xfId="14281" xr:uid="{00000000-0005-0000-0000-0000EC030000}"/>
    <cellStyle name="40 % - Akzent2 2 4 5 4 2" xfId="27732" xr:uid="{00000000-0005-0000-0000-0000EC030000}"/>
    <cellStyle name="40 % - Akzent2 2 4 5 4 3" xfId="41216" xr:uid="{00000000-0005-0000-0000-0000EC030000}"/>
    <cellStyle name="40 % - Akzent2 2 4 5 4 4" xfId="54707" xr:uid="{00000000-0005-0000-0000-0000EC030000}"/>
    <cellStyle name="40 % - Akzent2 2 4 5 5" xfId="17663" xr:uid="{00000000-0005-0000-0000-0000EC030000}"/>
    <cellStyle name="40 % - Akzent2 2 4 5 6" xfId="31147" xr:uid="{00000000-0005-0000-0000-0000EC030000}"/>
    <cellStyle name="40 % - Akzent2 2 4 5 7" xfId="44638" xr:uid="{00000000-0005-0000-0000-0000EC030000}"/>
    <cellStyle name="40 % - Akzent2 2 4 6" xfId="4762" xr:uid="{00000000-0005-0000-0000-0000E7030000}"/>
    <cellStyle name="40 % - Akzent2 2 4 6 2" xfId="18213" xr:uid="{00000000-0005-0000-0000-0000E7030000}"/>
    <cellStyle name="40 % - Akzent2 2 4 6 3" xfId="31697" xr:uid="{00000000-0005-0000-0000-0000E7030000}"/>
    <cellStyle name="40 % - Akzent2 2 4 6 4" xfId="45188" xr:uid="{00000000-0005-0000-0000-0000E7030000}"/>
    <cellStyle name="40 % - Akzent2 2 4 7" xfId="8118" xr:uid="{00000000-0005-0000-0000-0000E7030000}"/>
    <cellStyle name="40 % - Akzent2 2 4 7 2" xfId="21569" xr:uid="{00000000-0005-0000-0000-0000E7030000}"/>
    <cellStyle name="40 % - Akzent2 2 4 7 3" xfId="35053" xr:uid="{00000000-0005-0000-0000-0000E7030000}"/>
    <cellStyle name="40 % - Akzent2 2 4 7 4" xfId="48544" xr:uid="{00000000-0005-0000-0000-0000E7030000}"/>
    <cellStyle name="40 % - Akzent2 2 4 8" xfId="11474" xr:uid="{00000000-0005-0000-0000-0000E7030000}"/>
    <cellStyle name="40 % - Akzent2 2 4 8 2" xfId="24925" xr:uid="{00000000-0005-0000-0000-0000E7030000}"/>
    <cellStyle name="40 % - Akzent2 2 4 8 3" xfId="38409" xr:uid="{00000000-0005-0000-0000-0000E7030000}"/>
    <cellStyle name="40 % - Akzent2 2 4 8 4" xfId="51900" xr:uid="{00000000-0005-0000-0000-0000E7030000}"/>
    <cellStyle name="40 % - Akzent2 2 4 9" xfId="14855" xr:uid="{00000000-0005-0000-0000-0000E7030000}"/>
    <cellStyle name="40 % - Akzent2 2 5" xfId="1699" xr:uid="{00000000-0005-0000-0000-0000ED030000}"/>
    <cellStyle name="40 % - Akzent2 2 5 2" xfId="2837" xr:uid="{00000000-0005-0000-0000-0000EE030000}"/>
    <cellStyle name="40 % - Akzent2 2 5 2 2" xfId="6198" xr:uid="{00000000-0005-0000-0000-0000EE030000}"/>
    <cellStyle name="40 % - Akzent2 2 5 2 2 2" xfId="19649" xr:uid="{00000000-0005-0000-0000-0000EE030000}"/>
    <cellStyle name="40 % - Akzent2 2 5 2 2 3" xfId="33133" xr:uid="{00000000-0005-0000-0000-0000EE030000}"/>
    <cellStyle name="40 % - Akzent2 2 5 2 2 4" xfId="46624" xr:uid="{00000000-0005-0000-0000-0000EE030000}"/>
    <cellStyle name="40 % - Akzent2 2 5 2 3" xfId="9554" xr:uid="{00000000-0005-0000-0000-0000EE030000}"/>
    <cellStyle name="40 % - Akzent2 2 5 2 3 2" xfId="23005" xr:uid="{00000000-0005-0000-0000-0000EE030000}"/>
    <cellStyle name="40 % - Akzent2 2 5 2 3 3" xfId="36489" xr:uid="{00000000-0005-0000-0000-0000EE030000}"/>
    <cellStyle name="40 % - Akzent2 2 5 2 3 4" xfId="49980" xr:uid="{00000000-0005-0000-0000-0000EE030000}"/>
    <cellStyle name="40 % - Akzent2 2 5 2 4" xfId="12910" xr:uid="{00000000-0005-0000-0000-0000EE030000}"/>
    <cellStyle name="40 % - Akzent2 2 5 2 4 2" xfId="26361" xr:uid="{00000000-0005-0000-0000-0000EE030000}"/>
    <cellStyle name="40 % - Akzent2 2 5 2 4 3" xfId="39845" xr:uid="{00000000-0005-0000-0000-0000EE030000}"/>
    <cellStyle name="40 % - Akzent2 2 5 2 4 4" xfId="53336" xr:uid="{00000000-0005-0000-0000-0000EE030000}"/>
    <cellStyle name="40 % - Akzent2 2 5 2 5" xfId="16292" xr:uid="{00000000-0005-0000-0000-0000EE030000}"/>
    <cellStyle name="40 % - Akzent2 2 5 2 6" xfId="29776" xr:uid="{00000000-0005-0000-0000-0000EE030000}"/>
    <cellStyle name="40 % - Akzent2 2 5 2 7" xfId="43267" xr:uid="{00000000-0005-0000-0000-0000EE030000}"/>
    <cellStyle name="40 % - Akzent2 2 5 3" xfId="5071" xr:uid="{00000000-0005-0000-0000-0000ED030000}"/>
    <cellStyle name="40 % - Akzent2 2 5 3 2" xfId="18522" xr:uid="{00000000-0005-0000-0000-0000ED030000}"/>
    <cellStyle name="40 % - Akzent2 2 5 3 3" xfId="32006" xr:uid="{00000000-0005-0000-0000-0000ED030000}"/>
    <cellStyle name="40 % - Akzent2 2 5 3 4" xfId="45497" xr:uid="{00000000-0005-0000-0000-0000ED030000}"/>
    <cellStyle name="40 % - Akzent2 2 5 4" xfId="8427" xr:uid="{00000000-0005-0000-0000-0000ED030000}"/>
    <cellStyle name="40 % - Akzent2 2 5 4 2" xfId="21878" xr:uid="{00000000-0005-0000-0000-0000ED030000}"/>
    <cellStyle name="40 % - Akzent2 2 5 4 3" xfId="35362" xr:uid="{00000000-0005-0000-0000-0000ED030000}"/>
    <cellStyle name="40 % - Akzent2 2 5 4 4" xfId="48853" xr:uid="{00000000-0005-0000-0000-0000ED030000}"/>
    <cellStyle name="40 % - Akzent2 2 5 5" xfId="11783" xr:uid="{00000000-0005-0000-0000-0000ED030000}"/>
    <cellStyle name="40 % - Akzent2 2 5 5 2" xfId="25234" xr:uid="{00000000-0005-0000-0000-0000ED030000}"/>
    <cellStyle name="40 % - Akzent2 2 5 5 3" xfId="38718" xr:uid="{00000000-0005-0000-0000-0000ED030000}"/>
    <cellStyle name="40 % - Akzent2 2 5 5 4" xfId="52209" xr:uid="{00000000-0005-0000-0000-0000ED030000}"/>
    <cellStyle name="40 % - Akzent2 2 5 6" xfId="15165" xr:uid="{00000000-0005-0000-0000-0000ED030000}"/>
    <cellStyle name="40 % - Akzent2 2 5 7" xfId="28649" xr:uid="{00000000-0005-0000-0000-0000ED030000}"/>
    <cellStyle name="40 % - Akzent2 2 5 8" xfId="42140" xr:uid="{00000000-0005-0000-0000-0000ED030000}"/>
    <cellStyle name="40 % - Akzent2 2 6" xfId="2264" xr:uid="{00000000-0005-0000-0000-0000EF030000}"/>
    <cellStyle name="40 % - Akzent2 2 6 2" xfId="5637" xr:uid="{00000000-0005-0000-0000-0000EF030000}"/>
    <cellStyle name="40 % - Akzent2 2 6 2 2" xfId="19088" xr:uid="{00000000-0005-0000-0000-0000EF030000}"/>
    <cellStyle name="40 % - Akzent2 2 6 2 3" xfId="32572" xr:uid="{00000000-0005-0000-0000-0000EF030000}"/>
    <cellStyle name="40 % - Akzent2 2 6 2 4" xfId="46063" xr:uid="{00000000-0005-0000-0000-0000EF030000}"/>
    <cellStyle name="40 % - Akzent2 2 6 3" xfId="8993" xr:uid="{00000000-0005-0000-0000-0000EF030000}"/>
    <cellStyle name="40 % - Akzent2 2 6 3 2" xfId="22444" xr:uid="{00000000-0005-0000-0000-0000EF030000}"/>
    <cellStyle name="40 % - Akzent2 2 6 3 3" xfId="35928" xr:uid="{00000000-0005-0000-0000-0000EF030000}"/>
    <cellStyle name="40 % - Akzent2 2 6 3 4" xfId="49419" xr:uid="{00000000-0005-0000-0000-0000EF030000}"/>
    <cellStyle name="40 % - Akzent2 2 6 4" xfId="12349" xr:uid="{00000000-0005-0000-0000-0000EF030000}"/>
    <cellStyle name="40 % - Akzent2 2 6 4 2" xfId="25800" xr:uid="{00000000-0005-0000-0000-0000EF030000}"/>
    <cellStyle name="40 % - Akzent2 2 6 4 3" xfId="39284" xr:uid="{00000000-0005-0000-0000-0000EF030000}"/>
    <cellStyle name="40 % - Akzent2 2 6 4 4" xfId="52775" xr:uid="{00000000-0005-0000-0000-0000EF030000}"/>
    <cellStyle name="40 % - Akzent2 2 6 5" xfId="15731" xr:uid="{00000000-0005-0000-0000-0000EF030000}"/>
    <cellStyle name="40 % - Akzent2 2 6 6" xfId="29215" xr:uid="{00000000-0005-0000-0000-0000EF030000}"/>
    <cellStyle name="40 % - Akzent2 2 6 7" xfId="42706" xr:uid="{00000000-0005-0000-0000-0000EF030000}"/>
    <cellStyle name="40 % - Akzent2 2 7" xfId="3381" xr:uid="{00000000-0005-0000-0000-0000F0030000}"/>
    <cellStyle name="40 % - Akzent2 2 7 2" xfId="6742" xr:uid="{00000000-0005-0000-0000-0000F0030000}"/>
    <cellStyle name="40 % - Akzent2 2 7 2 2" xfId="20193" xr:uid="{00000000-0005-0000-0000-0000F0030000}"/>
    <cellStyle name="40 % - Akzent2 2 7 2 3" xfId="33677" xr:uid="{00000000-0005-0000-0000-0000F0030000}"/>
    <cellStyle name="40 % - Akzent2 2 7 2 4" xfId="47168" xr:uid="{00000000-0005-0000-0000-0000F0030000}"/>
    <cellStyle name="40 % - Akzent2 2 7 3" xfId="10098" xr:uid="{00000000-0005-0000-0000-0000F0030000}"/>
    <cellStyle name="40 % - Akzent2 2 7 3 2" xfId="23549" xr:uid="{00000000-0005-0000-0000-0000F0030000}"/>
    <cellStyle name="40 % - Akzent2 2 7 3 3" xfId="37033" xr:uid="{00000000-0005-0000-0000-0000F0030000}"/>
    <cellStyle name="40 % - Akzent2 2 7 3 4" xfId="50524" xr:uid="{00000000-0005-0000-0000-0000F0030000}"/>
    <cellStyle name="40 % - Akzent2 2 7 4" xfId="13454" xr:uid="{00000000-0005-0000-0000-0000F0030000}"/>
    <cellStyle name="40 % - Akzent2 2 7 4 2" xfId="26905" xr:uid="{00000000-0005-0000-0000-0000F0030000}"/>
    <cellStyle name="40 % - Akzent2 2 7 4 3" xfId="40389" xr:uid="{00000000-0005-0000-0000-0000F0030000}"/>
    <cellStyle name="40 % - Akzent2 2 7 4 4" xfId="53880" xr:uid="{00000000-0005-0000-0000-0000F0030000}"/>
    <cellStyle name="40 % - Akzent2 2 7 5" xfId="16836" xr:uid="{00000000-0005-0000-0000-0000F0030000}"/>
    <cellStyle name="40 % - Akzent2 2 7 6" xfId="30320" xr:uid="{00000000-0005-0000-0000-0000F0030000}"/>
    <cellStyle name="40 % - Akzent2 2 7 7" xfId="43811" xr:uid="{00000000-0005-0000-0000-0000F0030000}"/>
    <cellStyle name="40 % - Akzent2 2 8" xfId="3888" xr:uid="{00000000-0005-0000-0000-0000F1030000}"/>
    <cellStyle name="40 % - Akzent2 2 8 2" xfId="7249" xr:uid="{00000000-0005-0000-0000-0000F1030000}"/>
    <cellStyle name="40 % - Akzent2 2 8 2 2" xfId="20700" xr:uid="{00000000-0005-0000-0000-0000F1030000}"/>
    <cellStyle name="40 % - Akzent2 2 8 2 3" xfId="34184" xr:uid="{00000000-0005-0000-0000-0000F1030000}"/>
    <cellStyle name="40 % - Akzent2 2 8 2 4" xfId="47675" xr:uid="{00000000-0005-0000-0000-0000F1030000}"/>
    <cellStyle name="40 % - Akzent2 2 8 3" xfId="10605" xr:uid="{00000000-0005-0000-0000-0000F1030000}"/>
    <cellStyle name="40 % - Akzent2 2 8 3 2" xfId="24056" xr:uid="{00000000-0005-0000-0000-0000F1030000}"/>
    <cellStyle name="40 % - Akzent2 2 8 3 3" xfId="37540" xr:uid="{00000000-0005-0000-0000-0000F1030000}"/>
    <cellStyle name="40 % - Akzent2 2 8 3 4" xfId="51031" xr:uid="{00000000-0005-0000-0000-0000F1030000}"/>
    <cellStyle name="40 % - Akzent2 2 8 4" xfId="13961" xr:uid="{00000000-0005-0000-0000-0000F1030000}"/>
    <cellStyle name="40 % - Akzent2 2 8 4 2" xfId="27412" xr:uid="{00000000-0005-0000-0000-0000F1030000}"/>
    <cellStyle name="40 % - Akzent2 2 8 4 3" xfId="40896" xr:uid="{00000000-0005-0000-0000-0000F1030000}"/>
    <cellStyle name="40 % - Akzent2 2 8 4 4" xfId="54387" xr:uid="{00000000-0005-0000-0000-0000F1030000}"/>
    <cellStyle name="40 % - Akzent2 2 8 5" xfId="17343" xr:uid="{00000000-0005-0000-0000-0000F1030000}"/>
    <cellStyle name="40 % - Akzent2 2 8 6" xfId="30827" xr:uid="{00000000-0005-0000-0000-0000F1030000}"/>
    <cellStyle name="40 % - Akzent2 2 8 7" xfId="44318" xr:uid="{00000000-0005-0000-0000-0000F1030000}"/>
    <cellStyle name="40 % - Akzent2 2 9" xfId="3961" xr:uid="{00000000-0005-0000-0000-0000F2030000}"/>
    <cellStyle name="40 % - Akzent2 2 9 2" xfId="7318" xr:uid="{00000000-0005-0000-0000-0000F2030000}"/>
    <cellStyle name="40 % - Akzent2 2 9 2 2" xfId="20769" xr:uid="{00000000-0005-0000-0000-0000F2030000}"/>
    <cellStyle name="40 % - Akzent2 2 9 2 3" xfId="34253" xr:uid="{00000000-0005-0000-0000-0000F2030000}"/>
    <cellStyle name="40 % - Akzent2 2 9 2 4" xfId="47744" xr:uid="{00000000-0005-0000-0000-0000F2030000}"/>
    <cellStyle name="40 % - Akzent2 2 9 3" xfId="10674" xr:uid="{00000000-0005-0000-0000-0000F2030000}"/>
    <cellStyle name="40 % - Akzent2 2 9 3 2" xfId="24125" xr:uid="{00000000-0005-0000-0000-0000F2030000}"/>
    <cellStyle name="40 % - Akzent2 2 9 3 3" xfId="37609" xr:uid="{00000000-0005-0000-0000-0000F2030000}"/>
    <cellStyle name="40 % - Akzent2 2 9 3 4" xfId="51100" xr:uid="{00000000-0005-0000-0000-0000F2030000}"/>
    <cellStyle name="40 % - Akzent2 2 9 4" xfId="14030" xr:uid="{00000000-0005-0000-0000-0000F2030000}"/>
    <cellStyle name="40 % - Akzent2 2 9 4 2" xfId="27481" xr:uid="{00000000-0005-0000-0000-0000F2030000}"/>
    <cellStyle name="40 % - Akzent2 2 9 4 3" xfId="40965" xr:uid="{00000000-0005-0000-0000-0000F2030000}"/>
    <cellStyle name="40 % - Akzent2 2 9 4 4" xfId="54456" xr:uid="{00000000-0005-0000-0000-0000F2030000}"/>
    <cellStyle name="40 % - Akzent2 2 9 5" xfId="17412" xr:uid="{00000000-0005-0000-0000-0000F2030000}"/>
    <cellStyle name="40 % - Akzent2 2 9 6" xfId="30896" xr:uid="{00000000-0005-0000-0000-0000F2030000}"/>
    <cellStyle name="40 % - Akzent2 2 9 7" xfId="44387" xr:uid="{00000000-0005-0000-0000-0000F2030000}"/>
    <cellStyle name="40 % - Akzent2 20" xfId="41465" xr:uid="{00000000-0005-0000-0000-000097AE0000}"/>
    <cellStyle name="40 % - Akzent2 3" xfId="1161" xr:uid="{00000000-0005-0000-0000-0000F3030000}"/>
    <cellStyle name="40 % - Akzent2 3 10" xfId="11245" xr:uid="{00000000-0005-0000-0000-0000F3030000}"/>
    <cellStyle name="40 % - Akzent2 3 10 2" xfId="24696" xr:uid="{00000000-0005-0000-0000-0000F3030000}"/>
    <cellStyle name="40 % - Akzent2 3 10 3" xfId="38180" xr:uid="{00000000-0005-0000-0000-0000F3030000}"/>
    <cellStyle name="40 % - Akzent2 3 10 4" xfId="51671" xr:uid="{00000000-0005-0000-0000-0000F3030000}"/>
    <cellStyle name="40 % - Akzent2 3 11" xfId="14626" xr:uid="{00000000-0005-0000-0000-0000F3030000}"/>
    <cellStyle name="40 % - Akzent2 3 12" xfId="28109" xr:uid="{00000000-0005-0000-0000-0000F3030000}"/>
    <cellStyle name="40 % - Akzent2 3 13" xfId="41600" xr:uid="{00000000-0005-0000-0000-0000F3030000}"/>
    <cellStyle name="40 % - Akzent2 3 2" xfId="1255" xr:uid="{00000000-0005-0000-0000-0000F4030000}"/>
    <cellStyle name="40 % - Akzent2 3 2 10" xfId="14728" xr:uid="{00000000-0005-0000-0000-0000F4030000}"/>
    <cellStyle name="40 % - Akzent2 3 2 11" xfId="28211" xr:uid="{00000000-0005-0000-0000-0000F4030000}"/>
    <cellStyle name="40 % - Akzent2 3 2 12" xfId="41702" xr:uid="{00000000-0005-0000-0000-0000F4030000}"/>
    <cellStyle name="40 % - Akzent2 3 2 2" xfId="1493" xr:uid="{00000000-0005-0000-0000-0000F5030000}"/>
    <cellStyle name="40 % - Akzent2 3 2 2 10" xfId="28461" xr:uid="{00000000-0005-0000-0000-0000F5030000}"/>
    <cellStyle name="40 % - Akzent2 3 2 2 11" xfId="41952" xr:uid="{00000000-0005-0000-0000-0000F5030000}"/>
    <cellStyle name="40 % - Akzent2 3 2 2 2" xfId="2069" xr:uid="{00000000-0005-0000-0000-0000F6030000}"/>
    <cellStyle name="40 % - Akzent2 3 2 2 2 2" xfId="3210" xr:uid="{00000000-0005-0000-0000-0000F7030000}"/>
    <cellStyle name="40 % - Akzent2 3 2 2 2 2 2" xfId="6571" xr:uid="{00000000-0005-0000-0000-0000F7030000}"/>
    <cellStyle name="40 % - Akzent2 3 2 2 2 2 2 2" xfId="20022" xr:uid="{00000000-0005-0000-0000-0000F7030000}"/>
    <cellStyle name="40 % - Akzent2 3 2 2 2 2 2 3" xfId="33506" xr:uid="{00000000-0005-0000-0000-0000F7030000}"/>
    <cellStyle name="40 % - Akzent2 3 2 2 2 2 2 4" xfId="46997" xr:uid="{00000000-0005-0000-0000-0000F7030000}"/>
    <cellStyle name="40 % - Akzent2 3 2 2 2 2 3" xfId="9927" xr:uid="{00000000-0005-0000-0000-0000F7030000}"/>
    <cellStyle name="40 % - Akzent2 3 2 2 2 2 3 2" xfId="23378" xr:uid="{00000000-0005-0000-0000-0000F7030000}"/>
    <cellStyle name="40 % - Akzent2 3 2 2 2 2 3 3" xfId="36862" xr:uid="{00000000-0005-0000-0000-0000F7030000}"/>
    <cellStyle name="40 % - Akzent2 3 2 2 2 2 3 4" xfId="50353" xr:uid="{00000000-0005-0000-0000-0000F7030000}"/>
    <cellStyle name="40 % - Akzent2 3 2 2 2 2 4" xfId="13283" xr:uid="{00000000-0005-0000-0000-0000F7030000}"/>
    <cellStyle name="40 % - Akzent2 3 2 2 2 2 4 2" xfId="26734" xr:uid="{00000000-0005-0000-0000-0000F7030000}"/>
    <cellStyle name="40 % - Akzent2 3 2 2 2 2 4 3" xfId="40218" xr:uid="{00000000-0005-0000-0000-0000F7030000}"/>
    <cellStyle name="40 % - Akzent2 3 2 2 2 2 4 4" xfId="53709" xr:uid="{00000000-0005-0000-0000-0000F7030000}"/>
    <cellStyle name="40 % - Akzent2 3 2 2 2 2 5" xfId="16665" xr:uid="{00000000-0005-0000-0000-0000F7030000}"/>
    <cellStyle name="40 % - Akzent2 3 2 2 2 2 6" xfId="30149" xr:uid="{00000000-0005-0000-0000-0000F7030000}"/>
    <cellStyle name="40 % - Akzent2 3 2 2 2 2 7" xfId="43640" xr:uid="{00000000-0005-0000-0000-0000F7030000}"/>
    <cellStyle name="40 % - Akzent2 3 2 2 2 3" xfId="5444" xr:uid="{00000000-0005-0000-0000-0000F6030000}"/>
    <cellStyle name="40 % - Akzent2 3 2 2 2 3 2" xfId="18895" xr:uid="{00000000-0005-0000-0000-0000F6030000}"/>
    <cellStyle name="40 % - Akzent2 3 2 2 2 3 3" xfId="32379" xr:uid="{00000000-0005-0000-0000-0000F6030000}"/>
    <cellStyle name="40 % - Akzent2 3 2 2 2 3 4" xfId="45870" xr:uid="{00000000-0005-0000-0000-0000F6030000}"/>
    <cellStyle name="40 % - Akzent2 3 2 2 2 4" xfId="8800" xr:uid="{00000000-0005-0000-0000-0000F6030000}"/>
    <cellStyle name="40 % - Akzent2 3 2 2 2 4 2" xfId="22251" xr:uid="{00000000-0005-0000-0000-0000F6030000}"/>
    <cellStyle name="40 % - Akzent2 3 2 2 2 4 3" xfId="35735" xr:uid="{00000000-0005-0000-0000-0000F6030000}"/>
    <cellStyle name="40 % - Akzent2 3 2 2 2 4 4" xfId="49226" xr:uid="{00000000-0005-0000-0000-0000F6030000}"/>
    <cellStyle name="40 % - Akzent2 3 2 2 2 5" xfId="12156" xr:uid="{00000000-0005-0000-0000-0000F6030000}"/>
    <cellStyle name="40 % - Akzent2 3 2 2 2 5 2" xfId="25607" xr:uid="{00000000-0005-0000-0000-0000F6030000}"/>
    <cellStyle name="40 % - Akzent2 3 2 2 2 5 3" xfId="39091" xr:uid="{00000000-0005-0000-0000-0000F6030000}"/>
    <cellStyle name="40 % - Akzent2 3 2 2 2 5 4" xfId="52582" xr:uid="{00000000-0005-0000-0000-0000F6030000}"/>
    <cellStyle name="40 % - Akzent2 3 2 2 2 6" xfId="15538" xr:uid="{00000000-0005-0000-0000-0000F6030000}"/>
    <cellStyle name="40 % - Akzent2 3 2 2 2 7" xfId="29022" xr:uid="{00000000-0005-0000-0000-0000F6030000}"/>
    <cellStyle name="40 % - Akzent2 3 2 2 2 8" xfId="42513" xr:uid="{00000000-0005-0000-0000-0000F6030000}"/>
    <cellStyle name="40 % - Akzent2 3 2 2 3" xfId="2650" xr:uid="{00000000-0005-0000-0000-0000F8030000}"/>
    <cellStyle name="40 % - Akzent2 3 2 2 3 2" xfId="6011" xr:uid="{00000000-0005-0000-0000-0000F8030000}"/>
    <cellStyle name="40 % - Akzent2 3 2 2 3 2 2" xfId="19462" xr:uid="{00000000-0005-0000-0000-0000F8030000}"/>
    <cellStyle name="40 % - Akzent2 3 2 2 3 2 3" xfId="32946" xr:uid="{00000000-0005-0000-0000-0000F8030000}"/>
    <cellStyle name="40 % - Akzent2 3 2 2 3 2 4" xfId="46437" xr:uid="{00000000-0005-0000-0000-0000F8030000}"/>
    <cellStyle name="40 % - Akzent2 3 2 2 3 3" xfId="9367" xr:uid="{00000000-0005-0000-0000-0000F8030000}"/>
    <cellStyle name="40 % - Akzent2 3 2 2 3 3 2" xfId="22818" xr:uid="{00000000-0005-0000-0000-0000F8030000}"/>
    <cellStyle name="40 % - Akzent2 3 2 2 3 3 3" xfId="36302" xr:uid="{00000000-0005-0000-0000-0000F8030000}"/>
    <cellStyle name="40 % - Akzent2 3 2 2 3 3 4" xfId="49793" xr:uid="{00000000-0005-0000-0000-0000F8030000}"/>
    <cellStyle name="40 % - Akzent2 3 2 2 3 4" xfId="12723" xr:uid="{00000000-0005-0000-0000-0000F8030000}"/>
    <cellStyle name="40 % - Akzent2 3 2 2 3 4 2" xfId="26174" xr:uid="{00000000-0005-0000-0000-0000F8030000}"/>
    <cellStyle name="40 % - Akzent2 3 2 2 3 4 3" xfId="39658" xr:uid="{00000000-0005-0000-0000-0000F8030000}"/>
    <cellStyle name="40 % - Akzent2 3 2 2 3 4 4" xfId="53149" xr:uid="{00000000-0005-0000-0000-0000F8030000}"/>
    <cellStyle name="40 % - Akzent2 3 2 2 3 5" xfId="16105" xr:uid="{00000000-0005-0000-0000-0000F8030000}"/>
    <cellStyle name="40 % - Akzent2 3 2 2 3 6" xfId="29589" xr:uid="{00000000-0005-0000-0000-0000F8030000}"/>
    <cellStyle name="40 % - Akzent2 3 2 2 3 7" xfId="43080" xr:uid="{00000000-0005-0000-0000-0000F8030000}"/>
    <cellStyle name="40 % - Akzent2 3 2 2 4" xfId="3755" xr:uid="{00000000-0005-0000-0000-0000F9030000}"/>
    <cellStyle name="40 % - Akzent2 3 2 2 4 2" xfId="7116" xr:uid="{00000000-0005-0000-0000-0000F9030000}"/>
    <cellStyle name="40 % - Akzent2 3 2 2 4 2 2" xfId="20567" xr:uid="{00000000-0005-0000-0000-0000F9030000}"/>
    <cellStyle name="40 % - Akzent2 3 2 2 4 2 3" xfId="34051" xr:uid="{00000000-0005-0000-0000-0000F9030000}"/>
    <cellStyle name="40 % - Akzent2 3 2 2 4 2 4" xfId="47542" xr:uid="{00000000-0005-0000-0000-0000F9030000}"/>
    <cellStyle name="40 % - Akzent2 3 2 2 4 3" xfId="10472" xr:uid="{00000000-0005-0000-0000-0000F9030000}"/>
    <cellStyle name="40 % - Akzent2 3 2 2 4 3 2" xfId="23923" xr:uid="{00000000-0005-0000-0000-0000F9030000}"/>
    <cellStyle name="40 % - Akzent2 3 2 2 4 3 3" xfId="37407" xr:uid="{00000000-0005-0000-0000-0000F9030000}"/>
    <cellStyle name="40 % - Akzent2 3 2 2 4 3 4" xfId="50898" xr:uid="{00000000-0005-0000-0000-0000F9030000}"/>
    <cellStyle name="40 % - Akzent2 3 2 2 4 4" xfId="13828" xr:uid="{00000000-0005-0000-0000-0000F9030000}"/>
    <cellStyle name="40 % - Akzent2 3 2 2 4 4 2" xfId="27279" xr:uid="{00000000-0005-0000-0000-0000F9030000}"/>
    <cellStyle name="40 % - Akzent2 3 2 2 4 4 3" xfId="40763" xr:uid="{00000000-0005-0000-0000-0000F9030000}"/>
    <cellStyle name="40 % - Akzent2 3 2 2 4 4 4" xfId="54254" xr:uid="{00000000-0005-0000-0000-0000F9030000}"/>
    <cellStyle name="40 % - Akzent2 3 2 2 4 5" xfId="17210" xr:uid="{00000000-0005-0000-0000-0000F9030000}"/>
    <cellStyle name="40 % - Akzent2 3 2 2 4 6" xfId="30694" xr:uid="{00000000-0005-0000-0000-0000F9030000}"/>
    <cellStyle name="40 % - Akzent2 3 2 2 4 7" xfId="44185" xr:uid="{00000000-0005-0000-0000-0000F9030000}"/>
    <cellStyle name="40 % - Akzent2 3 2 2 5" xfId="4335" xr:uid="{00000000-0005-0000-0000-0000FA030000}"/>
    <cellStyle name="40 % - Akzent2 3 2 2 5 2" xfId="7692" xr:uid="{00000000-0005-0000-0000-0000FA030000}"/>
    <cellStyle name="40 % - Akzent2 3 2 2 5 2 2" xfId="21143" xr:uid="{00000000-0005-0000-0000-0000FA030000}"/>
    <cellStyle name="40 % - Akzent2 3 2 2 5 2 3" xfId="34627" xr:uid="{00000000-0005-0000-0000-0000FA030000}"/>
    <cellStyle name="40 % - Akzent2 3 2 2 5 2 4" xfId="48118" xr:uid="{00000000-0005-0000-0000-0000FA030000}"/>
    <cellStyle name="40 % - Akzent2 3 2 2 5 3" xfId="11048" xr:uid="{00000000-0005-0000-0000-0000FA030000}"/>
    <cellStyle name="40 % - Akzent2 3 2 2 5 3 2" xfId="24499" xr:uid="{00000000-0005-0000-0000-0000FA030000}"/>
    <cellStyle name="40 % - Akzent2 3 2 2 5 3 3" xfId="37983" xr:uid="{00000000-0005-0000-0000-0000FA030000}"/>
    <cellStyle name="40 % - Akzent2 3 2 2 5 3 4" xfId="51474" xr:uid="{00000000-0005-0000-0000-0000FA030000}"/>
    <cellStyle name="40 % - Akzent2 3 2 2 5 4" xfId="14404" xr:uid="{00000000-0005-0000-0000-0000FA030000}"/>
    <cellStyle name="40 % - Akzent2 3 2 2 5 4 2" xfId="27855" xr:uid="{00000000-0005-0000-0000-0000FA030000}"/>
    <cellStyle name="40 % - Akzent2 3 2 2 5 4 3" xfId="41339" xr:uid="{00000000-0005-0000-0000-0000FA030000}"/>
    <cellStyle name="40 % - Akzent2 3 2 2 5 4 4" xfId="54830" xr:uid="{00000000-0005-0000-0000-0000FA030000}"/>
    <cellStyle name="40 % - Akzent2 3 2 2 5 5" xfId="17786" xr:uid="{00000000-0005-0000-0000-0000FA030000}"/>
    <cellStyle name="40 % - Akzent2 3 2 2 5 6" xfId="31270" xr:uid="{00000000-0005-0000-0000-0000FA030000}"/>
    <cellStyle name="40 % - Akzent2 3 2 2 5 7" xfId="44761" xr:uid="{00000000-0005-0000-0000-0000FA030000}"/>
    <cellStyle name="40 % - Akzent2 3 2 2 6" xfId="4885" xr:uid="{00000000-0005-0000-0000-0000F5030000}"/>
    <cellStyle name="40 % - Akzent2 3 2 2 6 2" xfId="18336" xr:uid="{00000000-0005-0000-0000-0000F5030000}"/>
    <cellStyle name="40 % - Akzent2 3 2 2 6 3" xfId="31820" xr:uid="{00000000-0005-0000-0000-0000F5030000}"/>
    <cellStyle name="40 % - Akzent2 3 2 2 6 4" xfId="45311" xr:uid="{00000000-0005-0000-0000-0000F5030000}"/>
    <cellStyle name="40 % - Akzent2 3 2 2 7" xfId="8241" xr:uid="{00000000-0005-0000-0000-0000F5030000}"/>
    <cellStyle name="40 % - Akzent2 3 2 2 7 2" xfId="21692" xr:uid="{00000000-0005-0000-0000-0000F5030000}"/>
    <cellStyle name="40 % - Akzent2 3 2 2 7 3" xfId="35176" xr:uid="{00000000-0005-0000-0000-0000F5030000}"/>
    <cellStyle name="40 % - Akzent2 3 2 2 7 4" xfId="48667" xr:uid="{00000000-0005-0000-0000-0000F5030000}"/>
    <cellStyle name="40 % - Akzent2 3 2 2 8" xfId="11597" xr:uid="{00000000-0005-0000-0000-0000F5030000}"/>
    <cellStyle name="40 % - Akzent2 3 2 2 8 2" xfId="25048" xr:uid="{00000000-0005-0000-0000-0000F5030000}"/>
    <cellStyle name="40 % - Akzent2 3 2 2 8 3" xfId="38532" xr:uid="{00000000-0005-0000-0000-0000F5030000}"/>
    <cellStyle name="40 % - Akzent2 3 2 2 8 4" xfId="52023" xr:uid="{00000000-0005-0000-0000-0000F5030000}"/>
    <cellStyle name="40 % - Akzent2 3 2 2 9" xfId="14978" xr:uid="{00000000-0005-0000-0000-0000F5030000}"/>
    <cellStyle name="40 % - Akzent2 3 2 3" xfId="1820" xr:uid="{00000000-0005-0000-0000-0000FB030000}"/>
    <cellStyle name="40 % - Akzent2 3 2 3 2" xfId="2960" xr:uid="{00000000-0005-0000-0000-0000FC030000}"/>
    <cellStyle name="40 % - Akzent2 3 2 3 2 2" xfId="6321" xr:uid="{00000000-0005-0000-0000-0000FC030000}"/>
    <cellStyle name="40 % - Akzent2 3 2 3 2 2 2" xfId="19772" xr:uid="{00000000-0005-0000-0000-0000FC030000}"/>
    <cellStyle name="40 % - Akzent2 3 2 3 2 2 3" xfId="33256" xr:uid="{00000000-0005-0000-0000-0000FC030000}"/>
    <cellStyle name="40 % - Akzent2 3 2 3 2 2 4" xfId="46747" xr:uid="{00000000-0005-0000-0000-0000FC030000}"/>
    <cellStyle name="40 % - Akzent2 3 2 3 2 3" xfId="9677" xr:uid="{00000000-0005-0000-0000-0000FC030000}"/>
    <cellStyle name="40 % - Akzent2 3 2 3 2 3 2" xfId="23128" xr:uid="{00000000-0005-0000-0000-0000FC030000}"/>
    <cellStyle name="40 % - Akzent2 3 2 3 2 3 3" xfId="36612" xr:uid="{00000000-0005-0000-0000-0000FC030000}"/>
    <cellStyle name="40 % - Akzent2 3 2 3 2 3 4" xfId="50103" xr:uid="{00000000-0005-0000-0000-0000FC030000}"/>
    <cellStyle name="40 % - Akzent2 3 2 3 2 4" xfId="13033" xr:uid="{00000000-0005-0000-0000-0000FC030000}"/>
    <cellStyle name="40 % - Akzent2 3 2 3 2 4 2" xfId="26484" xr:uid="{00000000-0005-0000-0000-0000FC030000}"/>
    <cellStyle name="40 % - Akzent2 3 2 3 2 4 3" xfId="39968" xr:uid="{00000000-0005-0000-0000-0000FC030000}"/>
    <cellStyle name="40 % - Akzent2 3 2 3 2 4 4" xfId="53459" xr:uid="{00000000-0005-0000-0000-0000FC030000}"/>
    <cellStyle name="40 % - Akzent2 3 2 3 2 5" xfId="16415" xr:uid="{00000000-0005-0000-0000-0000FC030000}"/>
    <cellStyle name="40 % - Akzent2 3 2 3 2 6" xfId="29899" xr:uid="{00000000-0005-0000-0000-0000FC030000}"/>
    <cellStyle name="40 % - Akzent2 3 2 3 2 7" xfId="43390" xr:uid="{00000000-0005-0000-0000-0000FC030000}"/>
    <cellStyle name="40 % - Akzent2 3 2 3 3" xfId="5194" xr:uid="{00000000-0005-0000-0000-0000FB030000}"/>
    <cellStyle name="40 % - Akzent2 3 2 3 3 2" xfId="18645" xr:uid="{00000000-0005-0000-0000-0000FB030000}"/>
    <cellStyle name="40 % - Akzent2 3 2 3 3 3" xfId="32129" xr:uid="{00000000-0005-0000-0000-0000FB030000}"/>
    <cellStyle name="40 % - Akzent2 3 2 3 3 4" xfId="45620" xr:uid="{00000000-0005-0000-0000-0000FB030000}"/>
    <cellStyle name="40 % - Akzent2 3 2 3 4" xfId="8550" xr:uid="{00000000-0005-0000-0000-0000FB030000}"/>
    <cellStyle name="40 % - Akzent2 3 2 3 4 2" xfId="22001" xr:uid="{00000000-0005-0000-0000-0000FB030000}"/>
    <cellStyle name="40 % - Akzent2 3 2 3 4 3" xfId="35485" xr:uid="{00000000-0005-0000-0000-0000FB030000}"/>
    <cellStyle name="40 % - Akzent2 3 2 3 4 4" xfId="48976" xr:uid="{00000000-0005-0000-0000-0000FB030000}"/>
    <cellStyle name="40 % - Akzent2 3 2 3 5" xfId="11906" xr:uid="{00000000-0005-0000-0000-0000FB030000}"/>
    <cellStyle name="40 % - Akzent2 3 2 3 5 2" xfId="25357" xr:uid="{00000000-0005-0000-0000-0000FB030000}"/>
    <cellStyle name="40 % - Akzent2 3 2 3 5 3" xfId="38841" xr:uid="{00000000-0005-0000-0000-0000FB030000}"/>
    <cellStyle name="40 % - Akzent2 3 2 3 5 4" xfId="52332" xr:uid="{00000000-0005-0000-0000-0000FB030000}"/>
    <cellStyle name="40 % - Akzent2 3 2 3 6" xfId="15288" xr:uid="{00000000-0005-0000-0000-0000FB030000}"/>
    <cellStyle name="40 % - Akzent2 3 2 3 7" xfId="28772" xr:uid="{00000000-0005-0000-0000-0000FB030000}"/>
    <cellStyle name="40 % - Akzent2 3 2 3 8" xfId="42263" xr:uid="{00000000-0005-0000-0000-0000FB030000}"/>
    <cellStyle name="40 % - Akzent2 3 2 4" xfId="2399" xr:uid="{00000000-0005-0000-0000-0000FD030000}"/>
    <cellStyle name="40 % - Akzent2 3 2 4 2" xfId="5761" xr:uid="{00000000-0005-0000-0000-0000FD030000}"/>
    <cellStyle name="40 % - Akzent2 3 2 4 2 2" xfId="19212" xr:uid="{00000000-0005-0000-0000-0000FD030000}"/>
    <cellStyle name="40 % - Akzent2 3 2 4 2 3" xfId="32696" xr:uid="{00000000-0005-0000-0000-0000FD030000}"/>
    <cellStyle name="40 % - Akzent2 3 2 4 2 4" xfId="46187" xr:uid="{00000000-0005-0000-0000-0000FD030000}"/>
    <cellStyle name="40 % - Akzent2 3 2 4 3" xfId="9117" xr:uid="{00000000-0005-0000-0000-0000FD030000}"/>
    <cellStyle name="40 % - Akzent2 3 2 4 3 2" xfId="22568" xr:uid="{00000000-0005-0000-0000-0000FD030000}"/>
    <cellStyle name="40 % - Akzent2 3 2 4 3 3" xfId="36052" xr:uid="{00000000-0005-0000-0000-0000FD030000}"/>
    <cellStyle name="40 % - Akzent2 3 2 4 3 4" xfId="49543" xr:uid="{00000000-0005-0000-0000-0000FD030000}"/>
    <cellStyle name="40 % - Akzent2 3 2 4 4" xfId="12473" xr:uid="{00000000-0005-0000-0000-0000FD030000}"/>
    <cellStyle name="40 % - Akzent2 3 2 4 4 2" xfId="25924" xr:uid="{00000000-0005-0000-0000-0000FD030000}"/>
    <cellStyle name="40 % - Akzent2 3 2 4 4 3" xfId="39408" xr:uid="{00000000-0005-0000-0000-0000FD030000}"/>
    <cellStyle name="40 % - Akzent2 3 2 4 4 4" xfId="52899" xr:uid="{00000000-0005-0000-0000-0000FD030000}"/>
    <cellStyle name="40 % - Akzent2 3 2 4 5" xfId="15855" xr:uid="{00000000-0005-0000-0000-0000FD030000}"/>
    <cellStyle name="40 % - Akzent2 3 2 4 6" xfId="29339" xr:uid="{00000000-0005-0000-0000-0000FD030000}"/>
    <cellStyle name="40 % - Akzent2 3 2 4 7" xfId="42830" xr:uid="{00000000-0005-0000-0000-0000FD030000}"/>
    <cellStyle name="40 % - Akzent2 3 2 5" xfId="3505" xr:uid="{00000000-0005-0000-0000-0000FE030000}"/>
    <cellStyle name="40 % - Akzent2 3 2 5 2" xfId="6866" xr:uid="{00000000-0005-0000-0000-0000FE030000}"/>
    <cellStyle name="40 % - Akzent2 3 2 5 2 2" xfId="20317" xr:uid="{00000000-0005-0000-0000-0000FE030000}"/>
    <cellStyle name="40 % - Akzent2 3 2 5 2 3" xfId="33801" xr:uid="{00000000-0005-0000-0000-0000FE030000}"/>
    <cellStyle name="40 % - Akzent2 3 2 5 2 4" xfId="47292" xr:uid="{00000000-0005-0000-0000-0000FE030000}"/>
    <cellStyle name="40 % - Akzent2 3 2 5 3" xfId="10222" xr:uid="{00000000-0005-0000-0000-0000FE030000}"/>
    <cellStyle name="40 % - Akzent2 3 2 5 3 2" xfId="23673" xr:uid="{00000000-0005-0000-0000-0000FE030000}"/>
    <cellStyle name="40 % - Akzent2 3 2 5 3 3" xfId="37157" xr:uid="{00000000-0005-0000-0000-0000FE030000}"/>
    <cellStyle name="40 % - Akzent2 3 2 5 3 4" xfId="50648" xr:uid="{00000000-0005-0000-0000-0000FE030000}"/>
    <cellStyle name="40 % - Akzent2 3 2 5 4" xfId="13578" xr:uid="{00000000-0005-0000-0000-0000FE030000}"/>
    <cellStyle name="40 % - Akzent2 3 2 5 4 2" xfId="27029" xr:uid="{00000000-0005-0000-0000-0000FE030000}"/>
    <cellStyle name="40 % - Akzent2 3 2 5 4 3" xfId="40513" xr:uid="{00000000-0005-0000-0000-0000FE030000}"/>
    <cellStyle name="40 % - Akzent2 3 2 5 4 4" xfId="54004" xr:uid="{00000000-0005-0000-0000-0000FE030000}"/>
    <cellStyle name="40 % - Akzent2 3 2 5 5" xfId="16960" xr:uid="{00000000-0005-0000-0000-0000FE030000}"/>
    <cellStyle name="40 % - Akzent2 3 2 5 6" xfId="30444" xr:uid="{00000000-0005-0000-0000-0000FE030000}"/>
    <cellStyle name="40 % - Akzent2 3 2 5 7" xfId="43935" xr:uid="{00000000-0005-0000-0000-0000FE030000}"/>
    <cellStyle name="40 % - Akzent2 3 2 6" xfId="4085" xr:uid="{00000000-0005-0000-0000-0000FF030000}"/>
    <cellStyle name="40 % - Akzent2 3 2 6 2" xfId="7442" xr:uid="{00000000-0005-0000-0000-0000FF030000}"/>
    <cellStyle name="40 % - Akzent2 3 2 6 2 2" xfId="20893" xr:uid="{00000000-0005-0000-0000-0000FF030000}"/>
    <cellStyle name="40 % - Akzent2 3 2 6 2 3" xfId="34377" xr:uid="{00000000-0005-0000-0000-0000FF030000}"/>
    <cellStyle name="40 % - Akzent2 3 2 6 2 4" xfId="47868" xr:uid="{00000000-0005-0000-0000-0000FF030000}"/>
    <cellStyle name="40 % - Akzent2 3 2 6 3" xfId="10798" xr:uid="{00000000-0005-0000-0000-0000FF030000}"/>
    <cellStyle name="40 % - Akzent2 3 2 6 3 2" xfId="24249" xr:uid="{00000000-0005-0000-0000-0000FF030000}"/>
    <cellStyle name="40 % - Akzent2 3 2 6 3 3" xfId="37733" xr:uid="{00000000-0005-0000-0000-0000FF030000}"/>
    <cellStyle name="40 % - Akzent2 3 2 6 3 4" xfId="51224" xr:uid="{00000000-0005-0000-0000-0000FF030000}"/>
    <cellStyle name="40 % - Akzent2 3 2 6 4" xfId="14154" xr:uid="{00000000-0005-0000-0000-0000FF030000}"/>
    <cellStyle name="40 % - Akzent2 3 2 6 4 2" xfId="27605" xr:uid="{00000000-0005-0000-0000-0000FF030000}"/>
    <cellStyle name="40 % - Akzent2 3 2 6 4 3" xfId="41089" xr:uid="{00000000-0005-0000-0000-0000FF030000}"/>
    <cellStyle name="40 % - Akzent2 3 2 6 4 4" xfId="54580" xr:uid="{00000000-0005-0000-0000-0000FF030000}"/>
    <cellStyle name="40 % - Akzent2 3 2 6 5" xfId="17536" xr:uid="{00000000-0005-0000-0000-0000FF030000}"/>
    <cellStyle name="40 % - Akzent2 3 2 6 6" xfId="31020" xr:uid="{00000000-0005-0000-0000-0000FF030000}"/>
    <cellStyle name="40 % - Akzent2 3 2 6 7" xfId="44511" xr:uid="{00000000-0005-0000-0000-0000FF030000}"/>
    <cellStyle name="40 % - Akzent2 3 2 7" xfId="4635" xr:uid="{00000000-0005-0000-0000-0000F4030000}"/>
    <cellStyle name="40 % - Akzent2 3 2 7 2" xfId="18086" xr:uid="{00000000-0005-0000-0000-0000F4030000}"/>
    <cellStyle name="40 % - Akzent2 3 2 7 3" xfId="31570" xr:uid="{00000000-0005-0000-0000-0000F4030000}"/>
    <cellStyle name="40 % - Akzent2 3 2 7 4" xfId="45061" xr:uid="{00000000-0005-0000-0000-0000F4030000}"/>
    <cellStyle name="40 % - Akzent2 3 2 8" xfId="7991" xr:uid="{00000000-0005-0000-0000-0000F4030000}"/>
    <cellStyle name="40 % - Akzent2 3 2 8 2" xfId="21442" xr:uid="{00000000-0005-0000-0000-0000F4030000}"/>
    <cellStyle name="40 % - Akzent2 3 2 8 3" xfId="34926" xr:uid="{00000000-0005-0000-0000-0000F4030000}"/>
    <cellStyle name="40 % - Akzent2 3 2 8 4" xfId="48417" xr:uid="{00000000-0005-0000-0000-0000F4030000}"/>
    <cellStyle name="40 % - Akzent2 3 2 9" xfId="11347" xr:uid="{00000000-0005-0000-0000-0000F4030000}"/>
    <cellStyle name="40 % - Akzent2 3 2 9 2" xfId="24798" xr:uid="{00000000-0005-0000-0000-0000F4030000}"/>
    <cellStyle name="40 % - Akzent2 3 2 9 3" xfId="38282" xr:uid="{00000000-0005-0000-0000-0000F4030000}"/>
    <cellStyle name="40 % - Akzent2 3 2 9 4" xfId="51773" xr:uid="{00000000-0005-0000-0000-0000F4030000}"/>
    <cellStyle name="40 % - Akzent2 3 3" xfId="1395" xr:uid="{00000000-0005-0000-0000-000000040000}"/>
    <cellStyle name="40 % - Akzent2 3 3 10" xfId="28360" xr:uid="{00000000-0005-0000-0000-000000040000}"/>
    <cellStyle name="40 % - Akzent2 3 3 11" xfId="41851" xr:uid="{00000000-0005-0000-0000-000000040000}"/>
    <cellStyle name="40 % - Akzent2 3 3 2" xfId="1969" xr:uid="{00000000-0005-0000-0000-000001040000}"/>
    <cellStyle name="40 % - Akzent2 3 3 2 2" xfId="3109" xr:uid="{00000000-0005-0000-0000-000002040000}"/>
    <cellStyle name="40 % - Akzent2 3 3 2 2 2" xfId="6470" xr:uid="{00000000-0005-0000-0000-000002040000}"/>
    <cellStyle name="40 % - Akzent2 3 3 2 2 2 2" xfId="19921" xr:uid="{00000000-0005-0000-0000-000002040000}"/>
    <cellStyle name="40 % - Akzent2 3 3 2 2 2 3" xfId="33405" xr:uid="{00000000-0005-0000-0000-000002040000}"/>
    <cellStyle name="40 % - Akzent2 3 3 2 2 2 4" xfId="46896" xr:uid="{00000000-0005-0000-0000-000002040000}"/>
    <cellStyle name="40 % - Akzent2 3 3 2 2 3" xfId="9826" xr:uid="{00000000-0005-0000-0000-000002040000}"/>
    <cellStyle name="40 % - Akzent2 3 3 2 2 3 2" xfId="23277" xr:uid="{00000000-0005-0000-0000-000002040000}"/>
    <cellStyle name="40 % - Akzent2 3 3 2 2 3 3" xfId="36761" xr:uid="{00000000-0005-0000-0000-000002040000}"/>
    <cellStyle name="40 % - Akzent2 3 3 2 2 3 4" xfId="50252" xr:uid="{00000000-0005-0000-0000-000002040000}"/>
    <cellStyle name="40 % - Akzent2 3 3 2 2 4" xfId="13182" xr:uid="{00000000-0005-0000-0000-000002040000}"/>
    <cellStyle name="40 % - Akzent2 3 3 2 2 4 2" xfId="26633" xr:uid="{00000000-0005-0000-0000-000002040000}"/>
    <cellStyle name="40 % - Akzent2 3 3 2 2 4 3" xfId="40117" xr:uid="{00000000-0005-0000-0000-000002040000}"/>
    <cellStyle name="40 % - Akzent2 3 3 2 2 4 4" xfId="53608" xr:uid="{00000000-0005-0000-0000-000002040000}"/>
    <cellStyle name="40 % - Akzent2 3 3 2 2 5" xfId="16564" xr:uid="{00000000-0005-0000-0000-000002040000}"/>
    <cellStyle name="40 % - Akzent2 3 3 2 2 6" xfId="30048" xr:uid="{00000000-0005-0000-0000-000002040000}"/>
    <cellStyle name="40 % - Akzent2 3 3 2 2 7" xfId="43539" xr:uid="{00000000-0005-0000-0000-000002040000}"/>
    <cellStyle name="40 % - Akzent2 3 3 2 3" xfId="5343" xr:uid="{00000000-0005-0000-0000-000001040000}"/>
    <cellStyle name="40 % - Akzent2 3 3 2 3 2" xfId="18794" xr:uid="{00000000-0005-0000-0000-000001040000}"/>
    <cellStyle name="40 % - Akzent2 3 3 2 3 3" xfId="32278" xr:uid="{00000000-0005-0000-0000-000001040000}"/>
    <cellStyle name="40 % - Akzent2 3 3 2 3 4" xfId="45769" xr:uid="{00000000-0005-0000-0000-000001040000}"/>
    <cellStyle name="40 % - Akzent2 3 3 2 4" xfId="8699" xr:uid="{00000000-0005-0000-0000-000001040000}"/>
    <cellStyle name="40 % - Akzent2 3 3 2 4 2" xfId="22150" xr:uid="{00000000-0005-0000-0000-000001040000}"/>
    <cellStyle name="40 % - Akzent2 3 3 2 4 3" xfId="35634" xr:uid="{00000000-0005-0000-0000-000001040000}"/>
    <cellStyle name="40 % - Akzent2 3 3 2 4 4" xfId="49125" xr:uid="{00000000-0005-0000-0000-000001040000}"/>
    <cellStyle name="40 % - Akzent2 3 3 2 5" xfId="12055" xr:uid="{00000000-0005-0000-0000-000001040000}"/>
    <cellStyle name="40 % - Akzent2 3 3 2 5 2" xfId="25506" xr:uid="{00000000-0005-0000-0000-000001040000}"/>
    <cellStyle name="40 % - Akzent2 3 3 2 5 3" xfId="38990" xr:uid="{00000000-0005-0000-0000-000001040000}"/>
    <cellStyle name="40 % - Akzent2 3 3 2 5 4" xfId="52481" xr:uid="{00000000-0005-0000-0000-000001040000}"/>
    <cellStyle name="40 % - Akzent2 3 3 2 6" xfId="15437" xr:uid="{00000000-0005-0000-0000-000001040000}"/>
    <cellStyle name="40 % - Akzent2 3 3 2 7" xfId="28921" xr:uid="{00000000-0005-0000-0000-000001040000}"/>
    <cellStyle name="40 % - Akzent2 3 3 2 8" xfId="42412" xr:uid="{00000000-0005-0000-0000-000001040000}"/>
    <cellStyle name="40 % - Akzent2 3 3 3" xfId="2549" xr:uid="{00000000-0005-0000-0000-000003040000}"/>
    <cellStyle name="40 % - Akzent2 3 3 3 2" xfId="5910" xr:uid="{00000000-0005-0000-0000-000003040000}"/>
    <cellStyle name="40 % - Akzent2 3 3 3 2 2" xfId="19361" xr:uid="{00000000-0005-0000-0000-000003040000}"/>
    <cellStyle name="40 % - Akzent2 3 3 3 2 3" xfId="32845" xr:uid="{00000000-0005-0000-0000-000003040000}"/>
    <cellStyle name="40 % - Akzent2 3 3 3 2 4" xfId="46336" xr:uid="{00000000-0005-0000-0000-000003040000}"/>
    <cellStyle name="40 % - Akzent2 3 3 3 3" xfId="9266" xr:uid="{00000000-0005-0000-0000-000003040000}"/>
    <cellStyle name="40 % - Akzent2 3 3 3 3 2" xfId="22717" xr:uid="{00000000-0005-0000-0000-000003040000}"/>
    <cellStyle name="40 % - Akzent2 3 3 3 3 3" xfId="36201" xr:uid="{00000000-0005-0000-0000-000003040000}"/>
    <cellStyle name="40 % - Akzent2 3 3 3 3 4" xfId="49692" xr:uid="{00000000-0005-0000-0000-000003040000}"/>
    <cellStyle name="40 % - Akzent2 3 3 3 4" xfId="12622" xr:uid="{00000000-0005-0000-0000-000003040000}"/>
    <cellStyle name="40 % - Akzent2 3 3 3 4 2" xfId="26073" xr:uid="{00000000-0005-0000-0000-000003040000}"/>
    <cellStyle name="40 % - Akzent2 3 3 3 4 3" xfId="39557" xr:uid="{00000000-0005-0000-0000-000003040000}"/>
    <cellStyle name="40 % - Akzent2 3 3 3 4 4" xfId="53048" xr:uid="{00000000-0005-0000-0000-000003040000}"/>
    <cellStyle name="40 % - Akzent2 3 3 3 5" xfId="16004" xr:uid="{00000000-0005-0000-0000-000003040000}"/>
    <cellStyle name="40 % - Akzent2 3 3 3 6" xfId="29488" xr:uid="{00000000-0005-0000-0000-000003040000}"/>
    <cellStyle name="40 % - Akzent2 3 3 3 7" xfId="42979" xr:uid="{00000000-0005-0000-0000-000003040000}"/>
    <cellStyle name="40 % - Akzent2 3 3 4" xfId="3654" xr:uid="{00000000-0005-0000-0000-000004040000}"/>
    <cellStyle name="40 % - Akzent2 3 3 4 2" xfId="7015" xr:uid="{00000000-0005-0000-0000-000004040000}"/>
    <cellStyle name="40 % - Akzent2 3 3 4 2 2" xfId="20466" xr:uid="{00000000-0005-0000-0000-000004040000}"/>
    <cellStyle name="40 % - Akzent2 3 3 4 2 3" xfId="33950" xr:uid="{00000000-0005-0000-0000-000004040000}"/>
    <cellStyle name="40 % - Akzent2 3 3 4 2 4" xfId="47441" xr:uid="{00000000-0005-0000-0000-000004040000}"/>
    <cellStyle name="40 % - Akzent2 3 3 4 3" xfId="10371" xr:uid="{00000000-0005-0000-0000-000004040000}"/>
    <cellStyle name="40 % - Akzent2 3 3 4 3 2" xfId="23822" xr:uid="{00000000-0005-0000-0000-000004040000}"/>
    <cellStyle name="40 % - Akzent2 3 3 4 3 3" xfId="37306" xr:uid="{00000000-0005-0000-0000-000004040000}"/>
    <cellStyle name="40 % - Akzent2 3 3 4 3 4" xfId="50797" xr:uid="{00000000-0005-0000-0000-000004040000}"/>
    <cellStyle name="40 % - Akzent2 3 3 4 4" xfId="13727" xr:uid="{00000000-0005-0000-0000-000004040000}"/>
    <cellStyle name="40 % - Akzent2 3 3 4 4 2" xfId="27178" xr:uid="{00000000-0005-0000-0000-000004040000}"/>
    <cellStyle name="40 % - Akzent2 3 3 4 4 3" xfId="40662" xr:uid="{00000000-0005-0000-0000-000004040000}"/>
    <cellStyle name="40 % - Akzent2 3 3 4 4 4" xfId="54153" xr:uid="{00000000-0005-0000-0000-000004040000}"/>
    <cellStyle name="40 % - Akzent2 3 3 4 5" xfId="17109" xr:uid="{00000000-0005-0000-0000-000004040000}"/>
    <cellStyle name="40 % - Akzent2 3 3 4 6" xfId="30593" xr:uid="{00000000-0005-0000-0000-000004040000}"/>
    <cellStyle name="40 % - Akzent2 3 3 4 7" xfId="44084" xr:uid="{00000000-0005-0000-0000-000004040000}"/>
    <cellStyle name="40 % - Akzent2 3 3 5" xfId="4234" xr:uid="{00000000-0005-0000-0000-000005040000}"/>
    <cellStyle name="40 % - Akzent2 3 3 5 2" xfId="7591" xr:uid="{00000000-0005-0000-0000-000005040000}"/>
    <cellStyle name="40 % - Akzent2 3 3 5 2 2" xfId="21042" xr:uid="{00000000-0005-0000-0000-000005040000}"/>
    <cellStyle name="40 % - Akzent2 3 3 5 2 3" xfId="34526" xr:uid="{00000000-0005-0000-0000-000005040000}"/>
    <cellStyle name="40 % - Akzent2 3 3 5 2 4" xfId="48017" xr:uid="{00000000-0005-0000-0000-000005040000}"/>
    <cellStyle name="40 % - Akzent2 3 3 5 3" xfId="10947" xr:uid="{00000000-0005-0000-0000-000005040000}"/>
    <cellStyle name="40 % - Akzent2 3 3 5 3 2" xfId="24398" xr:uid="{00000000-0005-0000-0000-000005040000}"/>
    <cellStyle name="40 % - Akzent2 3 3 5 3 3" xfId="37882" xr:uid="{00000000-0005-0000-0000-000005040000}"/>
    <cellStyle name="40 % - Akzent2 3 3 5 3 4" xfId="51373" xr:uid="{00000000-0005-0000-0000-000005040000}"/>
    <cellStyle name="40 % - Akzent2 3 3 5 4" xfId="14303" xr:uid="{00000000-0005-0000-0000-000005040000}"/>
    <cellStyle name="40 % - Akzent2 3 3 5 4 2" xfId="27754" xr:uid="{00000000-0005-0000-0000-000005040000}"/>
    <cellStyle name="40 % - Akzent2 3 3 5 4 3" xfId="41238" xr:uid="{00000000-0005-0000-0000-000005040000}"/>
    <cellStyle name="40 % - Akzent2 3 3 5 4 4" xfId="54729" xr:uid="{00000000-0005-0000-0000-000005040000}"/>
    <cellStyle name="40 % - Akzent2 3 3 5 5" xfId="17685" xr:uid="{00000000-0005-0000-0000-000005040000}"/>
    <cellStyle name="40 % - Akzent2 3 3 5 6" xfId="31169" xr:uid="{00000000-0005-0000-0000-000005040000}"/>
    <cellStyle name="40 % - Akzent2 3 3 5 7" xfId="44660" xr:uid="{00000000-0005-0000-0000-000005040000}"/>
    <cellStyle name="40 % - Akzent2 3 3 6" xfId="4784" xr:uid="{00000000-0005-0000-0000-000000040000}"/>
    <cellStyle name="40 % - Akzent2 3 3 6 2" xfId="18235" xr:uid="{00000000-0005-0000-0000-000000040000}"/>
    <cellStyle name="40 % - Akzent2 3 3 6 3" xfId="31719" xr:uid="{00000000-0005-0000-0000-000000040000}"/>
    <cellStyle name="40 % - Akzent2 3 3 6 4" xfId="45210" xr:uid="{00000000-0005-0000-0000-000000040000}"/>
    <cellStyle name="40 % - Akzent2 3 3 7" xfId="8140" xr:uid="{00000000-0005-0000-0000-000000040000}"/>
    <cellStyle name="40 % - Akzent2 3 3 7 2" xfId="21591" xr:uid="{00000000-0005-0000-0000-000000040000}"/>
    <cellStyle name="40 % - Akzent2 3 3 7 3" xfId="35075" xr:uid="{00000000-0005-0000-0000-000000040000}"/>
    <cellStyle name="40 % - Akzent2 3 3 7 4" xfId="48566" xr:uid="{00000000-0005-0000-0000-000000040000}"/>
    <cellStyle name="40 % - Akzent2 3 3 8" xfId="11496" xr:uid="{00000000-0005-0000-0000-000000040000}"/>
    <cellStyle name="40 % - Akzent2 3 3 8 2" xfId="24947" xr:uid="{00000000-0005-0000-0000-000000040000}"/>
    <cellStyle name="40 % - Akzent2 3 3 8 3" xfId="38431" xr:uid="{00000000-0005-0000-0000-000000040000}"/>
    <cellStyle name="40 % - Akzent2 3 3 8 4" xfId="51922" xr:uid="{00000000-0005-0000-0000-000000040000}"/>
    <cellStyle name="40 % - Akzent2 3 3 9" xfId="14877" xr:uid="{00000000-0005-0000-0000-000000040000}"/>
    <cellStyle name="40 % - Akzent2 3 4" xfId="1720" xr:uid="{00000000-0005-0000-0000-000006040000}"/>
    <cellStyle name="40 % - Akzent2 3 4 2" xfId="2859" xr:uid="{00000000-0005-0000-0000-000007040000}"/>
    <cellStyle name="40 % - Akzent2 3 4 2 2" xfId="6220" xr:uid="{00000000-0005-0000-0000-000007040000}"/>
    <cellStyle name="40 % - Akzent2 3 4 2 2 2" xfId="19671" xr:uid="{00000000-0005-0000-0000-000007040000}"/>
    <cellStyle name="40 % - Akzent2 3 4 2 2 3" xfId="33155" xr:uid="{00000000-0005-0000-0000-000007040000}"/>
    <cellStyle name="40 % - Akzent2 3 4 2 2 4" xfId="46646" xr:uid="{00000000-0005-0000-0000-000007040000}"/>
    <cellStyle name="40 % - Akzent2 3 4 2 3" xfId="9576" xr:uid="{00000000-0005-0000-0000-000007040000}"/>
    <cellStyle name="40 % - Akzent2 3 4 2 3 2" xfId="23027" xr:uid="{00000000-0005-0000-0000-000007040000}"/>
    <cellStyle name="40 % - Akzent2 3 4 2 3 3" xfId="36511" xr:uid="{00000000-0005-0000-0000-000007040000}"/>
    <cellStyle name="40 % - Akzent2 3 4 2 3 4" xfId="50002" xr:uid="{00000000-0005-0000-0000-000007040000}"/>
    <cellStyle name="40 % - Akzent2 3 4 2 4" xfId="12932" xr:uid="{00000000-0005-0000-0000-000007040000}"/>
    <cellStyle name="40 % - Akzent2 3 4 2 4 2" xfId="26383" xr:uid="{00000000-0005-0000-0000-000007040000}"/>
    <cellStyle name="40 % - Akzent2 3 4 2 4 3" xfId="39867" xr:uid="{00000000-0005-0000-0000-000007040000}"/>
    <cellStyle name="40 % - Akzent2 3 4 2 4 4" xfId="53358" xr:uid="{00000000-0005-0000-0000-000007040000}"/>
    <cellStyle name="40 % - Akzent2 3 4 2 5" xfId="16314" xr:uid="{00000000-0005-0000-0000-000007040000}"/>
    <cellStyle name="40 % - Akzent2 3 4 2 6" xfId="29798" xr:uid="{00000000-0005-0000-0000-000007040000}"/>
    <cellStyle name="40 % - Akzent2 3 4 2 7" xfId="43289" xr:uid="{00000000-0005-0000-0000-000007040000}"/>
    <cellStyle name="40 % - Akzent2 3 4 3" xfId="5093" xr:uid="{00000000-0005-0000-0000-000006040000}"/>
    <cellStyle name="40 % - Akzent2 3 4 3 2" xfId="18544" xr:uid="{00000000-0005-0000-0000-000006040000}"/>
    <cellStyle name="40 % - Akzent2 3 4 3 3" xfId="32028" xr:uid="{00000000-0005-0000-0000-000006040000}"/>
    <cellStyle name="40 % - Akzent2 3 4 3 4" xfId="45519" xr:uid="{00000000-0005-0000-0000-000006040000}"/>
    <cellStyle name="40 % - Akzent2 3 4 4" xfId="8449" xr:uid="{00000000-0005-0000-0000-000006040000}"/>
    <cellStyle name="40 % - Akzent2 3 4 4 2" xfId="21900" xr:uid="{00000000-0005-0000-0000-000006040000}"/>
    <cellStyle name="40 % - Akzent2 3 4 4 3" xfId="35384" xr:uid="{00000000-0005-0000-0000-000006040000}"/>
    <cellStyle name="40 % - Akzent2 3 4 4 4" xfId="48875" xr:uid="{00000000-0005-0000-0000-000006040000}"/>
    <cellStyle name="40 % - Akzent2 3 4 5" xfId="11805" xr:uid="{00000000-0005-0000-0000-000006040000}"/>
    <cellStyle name="40 % - Akzent2 3 4 5 2" xfId="25256" xr:uid="{00000000-0005-0000-0000-000006040000}"/>
    <cellStyle name="40 % - Akzent2 3 4 5 3" xfId="38740" xr:uid="{00000000-0005-0000-0000-000006040000}"/>
    <cellStyle name="40 % - Akzent2 3 4 5 4" xfId="52231" xr:uid="{00000000-0005-0000-0000-000006040000}"/>
    <cellStyle name="40 % - Akzent2 3 4 6" xfId="15187" xr:uid="{00000000-0005-0000-0000-000006040000}"/>
    <cellStyle name="40 % - Akzent2 3 4 7" xfId="28671" xr:uid="{00000000-0005-0000-0000-000006040000}"/>
    <cellStyle name="40 % - Akzent2 3 4 8" xfId="42162" xr:uid="{00000000-0005-0000-0000-000006040000}"/>
    <cellStyle name="40 % - Akzent2 3 5" xfId="2297" xr:uid="{00000000-0005-0000-0000-000008040000}"/>
    <cellStyle name="40 % - Akzent2 3 5 2" xfId="5659" xr:uid="{00000000-0005-0000-0000-000008040000}"/>
    <cellStyle name="40 % - Akzent2 3 5 2 2" xfId="19110" xr:uid="{00000000-0005-0000-0000-000008040000}"/>
    <cellStyle name="40 % - Akzent2 3 5 2 3" xfId="32594" xr:uid="{00000000-0005-0000-0000-000008040000}"/>
    <cellStyle name="40 % - Akzent2 3 5 2 4" xfId="46085" xr:uid="{00000000-0005-0000-0000-000008040000}"/>
    <cellStyle name="40 % - Akzent2 3 5 3" xfId="9015" xr:uid="{00000000-0005-0000-0000-000008040000}"/>
    <cellStyle name="40 % - Akzent2 3 5 3 2" xfId="22466" xr:uid="{00000000-0005-0000-0000-000008040000}"/>
    <cellStyle name="40 % - Akzent2 3 5 3 3" xfId="35950" xr:uid="{00000000-0005-0000-0000-000008040000}"/>
    <cellStyle name="40 % - Akzent2 3 5 3 4" xfId="49441" xr:uid="{00000000-0005-0000-0000-000008040000}"/>
    <cellStyle name="40 % - Akzent2 3 5 4" xfId="12371" xr:uid="{00000000-0005-0000-0000-000008040000}"/>
    <cellStyle name="40 % - Akzent2 3 5 4 2" xfId="25822" xr:uid="{00000000-0005-0000-0000-000008040000}"/>
    <cellStyle name="40 % - Akzent2 3 5 4 3" xfId="39306" xr:uid="{00000000-0005-0000-0000-000008040000}"/>
    <cellStyle name="40 % - Akzent2 3 5 4 4" xfId="52797" xr:uid="{00000000-0005-0000-0000-000008040000}"/>
    <cellStyle name="40 % - Akzent2 3 5 5" xfId="15753" xr:uid="{00000000-0005-0000-0000-000008040000}"/>
    <cellStyle name="40 % - Akzent2 3 5 6" xfId="29237" xr:uid="{00000000-0005-0000-0000-000008040000}"/>
    <cellStyle name="40 % - Akzent2 3 5 7" xfId="42728" xr:uid="{00000000-0005-0000-0000-000008040000}"/>
    <cellStyle name="40 % - Akzent2 3 6" xfId="3403" xr:uid="{00000000-0005-0000-0000-000009040000}"/>
    <cellStyle name="40 % - Akzent2 3 6 2" xfId="6764" xr:uid="{00000000-0005-0000-0000-000009040000}"/>
    <cellStyle name="40 % - Akzent2 3 6 2 2" xfId="20215" xr:uid="{00000000-0005-0000-0000-000009040000}"/>
    <cellStyle name="40 % - Akzent2 3 6 2 3" xfId="33699" xr:uid="{00000000-0005-0000-0000-000009040000}"/>
    <cellStyle name="40 % - Akzent2 3 6 2 4" xfId="47190" xr:uid="{00000000-0005-0000-0000-000009040000}"/>
    <cellStyle name="40 % - Akzent2 3 6 3" xfId="10120" xr:uid="{00000000-0005-0000-0000-000009040000}"/>
    <cellStyle name="40 % - Akzent2 3 6 3 2" xfId="23571" xr:uid="{00000000-0005-0000-0000-000009040000}"/>
    <cellStyle name="40 % - Akzent2 3 6 3 3" xfId="37055" xr:uid="{00000000-0005-0000-0000-000009040000}"/>
    <cellStyle name="40 % - Akzent2 3 6 3 4" xfId="50546" xr:uid="{00000000-0005-0000-0000-000009040000}"/>
    <cellStyle name="40 % - Akzent2 3 6 4" xfId="13476" xr:uid="{00000000-0005-0000-0000-000009040000}"/>
    <cellStyle name="40 % - Akzent2 3 6 4 2" xfId="26927" xr:uid="{00000000-0005-0000-0000-000009040000}"/>
    <cellStyle name="40 % - Akzent2 3 6 4 3" xfId="40411" xr:uid="{00000000-0005-0000-0000-000009040000}"/>
    <cellStyle name="40 % - Akzent2 3 6 4 4" xfId="53902" xr:uid="{00000000-0005-0000-0000-000009040000}"/>
    <cellStyle name="40 % - Akzent2 3 6 5" xfId="16858" xr:uid="{00000000-0005-0000-0000-000009040000}"/>
    <cellStyle name="40 % - Akzent2 3 6 6" xfId="30342" xr:uid="{00000000-0005-0000-0000-000009040000}"/>
    <cellStyle name="40 % - Akzent2 3 6 7" xfId="43833" xr:uid="{00000000-0005-0000-0000-000009040000}"/>
    <cellStyle name="40 % - Akzent2 3 7" xfId="3983" xr:uid="{00000000-0005-0000-0000-00000A040000}"/>
    <cellStyle name="40 % - Akzent2 3 7 2" xfId="7340" xr:uid="{00000000-0005-0000-0000-00000A040000}"/>
    <cellStyle name="40 % - Akzent2 3 7 2 2" xfId="20791" xr:uid="{00000000-0005-0000-0000-00000A040000}"/>
    <cellStyle name="40 % - Akzent2 3 7 2 3" xfId="34275" xr:uid="{00000000-0005-0000-0000-00000A040000}"/>
    <cellStyle name="40 % - Akzent2 3 7 2 4" xfId="47766" xr:uid="{00000000-0005-0000-0000-00000A040000}"/>
    <cellStyle name="40 % - Akzent2 3 7 3" xfId="10696" xr:uid="{00000000-0005-0000-0000-00000A040000}"/>
    <cellStyle name="40 % - Akzent2 3 7 3 2" xfId="24147" xr:uid="{00000000-0005-0000-0000-00000A040000}"/>
    <cellStyle name="40 % - Akzent2 3 7 3 3" xfId="37631" xr:uid="{00000000-0005-0000-0000-00000A040000}"/>
    <cellStyle name="40 % - Akzent2 3 7 3 4" xfId="51122" xr:uid="{00000000-0005-0000-0000-00000A040000}"/>
    <cellStyle name="40 % - Akzent2 3 7 4" xfId="14052" xr:uid="{00000000-0005-0000-0000-00000A040000}"/>
    <cellStyle name="40 % - Akzent2 3 7 4 2" xfId="27503" xr:uid="{00000000-0005-0000-0000-00000A040000}"/>
    <cellStyle name="40 % - Akzent2 3 7 4 3" xfId="40987" xr:uid="{00000000-0005-0000-0000-00000A040000}"/>
    <cellStyle name="40 % - Akzent2 3 7 4 4" xfId="54478" xr:uid="{00000000-0005-0000-0000-00000A040000}"/>
    <cellStyle name="40 % - Akzent2 3 7 5" xfId="17434" xr:uid="{00000000-0005-0000-0000-00000A040000}"/>
    <cellStyle name="40 % - Akzent2 3 7 6" xfId="30918" xr:uid="{00000000-0005-0000-0000-00000A040000}"/>
    <cellStyle name="40 % - Akzent2 3 7 7" xfId="44409" xr:uid="{00000000-0005-0000-0000-00000A040000}"/>
    <cellStyle name="40 % - Akzent2 3 8" xfId="4533" xr:uid="{00000000-0005-0000-0000-0000F3030000}"/>
    <cellStyle name="40 % - Akzent2 3 8 2" xfId="17984" xr:uid="{00000000-0005-0000-0000-0000F3030000}"/>
    <cellStyle name="40 % - Akzent2 3 8 3" xfId="31468" xr:uid="{00000000-0005-0000-0000-0000F3030000}"/>
    <cellStyle name="40 % - Akzent2 3 8 4" xfId="44959" xr:uid="{00000000-0005-0000-0000-0000F3030000}"/>
    <cellStyle name="40 % - Akzent2 3 9" xfId="7889" xr:uid="{00000000-0005-0000-0000-0000F3030000}"/>
    <cellStyle name="40 % - Akzent2 3 9 2" xfId="21340" xr:uid="{00000000-0005-0000-0000-0000F3030000}"/>
    <cellStyle name="40 % - Akzent2 3 9 3" xfId="34824" xr:uid="{00000000-0005-0000-0000-0000F3030000}"/>
    <cellStyle name="40 % - Akzent2 3 9 4" xfId="48315" xr:uid="{00000000-0005-0000-0000-0000F3030000}"/>
    <cellStyle name="40 % - Akzent2 4" xfId="1180" xr:uid="{00000000-0005-0000-0000-00000B040000}"/>
    <cellStyle name="40 % - Akzent2 4 10" xfId="11264" xr:uid="{00000000-0005-0000-0000-00000B040000}"/>
    <cellStyle name="40 % - Akzent2 4 10 2" xfId="24715" xr:uid="{00000000-0005-0000-0000-00000B040000}"/>
    <cellStyle name="40 % - Akzent2 4 10 3" xfId="38199" xr:uid="{00000000-0005-0000-0000-00000B040000}"/>
    <cellStyle name="40 % - Akzent2 4 10 4" xfId="51690" xr:uid="{00000000-0005-0000-0000-00000B040000}"/>
    <cellStyle name="40 % - Akzent2 4 11" xfId="14645" xr:uid="{00000000-0005-0000-0000-00000B040000}"/>
    <cellStyle name="40 % - Akzent2 4 12" xfId="28128" xr:uid="{00000000-0005-0000-0000-00000B040000}"/>
    <cellStyle name="40 % - Akzent2 4 13" xfId="41619" xr:uid="{00000000-0005-0000-0000-00000B040000}"/>
    <cellStyle name="40 % - Akzent2 4 2" xfId="1274" xr:uid="{00000000-0005-0000-0000-00000C040000}"/>
    <cellStyle name="40 % - Akzent2 4 2 10" xfId="14747" xr:uid="{00000000-0005-0000-0000-00000C040000}"/>
    <cellStyle name="40 % - Akzent2 4 2 11" xfId="28230" xr:uid="{00000000-0005-0000-0000-00000C040000}"/>
    <cellStyle name="40 % - Akzent2 4 2 12" xfId="41721" xr:uid="{00000000-0005-0000-0000-00000C040000}"/>
    <cellStyle name="40 % - Akzent2 4 2 2" xfId="1512" xr:uid="{00000000-0005-0000-0000-00000D040000}"/>
    <cellStyle name="40 % - Akzent2 4 2 2 10" xfId="28480" xr:uid="{00000000-0005-0000-0000-00000D040000}"/>
    <cellStyle name="40 % - Akzent2 4 2 2 11" xfId="41971" xr:uid="{00000000-0005-0000-0000-00000D040000}"/>
    <cellStyle name="40 % - Akzent2 4 2 2 2" xfId="2088" xr:uid="{00000000-0005-0000-0000-00000E040000}"/>
    <cellStyle name="40 % - Akzent2 4 2 2 2 2" xfId="3229" xr:uid="{00000000-0005-0000-0000-00000F040000}"/>
    <cellStyle name="40 % - Akzent2 4 2 2 2 2 2" xfId="6590" xr:uid="{00000000-0005-0000-0000-00000F040000}"/>
    <cellStyle name="40 % - Akzent2 4 2 2 2 2 2 2" xfId="20041" xr:uid="{00000000-0005-0000-0000-00000F040000}"/>
    <cellStyle name="40 % - Akzent2 4 2 2 2 2 2 3" xfId="33525" xr:uid="{00000000-0005-0000-0000-00000F040000}"/>
    <cellStyle name="40 % - Akzent2 4 2 2 2 2 2 4" xfId="47016" xr:uid="{00000000-0005-0000-0000-00000F040000}"/>
    <cellStyle name="40 % - Akzent2 4 2 2 2 2 3" xfId="9946" xr:uid="{00000000-0005-0000-0000-00000F040000}"/>
    <cellStyle name="40 % - Akzent2 4 2 2 2 2 3 2" xfId="23397" xr:uid="{00000000-0005-0000-0000-00000F040000}"/>
    <cellStyle name="40 % - Akzent2 4 2 2 2 2 3 3" xfId="36881" xr:uid="{00000000-0005-0000-0000-00000F040000}"/>
    <cellStyle name="40 % - Akzent2 4 2 2 2 2 3 4" xfId="50372" xr:uid="{00000000-0005-0000-0000-00000F040000}"/>
    <cellStyle name="40 % - Akzent2 4 2 2 2 2 4" xfId="13302" xr:uid="{00000000-0005-0000-0000-00000F040000}"/>
    <cellStyle name="40 % - Akzent2 4 2 2 2 2 4 2" xfId="26753" xr:uid="{00000000-0005-0000-0000-00000F040000}"/>
    <cellStyle name="40 % - Akzent2 4 2 2 2 2 4 3" xfId="40237" xr:uid="{00000000-0005-0000-0000-00000F040000}"/>
    <cellStyle name="40 % - Akzent2 4 2 2 2 2 4 4" xfId="53728" xr:uid="{00000000-0005-0000-0000-00000F040000}"/>
    <cellStyle name="40 % - Akzent2 4 2 2 2 2 5" xfId="16684" xr:uid="{00000000-0005-0000-0000-00000F040000}"/>
    <cellStyle name="40 % - Akzent2 4 2 2 2 2 6" xfId="30168" xr:uid="{00000000-0005-0000-0000-00000F040000}"/>
    <cellStyle name="40 % - Akzent2 4 2 2 2 2 7" xfId="43659" xr:uid="{00000000-0005-0000-0000-00000F040000}"/>
    <cellStyle name="40 % - Akzent2 4 2 2 2 3" xfId="5463" xr:uid="{00000000-0005-0000-0000-00000E040000}"/>
    <cellStyle name="40 % - Akzent2 4 2 2 2 3 2" xfId="18914" xr:uid="{00000000-0005-0000-0000-00000E040000}"/>
    <cellStyle name="40 % - Akzent2 4 2 2 2 3 3" xfId="32398" xr:uid="{00000000-0005-0000-0000-00000E040000}"/>
    <cellStyle name="40 % - Akzent2 4 2 2 2 3 4" xfId="45889" xr:uid="{00000000-0005-0000-0000-00000E040000}"/>
    <cellStyle name="40 % - Akzent2 4 2 2 2 4" xfId="8819" xr:uid="{00000000-0005-0000-0000-00000E040000}"/>
    <cellStyle name="40 % - Akzent2 4 2 2 2 4 2" xfId="22270" xr:uid="{00000000-0005-0000-0000-00000E040000}"/>
    <cellStyle name="40 % - Akzent2 4 2 2 2 4 3" xfId="35754" xr:uid="{00000000-0005-0000-0000-00000E040000}"/>
    <cellStyle name="40 % - Akzent2 4 2 2 2 4 4" xfId="49245" xr:uid="{00000000-0005-0000-0000-00000E040000}"/>
    <cellStyle name="40 % - Akzent2 4 2 2 2 5" xfId="12175" xr:uid="{00000000-0005-0000-0000-00000E040000}"/>
    <cellStyle name="40 % - Akzent2 4 2 2 2 5 2" xfId="25626" xr:uid="{00000000-0005-0000-0000-00000E040000}"/>
    <cellStyle name="40 % - Akzent2 4 2 2 2 5 3" xfId="39110" xr:uid="{00000000-0005-0000-0000-00000E040000}"/>
    <cellStyle name="40 % - Akzent2 4 2 2 2 5 4" xfId="52601" xr:uid="{00000000-0005-0000-0000-00000E040000}"/>
    <cellStyle name="40 % - Akzent2 4 2 2 2 6" xfId="15557" xr:uid="{00000000-0005-0000-0000-00000E040000}"/>
    <cellStyle name="40 % - Akzent2 4 2 2 2 7" xfId="29041" xr:uid="{00000000-0005-0000-0000-00000E040000}"/>
    <cellStyle name="40 % - Akzent2 4 2 2 2 8" xfId="42532" xr:uid="{00000000-0005-0000-0000-00000E040000}"/>
    <cellStyle name="40 % - Akzent2 4 2 2 3" xfId="2669" xr:uid="{00000000-0005-0000-0000-000010040000}"/>
    <cellStyle name="40 % - Akzent2 4 2 2 3 2" xfId="6030" xr:uid="{00000000-0005-0000-0000-000010040000}"/>
    <cellStyle name="40 % - Akzent2 4 2 2 3 2 2" xfId="19481" xr:uid="{00000000-0005-0000-0000-000010040000}"/>
    <cellStyle name="40 % - Akzent2 4 2 2 3 2 3" xfId="32965" xr:uid="{00000000-0005-0000-0000-000010040000}"/>
    <cellStyle name="40 % - Akzent2 4 2 2 3 2 4" xfId="46456" xr:uid="{00000000-0005-0000-0000-000010040000}"/>
    <cellStyle name="40 % - Akzent2 4 2 2 3 3" xfId="9386" xr:uid="{00000000-0005-0000-0000-000010040000}"/>
    <cellStyle name="40 % - Akzent2 4 2 2 3 3 2" xfId="22837" xr:uid="{00000000-0005-0000-0000-000010040000}"/>
    <cellStyle name="40 % - Akzent2 4 2 2 3 3 3" xfId="36321" xr:uid="{00000000-0005-0000-0000-000010040000}"/>
    <cellStyle name="40 % - Akzent2 4 2 2 3 3 4" xfId="49812" xr:uid="{00000000-0005-0000-0000-000010040000}"/>
    <cellStyle name="40 % - Akzent2 4 2 2 3 4" xfId="12742" xr:uid="{00000000-0005-0000-0000-000010040000}"/>
    <cellStyle name="40 % - Akzent2 4 2 2 3 4 2" xfId="26193" xr:uid="{00000000-0005-0000-0000-000010040000}"/>
    <cellStyle name="40 % - Akzent2 4 2 2 3 4 3" xfId="39677" xr:uid="{00000000-0005-0000-0000-000010040000}"/>
    <cellStyle name="40 % - Akzent2 4 2 2 3 4 4" xfId="53168" xr:uid="{00000000-0005-0000-0000-000010040000}"/>
    <cellStyle name="40 % - Akzent2 4 2 2 3 5" xfId="16124" xr:uid="{00000000-0005-0000-0000-000010040000}"/>
    <cellStyle name="40 % - Akzent2 4 2 2 3 6" xfId="29608" xr:uid="{00000000-0005-0000-0000-000010040000}"/>
    <cellStyle name="40 % - Akzent2 4 2 2 3 7" xfId="43099" xr:uid="{00000000-0005-0000-0000-000010040000}"/>
    <cellStyle name="40 % - Akzent2 4 2 2 4" xfId="3774" xr:uid="{00000000-0005-0000-0000-000011040000}"/>
    <cellStyle name="40 % - Akzent2 4 2 2 4 2" xfId="7135" xr:uid="{00000000-0005-0000-0000-000011040000}"/>
    <cellStyle name="40 % - Akzent2 4 2 2 4 2 2" xfId="20586" xr:uid="{00000000-0005-0000-0000-000011040000}"/>
    <cellStyle name="40 % - Akzent2 4 2 2 4 2 3" xfId="34070" xr:uid="{00000000-0005-0000-0000-000011040000}"/>
    <cellStyle name="40 % - Akzent2 4 2 2 4 2 4" xfId="47561" xr:uid="{00000000-0005-0000-0000-000011040000}"/>
    <cellStyle name="40 % - Akzent2 4 2 2 4 3" xfId="10491" xr:uid="{00000000-0005-0000-0000-000011040000}"/>
    <cellStyle name="40 % - Akzent2 4 2 2 4 3 2" xfId="23942" xr:uid="{00000000-0005-0000-0000-000011040000}"/>
    <cellStyle name="40 % - Akzent2 4 2 2 4 3 3" xfId="37426" xr:uid="{00000000-0005-0000-0000-000011040000}"/>
    <cellStyle name="40 % - Akzent2 4 2 2 4 3 4" xfId="50917" xr:uid="{00000000-0005-0000-0000-000011040000}"/>
    <cellStyle name="40 % - Akzent2 4 2 2 4 4" xfId="13847" xr:uid="{00000000-0005-0000-0000-000011040000}"/>
    <cellStyle name="40 % - Akzent2 4 2 2 4 4 2" xfId="27298" xr:uid="{00000000-0005-0000-0000-000011040000}"/>
    <cellStyle name="40 % - Akzent2 4 2 2 4 4 3" xfId="40782" xr:uid="{00000000-0005-0000-0000-000011040000}"/>
    <cellStyle name="40 % - Akzent2 4 2 2 4 4 4" xfId="54273" xr:uid="{00000000-0005-0000-0000-000011040000}"/>
    <cellStyle name="40 % - Akzent2 4 2 2 4 5" xfId="17229" xr:uid="{00000000-0005-0000-0000-000011040000}"/>
    <cellStyle name="40 % - Akzent2 4 2 2 4 6" xfId="30713" xr:uid="{00000000-0005-0000-0000-000011040000}"/>
    <cellStyle name="40 % - Akzent2 4 2 2 4 7" xfId="44204" xr:uid="{00000000-0005-0000-0000-000011040000}"/>
    <cellStyle name="40 % - Akzent2 4 2 2 5" xfId="4354" xr:uid="{00000000-0005-0000-0000-000012040000}"/>
    <cellStyle name="40 % - Akzent2 4 2 2 5 2" xfId="7711" xr:uid="{00000000-0005-0000-0000-000012040000}"/>
    <cellStyle name="40 % - Akzent2 4 2 2 5 2 2" xfId="21162" xr:uid="{00000000-0005-0000-0000-000012040000}"/>
    <cellStyle name="40 % - Akzent2 4 2 2 5 2 3" xfId="34646" xr:uid="{00000000-0005-0000-0000-000012040000}"/>
    <cellStyle name="40 % - Akzent2 4 2 2 5 2 4" xfId="48137" xr:uid="{00000000-0005-0000-0000-000012040000}"/>
    <cellStyle name="40 % - Akzent2 4 2 2 5 3" xfId="11067" xr:uid="{00000000-0005-0000-0000-000012040000}"/>
    <cellStyle name="40 % - Akzent2 4 2 2 5 3 2" xfId="24518" xr:uid="{00000000-0005-0000-0000-000012040000}"/>
    <cellStyle name="40 % - Akzent2 4 2 2 5 3 3" xfId="38002" xr:uid="{00000000-0005-0000-0000-000012040000}"/>
    <cellStyle name="40 % - Akzent2 4 2 2 5 3 4" xfId="51493" xr:uid="{00000000-0005-0000-0000-000012040000}"/>
    <cellStyle name="40 % - Akzent2 4 2 2 5 4" xfId="14423" xr:uid="{00000000-0005-0000-0000-000012040000}"/>
    <cellStyle name="40 % - Akzent2 4 2 2 5 4 2" xfId="27874" xr:uid="{00000000-0005-0000-0000-000012040000}"/>
    <cellStyle name="40 % - Akzent2 4 2 2 5 4 3" xfId="41358" xr:uid="{00000000-0005-0000-0000-000012040000}"/>
    <cellStyle name="40 % - Akzent2 4 2 2 5 4 4" xfId="54849" xr:uid="{00000000-0005-0000-0000-000012040000}"/>
    <cellStyle name="40 % - Akzent2 4 2 2 5 5" xfId="17805" xr:uid="{00000000-0005-0000-0000-000012040000}"/>
    <cellStyle name="40 % - Akzent2 4 2 2 5 6" xfId="31289" xr:uid="{00000000-0005-0000-0000-000012040000}"/>
    <cellStyle name="40 % - Akzent2 4 2 2 5 7" xfId="44780" xr:uid="{00000000-0005-0000-0000-000012040000}"/>
    <cellStyle name="40 % - Akzent2 4 2 2 6" xfId="4904" xr:uid="{00000000-0005-0000-0000-00000D040000}"/>
    <cellStyle name="40 % - Akzent2 4 2 2 6 2" xfId="18355" xr:uid="{00000000-0005-0000-0000-00000D040000}"/>
    <cellStyle name="40 % - Akzent2 4 2 2 6 3" xfId="31839" xr:uid="{00000000-0005-0000-0000-00000D040000}"/>
    <cellStyle name="40 % - Akzent2 4 2 2 6 4" xfId="45330" xr:uid="{00000000-0005-0000-0000-00000D040000}"/>
    <cellStyle name="40 % - Akzent2 4 2 2 7" xfId="8260" xr:uid="{00000000-0005-0000-0000-00000D040000}"/>
    <cellStyle name="40 % - Akzent2 4 2 2 7 2" xfId="21711" xr:uid="{00000000-0005-0000-0000-00000D040000}"/>
    <cellStyle name="40 % - Akzent2 4 2 2 7 3" xfId="35195" xr:uid="{00000000-0005-0000-0000-00000D040000}"/>
    <cellStyle name="40 % - Akzent2 4 2 2 7 4" xfId="48686" xr:uid="{00000000-0005-0000-0000-00000D040000}"/>
    <cellStyle name="40 % - Akzent2 4 2 2 8" xfId="11616" xr:uid="{00000000-0005-0000-0000-00000D040000}"/>
    <cellStyle name="40 % - Akzent2 4 2 2 8 2" xfId="25067" xr:uid="{00000000-0005-0000-0000-00000D040000}"/>
    <cellStyle name="40 % - Akzent2 4 2 2 8 3" xfId="38551" xr:uid="{00000000-0005-0000-0000-00000D040000}"/>
    <cellStyle name="40 % - Akzent2 4 2 2 8 4" xfId="52042" xr:uid="{00000000-0005-0000-0000-00000D040000}"/>
    <cellStyle name="40 % - Akzent2 4 2 2 9" xfId="14997" xr:uid="{00000000-0005-0000-0000-00000D040000}"/>
    <cellStyle name="40 % - Akzent2 4 2 3" xfId="1839" xr:uid="{00000000-0005-0000-0000-000013040000}"/>
    <cellStyle name="40 % - Akzent2 4 2 3 2" xfId="2979" xr:uid="{00000000-0005-0000-0000-000014040000}"/>
    <cellStyle name="40 % - Akzent2 4 2 3 2 2" xfId="6340" xr:uid="{00000000-0005-0000-0000-000014040000}"/>
    <cellStyle name="40 % - Akzent2 4 2 3 2 2 2" xfId="19791" xr:uid="{00000000-0005-0000-0000-000014040000}"/>
    <cellStyle name="40 % - Akzent2 4 2 3 2 2 3" xfId="33275" xr:uid="{00000000-0005-0000-0000-000014040000}"/>
    <cellStyle name="40 % - Akzent2 4 2 3 2 2 4" xfId="46766" xr:uid="{00000000-0005-0000-0000-000014040000}"/>
    <cellStyle name="40 % - Akzent2 4 2 3 2 3" xfId="9696" xr:uid="{00000000-0005-0000-0000-000014040000}"/>
    <cellStyle name="40 % - Akzent2 4 2 3 2 3 2" xfId="23147" xr:uid="{00000000-0005-0000-0000-000014040000}"/>
    <cellStyle name="40 % - Akzent2 4 2 3 2 3 3" xfId="36631" xr:uid="{00000000-0005-0000-0000-000014040000}"/>
    <cellStyle name="40 % - Akzent2 4 2 3 2 3 4" xfId="50122" xr:uid="{00000000-0005-0000-0000-000014040000}"/>
    <cellStyle name="40 % - Akzent2 4 2 3 2 4" xfId="13052" xr:uid="{00000000-0005-0000-0000-000014040000}"/>
    <cellStyle name="40 % - Akzent2 4 2 3 2 4 2" xfId="26503" xr:uid="{00000000-0005-0000-0000-000014040000}"/>
    <cellStyle name="40 % - Akzent2 4 2 3 2 4 3" xfId="39987" xr:uid="{00000000-0005-0000-0000-000014040000}"/>
    <cellStyle name="40 % - Akzent2 4 2 3 2 4 4" xfId="53478" xr:uid="{00000000-0005-0000-0000-000014040000}"/>
    <cellStyle name="40 % - Akzent2 4 2 3 2 5" xfId="16434" xr:uid="{00000000-0005-0000-0000-000014040000}"/>
    <cellStyle name="40 % - Akzent2 4 2 3 2 6" xfId="29918" xr:uid="{00000000-0005-0000-0000-000014040000}"/>
    <cellStyle name="40 % - Akzent2 4 2 3 2 7" xfId="43409" xr:uid="{00000000-0005-0000-0000-000014040000}"/>
    <cellStyle name="40 % - Akzent2 4 2 3 3" xfId="5213" xr:uid="{00000000-0005-0000-0000-000013040000}"/>
    <cellStyle name="40 % - Akzent2 4 2 3 3 2" xfId="18664" xr:uid="{00000000-0005-0000-0000-000013040000}"/>
    <cellStyle name="40 % - Akzent2 4 2 3 3 3" xfId="32148" xr:uid="{00000000-0005-0000-0000-000013040000}"/>
    <cellStyle name="40 % - Akzent2 4 2 3 3 4" xfId="45639" xr:uid="{00000000-0005-0000-0000-000013040000}"/>
    <cellStyle name="40 % - Akzent2 4 2 3 4" xfId="8569" xr:uid="{00000000-0005-0000-0000-000013040000}"/>
    <cellStyle name="40 % - Akzent2 4 2 3 4 2" xfId="22020" xr:uid="{00000000-0005-0000-0000-000013040000}"/>
    <cellStyle name="40 % - Akzent2 4 2 3 4 3" xfId="35504" xr:uid="{00000000-0005-0000-0000-000013040000}"/>
    <cellStyle name="40 % - Akzent2 4 2 3 4 4" xfId="48995" xr:uid="{00000000-0005-0000-0000-000013040000}"/>
    <cellStyle name="40 % - Akzent2 4 2 3 5" xfId="11925" xr:uid="{00000000-0005-0000-0000-000013040000}"/>
    <cellStyle name="40 % - Akzent2 4 2 3 5 2" xfId="25376" xr:uid="{00000000-0005-0000-0000-000013040000}"/>
    <cellStyle name="40 % - Akzent2 4 2 3 5 3" xfId="38860" xr:uid="{00000000-0005-0000-0000-000013040000}"/>
    <cellStyle name="40 % - Akzent2 4 2 3 5 4" xfId="52351" xr:uid="{00000000-0005-0000-0000-000013040000}"/>
    <cellStyle name="40 % - Akzent2 4 2 3 6" xfId="15307" xr:uid="{00000000-0005-0000-0000-000013040000}"/>
    <cellStyle name="40 % - Akzent2 4 2 3 7" xfId="28791" xr:uid="{00000000-0005-0000-0000-000013040000}"/>
    <cellStyle name="40 % - Akzent2 4 2 3 8" xfId="42282" xr:uid="{00000000-0005-0000-0000-000013040000}"/>
    <cellStyle name="40 % - Akzent2 4 2 4" xfId="2418" xr:uid="{00000000-0005-0000-0000-000015040000}"/>
    <cellStyle name="40 % - Akzent2 4 2 4 2" xfId="5780" xr:uid="{00000000-0005-0000-0000-000015040000}"/>
    <cellStyle name="40 % - Akzent2 4 2 4 2 2" xfId="19231" xr:uid="{00000000-0005-0000-0000-000015040000}"/>
    <cellStyle name="40 % - Akzent2 4 2 4 2 3" xfId="32715" xr:uid="{00000000-0005-0000-0000-000015040000}"/>
    <cellStyle name="40 % - Akzent2 4 2 4 2 4" xfId="46206" xr:uid="{00000000-0005-0000-0000-000015040000}"/>
    <cellStyle name="40 % - Akzent2 4 2 4 3" xfId="9136" xr:uid="{00000000-0005-0000-0000-000015040000}"/>
    <cellStyle name="40 % - Akzent2 4 2 4 3 2" xfId="22587" xr:uid="{00000000-0005-0000-0000-000015040000}"/>
    <cellStyle name="40 % - Akzent2 4 2 4 3 3" xfId="36071" xr:uid="{00000000-0005-0000-0000-000015040000}"/>
    <cellStyle name="40 % - Akzent2 4 2 4 3 4" xfId="49562" xr:uid="{00000000-0005-0000-0000-000015040000}"/>
    <cellStyle name="40 % - Akzent2 4 2 4 4" xfId="12492" xr:uid="{00000000-0005-0000-0000-000015040000}"/>
    <cellStyle name="40 % - Akzent2 4 2 4 4 2" xfId="25943" xr:uid="{00000000-0005-0000-0000-000015040000}"/>
    <cellStyle name="40 % - Akzent2 4 2 4 4 3" xfId="39427" xr:uid="{00000000-0005-0000-0000-000015040000}"/>
    <cellStyle name="40 % - Akzent2 4 2 4 4 4" xfId="52918" xr:uid="{00000000-0005-0000-0000-000015040000}"/>
    <cellStyle name="40 % - Akzent2 4 2 4 5" xfId="15874" xr:uid="{00000000-0005-0000-0000-000015040000}"/>
    <cellStyle name="40 % - Akzent2 4 2 4 6" xfId="29358" xr:uid="{00000000-0005-0000-0000-000015040000}"/>
    <cellStyle name="40 % - Akzent2 4 2 4 7" xfId="42849" xr:uid="{00000000-0005-0000-0000-000015040000}"/>
    <cellStyle name="40 % - Akzent2 4 2 5" xfId="3524" xr:uid="{00000000-0005-0000-0000-000016040000}"/>
    <cellStyle name="40 % - Akzent2 4 2 5 2" xfId="6885" xr:uid="{00000000-0005-0000-0000-000016040000}"/>
    <cellStyle name="40 % - Akzent2 4 2 5 2 2" xfId="20336" xr:uid="{00000000-0005-0000-0000-000016040000}"/>
    <cellStyle name="40 % - Akzent2 4 2 5 2 3" xfId="33820" xr:uid="{00000000-0005-0000-0000-000016040000}"/>
    <cellStyle name="40 % - Akzent2 4 2 5 2 4" xfId="47311" xr:uid="{00000000-0005-0000-0000-000016040000}"/>
    <cellStyle name="40 % - Akzent2 4 2 5 3" xfId="10241" xr:uid="{00000000-0005-0000-0000-000016040000}"/>
    <cellStyle name="40 % - Akzent2 4 2 5 3 2" xfId="23692" xr:uid="{00000000-0005-0000-0000-000016040000}"/>
    <cellStyle name="40 % - Akzent2 4 2 5 3 3" xfId="37176" xr:uid="{00000000-0005-0000-0000-000016040000}"/>
    <cellStyle name="40 % - Akzent2 4 2 5 3 4" xfId="50667" xr:uid="{00000000-0005-0000-0000-000016040000}"/>
    <cellStyle name="40 % - Akzent2 4 2 5 4" xfId="13597" xr:uid="{00000000-0005-0000-0000-000016040000}"/>
    <cellStyle name="40 % - Akzent2 4 2 5 4 2" xfId="27048" xr:uid="{00000000-0005-0000-0000-000016040000}"/>
    <cellStyle name="40 % - Akzent2 4 2 5 4 3" xfId="40532" xr:uid="{00000000-0005-0000-0000-000016040000}"/>
    <cellStyle name="40 % - Akzent2 4 2 5 4 4" xfId="54023" xr:uid="{00000000-0005-0000-0000-000016040000}"/>
    <cellStyle name="40 % - Akzent2 4 2 5 5" xfId="16979" xr:uid="{00000000-0005-0000-0000-000016040000}"/>
    <cellStyle name="40 % - Akzent2 4 2 5 6" xfId="30463" xr:uid="{00000000-0005-0000-0000-000016040000}"/>
    <cellStyle name="40 % - Akzent2 4 2 5 7" xfId="43954" xr:uid="{00000000-0005-0000-0000-000016040000}"/>
    <cellStyle name="40 % - Akzent2 4 2 6" xfId="4104" xr:uid="{00000000-0005-0000-0000-000017040000}"/>
    <cellStyle name="40 % - Akzent2 4 2 6 2" xfId="7461" xr:uid="{00000000-0005-0000-0000-000017040000}"/>
    <cellStyle name="40 % - Akzent2 4 2 6 2 2" xfId="20912" xr:uid="{00000000-0005-0000-0000-000017040000}"/>
    <cellStyle name="40 % - Akzent2 4 2 6 2 3" xfId="34396" xr:uid="{00000000-0005-0000-0000-000017040000}"/>
    <cellStyle name="40 % - Akzent2 4 2 6 2 4" xfId="47887" xr:uid="{00000000-0005-0000-0000-000017040000}"/>
    <cellStyle name="40 % - Akzent2 4 2 6 3" xfId="10817" xr:uid="{00000000-0005-0000-0000-000017040000}"/>
    <cellStyle name="40 % - Akzent2 4 2 6 3 2" xfId="24268" xr:uid="{00000000-0005-0000-0000-000017040000}"/>
    <cellStyle name="40 % - Akzent2 4 2 6 3 3" xfId="37752" xr:uid="{00000000-0005-0000-0000-000017040000}"/>
    <cellStyle name="40 % - Akzent2 4 2 6 3 4" xfId="51243" xr:uid="{00000000-0005-0000-0000-000017040000}"/>
    <cellStyle name="40 % - Akzent2 4 2 6 4" xfId="14173" xr:uid="{00000000-0005-0000-0000-000017040000}"/>
    <cellStyle name="40 % - Akzent2 4 2 6 4 2" xfId="27624" xr:uid="{00000000-0005-0000-0000-000017040000}"/>
    <cellStyle name="40 % - Akzent2 4 2 6 4 3" xfId="41108" xr:uid="{00000000-0005-0000-0000-000017040000}"/>
    <cellStyle name="40 % - Akzent2 4 2 6 4 4" xfId="54599" xr:uid="{00000000-0005-0000-0000-000017040000}"/>
    <cellStyle name="40 % - Akzent2 4 2 6 5" xfId="17555" xr:uid="{00000000-0005-0000-0000-000017040000}"/>
    <cellStyle name="40 % - Akzent2 4 2 6 6" xfId="31039" xr:uid="{00000000-0005-0000-0000-000017040000}"/>
    <cellStyle name="40 % - Akzent2 4 2 6 7" xfId="44530" xr:uid="{00000000-0005-0000-0000-000017040000}"/>
    <cellStyle name="40 % - Akzent2 4 2 7" xfId="4654" xr:uid="{00000000-0005-0000-0000-00000C040000}"/>
    <cellStyle name="40 % - Akzent2 4 2 7 2" xfId="18105" xr:uid="{00000000-0005-0000-0000-00000C040000}"/>
    <cellStyle name="40 % - Akzent2 4 2 7 3" xfId="31589" xr:uid="{00000000-0005-0000-0000-00000C040000}"/>
    <cellStyle name="40 % - Akzent2 4 2 7 4" xfId="45080" xr:uid="{00000000-0005-0000-0000-00000C040000}"/>
    <cellStyle name="40 % - Akzent2 4 2 8" xfId="8010" xr:uid="{00000000-0005-0000-0000-00000C040000}"/>
    <cellStyle name="40 % - Akzent2 4 2 8 2" xfId="21461" xr:uid="{00000000-0005-0000-0000-00000C040000}"/>
    <cellStyle name="40 % - Akzent2 4 2 8 3" xfId="34945" xr:uid="{00000000-0005-0000-0000-00000C040000}"/>
    <cellStyle name="40 % - Akzent2 4 2 8 4" xfId="48436" xr:uid="{00000000-0005-0000-0000-00000C040000}"/>
    <cellStyle name="40 % - Akzent2 4 2 9" xfId="11366" xr:uid="{00000000-0005-0000-0000-00000C040000}"/>
    <cellStyle name="40 % - Akzent2 4 2 9 2" xfId="24817" xr:uid="{00000000-0005-0000-0000-00000C040000}"/>
    <cellStyle name="40 % - Akzent2 4 2 9 3" xfId="38301" xr:uid="{00000000-0005-0000-0000-00000C040000}"/>
    <cellStyle name="40 % - Akzent2 4 2 9 4" xfId="51792" xr:uid="{00000000-0005-0000-0000-00000C040000}"/>
    <cellStyle name="40 % - Akzent2 4 3" xfId="1414" xr:uid="{00000000-0005-0000-0000-000018040000}"/>
    <cellStyle name="40 % - Akzent2 4 3 10" xfId="28379" xr:uid="{00000000-0005-0000-0000-000018040000}"/>
    <cellStyle name="40 % - Akzent2 4 3 11" xfId="41870" xr:uid="{00000000-0005-0000-0000-000018040000}"/>
    <cellStyle name="40 % - Akzent2 4 3 2" xfId="1988" xr:uid="{00000000-0005-0000-0000-000019040000}"/>
    <cellStyle name="40 % - Akzent2 4 3 2 2" xfId="3128" xr:uid="{00000000-0005-0000-0000-00001A040000}"/>
    <cellStyle name="40 % - Akzent2 4 3 2 2 2" xfId="6489" xr:uid="{00000000-0005-0000-0000-00001A040000}"/>
    <cellStyle name="40 % - Akzent2 4 3 2 2 2 2" xfId="19940" xr:uid="{00000000-0005-0000-0000-00001A040000}"/>
    <cellStyle name="40 % - Akzent2 4 3 2 2 2 3" xfId="33424" xr:uid="{00000000-0005-0000-0000-00001A040000}"/>
    <cellStyle name="40 % - Akzent2 4 3 2 2 2 4" xfId="46915" xr:uid="{00000000-0005-0000-0000-00001A040000}"/>
    <cellStyle name="40 % - Akzent2 4 3 2 2 3" xfId="9845" xr:uid="{00000000-0005-0000-0000-00001A040000}"/>
    <cellStyle name="40 % - Akzent2 4 3 2 2 3 2" xfId="23296" xr:uid="{00000000-0005-0000-0000-00001A040000}"/>
    <cellStyle name="40 % - Akzent2 4 3 2 2 3 3" xfId="36780" xr:uid="{00000000-0005-0000-0000-00001A040000}"/>
    <cellStyle name="40 % - Akzent2 4 3 2 2 3 4" xfId="50271" xr:uid="{00000000-0005-0000-0000-00001A040000}"/>
    <cellStyle name="40 % - Akzent2 4 3 2 2 4" xfId="13201" xr:uid="{00000000-0005-0000-0000-00001A040000}"/>
    <cellStyle name="40 % - Akzent2 4 3 2 2 4 2" xfId="26652" xr:uid="{00000000-0005-0000-0000-00001A040000}"/>
    <cellStyle name="40 % - Akzent2 4 3 2 2 4 3" xfId="40136" xr:uid="{00000000-0005-0000-0000-00001A040000}"/>
    <cellStyle name="40 % - Akzent2 4 3 2 2 4 4" xfId="53627" xr:uid="{00000000-0005-0000-0000-00001A040000}"/>
    <cellStyle name="40 % - Akzent2 4 3 2 2 5" xfId="16583" xr:uid="{00000000-0005-0000-0000-00001A040000}"/>
    <cellStyle name="40 % - Akzent2 4 3 2 2 6" xfId="30067" xr:uid="{00000000-0005-0000-0000-00001A040000}"/>
    <cellStyle name="40 % - Akzent2 4 3 2 2 7" xfId="43558" xr:uid="{00000000-0005-0000-0000-00001A040000}"/>
    <cellStyle name="40 % - Akzent2 4 3 2 3" xfId="5362" xr:uid="{00000000-0005-0000-0000-000019040000}"/>
    <cellStyle name="40 % - Akzent2 4 3 2 3 2" xfId="18813" xr:uid="{00000000-0005-0000-0000-000019040000}"/>
    <cellStyle name="40 % - Akzent2 4 3 2 3 3" xfId="32297" xr:uid="{00000000-0005-0000-0000-000019040000}"/>
    <cellStyle name="40 % - Akzent2 4 3 2 3 4" xfId="45788" xr:uid="{00000000-0005-0000-0000-000019040000}"/>
    <cellStyle name="40 % - Akzent2 4 3 2 4" xfId="8718" xr:uid="{00000000-0005-0000-0000-000019040000}"/>
    <cellStyle name="40 % - Akzent2 4 3 2 4 2" xfId="22169" xr:uid="{00000000-0005-0000-0000-000019040000}"/>
    <cellStyle name="40 % - Akzent2 4 3 2 4 3" xfId="35653" xr:uid="{00000000-0005-0000-0000-000019040000}"/>
    <cellStyle name="40 % - Akzent2 4 3 2 4 4" xfId="49144" xr:uid="{00000000-0005-0000-0000-000019040000}"/>
    <cellStyle name="40 % - Akzent2 4 3 2 5" xfId="12074" xr:uid="{00000000-0005-0000-0000-000019040000}"/>
    <cellStyle name="40 % - Akzent2 4 3 2 5 2" xfId="25525" xr:uid="{00000000-0005-0000-0000-000019040000}"/>
    <cellStyle name="40 % - Akzent2 4 3 2 5 3" xfId="39009" xr:uid="{00000000-0005-0000-0000-000019040000}"/>
    <cellStyle name="40 % - Akzent2 4 3 2 5 4" xfId="52500" xr:uid="{00000000-0005-0000-0000-000019040000}"/>
    <cellStyle name="40 % - Akzent2 4 3 2 6" xfId="15456" xr:uid="{00000000-0005-0000-0000-000019040000}"/>
    <cellStyle name="40 % - Akzent2 4 3 2 7" xfId="28940" xr:uid="{00000000-0005-0000-0000-000019040000}"/>
    <cellStyle name="40 % - Akzent2 4 3 2 8" xfId="42431" xr:uid="{00000000-0005-0000-0000-000019040000}"/>
    <cellStyle name="40 % - Akzent2 4 3 3" xfId="2568" xr:uid="{00000000-0005-0000-0000-00001B040000}"/>
    <cellStyle name="40 % - Akzent2 4 3 3 2" xfId="5929" xr:uid="{00000000-0005-0000-0000-00001B040000}"/>
    <cellStyle name="40 % - Akzent2 4 3 3 2 2" xfId="19380" xr:uid="{00000000-0005-0000-0000-00001B040000}"/>
    <cellStyle name="40 % - Akzent2 4 3 3 2 3" xfId="32864" xr:uid="{00000000-0005-0000-0000-00001B040000}"/>
    <cellStyle name="40 % - Akzent2 4 3 3 2 4" xfId="46355" xr:uid="{00000000-0005-0000-0000-00001B040000}"/>
    <cellStyle name="40 % - Akzent2 4 3 3 3" xfId="9285" xr:uid="{00000000-0005-0000-0000-00001B040000}"/>
    <cellStyle name="40 % - Akzent2 4 3 3 3 2" xfId="22736" xr:uid="{00000000-0005-0000-0000-00001B040000}"/>
    <cellStyle name="40 % - Akzent2 4 3 3 3 3" xfId="36220" xr:uid="{00000000-0005-0000-0000-00001B040000}"/>
    <cellStyle name="40 % - Akzent2 4 3 3 3 4" xfId="49711" xr:uid="{00000000-0005-0000-0000-00001B040000}"/>
    <cellStyle name="40 % - Akzent2 4 3 3 4" xfId="12641" xr:uid="{00000000-0005-0000-0000-00001B040000}"/>
    <cellStyle name="40 % - Akzent2 4 3 3 4 2" xfId="26092" xr:uid="{00000000-0005-0000-0000-00001B040000}"/>
    <cellStyle name="40 % - Akzent2 4 3 3 4 3" xfId="39576" xr:uid="{00000000-0005-0000-0000-00001B040000}"/>
    <cellStyle name="40 % - Akzent2 4 3 3 4 4" xfId="53067" xr:uid="{00000000-0005-0000-0000-00001B040000}"/>
    <cellStyle name="40 % - Akzent2 4 3 3 5" xfId="16023" xr:uid="{00000000-0005-0000-0000-00001B040000}"/>
    <cellStyle name="40 % - Akzent2 4 3 3 6" xfId="29507" xr:uid="{00000000-0005-0000-0000-00001B040000}"/>
    <cellStyle name="40 % - Akzent2 4 3 3 7" xfId="42998" xr:uid="{00000000-0005-0000-0000-00001B040000}"/>
    <cellStyle name="40 % - Akzent2 4 3 4" xfId="3673" xr:uid="{00000000-0005-0000-0000-00001C040000}"/>
    <cellStyle name="40 % - Akzent2 4 3 4 2" xfId="7034" xr:uid="{00000000-0005-0000-0000-00001C040000}"/>
    <cellStyle name="40 % - Akzent2 4 3 4 2 2" xfId="20485" xr:uid="{00000000-0005-0000-0000-00001C040000}"/>
    <cellStyle name="40 % - Akzent2 4 3 4 2 3" xfId="33969" xr:uid="{00000000-0005-0000-0000-00001C040000}"/>
    <cellStyle name="40 % - Akzent2 4 3 4 2 4" xfId="47460" xr:uid="{00000000-0005-0000-0000-00001C040000}"/>
    <cellStyle name="40 % - Akzent2 4 3 4 3" xfId="10390" xr:uid="{00000000-0005-0000-0000-00001C040000}"/>
    <cellStyle name="40 % - Akzent2 4 3 4 3 2" xfId="23841" xr:uid="{00000000-0005-0000-0000-00001C040000}"/>
    <cellStyle name="40 % - Akzent2 4 3 4 3 3" xfId="37325" xr:uid="{00000000-0005-0000-0000-00001C040000}"/>
    <cellStyle name="40 % - Akzent2 4 3 4 3 4" xfId="50816" xr:uid="{00000000-0005-0000-0000-00001C040000}"/>
    <cellStyle name="40 % - Akzent2 4 3 4 4" xfId="13746" xr:uid="{00000000-0005-0000-0000-00001C040000}"/>
    <cellStyle name="40 % - Akzent2 4 3 4 4 2" xfId="27197" xr:uid="{00000000-0005-0000-0000-00001C040000}"/>
    <cellStyle name="40 % - Akzent2 4 3 4 4 3" xfId="40681" xr:uid="{00000000-0005-0000-0000-00001C040000}"/>
    <cellStyle name="40 % - Akzent2 4 3 4 4 4" xfId="54172" xr:uid="{00000000-0005-0000-0000-00001C040000}"/>
    <cellStyle name="40 % - Akzent2 4 3 4 5" xfId="17128" xr:uid="{00000000-0005-0000-0000-00001C040000}"/>
    <cellStyle name="40 % - Akzent2 4 3 4 6" xfId="30612" xr:uid="{00000000-0005-0000-0000-00001C040000}"/>
    <cellStyle name="40 % - Akzent2 4 3 4 7" xfId="44103" xr:uid="{00000000-0005-0000-0000-00001C040000}"/>
    <cellStyle name="40 % - Akzent2 4 3 5" xfId="4253" xr:uid="{00000000-0005-0000-0000-00001D040000}"/>
    <cellStyle name="40 % - Akzent2 4 3 5 2" xfId="7610" xr:uid="{00000000-0005-0000-0000-00001D040000}"/>
    <cellStyle name="40 % - Akzent2 4 3 5 2 2" xfId="21061" xr:uid="{00000000-0005-0000-0000-00001D040000}"/>
    <cellStyle name="40 % - Akzent2 4 3 5 2 3" xfId="34545" xr:uid="{00000000-0005-0000-0000-00001D040000}"/>
    <cellStyle name="40 % - Akzent2 4 3 5 2 4" xfId="48036" xr:uid="{00000000-0005-0000-0000-00001D040000}"/>
    <cellStyle name="40 % - Akzent2 4 3 5 3" xfId="10966" xr:uid="{00000000-0005-0000-0000-00001D040000}"/>
    <cellStyle name="40 % - Akzent2 4 3 5 3 2" xfId="24417" xr:uid="{00000000-0005-0000-0000-00001D040000}"/>
    <cellStyle name="40 % - Akzent2 4 3 5 3 3" xfId="37901" xr:uid="{00000000-0005-0000-0000-00001D040000}"/>
    <cellStyle name="40 % - Akzent2 4 3 5 3 4" xfId="51392" xr:uid="{00000000-0005-0000-0000-00001D040000}"/>
    <cellStyle name="40 % - Akzent2 4 3 5 4" xfId="14322" xr:uid="{00000000-0005-0000-0000-00001D040000}"/>
    <cellStyle name="40 % - Akzent2 4 3 5 4 2" xfId="27773" xr:uid="{00000000-0005-0000-0000-00001D040000}"/>
    <cellStyle name="40 % - Akzent2 4 3 5 4 3" xfId="41257" xr:uid="{00000000-0005-0000-0000-00001D040000}"/>
    <cellStyle name="40 % - Akzent2 4 3 5 4 4" xfId="54748" xr:uid="{00000000-0005-0000-0000-00001D040000}"/>
    <cellStyle name="40 % - Akzent2 4 3 5 5" xfId="17704" xr:uid="{00000000-0005-0000-0000-00001D040000}"/>
    <cellStyle name="40 % - Akzent2 4 3 5 6" xfId="31188" xr:uid="{00000000-0005-0000-0000-00001D040000}"/>
    <cellStyle name="40 % - Akzent2 4 3 5 7" xfId="44679" xr:uid="{00000000-0005-0000-0000-00001D040000}"/>
    <cellStyle name="40 % - Akzent2 4 3 6" xfId="4803" xr:uid="{00000000-0005-0000-0000-000018040000}"/>
    <cellStyle name="40 % - Akzent2 4 3 6 2" xfId="18254" xr:uid="{00000000-0005-0000-0000-000018040000}"/>
    <cellStyle name="40 % - Akzent2 4 3 6 3" xfId="31738" xr:uid="{00000000-0005-0000-0000-000018040000}"/>
    <cellStyle name="40 % - Akzent2 4 3 6 4" xfId="45229" xr:uid="{00000000-0005-0000-0000-000018040000}"/>
    <cellStyle name="40 % - Akzent2 4 3 7" xfId="8159" xr:uid="{00000000-0005-0000-0000-000018040000}"/>
    <cellStyle name="40 % - Akzent2 4 3 7 2" xfId="21610" xr:uid="{00000000-0005-0000-0000-000018040000}"/>
    <cellStyle name="40 % - Akzent2 4 3 7 3" xfId="35094" xr:uid="{00000000-0005-0000-0000-000018040000}"/>
    <cellStyle name="40 % - Akzent2 4 3 7 4" xfId="48585" xr:uid="{00000000-0005-0000-0000-000018040000}"/>
    <cellStyle name="40 % - Akzent2 4 3 8" xfId="11515" xr:uid="{00000000-0005-0000-0000-000018040000}"/>
    <cellStyle name="40 % - Akzent2 4 3 8 2" xfId="24966" xr:uid="{00000000-0005-0000-0000-000018040000}"/>
    <cellStyle name="40 % - Akzent2 4 3 8 3" xfId="38450" xr:uid="{00000000-0005-0000-0000-000018040000}"/>
    <cellStyle name="40 % - Akzent2 4 3 8 4" xfId="51941" xr:uid="{00000000-0005-0000-0000-000018040000}"/>
    <cellStyle name="40 % - Akzent2 4 3 9" xfId="14896" xr:uid="{00000000-0005-0000-0000-000018040000}"/>
    <cellStyle name="40 % - Akzent2 4 4" xfId="1739" xr:uid="{00000000-0005-0000-0000-00001E040000}"/>
    <cellStyle name="40 % - Akzent2 4 4 2" xfId="2878" xr:uid="{00000000-0005-0000-0000-00001F040000}"/>
    <cellStyle name="40 % - Akzent2 4 4 2 2" xfId="6239" xr:uid="{00000000-0005-0000-0000-00001F040000}"/>
    <cellStyle name="40 % - Akzent2 4 4 2 2 2" xfId="19690" xr:uid="{00000000-0005-0000-0000-00001F040000}"/>
    <cellStyle name="40 % - Akzent2 4 4 2 2 3" xfId="33174" xr:uid="{00000000-0005-0000-0000-00001F040000}"/>
    <cellStyle name="40 % - Akzent2 4 4 2 2 4" xfId="46665" xr:uid="{00000000-0005-0000-0000-00001F040000}"/>
    <cellStyle name="40 % - Akzent2 4 4 2 3" xfId="9595" xr:uid="{00000000-0005-0000-0000-00001F040000}"/>
    <cellStyle name="40 % - Akzent2 4 4 2 3 2" xfId="23046" xr:uid="{00000000-0005-0000-0000-00001F040000}"/>
    <cellStyle name="40 % - Akzent2 4 4 2 3 3" xfId="36530" xr:uid="{00000000-0005-0000-0000-00001F040000}"/>
    <cellStyle name="40 % - Akzent2 4 4 2 3 4" xfId="50021" xr:uid="{00000000-0005-0000-0000-00001F040000}"/>
    <cellStyle name="40 % - Akzent2 4 4 2 4" xfId="12951" xr:uid="{00000000-0005-0000-0000-00001F040000}"/>
    <cellStyle name="40 % - Akzent2 4 4 2 4 2" xfId="26402" xr:uid="{00000000-0005-0000-0000-00001F040000}"/>
    <cellStyle name="40 % - Akzent2 4 4 2 4 3" xfId="39886" xr:uid="{00000000-0005-0000-0000-00001F040000}"/>
    <cellStyle name="40 % - Akzent2 4 4 2 4 4" xfId="53377" xr:uid="{00000000-0005-0000-0000-00001F040000}"/>
    <cellStyle name="40 % - Akzent2 4 4 2 5" xfId="16333" xr:uid="{00000000-0005-0000-0000-00001F040000}"/>
    <cellStyle name="40 % - Akzent2 4 4 2 6" xfId="29817" xr:uid="{00000000-0005-0000-0000-00001F040000}"/>
    <cellStyle name="40 % - Akzent2 4 4 2 7" xfId="43308" xr:uid="{00000000-0005-0000-0000-00001F040000}"/>
    <cellStyle name="40 % - Akzent2 4 4 3" xfId="5112" xr:uid="{00000000-0005-0000-0000-00001E040000}"/>
    <cellStyle name="40 % - Akzent2 4 4 3 2" xfId="18563" xr:uid="{00000000-0005-0000-0000-00001E040000}"/>
    <cellStyle name="40 % - Akzent2 4 4 3 3" xfId="32047" xr:uid="{00000000-0005-0000-0000-00001E040000}"/>
    <cellStyle name="40 % - Akzent2 4 4 3 4" xfId="45538" xr:uid="{00000000-0005-0000-0000-00001E040000}"/>
    <cellStyle name="40 % - Akzent2 4 4 4" xfId="8468" xr:uid="{00000000-0005-0000-0000-00001E040000}"/>
    <cellStyle name="40 % - Akzent2 4 4 4 2" xfId="21919" xr:uid="{00000000-0005-0000-0000-00001E040000}"/>
    <cellStyle name="40 % - Akzent2 4 4 4 3" xfId="35403" xr:uid="{00000000-0005-0000-0000-00001E040000}"/>
    <cellStyle name="40 % - Akzent2 4 4 4 4" xfId="48894" xr:uid="{00000000-0005-0000-0000-00001E040000}"/>
    <cellStyle name="40 % - Akzent2 4 4 5" xfId="11824" xr:uid="{00000000-0005-0000-0000-00001E040000}"/>
    <cellStyle name="40 % - Akzent2 4 4 5 2" xfId="25275" xr:uid="{00000000-0005-0000-0000-00001E040000}"/>
    <cellStyle name="40 % - Akzent2 4 4 5 3" xfId="38759" xr:uid="{00000000-0005-0000-0000-00001E040000}"/>
    <cellStyle name="40 % - Akzent2 4 4 5 4" xfId="52250" xr:uid="{00000000-0005-0000-0000-00001E040000}"/>
    <cellStyle name="40 % - Akzent2 4 4 6" xfId="15206" xr:uid="{00000000-0005-0000-0000-00001E040000}"/>
    <cellStyle name="40 % - Akzent2 4 4 7" xfId="28690" xr:uid="{00000000-0005-0000-0000-00001E040000}"/>
    <cellStyle name="40 % - Akzent2 4 4 8" xfId="42181" xr:uid="{00000000-0005-0000-0000-00001E040000}"/>
    <cellStyle name="40 % - Akzent2 4 5" xfId="2316" xr:uid="{00000000-0005-0000-0000-000020040000}"/>
    <cellStyle name="40 % - Akzent2 4 5 2" xfId="5678" xr:uid="{00000000-0005-0000-0000-000020040000}"/>
    <cellStyle name="40 % - Akzent2 4 5 2 2" xfId="19129" xr:uid="{00000000-0005-0000-0000-000020040000}"/>
    <cellStyle name="40 % - Akzent2 4 5 2 3" xfId="32613" xr:uid="{00000000-0005-0000-0000-000020040000}"/>
    <cellStyle name="40 % - Akzent2 4 5 2 4" xfId="46104" xr:uid="{00000000-0005-0000-0000-000020040000}"/>
    <cellStyle name="40 % - Akzent2 4 5 3" xfId="9034" xr:uid="{00000000-0005-0000-0000-000020040000}"/>
    <cellStyle name="40 % - Akzent2 4 5 3 2" xfId="22485" xr:uid="{00000000-0005-0000-0000-000020040000}"/>
    <cellStyle name="40 % - Akzent2 4 5 3 3" xfId="35969" xr:uid="{00000000-0005-0000-0000-000020040000}"/>
    <cellStyle name="40 % - Akzent2 4 5 3 4" xfId="49460" xr:uid="{00000000-0005-0000-0000-000020040000}"/>
    <cellStyle name="40 % - Akzent2 4 5 4" xfId="12390" xr:uid="{00000000-0005-0000-0000-000020040000}"/>
    <cellStyle name="40 % - Akzent2 4 5 4 2" xfId="25841" xr:uid="{00000000-0005-0000-0000-000020040000}"/>
    <cellStyle name="40 % - Akzent2 4 5 4 3" xfId="39325" xr:uid="{00000000-0005-0000-0000-000020040000}"/>
    <cellStyle name="40 % - Akzent2 4 5 4 4" xfId="52816" xr:uid="{00000000-0005-0000-0000-000020040000}"/>
    <cellStyle name="40 % - Akzent2 4 5 5" xfId="15772" xr:uid="{00000000-0005-0000-0000-000020040000}"/>
    <cellStyle name="40 % - Akzent2 4 5 6" xfId="29256" xr:uid="{00000000-0005-0000-0000-000020040000}"/>
    <cellStyle name="40 % - Akzent2 4 5 7" xfId="42747" xr:uid="{00000000-0005-0000-0000-000020040000}"/>
    <cellStyle name="40 % - Akzent2 4 6" xfId="3422" xr:uid="{00000000-0005-0000-0000-000021040000}"/>
    <cellStyle name="40 % - Akzent2 4 6 2" xfId="6783" xr:uid="{00000000-0005-0000-0000-000021040000}"/>
    <cellStyle name="40 % - Akzent2 4 6 2 2" xfId="20234" xr:uid="{00000000-0005-0000-0000-000021040000}"/>
    <cellStyle name="40 % - Akzent2 4 6 2 3" xfId="33718" xr:uid="{00000000-0005-0000-0000-000021040000}"/>
    <cellStyle name="40 % - Akzent2 4 6 2 4" xfId="47209" xr:uid="{00000000-0005-0000-0000-000021040000}"/>
    <cellStyle name="40 % - Akzent2 4 6 3" xfId="10139" xr:uid="{00000000-0005-0000-0000-000021040000}"/>
    <cellStyle name="40 % - Akzent2 4 6 3 2" xfId="23590" xr:uid="{00000000-0005-0000-0000-000021040000}"/>
    <cellStyle name="40 % - Akzent2 4 6 3 3" xfId="37074" xr:uid="{00000000-0005-0000-0000-000021040000}"/>
    <cellStyle name="40 % - Akzent2 4 6 3 4" xfId="50565" xr:uid="{00000000-0005-0000-0000-000021040000}"/>
    <cellStyle name="40 % - Akzent2 4 6 4" xfId="13495" xr:uid="{00000000-0005-0000-0000-000021040000}"/>
    <cellStyle name="40 % - Akzent2 4 6 4 2" xfId="26946" xr:uid="{00000000-0005-0000-0000-000021040000}"/>
    <cellStyle name="40 % - Akzent2 4 6 4 3" xfId="40430" xr:uid="{00000000-0005-0000-0000-000021040000}"/>
    <cellStyle name="40 % - Akzent2 4 6 4 4" xfId="53921" xr:uid="{00000000-0005-0000-0000-000021040000}"/>
    <cellStyle name="40 % - Akzent2 4 6 5" xfId="16877" xr:uid="{00000000-0005-0000-0000-000021040000}"/>
    <cellStyle name="40 % - Akzent2 4 6 6" xfId="30361" xr:uid="{00000000-0005-0000-0000-000021040000}"/>
    <cellStyle name="40 % - Akzent2 4 6 7" xfId="43852" xr:uid="{00000000-0005-0000-0000-000021040000}"/>
    <cellStyle name="40 % - Akzent2 4 7" xfId="4002" xr:uid="{00000000-0005-0000-0000-000022040000}"/>
    <cellStyle name="40 % - Akzent2 4 7 2" xfId="7359" xr:uid="{00000000-0005-0000-0000-000022040000}"/>
    <cellStyle name="40 % - Akzent2 4 7 2 2" xfId="20810" xr:uid="{00000000-0005-0000-0000-000022040000}"/>
    <cellStyle name="40 % - Akzent2 4 7 2 3" xfId="34294" xr:uid="{00000000-0005-0000-0000-000022040000}"/>
    <cellStyle name="40 % - Akzent2 4 7 2 4" xfId="47785" xr:uid="{00000000-0005-0000-0000-000022040000}"/>
    <cellStyle name="40 % - Akzent2 4 7 3" xfId="10715" xr:uid="{00000000-0005-0000-0000-000022040000}"/>
    <cellStyle name="40 % - Akzent2 4 7 3 2" xfId="24166" xr:uid="{00000000-0005-0000-0000-000022040000}"/>
    <cellStyle name="40 % - Akzent2 4 7 3 3" xfId="37650" xr:uid="{00000000-0005-0000-0000-000022040000}"/>
    <cellStyle name="40 % - Akzent2 4 7 3 4" xfId="51141" xr:uid="{00000000-0005-0000-0000-000022040000}"/>
    <cellStyle name="40 % - Akzent2 4 7 4" xfId="14071" xr:uid="{00000000-0005-0000-0000-000022040000}"/>
    <cellStyle name="40 % - Akzent2 4 7 4 2" xfId="27522" xr:uid="{00000000-0005-0000-0000-000022040000}"/>
    <cellStyle name="40 % - Akzent2 4 7 4 3" xfId="41006" xr:uid="{00000000-0005-0000-0000-000022040000}"/>
    <cellStyle name="40 % - Akzent2 4 7 4 4" xfId="54497" xr:uid="{00000000-0005-0000-0000-000022040000}"/>
    <cellStyle name="40 % - Akzent2 4 7 5" xfId="17453" xr:uid="{00000000-0005-0000-0000-000022040000}"/>
    <cellStyle name="40 % - Akzent2 4 7 6" xfId="30937" xr:uid="{00000000-0005-0000-0000-000022040000}"/>
    <cellStyle name="40 % - Akzent2 4 7 7" xfId="44428" xr:uid="{00000000-0005-0000-0000-000022040000}"/>
    <cellStyle name="40 % - Akzent2 4 8" xfId="4552" xr:uid="{00000000-0005-0000-0000-00000B040000}"/>
    <cellStyle name="40 % - Akzent2 4 8 2" xfId="18003" xr:uid="{00000000-0005-0000-0000-00000B040000}"/>
    <cellStyle name="40 % - Akzent2 4 8 3" xfId="31487" xr:uid="{00000000-0005-0000-0000-00000B040000}"/>
    <cellStyle name="40 % - Akzent2 4 8 4" xfId="44978" xr:uid="{00000000-0005-0000-0000-00000B040000}"/>
    <cellStyle name="40 % - Akzent2 4 9" xfId="7908" xr:uid="{00000000-0005-0000-0000-00000B040000}"/>
    <cellStyle name="40 % - Akzent2 4 9 2" xfId="21359" xr:uid="{00000000-0005-0000-0000-00000B040000}"/>
    <cellStyle name="40 % - Akzent2 4 9 3" xfId="34843" xr:uid="{00000000-0005-0000-0000-00000B040000}"/>
    <cellStyle name="40 % - Akzent2 4 9 4" xfId="48334" xr:uid="{00000000-0005-0000-0000-00000B040000}"/>
    <cellStyle name="40 % - Akzent2 5" xfId="1200" xr:uid="{00000000-0005-0000-0000-000023040000}"/>
    <cellStyle name="40 % - Akzent2 5 10" xfId="14663" xr:uid="{00000000-0005-0000-0000-000023040000}"/>
    <cellStyle name="40 % - Akzent2 5 11" xfId="28146" xr:uid="{00000000-0005-0000-0000-000023040000}"/>
    <cellStyle name="40 % - Akzent2 5 12" xfId="41637" xr:uid="{00000000-0005-0000-0000-000023040000}"/>
    <cellStyle name="40 % - Akzent2 5 2" xfId="1431" xr:uid="{00000000-0005-0000-0000-000024040000}"/>
    <cellStyle name="40 % - Akzent2 5 2 10" xfId="28396" xr:uid="{00000000-0005-0000-0000-000024040000}"/>
    <cellStyle name="40 % - Akzent2 5 2 11" xfId="41887" xr:uid="{00000000-0005-0000-0000-000024040000}"/>
    <cellStyle name="40 % - Akzent2 5 2 2" xfId="2005" xr:uid="{00000000-0005-0000-0000-000025040000}"/>
    <cellStyle name="40 % - Akzent2 5 2 2 2" xfId="3145" xr:uid="{00000000-0005-0000-0000-000026040000}"/>
    <cellStyle name="40 % - Akzent2 5 2 2 2 2" xfId="6506" xr:uid="{00000000-0005-0000-0000-000026040000}"/>
    <cellStyle name="40 % - Akzent2 5 2 2 2 2 2" xfId="19957" xr:uid="{00000000-0005-0000-0000-000026040000}"/>
    <cellStyle name="40 % - Akzent2 5 2 2 2 2 3" xfId="33441" xr:uid="{00000000-0005-0000-0000-000026040000}"/>
    <cellStyle name="40 % - Akzent2 5 2 2 2 2 4" xfId="46932" xr:uid="{00000000-0005-0000-0000-000026040000}"/>
    <cellStyle name="40 % - Akzent2 5 2 2 2 3" xfId="9862" xr:uid="{00000000-0005-0000-0000-000026040000}"/>
    <cellStyle name="40 % - Akzent2 5 2 2 2 3 2" xfId="23313" xr:uid="{00000000-0005-0000-0000-000026040000}"/>
    <cellStyle name="40 % - Akzent2 5 2 2 2 3 3" xfId="36797" xr:uid="{00000000-0005-0000-0000-000026040000}"/>
    <cellStyle name="40 % - Akzent2 5 2 2 2 3 4" xfId="50288" xr:uid="{00000000-0005-0000-0000-000026040000}"/>
    <cellStyle name="40 % - Akzent2 5 2 2 2 4" xfId="13218" xr:uid="{00000000-0005-0000-0000-000026040000}"/>
    <cellStyle name="40 % - Akzent2 5 2 2 2 4 2" xfId="26669" xr:uid="{00000000-0005-0000-0000-000026040000}"/>
    <cellStyle name="40 % - Akzent2 5 2 2 2 4 3" xfId="40153" xr:uid="{00000000-0005-0000-0000-000026040000}"/>
    <cellStyle name="40 % - Akzent2 5 2 2 2 4 4" xfId="53644" xr:uid="{00000000-0005-0000-0000-000026040000}"/>
    <cellStyle name="40 % - Akzent2 5 2 2 2 5" xfId="16600" xr:uid="{00000000-0005-0000-0000-000026040000}"/>
    <cellStyle name="40 % - Akzent2 5 2 2 2 6" xfId="30084" xr:uid="{00000000-0005-0000-0000-000026040000}"/>
    <cellStyle name="40 % - Akzent2 5 2 2 2 7" xfId="43575" xr:uid="{00000000-0005-0000-0000-000026040000}"/>
    <cellStyle name="40 % - Akzent2 5 2 2 3" xfId="5379" xr:uid="{00000000-0005-0000-0000-000025040000}"/>
    <cellStyle name="40 % - Akzent2 5 2 2 3 2" xfId="18830" xr:uid="{00000000-0005-0000-0000-000025040000}"/>
    <cellStyle name="40 % - Akzent2 5 2 2 3 3" xfId="32314" xr:uid="{00000000-0005-0000-0000-000025040000}"/>
    <cellStyle name="40 % - Akzent2 5 2 2 3 4" xfId="45805" xr:uid="{00000000-0005-0000-0000-000025040000}"/>
    <cellStyle name="40 % - Akzent2 5 2 2 4" xfId="8735" xr:uid="{00000000-0005-0000-0000-000025040000}"/>
    <cellStyle name="40 % - Akzent2 5 2 2 4 2" xfId="22186" xr:uid="{00000000-0005-0000-0000-000025040000}"/>
    <cellStyle name="40 % - Akzent2 5 2 2 4 3" xfId="35670" xr:uid="{00000000-0005-0000-0000-000025040000}"/>
    <cellStyle name="40 % - Akzent2 5 2 2 4 4" xfId="49161" xr:uid="{00000000-0005-0000-0000-000025040000}"/>
    <cellStyle name="40 % - Akzent2 5 2 2 5" xfId="12091" xr:uid="{00000000-0005-0000-0000-000025040000}"/>
    <cellStyle name="40 % - Akzent2 5 2 2 5 2" xfId="25542" xr:uid="{00000000-0005-0000-0000-000025040000}"/>
    <cellStyle name="40 % - Akzent2 5 2 2 5 3" xfId="39026" xr:uid="{00000000-0005-0000-0000-000025040000}"/>
    <cellStyle name="40 % - Akzent2 5 2 2 5 4" xfId="52517" xr:uid="{00000000-0005-0000-0000-000025040000}"/>
    <cellStyle name="40 % - Akzent2 5 2 2 6" xfId="15473" xr:uid="{00000000-0005-0000-0000-000025040000}"/>
    <cellStyle name="40 % - Akzent2 5 2 2 7" xfId="28957" xr:uid="{00000000-0005-0000-0000-000025040000}"/>
    <cellStyle name="40 % - Akzent2 5 2 2 8" xfId="42448" xr:uid="{00000000-0005-0000-0000-000025040000}"/>
    <cellStyle name="40 % - Akzent2 5 2 3" xfId="2585" xr:uid="{00000000-0005-0000-0000-000027040000}"/>
    <cellStyle name="40 % - Akzent2 5 2 3 2" xfId="5946" xr:uid="{00000000-0005-0000-0000-000027040000}"/>
    <cellStyle name="40 % - Akzent2 5 2 3 2 2" xfId="19397" xr:uid="{00000000-0005-0000-0000-000027040000}"/>
    <cellStyle name="40 % - Akzent2 5 2 3 2 3" xfId="32881" xr:uid="{00000000-0005-0000-0000-000027040000}"/>
    <cellStyle name="40 % - Akzent2 5 2 3 2 4" xfId="46372" xr:uid="{00000000-0005-0000-0000-000027040000}"/>
    <cellStyle name="40 % - Akzent2 5 2 3 3" xfId="9302" xr:uid="{00000000-0005-0000-0000-000027040000}"/>
    <cellStyle name="40 % - Akzent2 5 2 3 3 2" xfId="22753" xr:uid="{00000000-0005-0000-0000-000027040000}"/>
    <cellStyle name="40 % - Akzent2 5 2 3 3 3" xfId="36237" xr:uid="{00000000-0005-0000-0000-000027040000}"/>
    <cellStyle name="40 % - Akzent2 5 2 3 3 4" xfId="49728" xr:uid="{00000000-0005-0000-0000-000027040000}"/>
    <cellStyle name="40 % - Akzent2 5 2 3 4" xfId="12658" xr:uid="{00000000-0005-0000-0000-000027040000}"/>
    <cellStyle name="40 % - Akzent2 5 2 3 4 2" xfId="26109" xr:uid="{00000000-0005-0000-0000-000027040000}"/>
    <cellStyle name="40 % - Akzent2 5 2 3 4 3" xfId="39593" xr:uid="{00000000-0005-0000-0000-000027040000}"/>
    <cellStyle name="40 % - Akzent2 5 2 3 4 4" xfId="53084" xr:uid="{00000000-0005-0000-0000-000027040000}"/>
    <cellStyle name="40 % - Akzent2 5 2 3 5" xfId="16040" xr:uid="{00000000-0005-0000-0000-000027040000}"/>
    <cellStyle name="40 % - Akzent2 5 2 3 6" xfId="29524" xr:uid="{00000000-0005-0000-0000-000027040000}"/>
    <cellStyle name="40 % - Akzent2 5 2 3 7" xfId="43015" xr:uid="{00000000-0005-0000-0000-000027040000}"/>
    <cellStyle name="40 % - Akzent2 5 2 4" xfId="3690" xr:uid="{00000000-0005-0000-0000-000028040000}"/>
    <cellStyle name="40 % - Akzent2 5 2 4 2" xfId="7051" xr:uid="{00000000-0005-0000-0000-000028040000}"/>
    <cellStyle name="40 % - Akzent2 5 2 4 2 2" xfId="20502" xr:uid="{00000000-0005-0000-0000-000028040000}"/>
    <cellStyle name="40 % - Akzent2 5 2 4 2 3" xfId="33986" xr:uid="{00000000-0005-0000-0000-000028040000}"/>
    <cellStyle name="40 % - Akzent2 5 2 4 2 4" xfId="47477" xr:uid="{00000000-0005-0000-0000-000028040000}"/>
    <cellStyle name="40 % - Akzent2 5 2 4 3" xfId="10407" xr:uid="{00000000-0005-0000-0000-000028040000}"/>
    <cellStyle name="40 % - Akzent2 5 2 4 3 2" xfId="23858" xr:uid="{00000000-0005-0000-0000-000028040000}"/>
    <cellStyle name="40 % - Akzent2 5 2 4 3 3" xfId="37342" xr:uid="{00000000-0005-0000-0000-000028040000}"/>
    <cellStyle name="40 % - Akzent2 5 2 4 3 4" xfId="50833" xr:uid="{00000000-0005-0000-0000-000028040000}"/>
    <cellStyle name="40 % - Akzent2 5 2 4 4" xfId="13763" xr:uid="{00000000-0005-0000-0000-000028040000}"/>
    <cellStyle name="40 % - Akzent2 5 2 4 4 2" xfId="27214" xr:uid="{00000000-0005-0000-0000-000028040000}"/>
    <cellStyle name="40 % - Akzent2 5 2 4 4 3" xfId="40698" xr:uid="{00000000-0005-0000-0000-000028040000}"/>
    <cellStyle name="40 % - Akzent2 5 2 4 4 4" xfId="54189" xr:uid="{00000000-0005-0000-0000-000028040000}"/>
    <cellStyle name="40 % - Akzent2 5 2 4 5" xfId="17145" xr:uid="{00000000-0005-0000-0000-000028040000}"/>
    <cellStyle name="40 % - Akzent2 5 2 4 6" xfId="30629" xr:uid="{00000000-0005-0000-0000-000028040000}"/>
    <cellStyle name="40 % - Akzent2 5 2 4 7" xfId="44120" xr:uid="{00000000-0005-0000-0000-000028040000}"/>
    <cellStyle name="40 % - Akzent2 5 2 5" xfId="4270" xr:uid="{00000000-0005-0000-0000-000029040000}"/>
    <cellStyle name="40 % - Akzent2 5 2 5 2" xfId="7627" xr:uid="{00000000-0005-0000-0000-000029040000}"/>
    <cellStyle name="40 % - Akzent2 5 2 5 2 2" xfId="21078" xr:uid="{00000000-0005-0000-0000-000029040000}"/>
    <cellStyle name="40 % - Akzent2 5 2 5 2 3" xfId="34562" xr:uid="{00000000-0005-0000-0000-000029040000}"/>
    <cellStyle name="40 % - Akzent2 5 2 5 2 4" xfId="48053" xr:uid="{00000000-0005-0000-0000-000029040000}"/>
    <cellStyle name="40 % - Akzent2 5 2 5 3" xfId="10983" xr:uid="{00000000-0005-0000-0000-000029040000}"/>
    <cellStyle name="40 % - Akzent2 5 2 5 3 2" xfId="24434" xr:uid="{00000000-0005-0000-0000-000029040000}"/>
    <cellStyle name="40 % - Akzent2 5 2 5 3 3" xfId="37918" xr:uid="{00000000-0005-0000-0000-000029040000}"/>
    <cellStyle name="40 % - Akzent2 5 2 5 3 4" xfId="51409" xr:uid="{00000000-0005-0000-0000-000029040000}"/>
    <cellStyle name="40 % - Akzent2 5 2 5 4" xfId="14339" xr:uid="{00000000-0005-0000-0000-000029040000}"/>
    <cellStyle name="40 % - Akzent2 5 2 5 4 2" xfId="27790" xr:uid="{00000000-0005-0000-0000-000029040000}"/>
    <cellStyle name="40 % - Akzent2 5 2 5 4 3" xfId="41274" xr:uid="{00000000-0005-0000-0000-000029040000}"/>
    <cellStyle name="40 % - Akzent2 5 2 5 4 4" xfId="54765" xr:uid="{00000000-0005-0000-0000-000029040000}"/>
    <cellStyle name="40 % - Akzent2 5 2 5 5" xfId="17721" xr:uid="{00000000-0005-0000-0000-000029040000}"/>
    <cellStyle name="40 % - Akzent2 5 2 5 6" xfId="31205" xr:uid="{00000000-0005-0000-0000-000029040000}"/>
    <cellStyle name="40 % - Akzent2 5 2 5 7" xfId="44696" xr:uid="{00000000-0005-0000-0000-000029040000}"/>
    <cellStyle name="40 % - Akzent2 5 2 6" xfId="4820" xr:uid="{00000000-0005-0000-0000-000024040000}"/>
    <cellStyle name="40 % - Akzent2 5 2 6 2" xfId="18271" xr:uid="{00000000-0005-0000-0000-000024040000}"/>
    <cellStyle name="40 % - Akzent2 5 2 6 3" xfId="31755" xr:uid="{00000000-0005-0000-0000-000024040000}"/>
    <cellStyle name="40 % - Akzent2 5 2 6 4" xfId="45246" xr:uid="{00000000-0005-0000-0000-000024040000}"/>
    <cellStyle name="40 % - Akzent2 5 2 7" xfId="8176" xr:uid="{00000000-0005-0000-0000-000024040000}"/>
    <cellStyle name="40 % - Akzent2 5 2 7 2" xfId="21627" xr:uid="{00000000-0005-0000-0000-000024040000}"/>
    <cellStyle name="40 % - Akzent2 5 2 7 3" xfId="35111" xr:uid="{00000000-0005-0000-0000-000024040000}"/>
    <cellStyle name="40 % - Akzent2 5 2 7 4" xfId="48602" xr:uid="{00000000-0005-0000-0000-000024040000}"/>
    <cellStyle name="40 % - Akzent2 5 2 8" xfId="11532" xr:uid="{00000000-0005-0000-0000-000024040000}"/>
    <cellStyle name="40 % - Akzent2 5 2 8 2" xfId="24983" xr:uid="{00000000-0005-0000-0000-000024040000}"/>
    <cellStyle name="40 % - Akzent2 5 2 8 3" xfId="38467" xr:uid="{00000000-0005-0000-0000-000024040000}"/>
    <cellStyle name="40 % - Akzent2 5 2 8 4" xfId="51958" xr:uid="{00000000-0005-0000-0000-000024040000}"/>
    <cellStyle name="40 % - Akzent2 5 2 9" xfId="14913" xr:uid="{00000000-0005-0000-0000-000024040000}"/>
    <cellStyle name="40 % - Akzent2 5 3" xfId="1756" xr:uid="{00000000-0005-0000-0000-00002A040000}"/>
    <cellStyle name="40 % - Akzent2 5 3 2" xfId="2895" xr:uid="{00000000-0005-0000-0000-00002B040000}"/>
    <cellStyle name="40 % - Akzent2 5 3 2 2" xfId="6256" xr:uid="{00000000-0005-0000-0000-00002B040000}"/>
    <cellStyle name="40 % - Akzent2 5 3 2 2 2" xfId="19707" xr:uid="{00000000-0005-0000-0000-00002B040000}"/>
    <cellStyle name="40 % - Akzent2 5 3 2 2 3" xfId="33191" xr:uid="{00000000-0005-0000-0000-00002B040000}"/>
    <cellStyle name="40 % - Akzent2 5 3 2 2 4" xfId="46682" xr:uid="{00000000-0005-0000-0000-00002B040000}"/>
    <cellStyle name="40 % - Akzent2 5 3 2 3" xfId="9612" xr:uid="{00000000-0005-0000-0000-00002B040000}"/>
    <cellStyle name="40 % - Akzent2 5 3 2 3 2" xfId="23063" xr:uid="{00000000-0005-0000-0000-00002B040000}"/>
    <cellStyle name="40 % - Akzent2 5 3 2 3 3" xfId="36547" xr:uid="{00000000-0005-0000-0000-00002B040000}"/>
    <cellStyle name="40 % - Akzent2 5 3 2 3 4" xfId="50038" xr:uid="{00000000-0005-0000-0000-00002B040000}"/>
    <cellStyle name="40 % - Akzent2 5 3 2 4" xfId="12968" xr:uid="{00000000-0005-0000-0000-00002B040000}"/>
    <cellStyle name="40 % - Akzent2 5 3 2 4 2" xfId="26419" xr:uid="{00000000-0005-0000-0000-00002B040000}"/>
    <cellStyle name="40 % - Akzent2 5 3 2 4 3" xfId="39903" xr:uid="{00000000-0005-0000-0000-00002B040000}"/>
    <cellStyle name="40 % - Akzent2 5 3 2 4 4" xfId="53394" xr:uid="{00000000-0005-0000-0000-00002B040000}"/>
    <cellStyle name="40 % - Akzent2 5 3 2 5" xfId="16350" xr:uid="{00000000-0005-0000-0000-00002B040000}"/>
    <cellStyle name="40 % - Akzent2 5 3 2 6" xfId="29834" xr:uid="{00000000-0005-0000-0000-00002B040000}"/>
    <cellStyle name="40 % - Akzent2 5 3 2 7" xfId="43325" xr:uid="{00000000-0005-0000-0000-00002B040000}"/>
    <cellStyle name="40 % - Akzent2 5 3 3" xfId="5129" xr:uid="{00000000-0005-0000-0000-00002A040000}"/>
    <cellStyle name="40 % - Akzent2 5 3 3 2" xfId="18580" xr:uid="{00000000-0005-0000-0000-00002A040000}"/>
    <cellStyle name="40 % - Akzent2 5 3 3 3" xfId="32064" xr:uid="{00000000-0005-0000-0000-00002A040000}"/>
    <cellStyle name="40 % - Akzent2 5 3 3 4" xfId="45555" xr:uid="{00000000-0005-0000-0000-00002A040000}"/>
    <cellStyle name="40 % - Akzent2 5 3 4" xfId="8485" xr:uid="{00000000-0005-0000-0000-00002A040000}"/>
    <cellStyle name="40 % - Akzent2 5 3 4 2" xfId="21936" xr:uid="{00000000-0005-0000-0000-00002A040000}"/>
    <cellStyle name="40 % - Akzent2 5 3 4 3" xfId="35420" xr:uid="{00000000-0005-0000-0000-00002A040000}"/>
    <cellStyle name="40 % - Akzent2 5 3 4 4" xfId="48911" xr:uid="{00000000-0005-0000-0000-00002A040000}"/>
    <cellStyle name="40 % - Akzent2 5 3 5" xfId="11841" xr:uid="{00000000-0005-0000-0000-00002A040000}"/>
    <cellStyle name="40 % - Akzent2 5 3 5 2" xfId="25292" xr:uid="{00000000-0005-0000-0000-00002A040000}"/>
    <cellStyle name="40 % - Akzent2 5 3 5 3" xfId="38776" xr:uid="{00000000-0005-0000-0000-00002A040000}"/>
    <cellStyle name="40 % - Akzent2 5 3 5 4" xfId="52267" xr:uid="{00000000-0005-0000-0000-00002A040000}"/>
    <cellStyle name="40 % - Akzent2 5 3 6" xfId="15223" xr:uid="{00000000-0005-0000-0000-00002A040000}"/>
    <cellStyle name="40 % - Akzent2 5 3 7" xfId="28707" xr:uid="{00000000-0005-0000-0000-00002A040000}"/>
    <cellStyle name="40 % - Akzent2 5 3 8" xfId="42198" xr:uid="{00000000-0005-0000-0000-00002A040000}"/>
    <cellStyle name="40 % - Akzent2 5 4" xfId="2334" xr:uid="{00000000-0005-0000-0000-00002C040000}"/>
    <cellStyle name="40 % - Akzent2 5 4 2" xfId="5696" xr:uid="{00000000-0005-0000-0000-00002C040000}"/>
    <cellStyle name="40 % - Akzent2 5 4 2 2" xfId="19147" xr:uid="{00000000-0005-0000-0000-00002C040000}"/>
    <cellStyle name="40 % - Akzent2 5 4 2 3" xfId="32631" xr:uid="{00000000-0005-0000-0000-00002C040000}"/>
    <cellStyle name="40 % - Akzent2 5 4 2 4" xfId="46122" xr:uid="{00000000-0005-0000-0000-00002C040000}"/>
    <cellStyle name="40 % - Akzent2 5 4 3" xfId="9052" xr:uid="{00000000-0005-0000-0000-00002C040000}"/>
    <cellStyle name="40 % - Akzent2 5 4 3 2" xfId="22503" xr:uid="{00000000-0005-0000-0000-00002C040000}"/>
    <cellStyle name="40 % - Akzent2 5 4 3 3" xfId="35987" xr:uid="{00000000-0005-0000-0000-00002C040000}"/>
    <cellStyle name="40 % - Akzent2 5 4 3 4" xfId="49478" xr:uid="{00000000-0005-0000-0000-00002C040000}"/>
    <cellStyle name="40 % - Akzent2 5 4 4" xfId="12408" xr:uid="{00000000-0005-0000-0000-00002C040000}"/>
    <cellStyle name="40 % - Akzent2 5 4 4 2" xfId="25859" xr:uid="{00000000-0005-0000-0000-00002C040000}"/>
    <cellStyle name="40 % - Akzent2 5 4 4 3" xfId="39343" xr:uid="{00000000-0005-0000-0000-00002C040000}"/>
    <cellStyle name="40 % - Akzent2 5 4 4 4" xfId="52834" xr:uid="{00000000-0005-0000-0000-00002C040000}"/>
    <cellStyle name="40 % - Akzent2 5 4 5" xfId="15790" xr:uid="{00000000-0005-0000-0000-00002C040000}"/>
    <cellStyle name="40 % - Akzent2 5 4 6" xfId="29274" xr:uid="{00000000-0005-0000-0000-00002C040000}"/>
    <cellStyle name="40 % - Akzent2 5 4 7" xfId="42765" xr:uid="{00000000-0005-0000-0000-00002C040000}"/>
    <cellStyle name="40 % - Akzent2 5 5" xfId="3440" xr:uid="{00000000-0005-0000-0000-00002D040000}"/>
    <cellStyle name="40 % - Akzent2 5 5 2" xfId="6801" xr:uid="{00000000-0005-0000-0000-00002D040000}"/>
    <cellStyle name="40 % - Akzent2 5 5 2 2" xfId="20252" xr:uid="{00000000-0005-0000-0000-00002D040000}"/>
    <cellStyle name="40 % - Akzent2 5 5 2 3" xfId="33736" xr:uid="{00000000-0005-0000-0000-00002D040000}"/>
    <cellStyle name="40 % - Akzent2 5 5 2 4" xfId="47227" xr:uid="{00000000-0005-0000-0000-00002D040000}"/>
    <cellStyle name="40 % - Akzent2 5 5 3" xfId="10157" xr:uid="{00000000-0005-0000-0000-00002D040000}"/>
    <cellStyle name="40 % - Akzent2 5 5 3 2" xfId="23608" xr:uid="{00000000-0005-0000-0000-00002D040000}"/>
    <cellStyle name="40 % - Akzent2 5 5 3 3" xfId="37092" xr:uid="{00000000-0005-0000-0000-00002D040000}"/>
    <cellStyle name="40 % - Akzent2 5 5 3 4" xfId="50583" xr:uid="{00000000-0005-0000-0000-00002D040000}"/>
    <cellStyle name="40 % - Akzent2 5 5 4" xfId="13513" xr:uid="{00000000-0005-0000-0000-00002D040000}"/>
    <cellStyle name="40 % - Akzent2 5 5 4 2" xfId="26964" xr:uid="{00000000-0005-0000-0000-00002D040000}"/>
    <cellStyle name="40 % - Akzent2 5 5 4 3" xfId="40448" xr:uid="{00000000-0005-0000-0000-00002D040000}"/>
    <cellStyle name="40 % - Akzent2 5 5 4 4" xfId="53939" xr:uid="{00000000-0005-0000-0000-00002D040000}"/>
    <cellStyle name="40 % - Akzent2 5 5 5" xfId="16895" xr:uid="{00000000-0005-0000-0000-00002D040000}"/>
    <cellStyle name="40 % - Akzent2 5 5 6" xfId="30379" xr:uid="{00000000-0005-0000-0000-00002D040000}"/>
    <cellStyle name="40 % - Akzent2 5 5 7" xfId="43870" xr:uid="{00000000-0005-0000-0000-00002D040000}"/>
    <cellStyle name="40 % - Akzent2 5 6" xfId="4020" xr:uid="{00000000-0005-0000-0000-00002E040000}"/>
    <cellStyle name="40 % - Akzent2 5 6 2" xfId="7377" xr:uid="{00000000-0005-0000-0000-00002E040000}"/>
    <cellStyle name="40 % - Akzent2 5 6 2 2" xfId="20828" xr:uid="{00000000-0005-0000-0000-00002E040000}"/>
    <cellStyle name="40 % - Akzent2 5 6 2 3" xfId="34312" xr:uid="{00000000-0005-0000-0000-00002E040000}"/>
    <cellStyle name="40 % - Akzent2 5 6 2 4" xfId="47803" xr:uid="{00000000-0005-0000-0000-00002E040000}"/>
    <cellStyle name="40 % - Akzent2 5 6 3" xfId="10733" xr:uid="{00000000-0005-0000-0000-00002E040000}"/>
    <cellStyle name="40 % - Akzent2 5 6 3 2" xfId="24184" xr:uid="{00000000-0005-0000-0000-00002E040000}"/>
    <cellStyle name="40 % - Akzent2 5 6 3 3" xfId="37668" xr:uid="{00000000-0005-0000-0000-00002E040000}"/>
    <cellStyle name="40 % - Akzent2 5 6 3 4" xfId="51159" xr:uid="{00000000-0005-0000-0000-00002E040000}"/>
    <cellStyle name="40 % - Akzent2 5 6 4" xfId="14089" xr:uid="{00000000-0005-0000-0000-00002E040000}"/>
    <cellStyle name="40 % - Akzent2 5 6 4 2" xfId="27540" xr:uid="{00000000-0005-0000-0000-00002E040000}"/>
    <cellStyle name="40 % - Akzent2 5 6 4 3" xfId="41024" xr:uid="{00000000-0005-0000-0000-00002E040000}"/>
    <cellStyle name="40 % - Akzent2 5 6 4 4" xfId="54515" xr:uid="{00000000-0005-0000-0000-00002E040000}"/>
    <cellStyle name="40 % - Akzent2 5 6 5" xfId="17471" xr:uid="{00000000-0005-0000-0000-00002E040000}"/>
    <cellStyle name="40 % - Akzent2 5 6 6" xfId="30955" xr:uid="{00000000-0005-0000-0000-00002E040000}"/>
    <cellStyle name="40 % - Akzent2 5 6 7" xfId="44446" xr:uid="{00000000-0005-0000-0000-00002E040000}"/>
    <cellStyle name="40 % - Akzent2 5 7" xfId="4570" xr:uid="{00000000-0005-0000-0000-000023040000}"/>
    <cellStyle name="40 % - Akzent2 5 7 2" xfId="18021" xr:uid="{00000000-0005-0000-0000-000023040000}"/>
    <cellStyle name="40 % - Akzent2 5 7 3" xfId="31505" xr:uid="{00000000-0005-0000-0000-000023040000}"/>
    <cellStyle name="40 % - Akzent2 5 7 4" xfId="44996" xr:uid="{00000000-0005-0000-0000-000023040000}"/>
    <cellStyle name="40 % - Akzent2 5 8" xfId="7926" xr:uid="{00000000-0005-0000-0000-000023040000}"/>
    <cellStyle name="40 % - Akzent2 5 8 2" xfId="21377" xr:uid="{00000000-0005-0000-0000-000023040000}"/>
    <cellStyle name="40 % - Akzent2 5 8 3" xfId="34861" xr:uid="{00000000-0005-0000-0000-000023040000}"/>
    <cellStyle name="40 % - Akzent2 5 8 4" xfId="48352" xr:uid="{00000000-0005-0000-0000-000023040000}"/>
    <cellStyle name="40 % - Akzent2 5 9" xfId="11282" xr:uid="{00000000-0005-0000-0000-000023040000}"/>
    <cellStyle name="40 % - Akzent2 5 9 2" xfId="24733" xr:uid="{00000000-0005-0000-0000-000023040000}"/>
    <cellStyle name="40 % - Akzent2 5 9 3" xfId="38217" xr:uid="{00000000-0005-0000-0000-000023040000}"/>
    <cellStyle name="40 % - Akzent2 5 9 4" xfId="51708" xr:uid="{00000000-0005-0000-0000-000023040000}"/>
    <cellStyle name="40 % - Akzent2 6" xfId="1291" xr:uid="{00000000-0005-0000-0000-00002F040000}"/>
    <cellStyle name="40 % - Akzent2 6 10" xfId="14764" xr:uid="{00000000-0005-0000-0000-00002F040000}"/>
    <cellStyle name="40 % - Akzent2 6 11" xfId="28247" xr:uid="{00000000-0005-0000-0000-00002F040000}"/>
    <cellStyle name="40 % - Akzent2 6 12" xfId="41738" xr:uid="{00000000-0005-0000-0000-00002F040000}"/>
    <cellStyle name="40 % - Akzent2 6 2" xfId="1529" xr:uid="{00000000-0005-0000-0000-000030040000}"/>
    <cellStyle name="40 % - Akzent2 6 2 10" xfId="28497" xr:uid="{00000000-0005-0000-0000-000030040000}"/>
    <cellStyle name="40 % - Akzent2 6 2 11" xfId="41988" xr:uid="{00000000-0005-0000-0000-000030040000}"/>
    <cellStyle name="40 % - Akzent2 6 2 2" xfId="2105" xr:uid="{00000000-0005-0000-0000-000031040000}"/>
    <cellStyle name="40 % - Akzent2 6 2 2 2" xfId="3246" xr:uid="{00000000-0005-0000-0000-000032040000}"/>
    <cellStyle name="40 % - Akzent2 6 2 2 2 2" xfId="6607" xr:uid="{00000000-0005-0000-0000-000032040000}"/>
    <cellStyle name="40 % - Akzent2 6 2 2 2 2 2" xfId="20058" xr:uid="{00000000-0005-0000-0000-000032040000}"/>
    <cellStyle name="40 % - Akzent2 6 2 2 2 2 3" xfId="33542" xr:uid="{00000000-0005-0000-0000-000032040000}"/>
    <cellStyle name="40 % - Akzent2 6 2 2 2 2 4" xfId="47033" xr:uid="{00000000-0005-0000-0000-000032040000}"/>
    <cellStyle name="40 % - Akzent2 6 2 2 2 3" xfId="9963" xr:uid="{00000000-0005-0000-0000-000032040000}"/>
    <cellStyle name="40 % - Akzent2 6 2 2 2 3 2" xfId="23414" xr:uid="{00000000-0005-0000-0000-000032040000}"/>
    <cellStyle name="40 % - Akzent2 6 2 2 2 3 3" xfId="36898" xr:uid="{00000000-0005-0000-0000-000032040000}"/>
    <cellStyle name="40 % - Akzent2 6 2 2 2 3 4" xfId="50389" xr:uid="{00000000-0005-0000-0000-000032040000}"/>
    <cellStyle name="40 % - Akzent2 6 2 2 2 4" xfId="13319" xr:uid="{00000000-0005-0000-0000-000032040000}"/>
    <cellStyle name="40 % - Akzent2 6 2 2 2 4 2" xfId="26770" xr:uid="{00000000-0005-0000-0000-000032040000}"/>
    <cellStyle name="40 % - Akzent2 6 2 2 2 4 3" xfId="40254" xr:uid="{00000000-0005-0000-0000-000032040000}"/>
    <cellStyle name="40 % - Akzent2 6 2 2 2 4 4" xfId="53745" xr:uid="{00000000-0005-0000-0000-000032040000}"/>
    <cellStyle name="40 % - Akzent2 6 2 2 2 5" xfId="16701" xr:uid="{00000000-0005-0000-0000-000032040000}"/>
    <cellStyle name="40 % - Akzent2 6 2 2 2 6" xfId="30185" xr:uid="{00000000-0005-0000-0000-000032040000}"/>
    <cellStyle name="40 % - Akzent2 6 2 2 2 7" xfId="43676" xr:uid="{00000000-0005-0000-0000-000032040000}"/>
    <cellStyle name="40 % - Akzent2 6 2 2 3" xfId="5480" xr:uid="{00000000-0005-0000-0000-000031040000}"/>
    <cellStyle name="40 % - Akzent2 6 2 2 3 2" xfId="18931" xr:uid="{00000000-0005-0000-0000-000031040000}"/>
    <cellStyle name="40 % - Akzent2 6 2 2 3 3" xfId="32415" xr:uid="{00000000-0005-0000-0000-000031040000}"/>
    <cellStyle name="40 % - Akzent2 6 2 2 3 4" xfId="45906" xr:uid="{00000000-0005-0000-0000-000031040000}"/>
    <cellStyle name="40 % - Akzent2 6 2 2 4" xfId="8836" xr:uid="{00000000-0005-0000-0000-000031040000}"/>
    <cellStyle name="40 % - Akzent2 6 2 2 4 2" xfId="22287" xr:uid="{00000000-0005-0000-0000-000031040000}"/>
    <cellStyle name="40 % - Akzent2 6 2 2 4 3" xfId="35771" xr:uid="{00000000-0005-0000-0000-000031040000}"/>
    <cellStyle name="40 % - Akzent2 6 2 2 4 4" xfId="49262" xr:uid="{00000000-0005-0000-0000-000031040000}"/>
    <cellStyle name="40 % - Akzent2 6 2 2 5" xfId="12192" xr:uid="{00000000-0005-0000-0000-000031040000}"/>
    <cellStyle name="40 % - Akzent2 6 2 2 5 2" xfId="25643" xr:uid="{00000000-0005-0000-0000-000031040000}"/>
    <cellStyle name="40 % - Akzent2 6 2 2 5 3" xfId="39127" xr:uid="{00000000-0005-0000-0000-000031040000}"/>
    <cellStyle name="40 % - Akzent2 6 2 2 5 4" xfId="52618" xr:uid="{00000000-0005-0000-0000-000031040000}"/>
    <cellStyle name="40 % - Akzent2 6 2 2 6" xfId="15574" xr:uid="{00000000-0005-0000-0000-000031040000}"/>
    <cellStyle name="40 % - Akzent2 6 2 2 7" xfId="29058" xr:uid="{00000000-0005-0000-0000-000031040000}"/>
    <cellStyle name="40 % - Akzent2 6 2 2 8" xfId="42549" xr:uid="{00000000-0005-0000-0000-000031040000}"/>
    <cellStyle name="40 % - Akzent2 6 2 3" xfId="2686" xr:uid="{00000000-0005-0000-0000-000033040000}"/>
    <cellStyle name="40 % - Akzent2 6 2 3 2" xfId="6047" xr:uid="{00000000-0005-0000-0000-000033040000}"/>
    <cellStyle name="40 % - Akzent2 6 2 3 2 2" xfId="19498" xr:uid="{00000000-0005-0000-0000-000033040000}"/>
    <cellStyle name="40 % - Akzent2 6 2 3 2 3" xfId="32982" xr:uid="{00000000-0005-0000-0000-000033040000}"/>
    <cellStyle name="40 % - Akzent2 6 2 3 2 4" xfId="46473" xr:uid="{00000000-0005-0000-0000-000033040000}"/>
    <cellStyle name="40 % - Akzent2 6 2 3 3" xfId="9403" xr:uid="{00000000-0005-0000-0000-000033040000}"/>
    <cellStyle name="40 % - Akzent2 6 2 3 3 2" xfId="22854" xr:uid="{00000000-0005-0000-0000-000033040000}"/>
    <cellStyle name="40 % - Akzent2 6 2 3 3 3" xfId="36338" xr:uid="{00000000-0005-0000-0000-000033040000}"/>
    <cellStyle name="40 % - Akzent2 6 2 3 3 4" xfId="49829" xr:uid="{00000000-0005-0000-0000-000033040000}"/>
    <cellStyle name="40 % - Akzent2 6 2 3 4" xfId="12759" xr:uid="{00000000-0005-0000-0000-000033040000}"/>
    <cellStyle name="40 % - Akzent2 6 2 3 4 2" xfId="26210" xr:uid="{00000000-0005-0000-0000-000033040000}"/>
    <cellStyle name="40 % - Akzent2 6 2 3 4 3" xfId="39694" xr:uid="{00000000-0005-0000-0000-000033040000}"/>
    <cellStyle name="40 % - Akzent2 6 2 3 4 4" xfId="53185" xr:uid="{00000000-0005-0000-0000-000033040000}"/>
    <cellStyle name="40 % - Akzent2 6 2 3 5" xfId="16141" xr:uid="{00000000-0005-0000-0000-000033040000}"/>
    <cellStyle name="40 % - Akzent2 6 2 3 6" xfId="29625" xr:uid="{00000000-0005-0000-0000-000033040000}"/>
    <cellStyle name="40 % - Akzent2 6 2 3 7" xfId="43116" xr:uid="{00000000-0005-0000-0000-000033040000}"/>
    <cellStyle name="40 % - Akzent2 6 2 4" xfId="3791" xr:uid="{00000000-0005-0000-0000-000034040000}"/>
    <cellStyle name="40 % - Akzent2 6 2 4 2" xfId="7152" xr:uid="{00000000-0005-0000-0000-000034040000}"/>
    <cellStyle name="40 % - Akzent2 6 2 4 2 2" xfId="20603" xr:uid="{00000000-0005-0000-0000-000034040000}"/>
    <cellStyle name="40 % - Akzent2 6 2 4 2 3" xfId="34087" xr:uid="{00000000-0005-0000-0000-000034040000}"/>
    <cellStyle name="40 % - Akzent2 6 2 4 2 4" xfId="47578" xr:uid="{00000000-0005-0000-0000-000034040000}"/>
    <cellStyle name="40 % - Akzent2 6 2 4 3" xfId="10508" xr:uid="{00000000-0005-0000-0000-000034040000}"/>
    <cellStyle name="40 % - Akzent2 6 2 4 3 2" xfId="23959" xr:uid="{00000000-0005-0000-0000-000034040000}"/>
    <cellStyle name="40 % - Akzent2 6 2 4 3 3" xfId="37443" xr:uid="{00000000-0005-0000-0000-000034040000}"/>
    <cellStyle name="40 % - Akzent2 6 2 4 3 4" xfId="50934" xr:uid="{00000000-0005-0000-0000-000034040000}"/>
    <cellStyle name="40 % - Akzent2 6 2 4 4" xfId="13864" xr:uid="{00000000-0005-0000-0000-000034040000}"/>
    <cellStyle name="40 % - Akzent2 6 2 4 4 2" xfId="27315" xr:uid="{00000000-0005-0000-0000-000034040000}"/>
    <cellStyle name="40 % - Akzent2 6 2 4 4 3" xfId="40799" xr:uid="{00000000-0005-0000-0000-000034040000}"/>
    <cellStyle name="40 % - Akzent2 6 2 4 4 4" xfId="54290" xr:uid="{00000000-0005-0000-0000-000034040000}"/>
    <cellStyle name="40 % - Akzent2 6 2 4 5" xfId="17246" xr:uid="{00000000-0005-0000-0000-000034040000}"/>
    <cellStyle name="40 % - Akzent2 6 2 4 6" xfId="30730" xr:uid="{00000000-0005-0000-0000-000034040000}"/>
    <cellStyle name="40 % - Akzent2 6 2 4 7" xfId="44221" xr:uid="{00000000-0005-0000-0000-000034040000}"/>
    <cellStyle name="40 % - Akzent2 6 2 5" xfId="4371" xr:uid="{00000000-0005-0000-0000-000035040000}"/>
    <cellStyle name="40 % - Akzent2 6 2 5 2" xfId="7728" xr:uid="{00000000-0005-0000-0000-000035040000}"/>
    <cellStyle name="40 % - Akzent2 6 2 5 2 2" xfId="21179" xr:uid="{00000000-0005-0000-0000-000035040000}"/>
    <cellStyle name="40 % - Akzent2 6 2 5 2 3" xfId="34663" xr:uid="{00000000-0005-0000-0000-000035040000}"/>
    <cellStyle name="40 % - Akzent2 6 2 5 2 4" xfId="48154" xr:uid="{00000000-0005-0000-0000-000035040000}"/>
    <cellStyle name="40 % - Akzent2 6 2 5 3" xfId="11084" xr:uid="{00000000-0005-0000-0000-000035040000}"/>
    <cellStyle name="40 % - Akzent2 6 2 5 3 2" xfId="24535" xr:uid="{00000000-0005-0000-0000-000035040000}"/>
    <cellStyle name="40 % - Akzent2 6 2 5 3 3" xfId="38019" xr:uid="{00000000-0005-0000-0000-000035040000}"/>
    <cellStyle name="40 % - Akzent2 6 2 5 3 4" xfId="51510" xr:uid="{00000000-0005-0000-0000-000035040000}"/>
    <cellStyle name="40 % - Akzent2 6 2 5 4" xfId="14440" xr:uid="{00000000-0005-0000-0000-000035040000}"/>
    <cellStyle name="40 % - Akzent2 6 2 5 4 2" xfId="27891" xr:uid="{00000000-0005-0000-0000-000035040000}"/>
    <cellStyle name="40 % - Akzent2 6 2 5 4 3" xfId="41375" xr:uid="{00000000-0005-0000-0000-000035040000}"/>
    <cellStyle name="40 % - Akzent2 6 2 5 4 4" xfId="54866" xr:uid="{00000000-0005-0000-0000-000035040000}"/>
    <cellStyle name="40 % - Akzent2 6 2 5 5" xfId="17822" xr:uid="{00000000-0005-0000-0000-000035040000}"/>
    <cellStyle name="40 % - Akzent2 6 2 5 6" xfId="31306" xr:uid="{00000000-0005-0000-0000-000035040000}"/>
    <cellStyle name="40 % - Akzent2 6 2 5 7" xfId="44797" xr:uid="{00000000-0005-0000-0000-000035040000}"/>
    <cellStyle name="40 % - Akzent2 6 2 6" xfId="4921" xr:uid="{00000000-0005-0000-0000-000030040000}"/>
    <cellStyle name="40 % - Akzent2 6 2 6 2" xfId="18372" xr:uid="{00000000-0005-0000-0000-000030040000}"/>
    <cellStyle name="40 % - Akzent2 6 2 6 3" xfId="31856" xr:uid="{00000000-0005-0000-0000-000030040000}"/>
    <cellStyle name="40 % - Akzent2 6 2 6 4" xfId="45347" xr:uid="{00000000-0005-0000-0000-000030040000}"/>
    <cellStyle name="40 % - Akzent2 6 2 7" xfId="8277" xr:uid="{00000000-0005-0000-0000-000030040000}"/>
    <cellStyle name="40 % - Akzent2 6 2 7 2" xfId="21728" xr:uid="{00000000-0005-0000-0000-000030040000}"/>
    <cellStyle name="40 % - Akzent2 6 2 7 3" xfId="35212" xr:uid="{00000000-0005-0000-0000-000030040000}"/>
    <cellStyle name="40 % - Akzent2 6 2 7 4" xfId="48703" xr:uid="{00000000-0005-0000-0000-000030040000}"/>
    <cellStyle name="40 % - Akzent2 6 2 8" xfId="11633" xr:uid="{00000000-0005-0000-0000-000030040000}"/>
    <cellStyle name="40 % - Akzent2 6 2 8 2" xfId="25084" xr:uid="{00000000-0005-0000-0000-000030040000}"/>
    <cellStyle name="40 % - Akzent2 6 2 8 3" xfId="38568" xr:uid="{00000000-0005-0000-0000-000030040000}"/>
    <cellStyle name="40 % - Akzent2 6 2 8 4" xfId="52059" xr:uid="{00000000-0005-0000-0000-000030040000}"/>
    <cellStyle name="40 % - Akzent2 6 2 9" xfId="15014" xr:uid="{00000000-0005-0000-0000-000030040000}"/>
    <cellStyle name="40 % - Akzent2 6 3" xfId="1856" xr:uid="{00000000-0005-0000-0000-000036040000}"/>
    <cellStyle name="40 % - Akzent2 6 3 2" xfId="2996" xr:uid="{00000000-0005-0000-0000-000037040000}"/>
    <cellStyle name="40 % - Akzent2 6 3 2 2" xfId="6357" xr:uid="{00000000-0005-0000-0000-000037040000}"/>
    <cellStyle name="40 % - Akzent2 6 3 2 2 2" xfId="19808" xr:uid="{00000000-0005-0000-0000-000037040000}"/>
    <cellStyle name="40 % - Akzent2 6 3 2 2 3" xfId="33292" xr:uid="{00000000-0005-0000-0000-000037040000}"/>
    <cellStyle name="40 % - Akzent2 6 3 2 2 4" xfId="46783" xr:uid="{00000000-0005-0000-0000-000037040000}"/>
    <cellStyle name="40 % - Akzent2 6 3 2 3" xfId="9713" xr:uid="{00000000-0005-0000-0000-000037040000}"/>
    <cellStyle name="40 % - Akzent2 6 3 2 3 2" xfId="23164" xr:uid="{00000000-0005-0000-0000-000037040000}"/>
    <cellStyle name="40 % - Akzent2 6 3 2 3 3" xfId="36648" xr:uid="{00000000-0005-0000-0000-000037040000}"/>
    <cellStyle name="40 % - Akzent2 6 3 2 3 4" xfId="50139" xr:uid="{00000000-0005-0000-0000-000037040000}"/>
    <cellStyle name="40 % - Akzent2 6 3 2 4" xfId="13069" xr:uid="{00000000-0005-0000-0000-000037040000}"/>
    <cellStyle name="40 % - Akzent2 6 3 2 4 2" xfId="26520" xr:uid="{00000000-0005-0000-0000-000037040000}"/>
    <cellStyle name="40 % - Akzent2 6 3 2 4 3" xfId="40004" xr:uid="{00000000-0005-0000-0000-000037040000}"/>
    <cellStyle name="40 % - Akzent2 6 3 2 4 4" xfId="53495" xr:uid="{00000000-0005-0000-0000-000037040000}"/>
    <cellStyle name="40 % - Akzent2 6 3 2 5" xfId="16451" xr:uid="{00000000-0005-0000-0000-000037040000}"/>
    <cellStyle name="40 % - Akzent2 6 3 2 6" xfId="29935" xr:uid="{00000000-0005-0000-0000-000037040000}"/>
    <cellStyle name="40 % - Akzent2 6 3 2 7" xfId="43426" xr:uid="{00000000-0005-0000-0000-000037040000}"/>
    <cellStyle name="40 % - Akzent2 6 3 3" xfId="5230" xr:uid="{00000000-0005-0000-0000-000036040000}"/>
    <cellStyle name="40 % - Akzent2 6 3 3 2" xfId="18681" xr:uid="{00000000-0005-0000-0000-000036040000}"/>
    <cellStyle name="40 % - Akzent2 6 3 3 3" xfId="32165" xr:uid="{00000000-0005-0000-0000-000036040000}"/>
    <cellStyle name="40 % - Akzent2 6 3 3 4" xfId="45656" xr:uid="{00000000-0005-0000-0000-000036040000}"/>
    <cellStyle name="40 % - Akzent2 6 3 4" xfId="8586" xr:uid="{00000000-0005-0000-0000-000036040000}"/>
    <cellStyle name="40 % - Akzent2 6 3 4 2" xfId="22037" xr:uid="{00000000-0005-0000-0000-000036040000}"/>
    <cellStyle name="40 % - Akzent2 6 3 4 3" xfId="35521" xr:uid="{00000000-0005-0000-0000-000036040000}"/>
    <cellStyle name="40 % - Akzent2 6 3 4 4" xfId="49012" xr:uid="{00000000-0005-0000-0000-000036040000}"/>
    <cellStyle name="40 % - Akzent2 6 3 5" xfId="11942" xr:uid="{00000000-0005-0000-0000-000036040000}"/>
    <cellStyle name="40 % - Akzent2 6 3 5 2" xfId="25393" xr:uid="{00000000-0005-0000-0000-000036040000}"/>
    <cellStyle name="40 % - Akzent2 6 3 5 3" xfId="38877" xr:uid="{00000000-0005-0000-0000-000036040000}"/>
    <cellStyle name="40 % - Akzent2 6 3 5 4" xfId="52368" xr:uid="{00000000-0005-0000-0000-000036040000}"/>
    <cellStyle name="40 % - Akzent2 6 3 6" xfId="15324" xr:uid="{00000000-0005-0000-0000-000036040000}"/>
    <cellStyle name="40 % - Akzent2 6 3 7" xfId="28808" xr:uid="{00000000-0005-0000-0000-000036040000}"/>
    <cellStyle name="40 % - Akzent2 6 3 8" xfId="42299" xr:uid="{00000000-0005-0000-0000-000036040000}"/>
    <cellStyle name="40 % - Akzent2 6 4" xfId="2435" xr:uid="{00000000-0005-0000-0000-000038040000}"/>
    <cellStyle name="40 % - Akzent2 6 4 2" xfId="5797" xr:uid="{00000000-0005-0000-0000-000038040000}"/>
    <cellStyle name="40 % - Akzent2 6 4 2 2" xfId="19248" xr:uid="{00000000-0005-0000-0000-000038040000}"/>
    <cellStyle name="40 % - Akzent2 6 4 2 3" xfId="32732" xr:uid="{00000000-0005-0000-0000-000038040000}"/>
    <cellStyle name="40 % - Akzent2 6 4 2 4" xfId="46223" xr:uid="{00000000-0005-0000-0000-000038040000}"/>
    <cellStyle name="40 % - Akzent2 6 4 3" xfId="9153" xr:uid="{00000000-0005-0000-0000-000038040000}"/>
    <cellStyle name="40 % - Akzent2 6 4 3 2" xfId="22604" xr:uid="{00000000-0005-0000-0000-000038040000}"/>
    <cellStyle name="40 % - Akzent2 6 4 3 3" xfId="36088" xr:uid="{00000000-0005-0000-0000-000038040000}"/>
    <cellStyle name="40 % - Akzent2 6 4 3 4" xfId="49579" xr:uid="{00000000-0005-0000-0000-000038040000}"/>
    <cellStyle name="40 % - Akzent2 6 4 4" xfId="12509" xr:uid="{00000000-0005-0000-0000-000038040000}"/>
    <cellStyle name="40 % - Akzent2 6 4 4 2" xfId="25960" xr:uid="{00000000-0005-0000-0000-000038040000}"/>
    <cellStyle name="40 % - Akzent2 6 4 4 3" xfId="39444" xr:uid="{00000000-0005-0000-0000-000038040000}"/>
    <cellStyle name="40 % - Akzent2 6 4 4 4" xfId="52935" xr:uid="{00000000-0005-0000-0000-000038040000}"/>
    <cellStyle name="40 % - Akzent2 6 4 5" xfId="15891" xr:uid="{00000000-0005-0000-0000-000038040000}"/>
    <cellStyle name="40 % - Akzent2 6 4 6" xfId="29375" xr:uid="{00000000-0005-0000-0000-000038040000}"/>
    <cellStyle name="40 % - Akzent2 6 4 7" xfId="42866" xr:uid="{00000000-0005-0000-0000-000038040000}"/>
    <cellStyle name="40 % - Akzent2 6 5" xfId="3541" xr:uid="{00000000-0005-0000-0000-000039040000}"/>
    <cellStyle name="40 % - Akzent2 6 5 2" xfId="6902" xr:uid="{00000000-0005-0000-0000-000039040000}"/>
    <cellStyle name="40 % - Akzent2 6 5 2 2" xfId="20353" xr:uid="{00000000-0005-0000-0000-000039040000}"/>
    <cellStyle name="40 % - Akzent2 6 5 2 3" xfId="33837" xr:uid="{00000000-0005-0000-0000-000039040000}"/>
    <cellStyle name="40 % - Akzent2 6 5 2 4" xfId="47328" xr:uid="{00000000-0005-0000-0000-000039040000}"/>
    <cellStyle name="40 % - Akzent2 6 5 3" xfId="10258" xr:uid="{00000000-0005-0000-0000-000039040000}"/>
    <cellStyle name="40 % - Akzent2 6 5 3 2" xfId="23709" xr:uid="{00000000-0005-0000-0000-000039040000}"/>
    <cellStyle name="40 % - Akzent2 6 5 3 3" xfId="37193" xr:uid="{00000000-0005-0000-0000-000039040000}"/>
    <cellStyle name="40 % - Akzent2 6 5 3 4" xfId="50684" xr:uid="{00000000-0005-0000-0000-000039040000}"/>
    <cellStyle name="40 % - Akzent2 6 5 4" xfId="13614" xr:uid="{00000000-0005-0000-0000-000039040000}"/>
    <cellStyle name="40 % - Akzent2 6 5 4 2" xfId="27065" xr:uid="{00000000-0005-0000-0000-000039040000}"/>
    <cellStyle name="40 % - Akzent2 6 5 4 3" xfId="40549" xr:uid="{00000000-0005-0000-0000-000039040000}"/>
    <cellStyle name="40 % - Akzent2 6 5 4 4" xfId="54040" xr:uid="{00000000-0005-0000-0000-000039040000}"/>
    <cellStyle name="40 % - Akzent2 6 5 5" xfId="16996" xr:uid="{00000000-0005-0000-0000-000039040000}"/>
    <cellStyle name="40 % - Akzent2 6 5 6" xfId="30480" xr:uid="{00000000-0005-0000-0000-000039040000}"/>
    <cellStyle name="40 % - Akzent2 6 5 7" xfId="43971" xr:uid="{00000000-0005-0000-0000-000039040000}"/>
    <cellStyle name="40 % - Akzent2 6 6" xfId="4121" xr:uid="{00000000-0005-0000-0000-00003A040000}"/>
    <cellStyle name="40 % - Akzent2 6 6 2" xfId="7478" xr:uid="{00000000-0005-0000-0000-00003A040000}"/>
    <cellStyle name="40 % - Akzent2 6 6 2 2" xfId="20929" xr:uid="{00000000-0005-0000-0000-00003A040000}"/>
    <cellStyle name="40 % - Akzent2 6 6 2 3" xfId="34413" xr:uid="{00000000-0005-0000-0000-00003A040000}"/>
    <cellStyle name="40 % - Akzent2 6 6 2 4" xfId="47904" xr:uid="{00000000-0005-0000-0000-00003A040000}"/>
    <cellStyle name="40 % - Akzent2 6 6 3" xfId="10834" xr:uid="{00000000-0005-0000-0000-00003A040000}"/>
    <cellStyle name="40 % - Akzent2 6 6 3 2" xfId="24285" xr:uid="{00000000-0005-0000-0000-00003A040000}"/>
    <cellStyle name="40 % - Akzent2 6 6 3 3" xfId="37769" xr:uid="{00000000-0005-0000-0000-00003A040000}"/>
    <cellStyle name="40 % - Akzent2 6 6 3 4" xfId="51260" xr:uid="{00000000-0005-0000-0000-00003A040000}"/>
    <cellStyle name="40 % - Akzent2 6 6 4" xfId="14190" xr:uid="{00000000-0005-0000-0000-00003A040000}"/>
    <cellStyle name="40 % - Akzent2 6 6 4 2" xfId="27641" xr:uid="{00000000-0005-0000-0000-00003A040000}"/>
    <cellStyle name="40 % - Akzent2 6 6 4 3" xfId="41125" xr:uid="{00000000-0005-0000-0000-00003A040000}"/>
    <cellStyle name="40 % - Akzent2 6 6 4 4" xfId="54616" xr:uid="{00000000-0005-0000-0000-00003A040000}"/>
    <cellStyle name="40 % - Akzent2 6 6 5" xfId="17572" xr:uid="{00000000-0005-0000-0000-00003A040000}"/>
    <cellStyle name="40 % - Akzent2 6 6 6" xfId="31056" xr:uid="{00000000-0005-0000-0000-00003A040000}"/>
    <cellStyle name="40 % - Akzent2 6 6 7" xfId="44547" xr:uid="{00000000-0005-0000-0000-00003A040000}"/>
    <cellStyle name="40 % - Akzent2 6 7" xfId="4671" xr:uid="{00000000-0005-0000-0000-00002F040000}"/>
    <cellStyle name="40 % - Akzent2 6 7 2" xfId="18122" xr:uid="{00000000-0005-0000-0000-00002F040000}"/>
    <cellStyle name="40 % - Akzent2 6 7 3" xfId="31606" xr:uid="{00000000-0005-0000-0000-00002F040000}"/>
    <cellStyle name="40 % - Akzent2 6 7 4" xfId="45097" xr:uid="{00000000-0005-0000-0000-00002F040000}"/>
    <cellStyle name="40 % - Akzent2 6 8" xfId="8027" xr:uid="{00000000-0005-0000-0000-00002F040000}"/>
    <cellStyle name="40 % - Akzent2 6 8 2" xfId="21478" xr:uid="{00000000-0005-0000-0000-00002F040000}"/>
    <cellStyle name="40 % - Akzent2 6 8 3" xfId="34962" xr:uid="{00000000-0005-0000-0000-00002F040000}"/>
    <cellStyle name="40 % - Akzent2 6 8 4" xfId="48453" xr:uid="{00000000-0005-0000-0000-00002F040000}"/>
    <cellStyle name="40 % - Akzent2 6 9" xfId="11383" xr:uid="{00000000-0005-0000-0000-00002F040000}"/>
    <cellStyle name="40 % - Akzent2 6 9 2" xfId="24834" xr:uid="{00000000-0005-0000-0000-00002F040000}"/>
    <cellStyle name="40 % - Akzent2 6 9 3" xfId="38318" xr:uid="{00000000-0005-0000-0000-00002F040000}"/>
    <cellStyle name="40 % - Akzent2 6 9 4" xfId="51809" xr:uid="{00000000-0005-0000-0000-00002F040000}"/>
    <cellStyle name="40 % - Akzent2 7" xfId="1344" xr:uid="{00000000-0005-0000-0000-00003B040000}"/>
    <cellStyle name="40 % - Akzent2 7 10" xfId="28306" xr:uid="{00000000-0005-0000-0000-00003B040000}"/>
    <cellStyle name="40 % - Akzent2 7 11" xfId="41797" xr:uid="{00000000-0005-0000-0000-00003B040000}"/>
    <cellStyle name="40 % - Akzent2 7 2" xfId="1915" xr:uid="{00000000-0005-0000-0000-00003C040000}"/>
    <cellStyle name="40 % - Akzent2 7 2 2" xfId="3055" xr:uid="{00000000-0005-0000-0000-00003D040000}"/>
    <cellStyle name="40 % - Akzent2 7 2 2 2" xfId="6416" xr:uid="{00000000-0005-0000-0000-00003D040000}"/>
    <cellStyle name="40 % - Akzent2 7 2 2 2 2" xfId="19867" xr:uid="{00000000-0005-0000-0000-00003D040000}"/>
    <cellStyle name="40 % - Akzent2 7 2 2 2 3" xfId="33351" xr:uid="{00000000-0005-0000-0000-00003D040000}"/>
    <cellStyle name="40 % - Akzent2 7 2 2 2 4" xfId="46842" xr:uid="{00000000-0005-0000-0000-00003D040000}"/>
    <cellStyle name="40 % - Akzent2 7 2 2 3" xfId="9772" xr:uid="{00000000-0005-0000-0000-00003D040000}"/>
    <cellStyle name="40 % - Akzent2 7 2 2 3 2" xfId="23223" xr:uid="{00000000-0005-0000-0000-00003D040000}"/>
    <cellStyle name="40 % - Akzent2 7 2 2 3 3" xfId="36707" xr:uid="{00000000-0005-0000-0000-00003D040000}"/>
    <cellStyle name="40 % - Akzent2 7 2 2 3 4" xfId="50198" xr:uid="{00000000-0005-0000-0000-00003D040000}"/>
    <cellStyle name="40 % - Akzent2 7 2 2 4" xfId="13128" xr:uid="{00000000-0005-0000-0000-00003D040000}"/>
    <cellStyle name="40 % - Akzent2 7 2 2 4 2" xfId="26579" xr:uid="{00000000-0005-0000-0000-00003D040000}"/>
    <cellStyle name="40 % - Akzent2 7 2 2 4 3" xfId="40063" xr:uid="{00000000-0005-0000-0000-00003D040000}"/>
    <cellStyle name="40 % - Akzent2 7 2 2 4 4" xfId="53554" xr:uid="{00000000-0005-0000-0000-00003D040000}"/>
    <cellStyle name="40 % - Akzent2 7 2 2 5" xfId="16510" xr:uid="{00000000-0005-0000-0000-00003D040000}"/>
    <cellStyle name="40 % - Akzent2 7 2 2 6" xfId="29994" xr:uid="{00000000-0005-0000-0000-00003D040000}"/>
    <cellStyle name="40 % - Akzent2 7 2 2 7" xfId="43485" xr:uid="{00000000-0005-0000-0000-00003D040000}"/>
    <cellStyle name="40 % - Akzent2 7 2 3" xfId="5289" xr:uid="{00000000-0005-0000-0000-00003C040000}"/>
    <cellStyle name="40 % - Akzent2 7 2 3 2" xfId="18740" xr:uid="{00000000-0005-0000-0000-00003C040000}"/>
    <cellStyle name="40 % - Akzent2 7 2 3 3" xfId="32224" xr:uid="{00000000-0005-0000-0000-00003C040000}"/>
    <cellStyle name="40 % - Akzent2 7 2 3 4" xfId="45715" xr:uid="{00000000-0005-0000-0000-00003C040000}"/>
    <cellStyle name="40 % - Akzent2 7 2 4" xfId="8645" xr:uid="{00000000-0005-0000-0000-00003C040000}"/>
    <cellStyle name="40 % - Akzent2 7 2 4 2" xfId="22096" xr:uid="{00000000-0005-0000-0000-00003C040000}"/>
    <cellStyle name="40 % - Akzent2 7 2 4 3" xfId="35580" xr:uid="{00000000-0005-0000-0000-00003C040000}"/>
    <cellStyle name="40 % - Akzent2 7 2 4 4" xfId="49071" xr:uid="{00000000-0005-0000-0000-00003C040000}"/>
    <cellStyle name="40 % - Akzent2 7 2 5" xfId="12001" xr:uid="{00000000-0005-0000-0000-00003C040000}"/>
    <cellStyle name="40 % - Akzent2 7 2 5 2" xfId="25452" xr:uid="{00000000-0005-0000-0000-00003C040000}"/>
    <cellStyle name="40 % - Akzent2 7 2 5 3" xfId="38936" xr:uid="{00000000-0005-0000-0000-00003C040000}"/>
    <cellStyle name="40 % - Akzent2 7 2 5 4" xfId="52427" xr:uid="{00000000-0005-0000-0000-00003C040000}"/>
    <cellStyle name="40 % - Akzent2 7 2 6" xfId="15383" xr:uid="{00000000-0005-0000-0000-00003C040000}"/>
    <cellStyle name="40 % - Akzent2 7 2 7" xfId="28867" xr:uid="{00000000-0005-0000-0000-00003C040000}"/>
    <cellStyle name="40 % - Akzent2 7 2 8" xfId="42358" xr:uid="{00000000-0005-0000-0000-00003C040000}"/>
    <cellStyle name="40 % - Akzent2 7 3" xfId="2495" xr:uid="{00000000-0005-0000-0000-00003E040000}"/>
    <cellStyle name="40 % - Akzent2 7 3 2" xfId="5856" xr:uid="{00000000-0005-0000-0000-00003E040000}"/>
    <cellStyle name="40 % - Akzent2 7 3 2 2" xfId="19307" xr:uid="{00000000-0005-0000-0000-00003E040000}"/>
    <cellStyle name="40 % - Akzent2 7 3 2 3" xfId="32791" xr:uid="{00000000-0005-0000-0000-00003E040000}"/>
    <cellStyle name="40 % - Akzent2 7 3 2 4" xfId="46282" xr:uid="{00000000-0005-0000-0000-00003E040000}"/>
    <cellStyle name="40 % - Akzent2 7 3 3" xfId="9212" xr:uid="{00000000-0005-0000-0000-00003E040000}"/>
    <cellStyle name="40 % - Akzent2 7 3 3 2" xfId="22663" xr:uid="{00000000-0005-0000-0000-00003E040000}"/>
    <cellStyle name="40 % - Akzent2 7 3 3 3" xfId="36147" xr:uid="{00000000-0005-0000-0000-00003E040000}"/>
    <cellStyle name="40 % - Akzent2 7 3 3 4" xfId="49638" xr:uid="{00000000-0005-0000-0000-00003E040000}"/>
    <cellStyle name="40 % - Akzent2 7 3 4" xfId="12568" xr:uid="{00000000-0005-0000-0000-00003E040000}"/>
    <cellStyle name="40 % - Akzent2 7 3 4 2" xfId="26019" xr:uid="{00000000-0005-0000-0000-00003E040000}"/>
    <cellStyle name="40 % - Akzent2 7 3 4 3" xfId="39503" xr:uid="{00000000-0005-0000-0000-00003E040000}"/>
    <cellStyle name="40 % - Akzent2 7 3 4 4" xfId="52994" xr:uid="{00000000-0005-0000-0000-00003E040000}"/>
    <cellStyle name="40 % - Akzent2 7 3 5" xfId="15950" xr:uid="{00000000-0005-0000-0000-00003E040000}"/>
    <cellStyle name="40 % - Akzent2 7 3 6" xfId="29434" xr:uid="{00000000-0005-0000-0000-00003E040000}"/>
    <cellStyle name="40 % - Akzent2 7 3 7" xfId="42925" xr:uid="{00000000-0005-0000-0000-00003E040000}"/>
    <cellStyle name="40 % - Akzent2 7 4" xfId="3600" xr:uid="{00000000-0005-0000-0000-00003F040000}"/>
    <cellStyle name="40 % - Akzent2 7 4 2" xfId="6961" xr:uid="{00000000-0005-0000-0000-00003F040000}"/>
    <cellStyle name="40 % - Akzent2 7 4 2 2" xfId="20412" xr:uid="{00000000-0005-0000-0000-00003F040000}"/>
    <cellStyle name="40 % - Akzent2 7 4 2 3" xfId="33896" xr:uid="{00000000-0005-0000-0000-00003F040000}"/>
    <cellStyle name="40 % - Akzent2 7 4 2 4" xfId="47387" xr:uid="{00000000-0005-0000-0000-00003F040000}"/>
    <cellStyle name="40 % - Akzent2 7 4 3" xfId="10317" xr:uid="{00000000-0005-0000-0000-00003F040000}"/>
    <cellStyle name="40 % - Akzent2 7 4 3 2" xfId="23768" xr:uid="{00000000-0005-0000-0000-00003F040000}"/>
    <cellStyle name="40 % - Akzent2 7 4 3 3" xfId="37252" xr:uid="{00000000-0005-0000-0000-00003F040000}"/>
    <cellStyle name="40 % - Akzent2 7 4 3 4" xfId="50743" xr:uid="{00000000-0005-0000-0000-00003F040000}"/>
    <cellStyle name="40 % - Akzent2 7 4 4" xfId="13673" xr:uid="{00000000-0005-0000-0000-00003F040000}"/>
    <cellStyle name="40 % - Akzent2 7 4 4 2" xfId="27124" xr:uid="{00000000-0005-0000-0000-00003F040000}"/>
    <cellStyle name="40 % - Akzent2 7 4 4 3" xfId="40608" xr:uid="{00000000-0005-0000-0000-00003F040000}"/>
    <cellStyle name="40 % - Akzent2 7 4 4 4" xfId="54099" xr:uid="{00000000-0005-0000-0000-00003F040000}"/>
    <cellStyle name="40 % - Akzent2 7 4 5" xfId="17055" xr:uid="{00000000-0005-0000-0000-00003F040000}"/>
    <cellStyle name="40 % - Akzent2 7 4 6" xfId="30539" xr:uid="{00000000-0005-0000-0000-00003F040000}"/>
    <cellStyle name="40 % - Akzent2 7 4 7" xfId="44030" xr:uid="{00000000-0005-0000-0000-00003F040000}"/>
    <cellStyle name="40 % - Akzent2 7 5" xfId="4180" xr:uid="{00000000-0005-0000-0000-000040040000}"/>
    <cellStyle name="40 % - Akzent2 7 5 2" xfId="7537" xr:uid="{00000000-0005-0000-0000-000040040000}"/>
    <cellStyle name="40 % - Akzent2 7 5 2 2" xfId="20988" xr:uid="{00000000-0005-0000-0000-000040040000}"/>
    <cellStyle name="40 % - Akzent2 7 5 2 3" xfId="34472" xr:uid="{00000000-0005-0000-0000-000040040000}"/>
    <cellStyle name="40 % - Akzent2 7 5 2 4" xfId="47963" xr:uid="{00000000-0005-0000-0000-000040040000}"/>
    <cellStyle name="40 % - Akzent2 7 5 3" xfId="10893" xr:uid="{00000000-0005-0000-0000-000040040000}"/>
    <cellStyle name="40 % - Akzent2 7 5 3 2" xfId="24344" xr:uid="{00000000-0005-0000-0000-000040040000}"/>
    <cellStyle name="40 % - Akzent2 7 5 3 3" xfId="37828" xr:uid="{00000000-0005-0000-0000-000040040000}"/>
    <cellStyle name="40 % - Akzent2 7 5 3 4" xfId="51319" xr:uid="{00000000-0005-0000-0000-000040040000}"/>
    <cellStyle name="40 % - Akzent2 7 5 4" xfId="14249" xr:uid="{00000000-0005-0000-0000-000040040000}"/>
    <cellStyle name="40 % - Akzent2 7 5 4 2" xfId="27700" xr:uid="{00000000-0005-0000-0000-000040040000}"/>
    <cellStyle name="40 % - Akzent2 7 5 4 3" xfId="41184" xr:uid="{00000000-0005-0000-0000-000040040000}"/>
    <cellStyle name="40 % - Akzent2 7 5 4 4" xfId="54675" xr:uid="{00000000-0005-0000-0000-000040040000}"/>
    <cellStyle name="40 % - Akzent2 7 5 5" xfId="17631" xr:uid="{00000000-0005-0000-0000-000040040000}"/>
    <cellStyle name="40 % - Akzent2 7 5 6" xfId="31115" xr:uid="{00000000-0005-0000-0000-000040040000}"/>
    <cellStyle name="40 % - Akzent2 7 5 7" xfId="44606" xr:uid="{00000000-0005-0000-0000-000040040000}"/>
    <cellStyle name="40 % - Akzent2 7 6" xfId="4730" xr:uid="{00000000-0005-0000-0000-00003B040000}"/>
    <cellStyle name="40 % - Akzent2 7 6 2" xfId="18181" xr:uid="{00000000-0005-0000-0000-00003B040000}"/>
    <cellStyle name="40 % - Akzent2 7 6 3" xfId="31665" xr:uid="{00000000-0005-0000-0000-00003B040000}"/>
    <cellStyle name="40 % - Akzent2 7 6 4" xfId="45156" xr:uid="{00000000-0005-0000-0000-00003B040000}"/>
    <cellStyle name="40 % - Akzent2 7 7" xfId="8086" xr:uid="{00000000-0005-0000-0000-00003B040000}"/>
    <cellStyle name="40 % - Akzent2 7 7 2" xfId="21537" xr:uid="{00000000-0005-0000-0000-00003B040000}"/>
    <cellStyle name="40 % - Akzent2 7 7 3" xfId="35021" xr:uid="{00000000-0005-0000-0000-00003B040000}"/>
    <cellStyle name="40 % - Akzent2 7 7 4" xfId="48512" xr:uid="{00000000-0005-0000-0000-00003B040000}"/>
    <cellStyle name="40 % - Akzent2 7 8" xfId="11442" xr:uid="{00000000-0005-0000-0000-00003B040000}"/>
    <cellStyle name="40 % - Akzent2 7 8 2" xfId="24893" xr:uid="{00000000-0005-0000-0000-00003B040000}"/>
    <cellStyle name="40 % - Akzent2 7 8 3" xfId="38377" xr:uid="{00000000-0005-0000-0000-00003B040000}"/>
    <cellStyle name="40 % - Akzent2 7 8 4" xfId="51868" xr:uid="{00000000-0005-0000-0000-00003B040000}"/>
    <cellStyle name="40 % - Akzent2 7 9" xfId="14823" xr:uid="{00000000-0005-0000-0000-00003B040000}"/>
    <cellStyle name="40 % - Akzent2 8" xfId="1578" xr:uid="{00000000-0005-0000-0000-000041040000}"/>
    <cellStyle name="40 % - Akzent2 8 10" xfId="28547" xr:uid="{00000000-0005-0000-0000-000041040000}"/>
    <cellStyle name="40 % - Akzent2 8 11" xfId="42038" xr:uid="{00000000-0005-0000-0000-000041040000}"/>
    <cellStyle name="40 % - Akzent2 8 2" xfId="2155" xr:uid="{00000000-0005-0000-0000-000042040000}"/>
    <cellStyle name="40 % - Akzent2 8 2 2" xfId="3296" xr:uid="{00000000-0005-0000-0000-000043040000}"/>
    <cellStyle name="40 % - Akzent2 8 2 2 2" xfId="6657" xr:uid="{00000000-0005-0000-0000-000043040000}"/>
    <cellStyle name="40 % - Akzent2 8 2 2 2 2" xfId="20108" xr:uid="{00000000-0005-0000-0000-000043040000}"/>
    <cellStyle name="40 % - Akzent2 8 2 2 2 3" xfId="33592" xr:uid="{00000000-0005-0000-0000-000043040000}"/>
    <cellStyle name="40 % - Akzent2 8 2 2 2 4" xfId="47083" xr:uid="{00000000-0005-0000-0000-000043040000}"/>
    <cellStyle name="40 % - Akzent2 8 2 2 3" xfId="10013" xr:uid="{00000000-0005-0000-0000-000043040000}"/>
    <cellStyle name="40 % - Akzent2 8 2 2 3 2" xfId="23464" xr:uid="{00000000-0005-0000-0000-000043040000}"/>
    <cellStyle name="40 % - Akzent2 8 2 2 3 3" xfId="36948" xr:uid="{00000000-0005-0000-0000-000043040000}"/>
    <cellStyle name="40 % - Akzent2 8 2 2 3 4" xfId="50439" xr:uid="{00000000-0005-0000-0000-000043040000}"/>
    <cellStyle name="40 % - Akzent2 8 2 2 4" xfId="13369" xr:uid="{00000000-0005-0000-0000-000043040000}"/>
    <cellStyle name="40 % - Akzent2 8 2 2 4 2" xfId="26820" xr:uid="{00000000-0005-0000-0000-000043040000}"/>
    <cellStyle name="40 % - Akzent2 8 2 2 4 3" xfId="40304" xr:uid="{00000000-0005-0000-0000-000043040000}"/>
    <cellStyle name="40 % - Akzent2 8 2 2 4 4" xfId="53795" xr:uid="{00000000-0005-0000-0000-000043040000}"/>
    <cellStyle name="40 % - Akzent2 8 2 2 5" xfId="16751" xr:uid="{00000000-0005-0000-0000-000043040000}"/>
    <cellStyle name="40 % - Akzent2 8 2 2 6" xfId="30235" xr:uid="{00000000-0005-0000-0000-000043040000}"/>
    <cellStyle name="40 % - Akzent2 8 2 2 7" xfId="43726" xr:uid="{00000000-0005-0000-0000-000043040000}"/>
    <cellStyle name="40 % - Akzent2 8 2 3" xfId="5530" xr:uid="{00000000-0005-0000-0000-000042040000}"/>
    <cellStyle name="40 % - Akzent2 8 2 3 2" xfId="18981" xr:uid="{00000000-0005-0000-0000-000042040000}"/>
    <cellStyle name="40 % - Akzent2 8 2 3 3" xfId="32465" xr:uid="{00000000-0005-0000-0000-000042040000}"/>
    <cellStyle name="40 % - Akzent2 8 2 3 4" xfId="45956" xr:uid="{00000000-0005-0000-0000-000042040000}"/>
    <cellStyle name="40 % - Akzent2 8 2 4" xfId="8886" xr:uid="{00000000-0005-0000-0000-000042040000}"/>
    <cellStyle name="40 % - Akzent2 8 2 4 2" xfId="22337" xr:uid="{00000000-0005-0000-0000-000042040000}"/>
    <cellStyle name="40 % - Akzent2 8 2 4 3" xfId="35821" xr:uid="{00000000-0005-0000-0000-000042040000}"/>
    <cellStyle name="40 % - Akzent2 8 2 4 4" xfId="49312" xr:uid="{00000000-0005-0000-0000-000042040000}"/>
    <cellStyle name="40 % - Akzent2 8 2 5" xfId="12242" xr:uid="{00000000-0005-0000-0000-000042040000}"/>
    <cellStyle name="40 % - Akzent2 8 2 5 2" xfId="25693" xr:uid="{00000000-0005-0000-0000-000042040000}"/>
    <cellStyle name="40 % - Akzent2 8 2 5 3" xfId="39177" xr:uid="{00000000-0005-0000-0000-000042040000}"/>
    <cellStyle name="40 % - Akzent2 8 2 5 4" xfId="52668" xr:uid="{00000000-0005-0000-0000-000042040000}"/>
    <cellStyle name="40 % - Akzent2 8 2 6" xfId="15624" xr:uid="{00000000-0005-0000-0000-000042040000}"/>
    <cellStyle name="40 % - Akzent2 8 2 7" xfId="29108" xr:uid="{00000000-0005-0000-0000-000042040000}"/>
    <cellStyle name="40 % - Akzent2 8 2 8" xfId="42599" xr:uid="{00000000-0005-0000-0000-000042040000}"/>
    <cellStyle name="40 % - Akzent2 8 3" xfId="2736" xr:uid="{00000000-0005-0000-0000-000044040000}"/>
    <cellStyle name="40 % - Akzent2 8 3 2" xfId="6097" xr:uid="{00000000-0005-0000-0000-000044040000}"/>
    <cellStyle name="40 % - Akzent2 8 3 2 2" xfId="19548" xr:uid="{00000000-0005-0000-0000-000044040000}"/>
    <cellStyle name="40 % - Akzent2 8 3 2 3" xfId="33032" xr:uid="{00000000-0005-0000-0000-000044040000}"/>
    <cellStyle name="40 % - Akzent2 8 3 2 4" xfId="46523" xr:uid="{00000000-0005-0000-0000-000044040000}"/>
    <cellStyle name="40 % - Akzent2 8 3 3" xfId="9453" xr:uid="{00000000-0005-0000-0000-000044040000}"/>
    <cellStyle name="40 % - Akzent2 8 3 3 2" xfId="22904" xr:uid="{00000000-0005-0000-0000-000044040000}"/>
    <cellStyle name="40 % - Akzent2 8 3 3 3" xfId="36388" xr:uid="{00000000-0005-0000-0000-000044040000}"/>
    <cellStyle name="40 % - Akzent2 8 3 3 4" xfId="49879" xr:uid="{00000000-0005-0000-0000-000044040000}"/>
    <cellStyle name="40 % - Akzent2 8 3 4" xfId="12809" xr:uid="{00000000-0005-0000-0000-000044040000}"/>
    <cellStyle name="40 % - Akzent2 8 3 4 2" xfId="26260" xr:uid="{00000000-0005-0000-0000-000044040000}"/>
    <cellStyle name="40 % - Akzent2 8 3 4 3" xfId="39744" xr:uid="{00000000-0005-0000-0000-000044040000}"/>
    <cellStyle name="40 % - Akzent2 8 3 4 4" xfId="53235" xr:uid="{00000000-0005-0000-0000-000044040000}"/>
    <cellStyle name="40 % - Akzent2 8 3 5" xfId="16191" xr:uid="{00000000-0005-0000-0000-000044040000}"/>
    <cellStyle name="40 % - Akzent2 8 3 6" xfId="29675" xr:uid="{00000000-0005-0000-0000-000044040000}"/>
    <cellStyle name="40 % - Akzent2 8 3 7" xfId="43166" xr:uid="{00000000-0005-0000-0000-000044040000}"/>
    <cellStyle name="40 % - Akzent2 8 4" xfId="3841" xr:uid="{00000000-0005-0000-0000-000045040000}"/>
    <cellStyle name="40 % - Akzent2 8 4 2" xfId="7202" xr:uid="{00000000-0005-0000-0000-000045040000}"/>
    <cellStyle name="40 % - Akzent2 8 4 2 2" xfId="20653" xr:uid="{00000000-0005-0000-0000-000045040000}"/>
    <cellStyle name="40 % - Akzent2 8 4 2 3" xfId="34137" xr:uid="{00000000-0005-0000-0000-000045040000}"/>
    <cellStyle name="40 % - Akzent2 8 4 2 4" xfId="47628" xr:uid="{00000000-0005-0000-0000-000045040000}"/>
    <cellStyle name="40 % - Akzent2 8 4 3" xfId="10558" xr:uid="{00000000-0005-0000-0000-000045040000}"/>
    <cellStyle name="40 % - Akzent2 8 4 3 2" xfId="24009" xr:uid="{00000000-0005-0000-0000-000045040000}"/>
    <cellStyle name="40 % - Akzent2 8 4 3 3" xfId="37493" xr:uid="{00000000-0005-0000-0000-000045040000}"/>
    <cellStyle name="40 % - Akzent2 8 4 3 4" xfId="50984" xr:uid="{00000000-0005-0000-0000-000045040000}"/>
    <cellStyle name="40 % - Akzent2 8 4 4" xfId="13914" xr:uid="{00000000-0005-0000-0000-000045040000}"/>
    <cellStyle name="40 % - Akzent2 8 4 4 2" xfId="27365" xr:uid="{00000000-0005-0000-0000-000045040000}"/>
    <cellStyle name="40 % - Akzent2 8 4 4 3" xfId="40849" xr:uid="{00000000-0005-0000-0000-000045040000}"/>
    <cellStyle name="40 % - Akzent2 8 4 4 4" xfId="54340" xr:uid="{00000000-0005-0000-0000-000045040000}"/>
    <cellStyle name="40 % - Akzent2 8 4 5" xfId="17296" xr:uid="{00000000-0005-0000-0000-000045040000}"/>
    <cellStyle name="40 % - Akzent2 8 4 6" xfId="30780" xr:uid="{00000000-0005-0000-0000-000045040000}"/>
    <cellStyle name="40 % - Akzent2 8 4 7" xfId="44271" xr:uid="{00000000-0005-0000-0000-000045040000}"/>
    <cellStyle name="40 % - Akzent2 8 5" xfId="4421" xr:uid="{00000000-0005-0000-0000-000046040000}"/>
    <cellStyle name="40 % - Akzent2 8 5 2" xfId="7778" xr:uid="{00000000-0005-0000-0000-000046040000}"/>
    <cellStyle name="40 % - Akzent2 8 5 2 2" xfId="21229" xr:uid="{00000000-0005-0000-0000-000046040000}"/>
    <cellStyle name="40 % - Akzent2 8 5 2 3" xfId="34713" xr:uid="{00000000-0005-0000-0000-000046040000}"/>
    <cellStyle name="40 % - Akzent2 8 5 2 4" xfId="48204" xr:uid="{00000000-0005-0000-0000-000046040000}"/>
    <cellStyle name="40 % - Akzent2 8 5 3" xfId="11134" xr:uid="{00000000-0005-0000-0000-000046040000}"/>
    <cellStyle name="40 % - Akzent2 8 5 3 2" xfId="24585" xr:uid="{00000000-0005-0000-0000-000046040000}"/>
    <cellStyle name="40 % - Akzent2 8 5 3 3" xfId="38069" xr:uid="{00000000-0005-0000-0000-000046040000}"/>
    <cellStyle name="40 % - Akzent2 8 5 3 4" xfId="51560" xr:uid="{00000000-0005-0000-0000-000046040000}"/>
    <cellStyle name="40 % - Akzent2 8 5 4" xfId="14490" xr:uid="{00000000-0005-0000-0000-000046040000}"/>
    <cellStyle name="40 % - Akzent2 8 5 4 2" xfId="27941" xr:uid="{00000000-0005-0000-0000-000046040000}"/>
    <cellStyle name="40 % - Akzent2 8 5 4 3" xfId="41425" xr:uid="{00000000-0005-0000-0000-000046040000}"/>
    <cellStyle name="40 % - Akzent2 8 5 4 4" xfId="54916" xr:uid="{00000000-0005-0000-0000-000046040000}"/>
    <cellStyle name="40 % - Akzent2 8 5 5" xfId="17872" xr:uid="{00000000-0005-0000-0000-000046040000}"/>
    <cellStyle name="40 % - Akzent2 8 5 6" xfId="31356" xr:uid="{00000000-0005-0000-0000-000046040000}"/>
    <cellStyle name="40 % - Akzent2 8 5 7" xfId="44847" xr:uid="{00000000-0005-0000-0000-000046040000}"/>
    <cellStyle name="40 % - Akzent2 8 6" xfId="4971" xr:uid="{00000000-0005-0000-0000-000041040000}"/>
    <cellStyle name="40 % - Akzent2 8 6 2" xfId="18422" xr:uid="{00000000-0005-0000-0000-000041040000}"/>
    <cellStyle name="40 % - Akzent2 8 6 3" xfId="31906" xr:uid="{00000000-0005-0000-0000-000041040000}"/>
    <cellStyle name="40 % - Akzent2 8 6 4" xfId="45397" xr:uid="{00000000-0005-0000-0000-000041040000}"/>
    <cellStyle name="40 % - Akzent2 8 7" xfId="8327" xr:uid="{00000000-0005-0000-0000-000041040000}"/>
    <cellStyle name="40 % - Akzent2 8 7 2" xfId="21778" xr:uid="{00000000-0005-0000-0000-000041040000}"/>
    <cellStyle name="40 % - Akzent2 8 7 3" xfId="35262" xr:uid="{00000000-0005-0000-0000-000041040000}"/>
    <cellStyle name="40 % - Akzent2 8 7 4" xfId="48753" xr:uid="{00000000-0005-0000-0000-000041040000}"/>
    <cellStyle name="40 % - Akzent2 8 8" xfId="11683" xr:uid="{00000000-0005-0000-0000-000041040000}"/>
    <cellStyle name="40 % - Akzent2 8 8 2" xfId="25134" xr:uid="{00000000-0005-0000-0000-000041040000}"/>
    <cellStyle name="40 % - Akzent2 8 8 3" xfId="38618" xr:uid="{00000000-0005-0000-0000-000041040000}"/>
    <cellStyle name="40 % - Akzent2 8 8 4" xfId="52109" xr:uid="{00000000-0005-0000-0000-000041040000}"/>
    <cellStyle name="40 % - Akzent2 8 9" xfId="15064" xr:uid="{00000000-0005-0000-0000-000041040000}"/>
    <cellStyle name="40 % - Akzent2 9" xfId="1624" xr:uid="{00000000-0005-0000-0000-000047040000}"/>
    <cellStyle name="40 % - Akzent2 9 2" xfId="2178" xr:uid="{00000000-0005-0000-0000-000048040000}"/>
    <cellStyle name="40 % - Akzent2 9 2 2" xfId="3319" xr:uid="{00000000-0005-0000-0000-000049040000}"/>
    <cellStyle name="40 % - Akzent2 9 2 2 2" xfId="6680" xr:uid="{00000000-0005-0000-0000-000049040000}"/>
    <cellStyle name="40 % - Akzent2 9 2 2 2 2" xfId="20131" xr:uid="{00000000-0005-0000-0000-000049040000}"/>
    <cellStyle name="40 % - Akzent2 9 2 2 2 3" xfId="33615" xr:uid="{00000000-0005-0000-0000-000049040000}"/>
    <cellStyle name="40 % - Akzent2 9 2 2 2 4" xfId="47106" xr:uid="{00000000-0005-0000-0000-000049040000}"/>
    <cellStyle name="40 % - Akzent2 9 2 2 3" xfId="10036" xr:uid="{00000000-0005-0000-0000-000049040000}"/>
    <cellStyle name="40 % - Akzent2 9 2 2 3 2" xfId="23487" xr:uid="{00000000-0005-0000-0000-000049040000}"/>
    <cellStyle name="40 % - Akzent2 9 2 2 3 3" xfId="36971" xr:uid="{00000000-0005-0000-0000-000049040000}"/>
    <cellStyle name="40 % - Akzent2 9 2 2 3 4" xfId="50462" xr:uid="{00000000-0005-0000-0000-000049040000}"/>
    <cellStyle name="40 % - Akzent2 9 2 2 4" xfId="13392" xr:uid="{00000000-0005-0000-0000-000049040000}"/>
    <cellStyle name="40 % - Akzent2 9 2 2 4 2" xfId="26843" xr:uid="{00000000-0005-0000-0000-000049040000}"/>
    <cellStyle name="40 % - Akzent2 9 2 2 4 3" xfId="40327" xr:uid="{00000000-0005-0000-0000-000049040000}"/>
    <cellStyle name="40 % - Akzent2 9 2 2 4 4" xfId="53818" xr:uid="{00000000-0005-0000-0000-000049040000}"/>
    <cellStyle name="40 % - Akzent2 9 2 2 5" xfId="16774" xr:uid="{00000000-0005-0000-0000-000049040000}"/>
    <cellStyle name="40 % - Akzent2 9 2 2 6" xfId="30258" xr:uid="{00000000-0005-0000-0000-000049040000}"/>
    <cellStyle name="40 % - Akzent2 9 2 2 7" xfId="43749" xr:uid="{00000000-0005-0000-0000-000049040000}"/>
    <cellStyle name="40 % - Akzent2 9 2 3" xfId="5553" xr:uid="{00000000-0005-0000-0000-000048040000}"/>
    <cellStyle name="40 % - Akzent2 9 2 3 2" xfId="19004" xr:uid="{00000000-0005-0000-0000-000048040000}"/>
    <cellStyle name="40 % - Akzent2 9 2 3 3" xfId="32488" xr:uid="{00000000-0005-0000-0000-000048040000}"/>
    <cellStyle name="40 % - Akzent2 9 2 3 4" xfId="45979" xr:uid="{00000000-0005-0000-0000-000048040000}"/>
    <cellStyle name="40 % - Akzent2 9 2 4" xfId="8909" xr:uid="{00000000-0005-0000-0000-000048040000}"/>
    <cellStyle name="40 % - Akzent2 9 2 4 2" xfId="22360" xr:uid="{00000000-0005-0000-0000-000048040000}"/>
    <cellStyle name="40 % - Akzent2 9 2 4 3" xfId="35844" xr:uid="{00000000-0005-0000-0000-000048040000}"/>
    <cellStyle name="40 % - Akzent2 9 2 4 4" xfId="49335" xr:uid="{00000000-0005-0000-0000-000048040000}"/>
    <cellStyle name="40 % - Akzent2 9 2 5" xfId="12265" xr:uid="{00000000-0005-0000-0000-000048040000}"/>
    <cellStyle name="40 % - Akzent2 9 2 5 2" xfId="25716" xr:uid="{00000000-0005-0000-0000-000048040000}"/>
    <cellStyle name="40 % - Akzent2 9 2 5 3" xfId="39200" xr:uid="{00000000-0005-0000-0000-000048040000}"/>
    <cellStyle name="40 % - Akzent2 9 2 5 4" xfId="52691" xr:uid="{00000000-0005-0000-0000-000048040000}"/>
    <cellStyle name="40 % - Akzent2 9 2 6" xfId="15647" xr:uid="{00000000-0005-0000-0000-000048040000}"/>
    <cellStyle name="40 % - Akzent2 9 2 7" xfId="29131" xr:uid="{00000000-0005-0000-0000-000048040000}"/>
    <cellStyle name="40 % - Akzent2 9 2 8" xfId="42622" xr:uid="{00000000-0005-0000-0000-000048040000}"/>
    <cellStyle name="40 % - Akzent2 9 3" xfId="2760" xr:uid="{00000000-0005-0000-0000-00004A040000}"/>
    <cellStyle name="40 % - Akzent2 9 3 2" xfId="6121" xr:uid="{00000000-0005-0000-0000-00004A040000}"/>
    <cellStyle name="40 % - Akzent2 9 3 2 2" xfId="19572" xr:uid="{00000000-0005-0000-0000-00004A040000}"/>
    <cellStyle name="40 % - Akzent2 9 3 2 3" xfId="33056" xr:uid="{00000000-0005-0000-0000-00004A040000}"/>
    <cellStyle name="40 % - Akzent2 9 3 2 4" xfId="46547" xr:uid="{00000000-0005-0000-0000-00004A040000}"/>
    <cellStyle name="40 % - Akzent2 9 3 3" xfId="9477" xr:uid="{00000000-0005-0000-0000-00004A040000}"/>
    <cellStyle name="40 % - Akzent2 9 3 3 2" xfId="22928" xr:uid="{00000000-0005-0000-0000-00004A040000}"/>
    <cellStyle name="40 % - Akzent2 9 3 3 3" xfId="36412" xr:uid="{00000000-0005-0000-0000-00004A040000}"/>
    <cellStyle name="40 % - Akzent2 9 3 3 4" xfId="49903" xr:uid="{00000000-0005-0000-0000-00004A040000}"/>
    <cellStyle name="40 % - Akzent2 9 3 4" xfId="12833" xr:uid="{00000000-0005-0000-0000-00004A040000}"/>
    <cellStyle name="40 % - Akzent2 9 3 4 2" xfId="26284" xr:uid="{00000000-0005-0000-0000-00004A040000}"/>
    <cellStyle name="40 % - Akzent2 9 3 4 3" xfId="39768" xr:uid="{00000000-0005-0000-0000-00004A040000}"/>
    <cellStyle name="40 % - Akzent2 9 3 4 4" xfId="53259" xr:uid="{00000000-0005-0000-0000-00004A040000}"/>
    <cellStyle name="40 % - Akzent2 9 3 5" xfId="16215" xr:uid="{00000000-0005-0000-0000-00004A040000}"/>
    <cellStyle name="40 % - Akzent2 9 3 6" xfId="29699" xr:uid="{00000000-0005-0000-0000-00004A040000}"/>
    <cellStyle name="40 % - Akzent2 9 3 7" xfId="43190" xr:uid="{00000000-0005-0000-0000-00004A040000}"/>
    <cellStyle name="40 % - Akzent2 9 4" xfId="4994" xr:uid="{00000000-0005-0000-0000-000047040000}"/>
    <cellStyle name="40 % - Akzent2 9 4 2" xfId="18445" xr:uid="{00000000-0005-0000-0000-000047040000}"/>
    <cellStyle name="40 % - Akzent2 9 4 3" xfId="31929" xr:uid="{00000000-0005-0000-0000-000047040000}"/>
    <cellStyle name="40 % - Akzent2 9 4 4" xfId="45420" xr:uid="{00000000-0005-0000-0000-000047040000}"/>
    <cellStyle name="40 % - Akzent2 9 5" xfId="8350" xr:uid="{00000000-0005-0000-0000-000047040000}"/>
    <cellStyle name="40 % - Akzent2 9 5 2" xfId="21801" xr:uid="{00000000-0005-0000-0000-000047040000}"/>
    <cellStyle name="40 % - Akzent2 9 5 3" xfId="35285" xr:uid="{00000000-0005-0000-0000-000047040000}"/>
    <cellStyle name="40 % - Akzent2 9 5 4" xfId="48776" xr:uid="{00000000-0005-0000-0000-000047040000}"/>
    <cellStyle name="40 % - Akzent2 9 6" xfId="11706" xr:uid="{00000000-0005-0000-0000-000047040000}"/>
    <cellStyle name="40 % - Akzent2 9 6 2" xfId="25157" xr:uid="{00000000-0005-0000-0000-000047040000}"/>
    <cellStyle name="40 % - Akzent2 9 6 3" xfId="38641" xr:uid="{00000000-0005-0000-0000-000047040000}"/>
    <cellStyle name="40 % - Akzent2 9 6 4" xfId="52132" xr:uid="{00000000-0005-0000-0000-000047040000}"/>
    <cellStyle name="40 % - Akzent2 9 7" xfId="15088" xr:uid="{00000000-0005-0000-0000-000047040000}"/>
    <cellStyle name="40 % - Akzent2 9 8" xfId="28572" xr:uid="{00000000-0005-0000-0000-000047040000}"/>
    <cellStyle name="40 % - Akzent2 9 9" xfId="42063" xr:uid="{00000000-0005-0000-0000-000047040000}"/>
    <cellStyle name="40 % - Akzent3" xfId="264" builtinId="39" customBuiltin="1"/>
    <cellStyle name="40 % - Akzent3 10" xfId="1649" xr:uid="{00000000-0005-0000-0000-00004C040000}"/>
    <cellStyle name="40 % - Akzent3 10 2" xfId="2785" xr:uid="{00000000-0005-0000-0000-00004D040000}"/>
    <cellStyle name="40 % - Akzent3 10 2 2" xfId="6146" xr:uid="{00000000-0005-0000-0000-00004D040000}"/>
    <cellStyle name="40 % - Akzent3 10 2 2 2" xfId="19597" xr:uid="{00000000-0005-0000-0000-00004D040000}"/>
    <cellStyle name="40 % - Akzent3 10 2 2 3" xfId="33081" xr:uid="{00000000-0005-0000-0000-00004D040000}"/>
    <cellStyle name="40 % - Akzent3 10 2 2 4" xfId="46572" xr:uid="{00000000-0005-0000-0000-00004D040000}"/>
    <cellStyle name="40 % - Akzent3 10 2 3" xfId="9502" xr:uid="{00000000-0005-0000-0000-00004D040000}"/>
    <cellStyle name="40 % - Akzent3 10 2 3 2" xfId="22953" xr:uid="{00000000-0005-0000-0000-00004D040000}"/>
    <cellStyle name="40 % - Akzent3 10 2 3 3" xfId="36437" xr:uid="{00000000-0005-0000-0000-00004D040000}"/>
    <cellStyle name="40 % - Akzent3 10 2 3 4" xfId="49928" xr:uid="{00000000-0005-0000-0000-00004D040000}"/>
    <cellStyle name="40 % - Akzent3 10 2 4" xfId="12858" xr:uid="{00000000-0005-0000-0000-00004D040000}"/>
    <cellStyle name="40 % - Akzent3 10 2 4 2" xfId="26309" xr:uid="{00000000-0005-0000-0000-00004D040000}"/>
    <cellStyle name="40 % - Akzent3 10 2 4 3" xfId="39793" xr:uid="{00000000-0005-0000-0000-00004D040000}"/>
    <cellStyle name="40 % - Akzent3 10 2 4 4" xfId="53284" xr:uid="{00000000-0005-0000-0000-00004D040000}"/>
    <cellStyle name="40 % - Akzent3 10 2 5" xfId="16240" xr:uid="{00000000-0005-0000-0000-00004D040000}"/>
    <cellStyle name="40 % - Akzent3 10 2 6" xfId="29724" xr:uid="{00000000-0005-0000-0000-00004D040000}"/>
    <cellStyle name="40 % - Akzent3 10 2 7" xfId="43215" xr:uid="{00000000-0005-0000-0000-00004D040000}"/>
    <cellStyle name="40 % - Akzent3 10 3" xfId="5019" xr:uid="{00000000-0005-0000-0000-00004C040000}"/>
    <cellStyle name="40 % - Akzent3 10 3 2" xfId="18470" xr:uid="{00000000-0005-0000-0000-00004C040000}"/>
    <cellStyle name="40 % - Akzent3 10 3 3" xfId="31954" xr:uid="{00000000-0005-0000-0000-00004C040000}"/>
    <cellStyle name="40 % - Akzent3 10 3 4" xfId="45445" xr:uid="{00000000-0005-0000-0000-00004C040000}"/>
    <cellStyle name="40 % - Akzent3 10 4" xfId="8375" xr:uid="{00000000-0005-0000-0000-00004C040000}"/>
    <cellStyle name="40 % - Akzent3 10 4 2" xfId="21826" xr:uid="{00000000-0005-0000-0000-00004C040000}"/>
    <cellStyle name="40 % - Akzent3 10 4 3" xfId="35310" xr:uid="{00000000-0005-0000-0000-00004C040000}"/>
    <cellStyle name="40 % - Akzent3 10 4 4" xfId="48801" xr:uid="{00000000-0005-0000-0000-00004C040000}"/>
    <cellStyle name="40 % - Akzent3 10 5" xfId="11731" xr:uid="{00000000-0005-0000-0000-00004C040000}"/>
    <cellStyle name="40 % - Akzent3 10 5 2" xfId="25182" xr:uid="{00000000-0005-0000-0000-00004C040000}"/>
    <cellStyle name="40 % - Akzent3 10 5 3" xfId="38666" xr:uid="{00000000-0005-0000-0000-00004C040000}"/>
    <cellStyle name="40 % - Akzent3 10 5 4" xfId="52157" xr:uid="{00000000-0005-0000-0000-00004C040000}"/>
    <cellStyle name="40 % - Akzent3 10 6" xfId="15113" xr:uid="{00000000-0005-0000-0000-00004C040000}"/>
    <cellStyle name="40 % - Akzent3 10 7" xfId="28597" xr:uid="{00000000-0005-0000-0000-00004C040000}"/>
    <cellStyle name="40 % - Akzent3 10 8" xfId="42088" xr:uid="{00000000-0005-0000-0000-00004C040000}"/>
    <cellStyle name="40 % - Akzent3 11" xfId="2208" xr:uid="{00000000-0005-0000-0000-00004E040000}"/>
    <cellStyle name="40 % - Akzent3 11 2" xfId="5583" xr:uid="{00000000-0005-0000-0000-00004E040000}"/>
    <cellStyle name="40 % - Akzent3 11 2 2" xfId="19034" xr:uid="{00000000-0005-0000-0000-00004E040000}"/>
    <cellStyle name="40 % - Akzent3 11 2 3" xfId="32518" xr:uid="{00000000-0005-0000-0000-00004E040000}"/>
    <cellStyle name="40 % - Akzent3 11 2 4" xfId="46009" xr:uid="{00000000-0005-0000-0000-00004E040000}"/>
    <cellStyle name="40 % - Akzent3 11 3" xfId="8939" xr:uid="{00000000-0005-0000-0000-00004E040000}"/>
    <cellStyle name="40 % - Akzent3 11 3 2" xfId="22390" xr:uid="{00000000-0005-0000-0000-00004E040000}"/>
    <cellStyle name="40 % - Akzent3 11 3 3" xfId="35874" xr:uid="{00000000-0005-0000-0000-00004E040000}"/>
    <cellStyle name="40 % - Akzent3 11 3 4" xfId="49365" xr:uid="{00000000-0005-0000-0000-00004E040000}"/>
    <cellStyle name="40 % - Akzent3 11 4" xfId="12295" xr:uid="{00000000-0005-0000-0000-00004E040000}"/>
    <cellStyle name="40 % - Akzent3 11 4 2" xfId="25746" xr:uid="{00000000-0005-0000-0000-00004E040000}"/>
    <cellStyle name="40 % - Akzent3 11 4 3" xfId="39230" xr:uid="{00000000-0005-0000-0000-00004E040000}"/>
    <cellStyle name="40 % - Akzent3 11 4 4" xfId="52721" xr:uid="{00000000-0005-0000-0000-00004E040000}"/>
    <cellStyle name="40 % - Akzent3 11 5" xfId="15677" xr:uid="{00000000-0005-0000-0000-00004E040000}"/>
    <cellStyle name="40 % - Akzent3 11 6" xfId="29161" xr:uid="{00000000-0005-0000-0000-00004E040000}"/>
    <cellStyle name="40 % - Akzent3 11 7" xfId="42652" xr:uid="{00000000-0005-0000-0000-00004E040000}"/>
    <cellStyle name="40 % - Akzent3 12" xfId="3349" xr:uid="{00000000-0005-0000-0000-00004F040000}"/>
    <cellStyle name="40 % - Akzent3 12 2" xfId="6710" xr:uid="{00000000-0005-0000-0000-00004F040000}"/>
    <cellStyle name="40 % - Akzent3 12 2 2" xfId="20161" xr:uid="{00000000-0005-0000-0000-00004F040000}"/>
    <cellStyle name="40 % - Akzent3 12 2 3" xfId="33645" xr:uid="{00000000-0005-0000-0000-00004F040000}"/>
    <cellStyle name="40 % - Akzent3 12 2 4" xfId="47136" xr:uid="{00000000-0005-0000-0000-00004F040000}"/>
    <cellStyle name="40 % - Akzent3 12 3" xfId="10066" xr:uid="{00000000-0005-0000-0000-00004F040000}"/>
    <cellStyle name="40 % - Akzent3 12 3 2" xfId="23517" xr:uid="{00000000-0005-0000-0000-00004F040000}"/>
    <cellStyle name="40 % - Akzent3 12 3 3" xfId="37001" xr:uid="{00000000-0005-0000-0000-00004F040000}"/>
    <cellStyle name="40 % - Akzent3 12 3 4" xfId="50492" xr:uid="{00000000-0005-0000-0000-00004F040000}"/>
    <cellStyle name="40 % - Akzent3 12 4" xfId="13422" xr:uid="{00000000-0005-0000-0000-00004F040000}"/>
    <cellStyle name="40 % - Akzent3 12 4 2" xfId="26873" xr:uid="{00000000-0005-0000-0000-00004F040000}"/>
    <cellStyle name="40 % - Akzent3 12 4 3" xfId="40357" xr:uid="{00000000-0005-0000-0000-00004F040000}"/>
    <cellStyle name="40 % - Akzent3 12 4 4" xfId="53848" xr:uid="{00000000-0005-0000-0000-00004F040000}"/>
    <cellStyle name="40 % - Akzent3 12 5" xfId="16804" xr:uid="{00000000-0005-0000-0000-00004F040000}"/>
    <cellStyle name="40 % - Akzent3 12 6" xfId="30288" xr:uid="{00000000-0005-0000-0000-00004F040000}"/>
    <cellStyle name="40 % - Akzent3 12 7" xfId="43779" xr:uid="{00000000-0005-0000-0000-00004F040000}"/>
    <cellStyle name="40 % - Akzent3 13" xfId="3865" xr:uid="{00000000-0005-0000-0000-000050040000}"/>
    <cellStyle name="40 % - Akzent3 13 2" xfId="7226" xr:uid="{00000000-0005-0000-0000-000050040000}"/>
    <cellStyle name="40 % - Akzent3 13 2 2" xfId="20677" xr:uid="{00000000-0005-0000-0000-000050040000}"/>
    <cellStyle name="40 % - Akzent3 13 2 3" xfId="34161" xr:uid="{00000000-0005-0000-0000-000050040000}"/>
    <cellStyle name="40 % - Akzent3 13 2 4" xfId="47652" xr:uid="{00000000-0005-0000-0000-000050040000}"/>
    <cellStyle name="40 % - Akzent3 13 3" xfId="10582" xr:uid="{00000000-0005-0000-0000-000050040000}"/>
    <cellStyle name="40 % - Akzent3 13 3 2" xfId="24033" xr:uid="{00000000-0005-0000-0000-000050040000}"/>
    <cellStyle name="40 % - Akzent3 13 3 3" xfId="37517" xr:uid="{00000000-0005-0000-0000-000050040000}"/>
    <cellStyle name="40 % - Akzent3 13 3 4" xfId="51008" xr:uid="{00000000-0005-0000-0000-000050040000}"/>
    <cellStyle name="40 % - Akzent3 13 4" xfId="13938" xr:uid="{00000000-0005-0000-0000-000050040000}"/>
    <cellStyle name="40 % - Akzent3 13 4 2" xfId="27389" xr:uid="{00000000-0005-0000-0000-000050040000}"/>
    <cellStyle name="40 % - Akzent3 13 4 3" xfId="40873" xr:uid="{00000000-0005-0000-0000-000050040000}"/>
    <cellStyle name="40 % - Akzent3 13 4 4" xfId="54364" xr:uid="{00000000-0005-0000-0000-000050040000}"/>
    <cellStyle name="40 % - Akzent3 13 5" xfId="17320" xr:uid="{00000000-0005-0000-0000-000050040000}"/>
    <cellStyle name="40 % - Akzent3 13 6" xfId="30804" xr:uid="{00000000-0005-0000-0000-000050040000}"/>
    <cellStyle name="40 % - Akzent3 13 7" xfId="44295" xr:uid="{00000000-0005-0000-0000-000050040000}"/>
    <cellStyle name="40 % - Akzent3 14" xfId="3929" xr:uid="{00000000-0005-0000-0000-000051040000}"/>
    <cellStyle name="40 % - Akzent3 14 2" xfId="7286" xr:uid="{00000000-0005-0000-0000-000051040000}"/>
    <cellStyle name="40 % - Akzent3 14 2 2" xfId="20737" xr:uid="{00000000-0005-0000-0000-000051040000}"/>
    <cellStyle name="40 % - Akzent3 14 2 3" xfId="34221" xr:uid="{00000000-0005-0000-0000-000051040000}"/>
    <cellStyle name="40 % - Akzent3 14 2 4" xfId="47712" xr:uid="{00000000-0005-0000-0000-000051040000}"/>
    <cellStyle name="40 % - Akzent3 14 3" xfId="10642" xr:uid="{00000000-0005-0000-0000-000051040000}"/>
    <cellStyle name="40 % - Akzent3 14 3 2" xfId="24093" xr:uid="{00000000-0005-0000-0000-000051040000}"/>
    <cellStyle name="40 % - Akzent3 14 3 3" xfId="37577" xr:uid="{00000000-0005-0000-0000-000051040000}"/>
    <cellStyle name="40 % - Akzent3 14 3 4" xfId="51068" xr:uid="{00000000-0005-0000-0000-000051040000}"/>
    <cellStyle name="40 % - Akzent3 14 4" xfId="13998" xr:uid="{00000000-0005-0000-0000-000051040000}"/>
    <cellStyle name="40 % - Akzent3 14 4 2" xfId="27449" xr:uid="{00000000-0005-0000-0000-000051040000}"/>
    <cellStyle name="40 % - Akzent3 14 4 3" xfId="40933" xr:uid="{00000000-0005-0000-0000-000051040000}"/>
    <cellStyle name="40 % - Akzent3 14 4 4" xfId="54424" xr:uid="{00000000-0005-0000-0000-000051040000}"/>
    <cellStyle name="40 % - Akzent3 14 5" xfId="17380" xr:uid="{00000000-0005-0000-0000-000051040000}"/>
    <cellStyle name="40 % - Akzent3 14 6" xfId="30864" xr:uid="{00000000-0005-0000-0000-000051040000}"/>
    <cellStyle name="40 % - Akzent3 14 7" xfId="44355" xr:uid="{00000000-0005-0000-0000-000051040000}"/>
    <cellStyle name="40 % - Akzent3 15" xfId="4457" xr:uid="{00000000-0005-0000-0000-0000A0130000}"/>
    <cellStyle name="40 % - Akzent3 15 2" xfId="17908" xr:uid="{00000000-0005-0000-0000-0000A0130000}"/>
    <cellStyle name="40 % - Akzent3 15 3" xfId="31392" xr:uid="{00000000-0005-0000-0000-0000A0130000}"/>
    <cellStyle name="40 % - Akzent3 15 4" xfId="44883" xr:uid="{00000000-0005-0000-0000-0000A0130000}"/>
    <cellStyle name="40 % - Akzent3 16" xfId="7813" xr:uid="{00000000-0005-0000-0000-0000BC200000}"/>
    <cellStyle name="40 % - Akzent3 16 2" xfId="21264" xr:uid="{00000000-0005-0000-0000-0000BC200000}"/>
    <cellStyle name="40 % - Akzent3 16 3" xfId="34748" xr:uid="{00000000-0005-0000-0000-0000BC200000}"/>
    <cellStyle name="40 % - Akzent3 16 4" xfId="48239" xr:uid="{00000000-0005-0000-0000-0000BC200000}"/>
    <cellStyle name="40 % - Akzent3 17" xfId="11169" xr:uid="{00000000-0005-0000-0000-0000D82D0000}"/>
    <cellStyle name="40 % - Akzent3 17 2" xfId="24620" xr:uid="{00000000-0005-0000-0000-0000D82D0000}"/>
    <cellStyle name="40 % - Akzent3 17 3" xfId="38104" xr:uid="{00000000-0005-0000-0000-0000D82D0000}"/>
    <cellStyle name="40 % - Akzent3 17 4" xfId="51595" xr:uid="{00000000-0005-0000-0000-0000D82D0000}"/>
    <cellStyle name="40 % - Akzent3 18" xfId="14516" xr:uid="{00000000-0005-0000-0000-000068470000}"/>
    <cellStyle name="40 % - Akzent3 19" xfId="28000" xr:uid="{00000000-0005-0000-0000-0000037C0000}"/>
    <cellStyle name="40 % - Akzent3 2" xfId="573" xr:uid="{00000000-0005-0000-0000-000051000000}"/>
    <cellStyle name="40 % - Akzent3 2 10" xfId="4510" xr:uid="{00000000-0005-0000-0000-000052040000}"/>
    <cellStyle name="40 % - Akzent3 2 10 2" xfId="17961" xr:uid="{00000000-0005-0000-0000-000052040000}"/>
    <cellStyle name="40 % - Akzent3 2 10 3" xfId="31445" xr:uid="{00000000-0005-0000-0000-000052040000}"/>
    <cellStyle name="40 % - Akzent3 2 10 4" xfId="44936" xr:uid="{00000000-0005-0000-0000-000052040000}"/>
    <cellStyle name="40 % - Akzent3 2 11" xfId="7866" xr:uid="{00000000-0005-0000-0000-000052040000}"/>
    <cellStyle name="40 % - Akzent3 2 11 2" xfId="21317" xr:uid="{00000000-0005-0000-0000-000052040000}"/>
    <cellStyle name="40 % - Akzent3 2 11 3" xfId="34801" xr:uid="{00000000-0005-0000-0000-000052040000}"/>
    <cellStyle name="40 % - Akzent3 2 11 4" xfId="48292" xr:uid="{00000000-0005-0000-0000-000052040000}"/>
    <cellStyle name="40 % - Akzent3 2 12" xfId="11222" xr:uid="{00000000-0005-0000-0000-000052040000}"/>
    <cellStyle name="40 % - Akzent3 2 12 2" xfId="24673" xr:uid="{00000000-0005-0000-0000-000052040000}"/>
    <cellStyle name="40 % - Akzent3 2 12 3" xfId="38157" xr:uid="{00000000-0005-0000-0000-000052040000}"/>
    <cellStyle name="40 % - Akzent3 2 12 4" xfId="51648" xr:uid="{00000000-0005-0000-0000-000052040000}"/>
    <cellStyle name="40 % - Akzent3 2 13" xfId="14603" xr:uid="{00000000-0005-0000-0000-000052040000}"/>
    <cellStyle name="40 % - Akzent3 2 14" xfId="28082" xr:uid="{00000000-0005-0000-0000-000052040000}"/>
    <cellStyle name="40 % - Akzent3 2 15" xfId="41560" xr:uid="{00000000-0005-0000-0000-000052040000}"/>
    <cellStyle name="40 % - Akzent3 2 2" xfId="709" xr:uid="{00000000-0005-0000-0000-000052000000}"/>
    <cellStyle name="40 % - Akzent3 2 2 10" xfId="14705" xr:uid="{00000000-0005-0000-0000-000053040000}"/>
    <cellStyle name="40 % - Akzent3 2 2 11" xfId="28188" xr:uid="{00000000-0005-0000-0000-000053040000}"/>
    <cellStyle name="40 % - Akzent3 2 2 12" xfId="41679" xr:uid="{00000000-0005-0000-0000-000053040000}"/>
    <cellStyle name="40 % - Akzent3 2 2 13" xfId="1235" xr:uid="{00000000-0005-0000-0000-000053040000}"/>
    <cellStyle name="40 % - Akzent3 2 2 2" xfId="1471" xr:uid="{00000000-0005-0000-0000-000054040000}"/>
    <cellStyle name="40 % - Akzent3 2 2 2 10" xfId="28438" xr:uid="{00000000-0005-0000-0000-000054040000}"/>
    <cellStyle name="40 % - Akzent3 2 2 2 11" xfId="41929" xr:uid="{00000000-0005-0000-0000-000054040000}"/>
    <cellStyle name="40 % - Akzent3 2 2 2 2" xfId="2046" xr:uid="{00000000-0005-0000-0000-000055040000}"/>
    <cellStyle name="40 % - Akzent3 2 2 2 2 2" xfId="3187" xr:uid="{00000000-0005-0000-0000-000056040000}"/>
    <cellStyle name="40 % - Akzent3 2 2 2 2 2 2" xfId="6548" xr:uid="{00000000-0005-0000-0000-000056040000}"/>
    <cellStyle name="40 % - Akzent3 2 2 2 2 2 2 2" xfId="19999" xr:uid="{00000000-0005-0000-0000-000056040000}"/>
    <cellStyle name="40 % - Akzent3 2 2 2 2 2 2 3" xfId="33483" xr:uid="{00000000-0005-0000-0000-000056040000}"/>
    <cellStyle name="40 % - Akzent3 2 2 2 2 2 2 4" xfId="46974" xr:uid="{00000000-0005-0000-0000-000056040000}"/>
    <cellStyle name="40 % - Akzent3 2 2 2 2 2 3" xfId="9904" xr:uid="{00000000-0005-0000-0000-000056040000}"/>
    <cellStyle name="40 % - Akzent3 2 2 2 2 2 3 2" xfId="23355" xr:uid="{00000000-0005-0000-0000-000056040000}"/>
    <cellStyle name="40 % - Akzent3 2 2 2 2 2 3 3" xfId="36839" xr:uid="{00000000-0005-0000-0000-000056040000}"/>
    <cellStyle name="40 % - Akzent3 2 2 2 2 2 3 4" xfId="50330" xr:uid="{00000000-0005-0000-0000-000056040000}"/>
    <cellStyle name="40 % - Akzent3 2 2 2 2 2 4" xfId="13260" xr:uid="{00000000-0005-0000-0000-000056040000}"/>
    <cellStyle name="40 % - Akzent3 2 2 2 2 2 4 2" xfId="26711" xr:uid="{00000000-0005-0000-0000-000056040000}"/>
    <cellStyle name="40 % - Akzent3 2 2 2 2 2 4 3" xfId="40195" xr:uid="{00000000-0005-0000-0000-000056040000}"/>
    <cellStyle name="40 % - Akzent3 2 2 2 2 2 4 4" xfId="53686" xr:uid="{00000000-0005-0000-0000-000056040000}"/>
    <cellStyle name="40 % - Akzent3 2 2 2 2 2 5" xfId="16642" xr:uid="{00000000-0005-0000-0000-000056040000}"/>
    <cellStyle name="40 % - Akzent3 2 2 2 2 2 6" xfId="30126" xr:uid="{00000000-0005-0000-0000-000056040000}"/>
    <cellStyle name="40 % - Akzent3 2 2 2 2 2 7" xfId="43617" xr:uid="{00000000-0005-0000-0000-000056040000}"/>
    <cellStyle name="40 % - Akzent3 2 2 2 2 3" xfId="5421" xr:uid="{00000000-0005-0000-0000-000055040000}"/>
    <cellStyle name="40 % - Akzent3 2 2 2 2 3 2" xfId="18872" xr:uid="{00000000-0005-0000-0000-000055040000}"/>
    <cellStyle name="40 % - Akzent3 2 2 2 2 3 3" xfId="32356" xr:uid="{00000000-0005-0000-0000-000055040000}"/>
    <cellStyle name="40 % - Akzent3 2 2 2 2 3 4" xfId="45847" xr:uid="{00000000-0005-0000-0000-000055040000}"/>
    <cellStyle name="40 % - Akzent3 2 2 2 2 4" xfId="8777" xr:uid="{00000000-0005-0000-0000-000055040000}"/>
    <cellStyle name="40 % - Akzent3 2 2 2 2 4 2" xfId="22228" xr:uid="{00000000-0005-0000-0000-000055040000}"/>
    <cellStyle name="40 % - Akzent3 2 2 2 2 4 3" xfId="35712" xr:uid="{00000000-0005-0000-0000-000055040000}"/>
    <cellStyle name="40 % - Akzent3 2 2 2 2 4 4" xfId="49203" xr:uid="{00000000-0005-0000-0000-000055040000}"/>
    <cellStyle name="40 % - Akzent3 2 2 2 2 5" xfId="12133" xr:uid="{00000000-0005-0000-0000-000055040000}"/>
    <cellStyle name="40 % - Akzent3 2 2 2 2 5 2" xfId="25584" xr:uid="{00000000-0005-0000-0000-000055040000}"/>
    <cellStyle name="40 % - Akzent3 2 2 2 2 5 3" xfId="39068" xr:uid="{00000000-0005-0000-0000-000055040000}"/>
    <cellStyle name="40 % - Akzent3 2 2 2 2 5 4" xfId="52559" xr:uid="{00000000-0005-0000-0000-000055040000}"/>
    <cellStyle name="40 % - Akzent3 2 2 2 2 6" xfId="15515" xr:uid="{00000000-0005-0000-0000-000055040000}"/>
    <cellStyle name="40 % - Akzent3 2 2 2 2 7" xfId="28999" xr:uid="{00000000-0005-0000-0000-000055040000}"/>
    <cellStyle name="40 % - Akzent3 2 2 2 2 8" xfId="42490" xr:uid="{00000000-0005-0000-0000-000055040000}"/>
    <cellStyle name="40 % - Akzent3 2 2 2 3" xfId="2627" xr:uid="{00000000-0005-0000-0000-000057040000}"/>
    <cellStyle name="40 % - Akzent3 2 2 2 3 2" xfId="5988" xr:uid="{00000000-0005-0000-0000-000057040000}"/>
    <cellStyle name="40 % - Akzent3 2 2 2 3 2 2" xfId="19439" xr:uid="{00000000-0005-0000-0000-000057040000}"/>
    <cellStyle name="40 % - Akzent3 2 2 2 3 2 3" xfId="32923" xr:uid="{00000000-0005-0000-0000-000057040000}"/>
    <cellStyle name="40 % - Akzent3 2 2 2 3 2 4" xfId="46414" xr:uid="{00000000-0005-0000-0000-000057040000}"/>
    <cellStyle name="40 % - Akzent3 2 2 2 3 3" xfId="9344" xr:uid="{00000000-0005-0000-0000-000057040000}"/>
    <cellStyle name="40 % - Akzent3 2 2 2 3 3 2" xfId="22795" xr:uid="{00000000-0005-0000-0000-000057040000}"/>
    <cellStyle name="40 % - Akzent3 2 2 2 3 3 3" xfId="36279" xr:uid="{00000000-0005-0000-0000-000057040000}"/>
    <cellStyle name="40 % - Akzent3 2 2 2 3 3 4" xfId="49770" xr:uid="{00000000-0005-0000-0000-000057040000}"/>
    <cellStyle name="40 % - Akzent3 2 2 2 3 4" xfId="12700" xr:uid="{00000000-0005-0000-0000-000057040000}"/>
    <cellStyle name="40 % - Akzent3 2 2 2 3 4 2" xfId="26151" xr:uid="{00000000-0005-0000-0000-000057040000}"/>
    <cellStyle name="40 % - Akzent3 2 2 2 3 4 3" xfId="39635" xr:uid="{00000000-0005-0000-0000-000057040000}"/>
    <cellStyle name="40 % - Akzent3 2 2 2 3 4 4" xfId="53126" xr:uid="{00000000-0005-0000-0000-000057040000}"/>
    <cellStyle name="40 % - Akzent3 2 2 2 3 5" xfId="16082" xr:uid="{00000000-0005-0000-0000-000057040000}"/>
    <cellStyle name="40 % - Akzent3 2 2 2 3 6" xfId="29566" xr:uid="{00000000-0005-0000-0000-000057040000}"/>
    <cellStyle name="40 % - Akzent3 2 2 2 3 7" xfId="43057" xr:uid="{00000000-0005-0000-0000-000057040000}"/>
    <cellStyle name="40 % - Akzent3 2 2 2 4" xfId="3732" xr:uid="{00000000-0005-0000-0000-000058040000}"/>
    <cellStyle name="40 % - Akzent3 2 2 2 4 2" xfId="7093" xr:uid="{00000000-0005-0000-0000-000058040000}"/>
    <cellStyle name="40 % - Akzent3 2 2 2 4 2 2" xfId="20544" xr:uid="{00000000-0005-0000-0000-000058040000}"/>
    <cellStyle name="40 % - Akzent3 2 2 2 4 2 3" xfId="34028" xr:uid="{00000000-0005-0000-0000-000058040000}"/>
    <cellStyle name="40 % - Akzent3 2 2 2 4 2 4" xfId="47519" xr:uid="{00000000-0005-0000-0000-000058040000}"/>
    <cellStyle name="40 % - Akzent3 2 2 2 4 3" xfId="10449" xr:uid="{00000000-0005-0000-0000-000058040000}"/>
    <cellStyle name="40 % - Akzent3 2 2 2 4 3 2" xfId="23900" xr:uid="{00000000-0005-0000-0000-000058040000}"/>
    <cellStyle name="40 % - Akzent3 2 2 2 4 3 3" xfId="37384" xr:uid="{00000000-0005-0000-0000-000058040000}"/>
    <cellStyle name="40 % - Akzent3 2 2 2 4 3 4" xfId="50875" xr:uid="{00000000-0005-0000-0000-000058040000}"/>
    <cellStyle name="40 % - Akzent3 2 2 2 4 4" xfId="13805" xr:uid="{00000000-0005-0000-0000-000058040000}"/>
    <cellStyle name="40 % - Akzent3 2 2 2 4 4 2" xfId="27256" xr:uid="{00000000-0005-0000-0000-000058040000}"/>
    <cellStyle name="40 % - Akzent3 2 2 2 4 4 3" xfId="40740" xr:uid="{00000000-0005-0000-0000-000058040000}"/>
    <cellStyle name="40 % - Akzent3 2 2 2 4 4 4" xfId="54231" xr:uid="{00000000-0005-0000-0000-000058040000}"/>
    <cellStyle name="40 % - Akzent3 2 2 2 4 5" xfId="17187" xr:uid="{00000000-0005-0000-0000-000058040000}"/>
    <cellStyle name="40 % - Akzent3 2 2 2 4 6" xfId="30671" xr:uid="{00000000-0005-0000-0000-000058040000}"/>
    <cellStyle name="40 % - Akzent3 2 2 2 4 7" xfId="44162" xr:uid="{00000000-0005-0000-0000-000058040000}"/>
    <cellStyle name="40 % - Akzent3 2 2 2 5" xfId="4312" xr:uid="{00000000-0005-0000-0000-000059040000}"/>
    <cellStyle name="40 % - Akzent3 2 2 2 5 2" xfId="7669" xr:uid="{00000000-0005-0000-0000-000059040000}"/>
    <cellStyle name="40 % - Akzent3 2 2 2 5 2 2" xfId="21120" xr:uid="{00000000-0005-0000-0000-000059040000}"/>
    <cellStyle name="40 % - Akzent3 2 2 2 5 2 3" xfId="34604" xr:uid="{00000000-0005-0000-0000-000059040000}"/>
    <cellStyle name="40 % - Akzent3 2 2 2 5 2 4" xfId="48095" xr:uid="{00000000-0005-0000-0000-000059040000}"/>
    <cellStyle name="40 % - Akzent3 2 2 2 5 3" xfId="11025" xr:uid="{00000000-0005-0000-0000-000059040000}"/>
    <cellStyle name="40 % - Akzent3 2 2 2 5 3 2" xfId="24476" xr:uid="{00000000-0005-0000-0000-000059040000}"/>
    <cellStyle name="40 % - Akzent3 2 2 2 5 3 3" xfId="37960" xr:uid="{00000000-0005-0000-0000-000059040000}"/>
    <cellStyle name="40 % - Akzent3 2 2 2 5 3 4" xfId="51451" xr:uid="{00000000-0005-0000-0000-000059040000}"/>
    <cellStyle name="40 % - Akzent3 2 2 2 5 4" xfId="14381" xr:uid="{00000000-0005-0000-0000-000059040000}"/>
    <cellStyle name="40 % - Akzent3 2 2 2 5 4 2" xfId="27832" xr:uid="{00000000-0005-0000-0000-000059040000}"/>
    <cellStyle name="40 % - Akzent3 2 2 2 5 4 3" xfId="41316" xr:uid="{00000000-0005-0000-0000-000059040000}"/>
    <cellStyle name="40 % - Akzent3 2 2 2 5 4 4" xfId="54807" xr:uid="{00000000-0005-0000-0000-000059040000}"/>
    <cellStyle name="40 % - Akzent3 2 2 2 5 5" xfId="17763" xr:uid="{00000000-0005-0000-0000-000059040000}"/>
    <cellStyle name="40 % - Akzent3 2 2 2 5 6" xfId="31247" xr:uid="{00000000-0005-0000-0000-000059040000}"/>
    <cellStyle name="40 % - Akzent3 2 2 2 5 7" xfId="44738" xr:uid="{00000000-0005-0000-0000-000059040000}"/>
    <cellStyle name="40 % - Akzent3 2 2 2 6" xfId="4862" xr:uid="{00000000-0005-0000-0000-000054040000}"/>
    <cellStyle name="40 % - Akzent3 2 2 2 6 2" xfId="18313" xr:uid="{00000000-0005-0000-0000-000054040000}"/>
    <cellStyle name="40 % - Akzent3 2 2 2 6 3" xfId="31797" xr:uid="{00000000-0005-0000-0000-000054040000}"/>
    <cellStyle name="40 % - Akzent3 2 2 2 6 4" xfId="45288" xr:uid="{00000000-0005-0000-0000-000054040000}"/>
    <cellStyle name="40 % - Akzent3 2 2 2 7" xfId="8218" xr:uid="{00000000-0005-0000-0000-000054040000}"/>
    <cellStyle name="40 % - Akzent3 2 2 2 7 2" xfId="21669" xr:uid="{00000000-0005-0000-0000-000054040000}"/>
    <cellStyle name="40 % - Akzent3 2 2 2 7 3" xfId="35153" xr:uid="{00000000-0005-0000-0000-000054040000}"/>
    <cellStyle name="40 % - Akzent3 2 2 2 7 4" xfId="48644" xr:uid="{00000000-0005-0000-0000-000054040000}"/>
    <cellStyle name="40 % - Akzent3 2 2 2 8" xfId="11574" xr:uid="{00000000-0005-0000-0000-000054040000}"/>
    <cellStyle name="40 % - Akzent3 2 2 2 8 2" xfId="25025" xr:uid="{00000000-0005-0000-0000-000054040000}"/>
    <cellStyle name="40 % - Akzent3 2 2 2 8 3" xfId="38509" xr:uid="{00000000-0005-0000-0000-000054040000}"/>
    <cellStyle name="40 % - Akzent3 2 2 2 8 4" xfId="52000" xr:uid="{00000000-0005-0000-0000-000054040000}"/>
    <cellStyle name="40 % - Akzent3 2 2 2 9" xfId="14955" xr:uid="{00000000-0005-0000-0000-000054040000}"/>
    <cellStyle name="40 % - Akzent3 2 2 3" xfId="1797" xr:uid="{00000000-0005-0000-0000-00005A040000}"/>
    <cellStyle name="40 % - Akzent3 2 2 3 2" xfId="2937" xr:uid="{00000000-0005-0000-0000-00005B040000}"/>
    <cellStyle name="40 % - Akzent3 2 2 3 2 2" xfId="6298" xr:uid="{00000000-0005-0000-0000-00005B040000}"/>
    <cellStyle name="40 % - Akzent3 2 2 3 2 2 2" xfId="19749" xr:uid="{00000000-0005-0000-0000-00005B040000}"/>
    <cellStyle name="40 % - Akzent3 2 2 3 2 2 3" xfId="33233" xr:uid="{00000000-0005-0000-0000-00005B040000}"/>
    <cellStyle name="40 % - Akzent3 2 2 3 2 2 4" xfId="46724" xr:uid="{00000000-0005-0000-0000-00005B040000}"/>
    <cellStyle name="40 % - Akzent3 2 2 3 2 3" xfId="9654" xr:uid="{00000000-0005-0000-0000-00005B040000}"/>
    <cellStyle name="40 % - Akzent3 2 2 3 2 3 2" xfId="23105" xr:uid="{00000000-0005-0000-0000-00005B040000}"/>
    <cellStyle name="40 % - Akzent3 2 2 3 2 3 3" xfId="36589" xr:uid="{00000000-0005-0000-0000-00005B040000}"/>
    <cellStyle name="40 % - Akzent3 2 2 3 2 3 4" xfId="50080" xr:uid="{00000000-0005-0000-0000-00005B040000}"/>
    <cellStyle name="40 % - Akzent3 2 2 3 2 4" xfId="13010" xr:uid="{00000000-0005-0000-0000-00005B040000}"/>
    <cellStyle name="40 % - Akzent3 2 2 3 2 4 2" xfId="26461" xr:uid="{00000000-0005-0000-0000-00005B040000}"/>
    <cellStyle name="40 % - Akzent3 2 2 3 2 4 3" xfId="39945" xr:uid="{00000000-0005-0000-0000-00005B040000}"/>
    <cellStyle name="40 % - Akzent3 2 2 3 2 4 4" xfId="53436" xr:uid="{00000000-0005-0000-0000-00005B040000}"/>
    <cellStyle name="40 % - Akzent3 2 2 3 2 5" xfId="16392" xr:uid="{00000000-0005-0000-0000-00005B040000}"/>
    <cellStyle name="40 % - Akzent3 2 2 3 2 6" xfId="29876" xr:uid="{00000000-0005-0000-0000-00005B040000}"/>
    <cellStyle name="40 % - Akzent3 2 2 3 2 7" xfId="43367" xr:uid="{00000000-0005-0000-0000-00005B040000}"/>
    <cellStyle name="40 % - Akzent3 2 2 3 3" xfId="5171" xr:uid="{00000000-0005-0000-0000-00005A040000}"/>
    <cellStyle name="40 % - Akzent3 2 2 3 3 2" xfId="18622" xr:uid="{00000000-0005-0000-0000-00005A040000}"/>
    <cellStyle name="40 % - Akzent3 2 2 3 3 3" xfId="32106" xr:uid="{00000000-0005-0000-0000-00005A040000}"/>
    <cellStyle name="40 % - Akzent3 2 2 3 3 4" xfId="45597" xr:uid="{00000000-0005-0000-0000-00005A040000}"/>
    <cellStyle name="40 % - Akzent3 2 2 3 4" xfId="8527" xr:uid="{00000000-0005-0000-0000-00005A040000}"/>
    <cellStyle name="40 % - Akzent3 2 2 3 4 2" xfId="21978" xr:uid="{00000000-0005-0000-0000-00005A040000}"/>
    <cellStyle name="40 % - Akzent3 2 2 3 4 3" xfId="35462" xr:uid="{00000000-0005-0000-0000-00005A040000}"/>
    <cellStyle name="40 % - Akzent3 2 2 3 4 4" xfId="48953" xr:uid="{00000000-0005-0000-0000-00005A040000}"/>
    <cellStyle name="40 % - Akzent3 2 2 3 5" xfId="11883" xr:uid="{00000000-0005-0000-0000-00005A040000}"/>
    <cellStyle name="40 % - Akzent3 2 2 3 5 2" xfId="25334" xr:uid="{00000000-0005-0000-0000-00005A040000}"/>
    <cellStyle name="40 % - Akzent3 2 2 3 5 3" xfId="38818" xr:uid="{00000000-0005-0000-0000-00005A040000}"/>
    <cellStyle name="40 % - Akzent3 2 2 3 5 4" xfId="52309" xr:uid="{00000000-0005-0000-0000-00005A040000}"/>
    <cellStyle name="40 % - Akzent3 2 2 3 6" xfId="15265" xr:uid="{00000000-0005-0000-0000-00005A040000}"/>
    <cellStyle name="40 % - Akzent3 2 2 3 7" xfId="28749" xr:uid="{00000000-0005-0000-0000-00005A040000}"/>
    <cellStyle name="40 % - Akzent3 2 2 3 8" xfId="42240" xr:uid="{00000000-0005-0000-0000-00005A040000}"/>
    <cellStyle name="40 % - Akzent3 2 2 4" xfId="2376" xr:uid="{00000000-0005-0000-0000-00005C040000}"/>
    <cellStyle name="40 % - Akzent3 2 2 4 2" xfId="5738" xr:uid="{00000000-0005-0000-0000-00005C040000}"/>
    <cellStyle name="40 % - Akzent3 2 2 4 2 2" xfId="19189" xr:uid="{00000000-0005-0000-0000-00005C040000}"/>
    <cellStyle name="40 % - Akzent3 2 2 4 2 3" xfId="32673" xr:uid="{00000000-0005-0000-0000-00005C040000}"/>
    <cellStyle name="40 % - Akzent3 2 2 4 2 4" xfId="46164" xr:uid="{00000000-0005-0000-0000-00005C040000}"/>
    <cellStyle name="40 % - Akzent3 2 2 4 3" xfId="9094" xr:uid="{00000000-0005-0000-0000-00005C040000}"/>
    <cellStyle name="40 % - Akzent3 2 2 4 3 2" xfId="22545" xr:uid="{00000000-0005-0000-0000-00005C040000}"/>
    <cellStyle name="40 % - Akzent3 2 2 4 3 3" xfId="36029" xr:uid="{00000000-0005-0000-0000-00005C040000}"/>
    <cellStyle name="40 % - Akzent3 2 2 4 3 4" xfId="49520" xr:uid="{00000000-0005-0000-0000-00005C040000}"/>
    <cellStyle name="40 % - Akzent3 2 2 4 4" xfId="12450" xr:uid="{00000000-0005-0000-0000-00005C040000}"/>
    <cellStyle name="40 % - Akzent3 2 2 4 4 2" xfId="25901" xr:uid="{00000000-0005-0000-0000-00005C040000}"/>
    <cellStyle name="40 % - Akzent3 2 2 4 4 3" xfId="39385" xr:uid="{00000000-0005-0000-0000-00005C040000}"/>
    <cellStyle name="40 % - Akzent3 2 2 4 4 4" xfId="52876" xr:uid="{00000000-0005-0000-0000-00005C040000}"/>
    <cellStyle name="40 % - Akzent3 2 2 4 5" xfId="15832" xr:uid="{00000000-0005-0000-0000-00005C040000}"/>
    <cellStyle name="40 % - Akzent3 2 2 4 6" xfId="29316" xr:uid="{00000000-0005-0000-0000-00005C040000}"/>
    <cellStyle name="40 % - Akzent3 2 2 4 7" xfId="42807" xr:uid="{00000000-0005-0000-0000-00005C040000}"/>
    <cellStyle name="40 % - Akzent3 2 2 5" xfId="3482" xr:uid="{00000000-0005-0000-0000-00005D040000}"/>
    <cellStyle name="40 % - Akzent3 2 2 5 2" xfId="6843" xr:uid="{00000000-0005-0000-0000-00005D040000}"/>
    <cellStyle name="40 % - Akzent3 2 2 5 2 2" xfId="20294" xr:uid="{00000000-0005-0000-0000-00005D040000}"/>
    <cellStyle name="40 % - Akzent3 2 2 5 2 3" xfId="33778" xr:uid="{00000000-0005-0000-0000-00005D040000}"/>
    <cellStyle name="40 % - Akzent3 2 2 5 2 4" xfId="47269" xr:uid="{00000000-0005-0000-0000-00005D040000}"/>
    <cellStyle name="40 % - Akzent3 2 2 5 3" xfId="10199" xr:uid="{00000000-0005-0000-0000-00005D040000}"/>
    <cellStyle name="40 % - Akzent3 2 2 5 3 2" xfId="23650" xr:uid="{00000000-0005-0000-0000-00005D040000}"/>
    <cellStyle name="40 % - Akzent3 2 2 5 3 3" xfId="37134" xr:uid="{00000000-0005-0000-0000-00005D040000}"/>
    <cellStyle name="40 % - Akzent3 2 2 5 3 4" xfId="50625" xr:uid="{00000000-0005-0000-0000-00005D040000}"/>
    <cellStyle name="40 % - Akzent3 2 2 5 4" xfId="13555" xr:uid="{00000000-0005-0000-0000-00005D040000}"/>
    <cellStyle name="40 % - Akzent3 2 2 5 4 2" xfId="27006" xr:uid="{00000000-0005-0000-0000-00005D040000}"/>
    <cellStyle name="40 % - Akzent3 2 2 5 4 3" xfId="40490" xr:uid="{00000000-0005-0000-0000-00005D040000}"/>
    <cellStyle name="40 % - Akzent3 2 2 5 4 4" xfId="53981" xr:uid="{00000000-0005-0000-0000-00005D040000}"/>
    <cellStyle name="40 % - Akzent3 2 2 5 5" xfId="16937" xr:uid="{00000000-0005-0000-0000-00005D040000}"/>
    <cellStyle name="40 % - Akzent3 2 2 5 6" xfId="30421" xr:uid="{00000000-0005-0000-0000-00005D040000}"/>
    <cellStyle name="40 % - Akzent3 2 2 5 7" xfId="43912" xr:uid="{00000000-0005-0000-0000-00005D040000}"/>
    <cellStyle name="40 % - Akzent3 2 2 6" xfId="4062" xr:uid="{00000000-0005-0000-0000-00005E040000}"/>
    <cellStyle name="40 % - Akzent3 2 2 6 2" xfId="7419" xr:uid="{00000000-0005-0000-0000-00005E040000}"/>
    <cellStyle name="40 % - Akzent3 2 2 6 2 2" xfId="20870" xr:uid="{00000000-0005-0000-0000-00005E040000}"/>
    <cellStyle name="40 % - Akzent3 2 2 6 2 3" xfId="34354" xr:uid="{00000000-0005-0000-0000-00005E040000}"/>
    <cellStyle name="40 % - Akzent3 2 2 6 2 4" xfId="47845" xr:uid="{00000000-0005-0000-0000-00005E040000}"/>
    <cellStyle name="40 % - Akzent3 2 2 6 3" xfId="10775" xr:uid="{00000000-0005-0000-0000-00005E040000}"/>
    <cellStyle name="40 % - Akzent3 2 2 6 3 2" xfId="24226" xr:uid="{00000000-0005-0000-0000-00005E040000}"/>
    <cellStyle name="40 % - Akzent3 2 2 6 3 3" xfId="37710" xr:uid="{00000000-0005-0000-0000-00005E040000}"/>
    <cellStyle name="40 % - Akzent3 2 2 6 3 4" xfId="51201" xr:uid="{00000000-0005-0000-0000-00005E040000}"/>
    <cellStyle name="40 % - Akzent3 2 2 6 4" xfId="14131" xr:uid="{00000000-0005-0000-0000-00005E040000}"/>
    <cellStyle name="40 % - Akzent3 2 2 6 4 2" xfId="27582" xr:uid="{00000000-0005-0000-0000-00005E040000}"/>
    <cellStyle name="40 % - Akzent3 2 2 6 4 3" xfId="41066" xr:uid="{00000000-0005-0000-0000-00005E040000}"/>
    <cellStyle name="40 % - Akzent3 2 2 6 4 4" xfId="54557" xr:uid="{00000000-0005-0000-0000-00005E040000}"/>
    <cellStyle name="40 % - Akzent3 2 2 6 5" xfId="17513" xr:uid="{00000000-0005-0000-0000-00005E040000}"/>
    <cellStyle name="40 % - Akzent3 2 2 6 6" xfId="30997" xr:uid="{00000000-0005-0000-0000-00005E040000}"/>
    <cellStyle name="40 % - Akzent3 2 2 6 7" xfId="44488" xr:uid="{00000000-0005-0000-0000-00005E040000}"/>
    <cellStyle name="40 % - Akzent3 2 2 7" xfId="4612" xr:uid="{00000000-0005-0000-0000-000053040000}"/>
    <cellStyle name="40 % - Akzent3 2 2 7 2" xfId="18063" xr:uid="{00000000-0005-0000-0000-000053040000}"/>
    <cellStyle name="40 % - Akzent3 2 2 7 3" xfId="31547" xr:uid="{00000000-0005-0000-0000-000053040000}"/>
    <cellStyle name="40 % - Akzent3 2 2 7 4" xfId="45038" xr:uid="{00000000-0005-0000-0000-000053040000}"/>
    <cellStyle name="40 % - Akzent3 2 2 8" xfId="7968" xr:uid="{00000000-0005-0000-0000-000053040000}"/>
    <cellStyle name="40 % - Akzent3 2 2 8 2" xfId="21419" xr:uid="{00000000-0005-0000-0000-000053040000}"/>
    <cellStyle name="40 % - Akzent3 2 2 8 3" xfId="34903" xr:uid="{00000000-0005-0000-0000-000053040000}"/>
    <cellStyle name="40 % - Akzent3 2 2 8 4" xfId="48394" xr:uid="{00000000-0005-0000-0000-000053040000}"/>
    <cellStyle name="40 % - Akzent3 2 2 9" xfId="11324" xr:uid="{00000000-0005-0000-0000-000053040000}"/>
    <cellStyle name="40 % - Akzent3 2 2 9 2" xfId="24775" xr:uid="{00000000-0005-0000-0000-000053040000}"/>
    <cellStyle name="40 % - Akzent3 2 2 9 3" xfId="38259" xr:uid="{00000000-0005-0000-0000-000053040000}"/>
    <cellStyle name="40 % - Akzent3 2 2 9 4" xfId="51750" xr:uid="{00000000-0005-0000-0000-000053040000}"/>
    <cellStyle name="40 % - Akzent3 2 3" xfId="1315" xr:uid="{00000000-0005-0000-0000-00005F040000}"/>
    <cellStyle name="40 % - Akzent3 2 3 10" xfId="14791" xr:uid="{00000000-0005-0000-0000-00005F040000}"/>
    <cellStyle name="40 % - Akzent3 2 3 11" xfId="28274" xr:uid="{00000000-0005-0000-0000-00005F040000}"/>
    <cellStyle name="40 % - Akzent3 2 3 12" xfId="41765" xr:uid="{00000000-0005-0000-0000-00005F040000}"/>
    <cellStyle name="40 % - Akzent3 2 3 2" xfId="1555" xr:uid="{00000000-0005-0000-0000-000060040000}"/>
    <cellStyle name="40 % - Akzent3 2 3 2 10" xfId="28524" xr:uid="{00000000-0005-0000-0000-000060040000}"/>
    <cellStyle name="40 % - Akzent3 2 3 2 11" xfId="42015" xr:uid="{00000000-0005-0000-0000-000060040000}"/>
    <cellStyle name="40 % - Akzent3 2 3 2 2" xfId="2132" xr:uid="{00000000-0005-0000-0000-000061040000}"/>
    <cellStyle name="40 % - Akzent3 2 3 2 2 2" xfId="3273" xr:uid="{00000000-0005-0000-0000-000062040000}"/>
    <cellStyle name="40 % - Akzent3 2 3 2 2 2 2" xfId="6634" xr:uid="{00000000-0005-0000-0000-000062040000}"/>
    <cellStyle name="40 % - Akzent3 2 3 2 2 2 2 2" xfId="20085" xr:uid="{00000000-0005-0000-0000-000062040000}"/>
    <cellStyle name="40 % - Akzent3 2 3 2 2 2 2 3" xfId="33569" xr:uid="{00000000-0005-0000-0000-000062040000}"/>
    <cellStyle name="40 % - Akzent3 2 3 2 2 2 2 4" xfId="47060" xr:uid="{00000000-0005-0000-0000-000062040000}"/>
    <cellStyle name="40 % - Akzent3 2 3 2 2 2 3" xfId="9990" xr:uid="{00000000-0005-0000-0000-000062040000}"/>
    <cellStyle name="40 % - Akzent3 2 3 2 2 2 3 2" xfId="23441" xr:uid="{00000000-0005-0000-0000-000062040000}"/>
    <cellStyle name="40 % - Akzent3 2 3 2 2 2 3 3" xfId="36925" xr:uid="{00000000-0005-0000-0000-000062040000}"/>
    <cellStyle name="40 % - Akzent3 2 3 2 2 2 3 4" xfId="50416" xr:uid="{00000000-0005-0000-0000-000062040000}"/>
    <cellStyle name="40 % - Akzent3 2 3 2 2 2 4" xfId="13346" xr:uid="{00000000-0005-0000-0000-000062040000}"/>
    <cellStyle name="40 % - Akzent3 2 3 2 2 2 4 2" xfId="26797" xr:uid="{00000000-0005-0000-0000-000062040000}"/>
    <cellStyle name="40 % - Akzent3 2 3 2 2 2 4 3" xfId="40281" xr:uid="{00000000-0005-0000-0000-000062040000}"/>
    <cellStyle name="40 % - Akzent3 2 3 2 2 2 4 4" xfId="53772" xr:uid="{00000000-0005-0000-0000-000062040000}"/>
    <cellStyle name="40 % - Akzent3 2 3 2 2 2 5" xfId="16728" xr:uid="{00000000-0005-0000-0000-000062040000}"/>
    <cellStyle name="40 % - Akzent3 2 3 2 2 2 6" xfId="30212" xr:uid="{00000000-0005-0000-0000-000062040000}"/>
    <cellStyle name="40 % - Akzent3 2 3 2 2 2 7" xfId="43703" xr:uid="{00000000-0005-0000-0000-000062040000}"/>
    <cellStyle name="40 % - Akzent3 2 3 2 2 3" xfId="5507" xr:uid="{00000000-0005-0000-0000-000061040000}"/>
    <cellStyle name="40 % - Akzent3 2 3 2 2 3 2" xfId="18958" xr:uid="{00000000-0005-0000-0000-000061040000}"/>
    <cellStyle name="40 % - Akzent3 2 3 2 2 3 3" xfId="32442" xr:uid="{00000000-0005-0000-0000-000061040000}"/>
    <cellStyle name="40 % - Akzent3 2 3 2 2 3 4" xfId="45933" xr:uid="{00000000-0005-0000-0000-000061040000}"/>
    <cellStyle name="40 % - Akzent3 2 3 2 2 4" xfId="8863" xr:uid="{00000000-0005-0000-0000-000061040000}"/>
    <cellStyle name="40 % - Akzent3 2 3 2 2 4 2" xfId="22314" xr:uid="{00000000-0005-0000-0000-000061040000}"/>
    <cellStyle name="40 % - Akzent3 2 3 2 2 4 3" xfId="35798" xr:uid="{00000000-0005-0000-0000-000061040000}"/>
    <cellStyle name="40 % - Akzent3 2 3 2 2 4 4" xfId="49289" xr:uid="{00000000-0005-0000-0000-000061040000}"/>
    <cellStyle name="40 % - Akzent3 2 3 2 2 5" xfId="12219" xr:uid="{00000000-0005-0000-0000-000061040000}"/>
    <cellStyle name="40 % - Akzent3 2 3 2 2 5 2" xfId="25670" xr:uid="{00000000-0005-0000-0000-000061040000}"/>
    <cellStyle name="40 % - Akzent3 2 3 2 2 5 3" xfId="39154" xr:uid="{00000000-0005-0000-0000-000061040000}"/>
    <cellStyle name="40 % - Akzent3 2 3 2 2 5 4" xfId="52645" xr:uid="{00000000-0005-0000-0000-000061040000}"/>
    <cellStyle name="40 % - Akzent3 2 3 2 2 6" xfId="15601" xr:uid="{00000000-0005-0000-0000-000061040000}"/>
    <cellStyle name="40 % - Akzent3 2 3 2 2 7" xfId="29085" xr:uid="{00000000-0005-0000-0000-000061040000}"/>
    <cellStyle name="40 % - Akzent3 2 3 2 2 8" xfId="42576" xr:uid="{00000000-0005-0000-0000-000061040000}"/>
    <cellStyle name="40 % - Akzent3 2 3 2 3" xfId="2713" xr:uid="{00000000-0005-0000-0000-000063040000}"/>
    <cellStyle name="40 % - Akzent3 2 3 2 3 2" xfId="6074" xr:uid="{00000000-0005-0000-0000-000063040000}"/>
    <cellStyle name="40 % - Akzent3 2 3 2 3 2 2" xfId="19525" xr:uid="{00000000-0005-0000-0000-000063040000}"/>
    <cellStyle name="40 % - Akzent3 2 3 2 3 2 3" xfId="33009" xr:uid="{00000000-0005-0000-0000-000063040000}"/>
    <cellStyle name="40 % - Akzent3 2 3 2 3 2 4" xfId="46500" xr:uid="{00000000-0005-0000-0000-000063040000}"/>
    <cellStyle name="40 % - Akzent3 2 3 2 3 3" xfId="9430" xr:uid="{00000000-0005-0000-0000-000063040000}"/>
    <cellStyle name="40 % - Akzent3 2 3 2 3 3 2" xfId="22881" xr:uid="{00000000-0005-0000-0000-000063040000}"/>
    <cellStyle name="40 % - Akzent3 2 3 2 3 3 3" xfId="36365" xr:uid="{00000000-0005-0000-0000-000063040000}"/>
    <cellStyle name="40 % - Akzent3 2 3 2 3 3 4" xfId="49856" xr:uid="{00000000-0005-0000-0000-000063040000}"/>
    <cellStyle name="40 % - Akzent3 2 3 2 3 4" xfId="12786" xr:uid="{00000000-0005-0000-0000-000063040000}"/>
    <cellStyle name="40 % - Akzent3 2 3 2 3 4 2" xfId="26237" xr:uid="{00000000-0005-0000-0000-000063040000}"/>
    <cellStyle name="40 % - Akzent3 2 3 2 3 4 3" xfId="39721" xr:uid="{00000000-0005-0000-0000-000063040000}"/>
    <cellStyle name="40 % - Akzent3 2 3 2 3 4 4" xfId="53212" xr:uid="{00000000-0005-0000-0000-000063040000}"/>
    <cellStyle name="40 % - Akzent3 2 3 2 3 5" xfId="16168" xr:uid="{00000000-0005-0000-0000-000063040000}"/>
    <cellStyle name="40 % - Akzent3 2 3 2 3 6" xfId="29652" xr:uid="{00000000-0005-0000-0000-000063040000}"/>
    <cellStyle name="40 % - Akzent3 2 3 2 3 7" xfId="43143" xr:uid="{00000000-0005-0000-0000-000063040000}"/>
    <cellStyle name="40 % - Akzent3 2 3 2 4" xfId="3818" xr:uid="{00000000-0005-0000-0000-000064040000}"/>
    <cellStyle name="40 % - Akzent3 2 3 2 4 2" xfId="7179" xr:uid="{00000000-0005-0000-0000-000064040000}"/>
    <cellStyle name="40 % - Akzent3 2 3 2 4 2 2" xfId="20630" xr:uid="{00000000-0005-0000-0000-000064040000}"/>
    <cellStyle name="40 % - Akzent3 2 3 2 4 2 3" xfId="34114" xr:uid="{00000000-0005-0000-0000-000064040000}"/>
    <cellStyle name="40 % - Akzent3 2 3 2 4 2 4" xfId="47605" xr:uid="{00000000-0005-0000-0000-000064040000}"/>
    <cellStyle name="40 % - Akzent3 2 3 2 4 3" xfId="10535" xr:uid="{00000000-0005-0000-0000-000064040000}"/>
    <cellStyle name="40 % - Akzent3 2 3 2 4 3 2" xfId="23986" xr:uid="{00000000-0005-0000-0000-000064040000}"/>
    <cellStyle name="40 % - Akzent3 2 3 2 4 3 3" xfId="37470" xr:uid="{00000000-0005-0000-0000-000064040000}"/>
    <cellStyle name="40 % - Akzent3 2 3 2 4 3 4" xfId="50961" xr:uid="{00000000-0005-0000-0000-000064040000}"/>
    <cellStyle name="40 % - Akzent3 2 3 2 4 4" xfId="13891" xr:uid="{00000000-0005-0000-0000-000064040000}"/>
    <cellStyle name="40 % - Akzent3 2 3 2 4 4 2" xfId="27342" xr:uid="{00000000-0005-0000-0000-000064040000}"/>
    <cellStyle name="40 % - Akzent3 2 3 2 4 4 3" xfId="40826" xr:uid="{00000000-0005-0000-0000-000064040000}"/>
    <cellStyle name="40 % - Akzent3 2 3 2 4 4 4" xfId="54317" xr:uid="{00000000-0005-0000-0000-000064040000}"/>
    <cellStyle name="40 % - Akzent3 2 3 2 4 5" xfId="17273" xr:uid="{00000000-0005-0000-0000-000064040000}"/>
    <cellStyle name="40 % - Akzent3 2 3 2 4 6" xfId="30757" xr:uid="{00000000-0005-0000-0000-000064040000}"/>
    <cellStyle name="40 % - Akzent3 2 3 2 4 7" xfId="44248" xr:uid="{00000000-0005-0000-0000-000064040000}"/>
    <cellStyle name="40 % - Akzent3 2 3 2 5" xfId="4398" xr:uid="{00000000-0005-0000-0000-000065040000}"/>
    <cellStyle name="40 % - Akzent3 2 3 2 5 2" xfId="7755" xr:uid="{00000000-0005-0000-0000-000065040000}"/>
    <cellStyle name="40 % - Akzent3 2 3 2 5 2 2" xfId="21206" xr:uid="{00000000-0005-0000-0000-000065040000}"/>
    <cellStyle name="40 % - Akzent3 2 3 2 5 2 3" xfId="34690" xr:uid="{00000000-0005-0000-0000-000065040000}"/>
    <cellStyle name="40 % - Akzent3 2 3 2 5 2 4" xfId="48181" xr:uid="{00000000-0005-0000-0000-000065040000}"/>
    <cellStyle name="40 % - Akzent3 2 3 2 5 3" xfId="11111" xr:uid="{00000000-0005-0000-0000-000065040000}"/>
    <cellStyle name="40 % - Akzent3 2 3 2 5 3 2" xfId="24562" xr:uid="{00000000-0005-0000-0000-000065040000}"/>
    <cellStyle name="40 % - Akzent3 2 3 2 5 3 3" xfId="38046" xr:uid="{00000000-0005-0000-0000-000065040000}"/>
    <cellStyle name="40 % - Akzent3 2 3 2 5 3 4" xfId="51537" xr:uid="{00000000-0005-0000-0000-000065040000}"/>
    <cellStyle name="40 % - Akzent3 2 3 2 5 4" xfId="14467" xr:uid="{00000000-0005-0000-0000-000065040000}"/>
    <cellStyle name="40 % - Akzent3 2 3 2 5 4 2" xfId="27918" xr:uid="{00000000-0005-0000-0000-000065040000}"/>
    <cellStyle name="40 % - Akzent3 2 3 2 5 4 3" xfId="41402" xr:uid="{00000000-0005-0000-0000-000065040000}"/>
    <cellStyle name="40 % - Akzent3 2 3 2 5 4 4" xfId="54893" xr:uid="{00000000-0005-0000-0000-000065040000}"/>
    <cellStyle name="40 % - Akzent3 2 3 2 5 5" xfId="17849" xr:uid="{00000000-0005-0000-0000-000065040000}"/>
    <cellStyle name="40 % - Akzent3 2 3 2 5 6" xfId="31333" xr:uid="{00000000-0005-0000-0000-000065040000}"/>
    <cellStyle name="40 % - Akzent3 2 3 2 5 7" xfId="44824" xr:uid="{00000000-0005-0000-0000-000065040000}"/>
    <cellStyle name="40 % - Akzent3 2 3 2 6" xfId="4948" xr:uid="{00000000-0005-0000-0000-000060040000}"/>
    <cellStyle name="40 % - Akzent3 2 3 2 6 2" xfId="18399" xr:uid="{00000000-0005-0000-0000-000060040000}"/>
    <cellStyle name="40 % - Akzent3 2 3 2 6 3" xfId="31883" xr:uid="{00000000-0005-0000-0000-000060040000}"/>
    <cellStyle name="40 % - Akzent3 2 3 2 6 4" xfId="45374" xr:uid="{00000000-0005-0000-0000-000060040000}"/>
    <cellStyle name="40 % - Akzent3 2 3 2 7" xfId="8304" xr:uid="{00000000-0005-0000-0000-000060040000}"/>
    <cellStyle name="40 % - Akzent3 2 3 2 7 2" xfId="21755" xr:uid="{00000000-0005-0000-0000-000060040000}"/>
    <cellStyle name="40 % - Akzent3 2 3 2 7 3" xfId="35239" xr:uid="{00000000-0005-0000-0000-000060040000}"/>
    <cellStyle name="40 % - Akzent3 2 3 2 7 4" xfId="48730" xr:uid="{00000000-0005-0000-0000-000060040000}"/>
    <cellStyle name="40 % - Akzent3 2 3 2 8" xfId="11660" xr:uid="{00000000-0005-0000-0000-000060040000}"/>
    <cellStyle name="40 % - Akzent3 2 3 2 8 2" xfId="25111" xr:uid="{00000000-0005-0000-0000-000060040000}"/>
    <cellStyle name="40 % - Akzent3 2 3 2 8 3" xfId="38595" xr:uid="{00000000-0005-0000-0000-000060040000}"/>
    <cellStyle name="40 % - Akzent3 2 3 2 8 4" xfId="52086" xr:uid="{00000000-0005-0000-0000-000060040000}"/>
    <cellStyle name="40 % - Akzent3 2 3 2 9" xfId="15041" xr:uid="{00000000-0005-0000-0000-000060040000}"/>
    <cellStyle name="40 % - Akzent3 2 3 3" xfId="1883" xr:uid="{00000000-0005-0000-0000-000066040000}"/>
    <cellStyle name="40 % - Akzent3 2 3 3 2" xfId="3023" xr:uid="{00000000-0005-0000-0000-000067040000}"/>
    <cellStyle name="40 % - Akzent3 2 3 3 2 2" xfId="6384" xr:uid="{00000000-0005-0000-0000-000067040000}"/>
    <cellStyle name="40 % - Akzent3 2 3 3 2 2 2" xfId="19835" xr:uid="{00000000-0005-0000-0000-000067040000}"/>
    <cellStyle name="40 % - Akzent3 2 3 3 2 2 3" xfId="33319" xr:uid="{00000000-0005-0000-0000-000067040000}"/>
    <cellStyle name="40 % - Akzent3 2 3 3 2 2 4" xfId="46810" xr:uid="{00000000-0005-0000-0000-000067040000}"/>
    <cellStyle name="40 % - Akzent3 2 3 3 2 3" xfId="9740" xr:uid="{00000000-0005-0000-0000-000067040000}"/>
    <cellStyle name="40 % - Akzent3 2 3 3 2 3 2" xfId="23191" xr:uid="{00000000-0005-0000-0000-000067040000}"/>
    <cellStyle name="40 % - Akzent3 2 3 3 2 3 3" xfId="36675" xr:uid="{00000000-0005-0000-0000-000067040000}"/>
    <cellStyle name="40 % - Akzent3 2 3 3 2 3 4" xfId="50166" xr:uid="{00000000-0005-0000-0000-000067040000}"/>
    <cellStyle name="40 % - Akzent3 2 3 3 2 4" xfId="13096" xr:uid="{00000000-0005-0000-0000-000067040000}"/>
    <cellStyle name="40 % - Akzent3 2 3 3 2 4 2" xfId="26547" xr:uid="{00000000-0005-0000-0000-000067040000}"/>
    <cellStyle name="40 % - Akzent3 2 3 3 2 4 3" xfId="40031" xr:uid="{00000000-0005-0000-0000-000067040000}"/>
    <cellStyle name="40 % - Akzent3 2 3 3 2 4 4" xfId="53522" xr:uid="{00000000-0005-0000-0000-000067040000}"/>
    <cellStyle name="40 % - Akzent3 2 3 3 2 5" xfId="16478" xr:uid="{00000000-0005-0000-0000-000067040000}"/>
    <cellStyle name="40 % - Akzent3 2 3 3 2 6" xfId="29962" xr:uid="{00000000-0005-0000-0000-000067040000}"/>
    <cellStyle name="40 % - Akzent3 2 3 3 2 7" xfId="43453" xr:uid="{00000000-0005-0000-0000-000067040000}"/>
    <cellStyle name="40 % - Akzent3 2 3 3 3" xfId="5257" xr:uid="{00000000-0005-0000-0000-000066040000}"/>
    <cellStyle name="40 % - Akzent3 2 3 3 3 2" xfId="18708" xr:uid="{00000000-0005-0000-0000-000066040000}"/>
    <cellStyle name="40 % - Akzent3 2 3 3 3 3" xfId="32192" xr:uid="{00000000-0005-0000-0000-000066040000}"/>
    <cellStyle name="40 % - Akzent3 2 3 3 3 4" xfId="45683" xr:uid="{00000000-0005-0000-0000-000066040000}"/>
    <cellStyle name="40 % - Akzent3 2 3 3 4" xfId="8613" xr:uid="{00000000-0005-0000-0000-000066040000}"/>
    <cellStyle name="40 % - Akzent3 2 3 3 4 2" xfId="22064" xr:uid="{00000000-0005-0000-0000-000066040000}"/>
    <cellStyle name="40 % - Akzent3 2 3 3 4 3" xfId="35548" xr:uid="{00000000-0005-0000-0000-000066040000}"/>
    <cellStyle name="40 % - Akzent3 2 3 3 4 4" xfId="49039" xr:uid="{00000000-0005-0000-0000-000066040000}"/>
    <cellStyle name="40 % - Akzent3 2 3 3 5" xfId="11969" xr:uid="{00000000-0005-0000-0000-000066040000}"/>
    <cellStyle name="40 % - Akzent3 2 3 3 5 2" xfId="25420" xr:uid="{00000000-0005-0000-0000-000066040000}"/>
    <cellStyle name="40 % - Akzent3 2 3 3 5 3" xfId="38904" xr:uid="{00000000-0005-0000-0000-000066040000}"/>
    <cellStyle name="40 % - Akzent3 2 3 3 5 4" xfId="52395" xr:uid="{00000000-0005-0000-0000-000066040000}"/>
    <cellStyle name="40 % - Akzent3 2 3 3 6" xfId="15351" xr:uid="{00000000-0005-0000-0000-000066040000}"/>
    <cellStyle name="40 % - Akzent3 2 3 3 7" xfId="28835" xr:uid="{00000000-0005-0000-0000-000066040000}"/>
    <cellStyle name="40 % - Akzent3 2 3 3 8" xfId="42326" xr:uid="{00000000-0005-0000-0000-000066040000}"/>
    <cellStyle name="40 % - Akzent3 2 3 4" xfId="2462" xr:uid="{00000000-0005-0000-0000-000068040000}"/>
    <cellStyle name="40 % - Akzent3 2 3 4 2" xfId="5824" xr:uid="{00000000-0005-0000-0000-000068040000}"/>
    <cellStyle name="40 % - Akzent3 2 3 4 2 2" xfId="19275" xr:uid="{00000000-0005-0000-0000-000068040000}"/>
    <cellStyle name="40 % - Akzent3 2 3 4 2 3" xfId="32759" xr:uid="{00000000-0005-0000-0000-000068040000}"/>
    <cellStyle name="40 % - Akzent3 2 3 4 2 4" xfId="46250" xr:uid="{00000000-0005-0000-0000-000068040000}"/>
    <cellStyle name="40 % - Akzent3 2 3 4 3" xfId="9180" xr:uid="{00000000-0005-0000-0000-000068040000}"/>
    <cellStyle name="40 % - Akzent3 2 3 4 3 2" xfId="22631" xr:uid="{00000000-0005-0000-0000-000068040000}"/>
    <cellStyle name="40 % - Akzent3 2 3 4 3 3" xfId="36115" xr:uid="{00000000-0005-0000-0000-000068040000}"/>
    <cellStyle name="40 % - Akzent3 2 3 4 3 4" xfId="49606" xr:uid="{00000000-0005-0000-0000-000068040000}"/>
    <cellStyle name="40 % - Akzent3 2 3 4 4" xfId="12536" xr:uid="{00000000-0005-0000-0000-000068040000}"/>
    <cellStyle name="40 % - Akzent3 2 3 4 4 2" xfId="25987" xr:uid="{00000000-0005-0000-0000-000068040000}"/>
    <cellStyle name="40 % - Akzent3 2 3 4 4 3" xfId="39471" xr:uid="{00000000-0005-0000-0000-000068040000}"/>
    <cellStyle name="40 % - Akzent3 2 3 4 4 4" xfId="52962" xr:uid="{00000000-0005-0000-0000-000068040000}"/>
    <cellStyle name="40 % - Akzent3 2 3 4 5" xfId="15918" xr:uid="{00000000-0005-0000-0000-000068040000}"/>
    <cellStyle name="40 % - Akzent3 2 3 4 6" xfId="29402" xr:uid="{00000000-0005-0000-0000-000068040000}"/>
    <cellStyle name="40 % - Akzent3 2 3 4 7" xfId="42893" xr:uid="{00000000-0005-0000-0000-000068040000}"/>
    <cellStyle name="40 % - Akzent3 2 3 5" xfId="3568" xr:uid="{00000000-0005-0000-0000-000069040000}"/>
    <cellStyle name="40 % - Akzent3 2 3 5 2" xfId="6929" xr:uid="{00000000-0005-0000-0000-000069040000}"/>
    <cellStyle name="40 % - Akzent3 2 3 5 2 2" xfId="20380" xr:uid="{00000000-0005-0000-0000-000069040000}"/>
    <cellStyle name="40 % - Akzent3 2 3 5 2 3" xfId="33864" xr:uid="{00000000-0005-0000-0000-000069040000}"/>
    <cellStyle name="40 % - Akzent3 2 3 5 2 4" xfId="47355" xr:uid="{00000000-0005-0000-0000-000069040000}"/>
    <cellStyle name="40 % - Akzent3 2 3 5 3" xfId="10285" xr:uid="{00000000-0005-0000-0000-000069040000}"/>
    <cellStyle name="40 % - Akzent3 2 3 5 3 2" xfId="23736" xr:uid="{00000000-0005-0000-0000-000069040000}"/>
    <cellStyle name="40 % - Akzent3 2 3 5 3 3" xfId="37220" xr:uid="{00000000-0005-0000-0000-000069040000}"/>
    <cellStyle name="40 % - Akzent3 2 3 5 3 4" xfId="50711" xr:uid="{00000000-0005-0000-0000-000069040000}"/>
    <cellStyle name="40 % - Akzent3 2 3 5 4" xfId="13641" xr:uid="{00000000-0005-0000-0000-000069040000}"/>
    <cellStyle name="40 % - Akzent3 2 3 5 4 2" xfId="27092" xr:uid="{00000000-0005-0000-0000-000069040000}"/>
    <cellStyle name="40 % - Akzent3 2 3 5 4 3" xfId="40576" xr:uid="{00000000-0005-0000-0000-000069040000}"/>
    <cellStyle name="40 % - Akzent3 2 3 5 4 4" xfId="54067" xr:uid="{00000000-0005-0000-0000-000069040000}"/>
    <cellStyle name="40 % - Akzent3 2 3 5 5" xfId="17023" xr:uid="{00000000-0005-0000-0000-000069040000}"/>
    <cellStyle name="40 % - Akzent3 2 3 5 6" xfId="30507" xr:uid="{00000000-0005-0000-0000-000069040000}"/>
    <cellStyle name="40 % - Akzent3 2 3 5 7" xfId="43998" xr:uid="{00000000-0005-0000-0000-000069040000}"/>
    <cellStyle name="40 % - Akzent3 2 3 6" xfId="4148" xr:uid="{00000000-0005-0000-0000-00006A040000}"/>
    <cellStyle name="40 % - Akzent3 2 3 6 2" xfId="7505" xr:uid="{00000000-0005-0000-0000-00006A040000}"/>
    <cellStyle name="40 % - Akzent3 2 3 6 2 2" xfId="20956" xr:uid="{00000000-0005-0000-0000-00006A040000}"/>
    <cellStyle name="40 % - Akzent3 2 3 6 2 3" xfId="34440" xr:uid="{00000000-0005-0000-0000-00006A040000}"/>
    <cellStyle name="40 % - Akzent3 2 3 6 2 4" xfId="47931" xr:uid="{00000000-0005-0000-0000-00006A040000}"/>
    <cellStyle name="40 % - Akzent3 2 3 6 3" xfId="10861" xr:uid="{00000000-0005-0000-0000-00006A040000}"/>
    <cellStyle name="40 % - Akzent3 2 3 6 3 2" xfId="24312" xr:uid="{00000000-0005-0000-0000-00006A040000}"/>
    <cellStyle name="40 % - Akzent3 2 3 6 3 3" xfId="37796" xr:uid="{00000000-0005-0000-0000-00006A040000}"/>
    <cellStyle name="40 % - Akzent3 2 3 6 3 4" xfId="51287" xr:uid="{00000000-0005-0000-0000-00006A040000}"/>
    <cellStyle name="40 % - Akzent3 2 3 6 4" xfId="14217" xr:uid="{00000000-0005-0000-0000-00006A040000}"/>
    <cellStyle name="40 % - Akzent3 2 3 6 4 2" xfId="27668" xr:uid="{00000000-0005-0000-0000-00006A040000}"/>
    <cellStyle name="40 % - Akzent3 2 3 6 4 3" xfId="41152" xr:uid="{00000000-0005-0000-0000-00006A040000}"/>
    <cellStyle name="40 % - Akzent3 2 3 6 4 4" xfId="54643" xr:uid="{00000000-0005-0000-0000-00006A040000}"/>
    <cellStyle name="40 % - Akzent3 2 3 6 5" xfId="17599" xr:uid="{00000000-0005-0000-0000-00006A040000}"/>
    <cellStyle name="40 % - Akzent3 2 3 6 6" xfId="31083" xr:uid="{00000000-0005-0000-0000-00006A040000}"/>
    <cellStyle name="40 % - Akzent3 2 3 6 7" xfId="44574" xr:uid="{00000000-0005-0000-0000-00006A040000}"/>
    <cellStyle name="40 % - Akzent3 2 3 7" xfId="4698" xr:uid="{00000000-0005-0000-0000-00005F040000}"/>
    <cellStyle name="40 % - Akzent3 2 3 7 2" xfId="18149" xr:uid="{00000000-0005-0000-0000-00005F040000}"/>
    <cellStyle name="40 % - Akzent3 2 3 7 3" xfId="31633" xr:uid="{00000000-0005-0000-0000-00005F040000}"/>
    <cellStyle name="40 % - Akzent3 2 3 7 4" xfId="45124" xr:uid="{00000000-0005-0000-0000-00005F040000}"/>
    <cellStyle name="40 % - Akzent3 2 3 8" xfId="8054" xr:uid="{00000000-0005-0000-0000-00005F040000}"/>
    <cellStyle name="40 % - Akzent3 2 3 8 2" xfId="21505" xr:uid="{00000000-0005-0000-0000-00005F040000}"/>
    <cellStyle name="40 % - Akzent3 2 3 8 3" xfId="34989" xr:uid="{00000000-0005-0000-0000-00005F040000}"/>
    <cellStyle name="40 % - Akzent3 2 3 8 4" xfId="48480" xr:uid="{00000000-0005-0000-0000-00005F040000}"/>
    <cellStyle name="40 % - Akzent3 2 3 9" xfId="11410" xr:uid="{00000000-0005-0000-0000-00005F040000}"/>
    <cellStyle name="40 % - Akzent3 2 3 9 2" xfId="24861" xr:uid="{00000000-0005-0000-0000-00005F040000}"/>
    <cellStyle name="40 % - Akzent3 2 3 9 3" xfId="38345" xr:uid="{00000000-0005-0000-0000-00005F040000}"/>
    <cellStyle name="40 % - Akzent3 2 3 9 4" xfId="51836" xr:uid="{00000000-0005-0000-0000-00005F040000}"/>
    <cellStyle name="40 % - Akzent3 2 4" xfId="1373" xr:uid="{00000000-0005-0000-0000-00006B040000}"/>
    <cellStyle name="40 % - Akzent3 2 4 10" xfId="28337" xr:uid="{00000000-0005-0000-0000-00006B040000}"/>
    <cellStyle name="40 % - Akzent3 2 4 11" xfId="41828" xr:uid="{00000000-0005-0000-0000-00006B040000}"/>
    <cellStyle name="40 % - Akzent3 2 4 2" xfId="1946" xr:uid="{00000000-0005-0000-0000-00006C040000}"/>
    <cellStyle name="40 % - Akzent3 2 4 2 2" xfId="3086" xr:uid="{00000000-0005-0000-0000-00006D040000}"/>
    <cellStyle name="40 % - Akzent3 2 4 2 2 2" xfId="6447" xr:uid="{00000000-0005-0000-0000-00006D040000}"/>
    <cellStyle name="40 % - Akzent3 2 4 2 2 2 2" xfId="19898" xr:uid="{00000000-0005-0000-0000-00006D040000}"/>
    <cellStyle name="40 % - Akzent3 2 4 2 2 2 3" xfId="33382" xr:uid="{00000000-0005-0000-0000-00006D040000}"/>
    <cellStyle name="40 % - Akzent3 2 4 2 2 2 4" xfId="46873" xr:uid="{00000000-0005-0000-0000-00006D040000}"/>
    <cellStyle name="40 % - Akzent3 2 4 2 2 3" xfId="9803" xr:uid="{00000000-0005-0000-0000-00006D040000}"/>
    <cellStyle name="40 % - Akzent3 2 4 2 2 3 2" xfId="23254" xr:uid="{00000000-0005-0000-0000-00006D040000}"/>
    <cellStyle name="40 % - Akzent3 2 4 2 2 3 3" xfId="36738" xr:uid="{00000000-0005-0000-0000-00006D040000}"/>
    <cellStyle name="40 % - Akzent3 2 4 2 2 3 4" xfId="50229" xr:uid="{00000000-0005-0000-0000-00006D040000}"/>
    <cellStyle name="40 % - Akzent3 2 4 2 2 4" xfId="13159" xr:uid="{00000000-0005-0000-0000-00006D040000}"/>
    <cellStyle name="40 % - Akzent3 2 4 2 2 4 2" xfId="26610" xr:uid="{00000000-0005-0000-0000-00006D040000}"/>
    <cellStyle name="40 % - Akzent3 2 4 2 2 4 3" xfId="40094" xr:uid="{00000000-0005-0000-0000-00006D040000}"/>
    <cellStyle name="40 % - Akzent3 2 4 2 2 4 4" xfId="53585" xr:uid="{00000000-0005-0000-0000-00006D040000}"/>
    <cellStyle name="40 % - Akzent3 2 4 2 2 5" xfId="16541" xr:uid="{00000000-0005-0000-0000-00006D040000}"/>
    <cellStyle name="40 % - Akzent3 2 4 2 2 6" xfId="30025" xr:uid="{00000000-0005-0000-0000-00006D040000}"/>
    <cellStyle name="40 % - Akzent3 2 4 2 2 7" xfId="43516" xr:uid="{00000000-0005-0000-0000-00006D040000}"/>
    <cellStyle name="40 % - Akzent3 2 4 2 3" xfId="5320" xr:uid="{00000000-0005-0000-0000-00006C040000}"/>
    <cellStyle name="40 % - Akzent3 2 4 2 3 2" xfId="18771" xr:uid="{00000000-0005-0000-0000-00006C040000}"/>
    <cellStyle name="40 % - Akzent3 2 4 2 3 3" xfId="32255" xr:uid="{00000000-0005-0000-0000-00006C040000}"/>
    <cellStyle name="40 % - Akzent3 2 4 2 3 4" xfId="45746" xr:uid="{00000000-0005-0000-0000-00006C040000}"/>
    <cellStyle name="40 % - Akzent3 2 4 2 4" xfId="8676" xr:uid="{00000000-0005-0000-0000-00006C040000}"/>
    <cellStyle name="40 % - Akzent3 2 4 2 4 2" xfId="22127" xr:uid="{00000000-0005-0000-0000-00006C040000}"/>
    <cellStyle name="40 % - Akzent3 2 4 2 4 3" xfId="35611" xr:uid="{00000000-0005-0000-0000-00006C040000}"/>
    <cellStyle name="40 % - Akzent3 2 4 2 4 4" xfId="49102" xr:uid="{00000000-0005-0000-0000-00006C040000}"/>
    <cellStyle name="40 % - Akzent3 2 4 2 5" xfId="12032" xr:uid="{00000000-0005-0000-0000-00006C040000}"/>
    <cellStyle name="40 % - Akzent3 2 4 2 5 2" xfId="25483" xr:uid="{00000000-0005-0000-0000-00006C040000}"/>
    <cellStyle name="40 % - Akzent3 2 4 2 5 3" xfId="38967" xr:uid="{00000000-0005-0000-0000-00006C040000}"/>
    <cellStyle name="40 % - Akzent3 2 4 2 5 4" xfId="52458" xr:uid="{00000000-0005-0000-0000-00006C040000}"/>
    <cellStyle name="40 % - Akzent3 2 4 2 6" xfId="15414" xr:uid="{00000000-0005-0000-0000-00006C040000}"/>
    <cellStyle name="40 % - Akzent3 2 4 2 7" xfId="28898" xr:uid="{00000000-0005-0000-0000-00006C040000}"/>
    <cellStyle name="40 % - Akzent3 2 4 2 8" xfId="42389" xr:uid="{00000000-0005-0000-0000-00006C040000}"/>
    <cellStyle name="40 % - Akzent3 2 4 3" xfId="2526" xr:uid="{00000000-0005-0000-0000-00006E040000}"/>
    <cellStyle name="40 % - Akzent3 2 4 3 2" xfId="5887" xr:uid="{00000000-0005-0000-0000-00006E040000}"/>
    <cellStyle name="40 % - Akzent3 2 4 3 2 2" xfId="19338" xr:uid="{00000000-0005-0000-0000-00006E040000}"/>
    <cellStyle name="40 % - Akzent3 2 4 3 2 3" xfId="32822" xr:uid="{00000000-0005-0000-0000-00006E040000}"/>
    <cellStyle name="40 % - Akzent3 2 4 3 2 4" xfId="46313" xr:uid="{00000000-0005-0000-0000-00006E040000}"/>
    <cellStyle name="40 % - Akzent3 2 4 3 3" xfId="9243" xr:uid="{00000000-0005-0000-0000-00006E040000}"/>
    <cellStyle name="40 % - Akzent3 2 4 3 3 2" xfId="22694" xr:uid="{00000000-0005-0000-0000-00006E040000}"/>
    <cellStyle name="40 % - Akzent3 2 4 3 3 3" xfId="36178" xr:uid="{00000000-0005-0000-0000-00006E040000}"/>
    <cellStyle name="40 % - Akzent3 2 4 3 3 4" xfId="49669" xr:uid="{00000000-0005-0000-0000-00006E040000}"/>
    <cellStyle name="40 % - Akzent3 2 4 3 4" xfId="12599" xr:uid="{00000000-0005-0000-0000-00006E040000}"/>
    <cellStyle name="40 % - Akzent3 2 4 3 4 2" xfId="26050" xr:uid="{00000000-0005-0000-0000-00006E040000}"/>
    <cellStyle name="40 % - Akzent3 2 4 3 4 3" xfId="39534" xr:uid="{00000000-0005-0000-0000-00006E040000}"/>
    <cellStyle name="40 % - Akzent3 2 4 3 4 4" xfId="53025" xr:uid="{00000000-0005-0000-0000-00006E040000}"/>
    <cellStyle name="40 % - Akzent3 2 4 3 5" xfId="15981" xr:uid="{00000000-0005-0000-0000-00006E040000}"/>
    <cellStyle name="40 % - Akzent3 2 4 3 6" xfId="29465" xr:uid="{00000000-0005-0000-0000-00006E040000}"/>
    <cellStyle name="40 % - Akzent3 2 4 3 7" xfId="42956" xr:uid="{00000000-0005-0000-0000-00006E040000}"/>
    <cellStyle name="40 % - Akzent3 2 4 4" xfId="3631" xr:uid="{00000000-0005-0000-0000-00006F040000}"/>
    <cellStyle name="40 % - Akzent3 2 4 4 2" xfId="6992" xr:uid="{00000000-0005-0000-0000-00006F040000}"/>
    <cellStyle name="40 % - Akzent3 2 4 4 2 2" xfId="20443" xr:uid="{00000000-0005-0000-0000-00006F040000}"/>
    <cellStyle name="40 % - Akzent3 2 4 4 2 3" xfId="33927" xr:uid="{00000000-0005-0000-0000-00006F040000}"/>
    <cellStyle name="40 % - Akzent3 2 4 4 2 4" xfId="47418" xr:uid="{00000000-0005-0000-0000-00006F040000}"/>
    <cellStyle name="40 % - Akzent3 2 4 4 3" xfId="10348" xr:uid="{00000000-0005-0000-0000-00006F040000}"/>
    <cellStyle name="40 % - Akzent3 2 4 4 3 2" xfId="23799" xr:uid="{00000000-0005-0000-0000-00006F040000}"/>
    <cellStyle name="40 % - Akzent3 2 4 4 3 3" xfId="37283" xr:uid="{00000000-0005-0000-0000-00006F040000}"/>
    <cellStyle name="40 % - Akzent3 2 4 4 3 4" xfId="50774" xr:uid="{00000000-0005-0000-0000-00006F040000}"/>
    <cellStyle name="40 % - Akzent3 2 4 4 4" xfId="13704" xr:uid="{00000000-0005-0000-0000-00006F040000}"/>
    <cellStyle name="40 % - Akzent3 2 4 4 4 2" xfId="27155" xr:uid="{00000000-0005-0000-0000-00006F040000}"/>
    <cellStyle name="40 % - Akzent3 2 4 4 4 3" xfId="40639" xr:uid="{00000000-0005-0000-0000-00006F040000}"/>
    <cellStyle name="40 % - Akzent3 2 4 4 4 4" xfId="54130" xr:uid="{00000000-0005-0000-0000-00006F040000}"/>
    <cellStyle name="40 % - Akzent3 2 4 4 5" xfId="17086" xr:uid="{00000000-0005-0000-0000-00006F040000}"/>
    <cellStyle name="40 % - Akzent3 2 4 4 6" xfId="30570" xr:uid="{00000000-0005-0000-0000-00006F040000}"/>
    <cellStyle name="40 % - Akzent3 2 4 4 7" xfId="44061" xr:uid="{00000000-0005-0000-0000-00006F040000}"/>
    <cellStyle name="40 % - Akzent3 2 4 5" xfId="4211" xr:uid="{00000000-0005-0000-0000-000070040000}"/>
    <cellStyle name="40 % - Akzent3 2 4 5 2" xfId="7568" xr:uid="{00000000-0005-0000-0000-000070040000}"/>
    <cellStyle name="40 % - Akzent3 2 4 5 2 2" xfId="21019" xr:uid="{00000000-0005-0000-0000-000070040000}"/>
    <cellStyle name="40 % - Akzent3 2 4 5 2 3" xfId="34503" xr:uid="{00000000-0005-0000-0000-000070040000}"/>
    <cellStyle name="40 % - Akzent3 2 4 5 2 4" xfId="47994" xr:uid="{00000000-0005-0000-0000-000070040000}"/>
    <cellStyle name="40 % - Akzent3 2 4 5 3" xfId="10924" xr:uid="{00000000-0005-0000-0000-000070040000}"/>
    <cellStyle name="40 % - Akzent3 2 4 5 3 2" xfId="24375" xr:uid="{00000000-0005-0000-0000-000070040000}"/>
    <cellStyle name="40 % - Akzent3 2 4 5 3 3" xfId="37859" xr:uid="{00000000-0005-0000-0000-000070040000}"/>
    <cellStyle name="40 % - Akzent3 2 4 5 3 4" xfId="51350" xr:uid="{00000000-0005-0000-0000-000070040000}"/>
    <cellStyle name="40 % - Akzent3 2 4 5 4" xfId="14280" xr:uid="{00000000-0005-0000-0000-000070040000}"/>
    <cellStyle name="40 % - Akzent3 2 4 5 4 2" xfId="27731" xr:uid="{00000000-0005-0000-0000-000070040000}"/>
    <cellStyle name="40 % - Akzent3 2 4 5 4 3" xfId="41215" xr:uid="{00000000-0005-0000-0000-000070040000}"/>
    <cellStyle name="40 % - Akzent3 2 4 5 4 4" xfId="54706" xr:uid="{00000000-0005-0000-0000-000070040000}"/>
    <cellStyle name="40 % - Akzent3 2 4 5 5" xfId="17662" xr:uid="{00000000-0005-0000-0000-000070040000}"/>
    <cellStyle name="40 % - Akzent3 2 4 5 6" xfId="31146" xr:uid="{00000000-0005-0000-0000-000070040000}"/>
    <cellStyle name="40 % - Akzent3 2 4 5 7" xfId="44637" xr:uid="{00000000-0005-0000-0000-000070040000}"/>
    <cellStyle name="40 % - Akzent3 2 4 6" xfId="4761" xr:uid="{00000000-0005-0000-0000-00006B040000}"/>
    <cellStyle name="40 % - Akzent3 2 4 6 2" xfId="18212" xr:uid="{00000000-0005-0000-0000-00006B040000}"/>
    <cellStyle name="40 % - Akzent3 2 4 6 3" xfId="31696" xr:uid="{00000000-0005-0000-0000-00006B040000}"/>
    <cellStyle name="40 % - Akzent3 2 4 6 4" xfId="45187" xr:uid="{00000000-0005-0000-0000-00006B040000}"/>
    <cellStyle name="40 % - Akzent3 2 4 7" xfId="8117" xr:uid="{00000000-0005-0000-0000-00006B040000}"/>
    <cellStyle name="40 % - Akzent3 2 4 7 2" xfId="21568" xr:uid="{00000000-0005-0000-0000-00006B040000}"/>
    <cellStyle name="40 % - Akzent3 2 4 7 3" xfId="35052" xr:uid="{00000000-0005-0000-0000-00006B040000}"/>
    <cellStyle name="40 % - Akzent3 2 4 7 4" xfId="48543" xr:uid="{00000000-0005-0000-0000-00006B040000}"/>
    <cellStyle name="40 % - Akzent3 2 4 8" xfId="11473" xr:uid="{00000000-0005-0000-0000-00006B040000}"/>
    <cellStyle name="40 % - Akzent3 2 4 8 2" xfId="24924" xr:uid="{00000000-0005-0000-0000-00006B040000}"/>
    <cellStyle name="40 % - Akzent3 2 4 8 3" xfId="38408" xr:uid="{00000000-0005-0000-0000-00006B040000}"/>
    <cellStyle name="40 % - Akzent3 2 4 8 4" xfId="51899" xr:uid="{00000000-0005-0000-0000-00006B040000}"/>
    <cellStyle name="40 % - Akzent3 2 4 9" xfId="14854" xr:uid="{00000000-0005-0000-0000-00006B040000}"/>
    <cellStyle name="40 % - Akzent3 2 5" xfId="1698" xr:uid="{00000000-0005-0000-0000-000071040000}"/>
    <cellStyle name="40 % - Akzent3 2 5 2" xfId="2836" xr:uid="{00000000-0005-0000-0000-000072040000}"/>
    <cellStyle name="40 % - Akzent3 2 5 2 2" xfId="6197" xr:uid="{00000000-0005-0000-0000-000072040000}"/>
    <cellStyle name="40 % - Akzent3 2 5 2 2 2" xfId="19648" xr:uid="{00000000-0005-0000-0000-000072040000}"/>
    <cellStyle name="40 % - Akzent3 2 5 2 2 3" xfId="33132" xr:uid="{00000000-0005-0000-0000-000072040000}"/>
    <cellStyle name="40 % - Akzent3 2 5 2 2 4" xfId="46623" xr:uid="{00000000-0005-0000-0000-000072040000}"/>
    <cellStyle name="40 % - Akzent3 2 5 2 3" xfId="9553" xr:uid="{00000000-0005-0000-0000-000072040000}"/>
    <cellStyle name="40 % - Akzent3 2 5 2 3 2" xfId="23004" xr:uid="{00000000-0005-0000-0000-000072040000}"/>
    <cellStyle name="40 % - Akzent3 2 5 2 3 3" xfId="36488" xr:uid="{00000000-0005-0000-0000-000072040000}"/>
    <cellStyle name="40 % - Akzent3 2 5 2 3 4" xfId="49979" xr:uid="{00000000-0005-0000-0000-000072040000}"/>
    <cellStyle name="40 % - Akzent3 2 5 2 4" xfId="12909" xr:uid="{00000000-0005-0000-0000-000072040000}"/>
    <cellStyle name="40 % - Akzent3 2 5 2 4 2" xfId="26360" xr:uid="{00000000-0005-0000-0000-000072040000}"/>
    <cellStyle name="40 % - Akzent3 2 5 2 4 3" xfId="39844" xr:uid="{00000000-0005-0000-0000-000072040000}"/>
    <cellStyle name="40 % - Akzent3 2 5 2 4 4" xfId="53335" xr:uid="{00000000-0005-0000-0000-000072040000}"/>
    <cellStyle name="40 % - Akzent3 2 5 2 5" xfId="16291" xr:uid="{00000000-0005-0000-0000-000072040000}"/>
    <cellStyle name="40 % - Akzent3 2 5 2 6" xfId="29775" xr:uid="{00000000-0005-0000-0000-000072040000}"/>
    <cellStyle name="40 % - Akzent3 2 5 2 7" xfId="43266" xr:uid="{00000000-0005-0000-0000-000072040000}"/>
    <cellStyle name="40 % - Akzent3 2 5 3" xfId="5070" xr:uid="{00000000-0005-0000-0000-000071040000}"/>
    <cellStyle name="40 % - Akzent3 2 5 3 2" xfId="18521" xr:uid="{00000000-0005-0000-0000-000071040000}"/>
    <cellStyle name="40 % - Akzent3 2 5 3 3" xfId="32005" xr:uid="{00000000-0005-0000-0000-000071040000}"/>
    <cellStyle name="40 % - Akzent3 2 5 3 4" xfId="45496" xr:uid="{00000000-0005-0000-0000-000071040000}"/>
    <cellStyle name="40 % - Akzent3 2 5 4" xfId="8426" xr:uid="{00000000-0005-0000-0000-000071040000}"/>
    <cellStyle name="40 % - Akzent3 2 5 4 2" xfId="21877" xr:uid="{00000000-0005-0000-0000-000071040000}"/>
    <cellStyle name="40 % - Akzent3 2 5 4 3" xfId="35361" xr:uid="{00000000-0005-0000-0000-000071040000}"/>
    <cellStyle name="40 % - Akzent3 2 5 4 4" xfId="48852" xr:uid="{00000000-0005-0000-0000-000071040000}"/>
    <cellStyle name="40 % - Akzent3 2 5 5" xfId="11782" xr:uid="{00000000-0005-0000-0000-000071040000}"/>
    <cellStyle name="40 % - Akzent3 2 5 5 2" xfId="25233" xr:uid="{00000000-0005-0000-0000-000071040000}"/>
    <cellStyle name="40 % - Akzent3 2 5 5 3" xfId="38717" xr:uid="{00000000-0005-0000-0000-000071040000}"/>
    <cellStyle name="40 % - Akzent3 2 5 5 4" xfId="52208" xr:uid="{00000000-0005-0000-0000-000071040000}"/>
    <cellStyle name="40 % - Akzent3 2 5 6" xfId="15164" xr:uid="{00000000-0005-0000-0000-000071040000}"/>
    <cellStyle name="40 % - Akzent3 2 5 7" xfId="28648" xr:uid="{00000000-0005-0000-0000-000071040000}"/>
    <cellStyle name="40 % - Akzent3 2 5 8" xfId="42139" xr:uid="{00000000-0005-0000-0000-000071040000}"/>
    <cellStyle name="40 % - Akzent3 2 6" xfId="2263" xr:uid="{00000000-0005-0000-0000-000073040000}"/>
    <cellStyle name="40 % - Akzent3 2 6 2" xfId="5636" xr:uid="{00000000-0005-0000-0000-000073040000}"/>
    <cellStyle name="40 % - Akzent3 2 6 2 2" xfId="19087" xr:uid="{00000000-0005-0000-0000-000073040000}"/>
    <cellStyle name="40 % - Akzent3 2 6 2 3" xfId="32571" xr:uid="{00000000-0005-0000-0000-000073040000}"/>
    <cellStyle name="40 % - Akzent3 2 6 2 4" xfId="46062" xr:uid="{00000000-0005-0000-0000-000073040000}"/>
    <cellStyle name="40 % - Akzent3 2 6 3" xfId="8992" xr:uid="{00000000-0005-0000-0000-000073040000}"/>
    <cellStyle name="40 % - Akzent3 2 6 3 2" xfId="22443" xr:uid="{00000000-0005-0000-0000-000073040000}"/>
    <cellStyle name="40 % - Akzent3 2 6 3 3" xfId="35927" xr:uid="{00000000-0005-0000-0000-000073040000}"/>
    <cellStyle name="40 % - Akzent3 2 6 3 4" xfId="49418" xr:uid="{00000000-0005-0000-0000-000073040000}"/>
    <cellStyle name="40 % - Akzent3 2 6 4" xfId="12348" xr:uid="{00000000-0005-0000-0000-000073040000}"/>
    <cellStyle name="40 % - Akzent3 2 6 4 2" xfId="25799" xr:uid="{00000000-0005-0000-0000-000073040000}"/>
    <cellStyle name="40 % - Akzent3 2 6 4 3" xfId="39283" xr:uid="{00000000-0005-0000-0000-000073040000}"/>
    <cellStyle name="40 % - Akzent3 2 6 4 4" xfId="52774" xr:uid="{00000000-0005-0000-0000-000073040000}"/>
    <cellStyle name="40 % - Akzent3 2 6 5" xfId="15730" xr:uid="{00000000-0005-0000-0000-000073040000}"/>
    <cellStyle name="40 % - Akzent3 2 6 6" xfId="29214" xr:uid="{00000000-0005-0000-0000-000073040000}"/>
    <cellStyle name="40 % - Akzent3 2 6 7" xfId="42705" xr:uid="{00000000-0005-0000-0000-000073040000}"/>
    <cellStyle name="40 % - Akzent3 2 7" xfId="3380" xr:uid="{00000000-0005-0000-0000-000074040000}"/>
    <cellStyle name="40 % - Akzent3 2 7 2" xfId="6741" xr:uid="{00000000-0005-0000-0000-000074040000}"/>
    <cellStyle name="40 % - Akzent3 2 7 2 2" xfId="20192" xr:uid="{00000000-0005-0000-0000-000074040000}"/>
    <cellStyle name="40 % - Akzent3 2 7 2 3" xfId="33676" xr:uid="{00000000-0005-0000-0000-000074040000}"/>
    <cellStyle name="40 % - Akzent3 2 7 2 4" xfId="47167" xr:uid="{00000000-0005-0000-0000-000074040000}"/>
    <cellStyle name="40 % - Akzent3 2 7 3" xfId="10097" xr:uid="{00000000-0005-0000-0000-000074040000}"/>
    <cellStyle name="40 % - Akzent3 2 7 3 2" xfId="23548" xr:uid="{00000000-0005-0000-0000-000074040000}"/>
    <cellStyle name="40 % - Akzent3 2 7 3 3" xfId="37032" xr:uid="{00000000-0005-0000-0000-000074040000}"/>
    <cellStyle name="40 % - Akzent3 2 7 3 4" xfId="50523" xr:uid="{00000000-0005-0000-0000-000074040000}"/>
    <cellStyle name="40 % - Akzent3 2 7 4" xfId="13453" xr:uid="{00000000-0005-0000-0000-000074040000}"/>
    <cellStyle name="40 % - Akzent3 2 7 4 2" xfId="26904" xr:uid="{00000000-0005-0000-0000-000074040000}"/>
    <cellStyle name="40 % - Akzent3 2 7 4 3" xfId="40388" xr:uid="{00000000-0005-0000-0000-000074040000}"/>
    <cellStyle name="40 % - Akzent3 2 7 4 4" xfId="53879" xr:uid="{00000000-0005-0000-0000-000074040000}"/>
    <cellStyle name="40 % - Akzent3 2 7 5" xfId="16835" xr:uid="{00000000-0005-0000-0000-000074040000}"/>
    <cellStyle name="40 % - Akzent3 2 7 6" xfId="30319" xr:uid="{00000000-0005-0000-0000-000074040000}"/>
    <cellStyle name="40 % - Akzent3 2 7 7" xfId="43810" xr:uid="{00000000-0005-0000-0000-000074040000}"/>
    <cellStyle name="40 % - Akzent3 2 8" xfId="3887" xr:uid="{00000000-0005-0000-0000-000075040000}"/>
    <cellStyle name="40 % - Akzent3 2 8 2" xfId="7248" xr:uid="{00000000-0005-0000-0000-000075040000}"/>
    <cellStyle name="40 % - Akzent3 2 8 2 2" xfId="20699" xr:uid="{00000000-0005-0000-0000-000075040000}"/>
    <cellStyle name="40 % - Akzent3 2 8 2 3" xfId="34183" xr:uid="{00000000-0005-0000-0000-000075040000}"/>
    <cellStyle name="40 % - Akzent3 2 8 2 4" xfId="47674" xr:uid="{00000000-0005-0000-0000-000075040000}"/>
    <cellStyle name="40 % - Akzent3 2 8 3" xfId="10604" xr:uid="{00000000-0005-0000-0000-000075040000}"/>
    <cellStyle name="40 % - Akzent3 2 8 3 2" xfId="24055" xr:uid="{00000000-0005-0000-0000-000075040000}"/>
    <cellStyle name="40 % - Akzent3 2 8 3 3" xfId="37539" xr:uid="{00000000-0005-0000-0000-000075040000}"/>
    <cellStyle name="40 % - Akzent3 2 8 3 4" xfId="51030" xr:uid="{00000000-0005-0000-0000-000075040000}"/>
    <cellStyle name="40 % - Akzent3 2 8 4" xfId="13960" xr:uid="{00000000-0005-0000-0000-000075040000}"/>
    <cellStyle name="40 % - Akzent3 2 8 4 2" xfId="27411" xr:uid="{00000000-0005-0000-0000-000075040000}"/>
    <cellStyle name="40 % - Akzent3 2 8 4 3" xfId="40895" xr:uid="{00000000-0005-0000-0000-000075040000}"/>
    <cellStyle name="40 % - Akzent3 2 8 4 4" xfId="54386" xr:uid="{00000000-0005-0000-0000-000075040000}"/>
    <cellStyle name="40 % - Akzent3 2 8 5" xfId="17342" xr:uid="{00000000-0005-0000-0000-000075040000}"/>
    <cellStyle name="40 % - Akzent3 2 8 6" xfId="30826" xr:uid="{00000000-0005-0000-0000-000075040000}"/>
    <cellStyle name="40 % - Akzent3 2 8 7" xfId="44317" xr:uid="{00000000-0005-0000-0000-000075040000}"/>
    <cellStyle name="40 % - Akzent3 2 9" xfId="3960" xr:uid="{00000000-0005-0000-0000-000076040000}"/>
    <cellStyle name="40 % - Akzent3 2 9 2" xfId="7317" xr:uid="{00000000-0005-0000-0000-000076040000}"/>
    <cellStyle name="40 % - Akzent3 2 9 2 2" xfId="20768" xr:uid="{00000000-0005-0000-0000-000076040000}"/>
    <cellStyle name="40 % - Akzent3 2 9 2 3" xfId="34252" xr:uid="{00000000-0005-0000-0000-000076040000}"/>
    <cellStyle name="40 % - Akzent3 2 9 2 4" xfId="47743" xr:uid="{00000000-0005-0000-0000-000076040000}"/>
    <cellStyle name="40 % - Akzent3 2 9 3" xfId="10673" xr:uid="{00000000-0005-0000-0000-000076040000}"/>
    <cellStyle name="40 % - Akzent3 2 9 3 2" xfId="24124" xr:uid="{00000000-0005-0000-0000-000076040000}"/>
    <cellStyle name="40 % - Akzent3 2 9 3 3" xfId="37608" xr:uid="{00000000-0005-0000-0000-000076040000}"/>
    <cellStyle name="40 % - Akzent3 2 9 3 4" xfId="51099" xr:uid="{00000000-0005-0000-0000-000076040000}"/>
    <cellStyle name="40 % - Akzent3 2 9 4" xfId="14029" xr:uid="{00000000-0005-0000-0000-000076040000}"/>
    <cellStyle name="40 % - Akzent3 2 9 4 2" xfId="27480" xr:uid="{00000000-0005-0000-0000-000076040000}"/>
    <cellStyle name="40 % - Akzent3 2 9 4 3" xfId="40964" xr:uid="{00000000-0005-0000-0000-000076040000}"/>
    <cellStyle name="40 % - Akzent3 2 9 4 4" xfId="54455" xr:uid="{00000000-0005-0000-0000-000076040000}"/>
    <cellStyle name="40 % - Akzent3 2 9 5" xfId="17411" xr:uid="{00000000-0005-0000-0000-000076040000}"/>
    <cellStyle name="40 % - Akzent3 2 9 6" xfId="30895" xr:uid="{00000000-0005-0000-0000-000076040000}"/>
    <cellStyle name="40 % - Akzent3 2 9 7" xfId="44386" xr:uid="{00000000-0005-0000-0000-000076040000}"/>
    <cellStyle name="40 % - Akzent3 20" xfId="41467" xr:uid="{00000000-0005-0000-0000-0000A7B00000}"/>
    <cellStyle name="40 % - Akzent3 3" xfId="1162" xr:uid="{00000000-0005-0000-0000-000077040000}"/>
    <cellStyle name="40 % - Akzent3 3 10" xfId="11246" xr:uid="{00000000-0005-0000-0000-000077040000}"/>
    <cellStyle name="40 % - Akzent3 3 10 2" xfId="24697" xr:uid="{00000000-0005-0000-0000-000077040000}"/>
    <cellStyle name="40 % - Akzent3 3 10 3" xfId="38181" xr:uid="{00000000-0005-0000-0000-000077040000}"/>
    <cellStyle name="40 % - Akzent3 3 10 4" xfId="51672" xr:uid="{00000000-0005-0000-0000-000077040000}"/>
    <cellStyle name="40 % - Akzent3 3 11" xfId="14627" xr:uid="{00000000-0005-0000-0000-000077040000}"/>
    <cellStyle name="40 % - Akzent3 3 12" xfId="28110" xr:uid="{00000000-0005-0000-0000-000077040000}"/>
    <cellStyle name="40 % - Akzent3 3 13" xfId="41601" xr:uid="{00000000-0005-0000-0000-000077040000}"/>
    <cellStyle name="40 % - Akzent3 3 2" xfId="1256" xr:uid="{00000000-0005-0000-0000-000078040000}"/>
    <cellStyle name="40 % - Akzent3 3 2 10" xfId="14729" xr:uid="{00000000-0005-0000-0000-000078040000}"/>
    <cellStyle name="40 % - Akzent3 3 2 11" xfId="28212" xr:uid="{00000000-0005-0000-0000-000078040000}"/>
    <cellStyle name="40 % - Akzent3 3 2 12" xfId="41703" xr:uid="{00000000-0005-0000-0000-000078040000}"/>
    <cellStyle name="40 % - Akzent3 3 2 2" xfId="1494" xr:uid="{00000000-0005-0000-0000-000079040000}"/>
    <cellStyle name="40 % - Akzent3 3 2 2 10" xfId="28462" xr:uid="{00000000-0005-0000-0000-000079040000}"/>
    <cellStyle name="40 % - Akzent3 3 2 2 11" xfId="41953" xr:uid="{00000000-0005-0000-0000-000079040000}"/>
    <cellStyle name="40 % - Akzent3 3 2 2 2" xfId="2070" xr:uid="{00000000-0005-0000-0000-00007A040000}"/>
    <cellStyle name="40 % - Akzent3 3 2 2 2 2" xfId="3211" xr:uid="{00000000-0005-0000-0000-00007B040000}"/>
    <cellStyle name="40 % - Akzent3 3 2 2 2 2 2" xfId="6572" xr:uid="{00000000-0005-0000-0000-00007B040000}"/>
    <cellStyle name="40 % - Akzent3 3 2 2 2 2 2 2" xfId="20023" xr:uid="{00000000-0005-0000-0000-00007B040000}"/>
    <cellStyle name="40 % - Akzent3 3 2 2 2 2 2 3" xfId="33507" xr:uid="{00000000-0005-0000-0000-00007B040000}"/>
    <cellStyle name="40 % - Akzent3 3 2 2 2 2 2 4" xfId="46998" xr:uid="{00000000-0005-0000-0000-00007B040000}"/>
    <cellStyle name="40 % - Akzent3 3 2 2 2 2 3" xfId="9928" xr:uid="{00000000-0005-0000-0000-00007B040000}"/>
    <cellStyle name="40 % - Akzent3 3 2 2 2 2 3 2" xfId="23379" xr:uid="{00000000-0005-0000-0000-00007B040000}"/>
    <cellStyle name="40 % - Akzent3 3 2 2 2 2 3 3" xfId="36863" xr:uid="{00000000-0005-0000-0000-00007B040000}"/>
    <cellStyle name="40 % - Akzent3 3 2 2 2 2 3 4" xfId="50354" xr:uid="{00000000-0005-0000-0000-00007B040000}"/>
    <cellStyle name="40 % - Akzent3 3 2 2 2 2 4" xfId="13284" xr:uid="{00000000-0005-0000-0000-00007B040000}"/>
    <cellStyle name="40 % - Akzent3 3 2 2 2 2 4 2" xfId="26735" xr:uid="{00000000-0005-0000-0000-00007B040000}"/>
    <cellStyle name="40 % - Akzent3 3 2 2 2 2 4 3" xfId="40219" xr:uid="{00000000-0005-0000-0000-00007B040000}"/>
    <cellStyle name="40 % - Akzent3 3 2 2 2 2 4 4" xfId="53710" xr:uid="{00000000-0005-0000-0000-00007B040000}"/>
    <cellStyle name="40 % - Akzent3 3 2 2 2 2 5" xfId="16666" xr:uid="{00000000-0005-0000-0000-00007B040000}"/>
    <cellStyle name="40 % - Akzent3 3 2 2 2 2 6" xfId="30150" xr:uid="{00000000-0005-0000-0000-00007B040000}"/>
    <cellStyle name="40 % - Akzent3 3 2 2 2 2 7" xfId="43641" xr:uid="{00000000-0005-0000-0000-00007B040000}"/>
    <cellStyle name="40 % - Akzent3 3 2 2 2 3" xfId="5445" xr:uid="{00000000-0005-0000-0000-00007A040000}"/>
    <cellStyle name="40 % - Akzent3 3 2 2 2 3 2" xfId="18896" xr:uid="{00000000-0005-0000-0000-00007A040000}"/>
    <cellStyle name="40 % - Akzent3 3 2 2 2 3 3" xfId="32380" xr:uid="{00000000-0005-0000-0000-00007A040000}"/>
    <cellStyle name="40 % - Akzent3 3 2 2 2 3 4" xfId="45871" xr:uid="{00000000-0005-0000-0000-00007A040000}"/>
    <cellStyle name="40 % - Akzent3 3 2 2 2 4" xfId="8801" xr:uid="{00000000-0005-0000-0000-00007A040000}"/>
    <cellStyle name="40 % - Akzent3 3 2 2 2 4 2" xfId="22252" xr:uid="{00000000-0005-0000-0000-00007A040000}"/>
    <cellStyle name="40 % - Akzent3 3 2 2 2 4 3" xfId="35736" xr:uid="{00000000-0005-0000-0000-00007A040000}"/>
    <cellStyle name="40 % - Akzent3 3 2 2 2 4 4" xfId="49227" xr:uid="{00000000-0005-0000-0000-00007A040000}"/>
    <cellStyle name="40 % - Akzent3 3 2 2 2 5" xfId="12157" xr:uid="{00000000-0005-0000-0000-00007A040000}"/>
    <cellStyle name="40 % - Akzent3 3 2 2 2 5 2" xfId="25608" xr:uid="{00000000-0005-0000-0000-00007A040000}"/>
    <cellStyle name="40 % - Akzent3 3 2 2 2 5 3" xfId="39092" xr:uid="{00000000-0005-0000-0000-00007A040000}"/>
    <cellStyle name="40 % - Akzent3 3 2 2 2 5 4" xfId="52583" xr:uid="{00000000-0005-0000-0000-00007A040000}"/>
    <cellStyle name="40 % - Akzent3 3 2 2 2 6" xfId="15539" xr:uid="{00000000-0005-0000-0000-00007A040000}"/>
    <cellStyle name="40 % - Akzent3 3 2 2 2 7" xfId="29023" xr:uid="{00000000-0005-0000-0000-00007A040000}"/>
    <cellStyle name="40 % - Akzent3 3 2 2 2 8" xfId="42514" xr:uid="{00000000-0005-0000-0000-00007A040000}"/>
    <cellStyle name="40 % - Akzent3 3 2 2 3" xfId="2651" xr:uid="{00000000-0005-0000-0000-00007C040000}"/>
    <cellStyle name="40 % - Akzent3 3 2 2 3 2" xfId="6012" xr:uid="{00000000-0005-0000-0000-00007C040000}"/>
    <cellStyle name="40 % - Akzent3 3 2 2 3 2 2" xfId="19463" xr:uid="{00000000-0005-0000-0000-00007C040000}"/>
    <cellStyle name="40 % - Akzent3 3 2 2 3 2 3" xfId="32947" xr:uid="{00000000-0005-0000-0000-00007C040000}"/>
    <cellStyle name="40 % - Akzent3 3 2 2 3 2 4" xfId="46438" xr:uid="{00000000-0005-0000-0000-00007C040000}"/>
    <cellStyle name="40 % - Akzent3 3 2 2 3 3" xfId="9368" xr:uid="{00000000-0005-0000-0000-00007C040000}"/>
    <cellStyle name="40 % - Akzent3 3 2 2 3 3 2" xfId="22819" xr:uid="{00000000-0005-0000-0000-00007C040000}"/>
    <cellStyle name="40 % - Akzent3 3 2 2 3 3 3" xfId="36303" xr:uid="{00000000-0005-0000-0000-00007C040000}"/>
    <cellStyle name="40 % - Akzent3 3 2 2 3 3 4" xfId="49794" xr:uid="{00000000-0005-0000-0000-00007C040000}"/>
    <cellStyle name="40 % - Akzent3 3 2 2 3 4" xfId="12724" xr:uid="{00000000-0005-0000-0000-00007C040000}"/>
    <cellStyle name="40 % - Akzent3 3 2 2 3 4 2" xfId="26175" xr:uid="{00000000-0005-0000-0000-00007C040000}"/>
    <cellStyle name="40 % - Akzent3 3 2 2 3 4 3" xfId="39659" xr:uid="{00000000-0005-0000-0000-00007C040000}"/>
    <cellStyle name="40 % - Akzent3 3 2 2 3 4 4" xfId="53150" xr:uid="{00000000-0005-0000-0000-00007C040000}"/>
    <cellStyle name="40 % - Akzent3 3 2 2 3 5" xfId="16106" xr:uid="{00000000-0005-0000-0000-00007C040000}"/>
    <cellStyle name="40 % - Akzent3 3 2 2 3 6" xfId="29590" xr:uid="{00000000-0005-0000-0000-00007C040000}"/>
    <cellStyle name="40 % - Akzent3 3 2 2 3 7" xfId="43081" xr:uid="{00000000-0005-0000-0000-00007C040000}"/>
    <cellStyle name="40 % - Akzent3 3 2 2 4" xfId="3756" xr:uid="{00000000-0005-0000-0000-00007D040000}"/>
    <cellStyle name="40 % - Akzent3 3 2 2 4 2" xfId="7117" xr:uid="{00000000-0005-0000-0000-00007D040000}"/>
    <cellStyle name="40 % - Akzent3 3 2 2 4 2 2" xfId="20568" xr:uid="{00000000-0005-0000-0000-00007D040000}"/>
    <cellStyle name="40 % - Akzent3 3 2 2 4 2 3" xfId="34052" xr:uid="{00000000-0005-0000-0000-00007D040000}"/>
    <cellStyle name="40 % - Akzent3 3 2 2 4 2 4" xfId="47543" xr:uid="{00000000-0005-0000-0000-00007D040000}"/>
    <cellStyle name="40 % - Akzent3 3 2 2 4 3" xfId="10473" xr:uid="{00000000-0005-0000-0000-00007D040000}"/>
    <cellStyle name="40 % - Akzent3 3 2 2 4 3 2" xfId="23924" xr:uid="{00000000-0005-0000-0000-00007D040000}"/>
    <cellStyle name="40 % - Akzent3 3 2 2 4 3 3" xfId="37408" xr:uid="{00000000-0005-0000-0000-00007D040000}"/>
    <cellStyle name="40 % - Akzent3 3 2 2 4 3 4" xfId="50899" xr:uid="{00000000-0005-0000-0000-00007D040000}"/>
    <cellStyle name="40 % - Akzent3 3 2 2 4 4" xfId="13829" xr:uid="{00000000-0005-0000-0000-00007D040000}"/>
    <cellStyle name="40 % - Akzent3 3 2 2 4 4 2" xfId="27280" xr:uid="{00000000-0005-0000-0000-00007D040000}"/>
    <cellStyle name="40 % - Akzent3 3 2 2 4 4 3" xfId="40764" xr:uid="{00000000-0005-0000-0000-00007D040000}"/>
    <cellStyle name="40 % - Akzent3 3 2 2 4 4 4" xfId="54255" xr:uid="{00000000-0005-0000-0000-00007D040000}"/>
    <cellStyle name="40 % - Akzent3 3 2 2 4 5" xfId="17211" xr:uid="{00000000-0005-0000-0000-00007D040000}"/>
    <cellStyle name="40 % - Akzent3 3 2 2 4 6" xfId="30695" xr:uid="{00000000-0005-0000-0000-00007D040000}"/>
    <cellStyle name="40 % - Akzent3 3 2 2 4 7" xfId="44186" xr:uid="{00000000-0005-0000-0000-00007D040000}"/>
    <cellStyle name="40 % - Akzent3 3 2 2 5" xfId="4336" xr:uid="{00000000-0005-0000-0000-00007E040000}"/>
    <cellStyle name="40 % - Akzent3 3 2 2 5 2" xfId="7693" xr:uid="{00000000-0005-0000-0000-00007E040000}"/>
    <cellStyle name="40 % - Akzent3 3 2 2 5 2 2" xfId="21144" xr:uid="{00000000-0005-0000-0000-00007E040000}"/>
    <cellStyle name="40 % - Akzent3 3 2 2 5 2 3" xfId="34628" xr:uid="{00000000-0005-0000-0000-00007E040000}"/>
    <cellStyle name="40 % - Akzent3 3 2 2 5 2 4" xfId="48119" xr:uid="{00000000-0005-0000-0000-00007E040000}"/>
    <cellStyle name="40 % - Akzent3 3 2 2 5 3" xfId="11049" xr:uid="{00000000-0005-0000-0000-00007E040000}"/>
    <cellStyle name="40 % - Akzent3 3 2 2 5 3 2" xfId="24500" xr:uid="{00000000-0005-0000-0000-00007E040000}"/>
    <cellStyle name="40 % - Akzent3 3 2 2 5 3 3" xfId="37984" xr:uid="{00000000-0005-0000-0000-00007E040000}"/>
    <cellStyle name="40 % - Akzent3 3 2 2 5 3 4" xfId="51475" xr:uid="{00000000-0005-0000-0000-00007E040000}"/>
    <cellStyle name="40 % - Akzent3 3 2 2 5 4" xfId="14405" xr:uid="{00000000-0005-0000-0000-00007E040000}"/>
    <cellStyle name="40 % - Akzent3 3 2 2 5 4 2" xfId="27856" xr:uid="{00000000-0005-0000-0000-00007E040000}"/>
    <cellStyle name="40 % - Akzent3 3 2 2 5 4 3" xfId="41340" xr:uid="{00000000-0005-0000-0000-00007E040000}"/>
    <cellStyle name="40 % - Akzent3 3 2 2 5 4 4" xfId="54831" xr:uid="{00000000-0005-0000-0000-00007E040000}"/>
    <cellStyle name="40 % - Akzent3 3 2 2 5 5" xfId="17787" xr:uid="{00000000-0005-0000-0000-00007E040000}"/>
    <cellStyle name="40 % - Akzent3 3 2 2 5 6" xfId="31271" xr:uid="{00000000-0005-0000-0000-00007E040000}"/>
    <cellStyle name="40 % - Akzent3 3 2 2 5 7" xfId="44762" xr:uid="{00000000-0005-0000-0000-00007E040000}"/>
    <cellStyle name="40 % - Akzent3 3 2 2 6" xfId="4886" xr:uid="{00000000-0005-0000-0000-000079040000}"/>
    <cellStyle name="40 % - Akzent3 3 2 2 6 2" xfId="18337" xr:uid="{00000000-0005-0000-0000-000079040000}"/>
    <cellStyle name="40 % - Akzent3 3 2 2 6 3" xfId="31821" xr:uid="{00000000-0005-0000-0000-000079040000}"/>
    <cellStyle name="40 % - Akzent3 3 2 2 6 4" xfId="45312" xr:uid="{00000000-0005-0000-0000-000079040000}"/>
    <cellStyle name="40 % - Akzent3 3 2 2 7" xfId="8242" xr:uid="{00000000-0005-0000-0000-000079040000}"/>
    <cellStyle name="40 % - Akzent3 3 2 2 7 2" xfId="21693" xr:uid="{00000000-0005-0000-0000-000079040000}"/>
    <cellStyle name="40 % - Akzent3 3 2 2 7 3" xfId="35177" xr:uid="{00000000-0005-0000-0000-000079040000}"/>
    <cellStyle name="40 % - Akzent3 3 2 2 7 4" xfId="48668" xr:uid="{00000000-0005-0000-0000-000079040000}"/>
    <cellStyle name="40 % - Akzent3 3 2 2 8" xfId="11598" xr:uid="{00000000-0005-0000-0000-000079040000}"/>
    <cellStyle name="40 % - Akzent3 3 2 2 8 2" xfId="25049" xr:uid="{00000000-0005-0000-0000-000079040000}"/>
    <cellStyle name="40 % - Akzent3 3 2 2 8 3" xfId="38533" xr:uid="{00000000-0005-0000-0000-000079040000}"/>
    <cellStyle name="40 % - Akzent3 3 2 2 8 4" xfId="52024" xr:uid="{00000000-0005-0000-0000-000079040000}"/>
    <cellStyle name="40 % - Akzent3 3 2 2 9" xfId="14979" xr:uid="{00000000-0005-0000-0000-000079040000}"/>
    <cellStyle name="40 % - Akzent3 3 2 3" xfId="1821" xr:uid="{00000000-0005-0000-0000-00007F040000}"/>
    <cellStyle name="40 % - Akzent3 3 2 3 2" xfId="2961" xr:uid="{00000000-0005-0000-0000-000080040000}"/>
    <cellStyle name="40 % - Akzent3 3 2 3 2 2" xfId="6322" xr:uid="{00000000-0005-0000-0000-000080040000}"/>
    <cellStyle name="40 % - Akzent3 3 2 3 2 2 2" xfId="19773" xr:uid="{00000000-0005-0000-0000-000080040000}"/>
    <cellStyle name="40 % - Akzent3 3 2 3 2 2 3" xfId="33257" xr:uid="{00000000-0005-0000-0000-000080040000}"/>
    <cellStyle name="40 % - Akzent3 3 2 3 2 2 4" xfId="46748" xr:uid="{00000000-0005-0000-0000-000080040000}"/>
    <cellStyle name="40 % - Akzent3 3 2 3 2 3" xfId="9678" xr:uid="{00000000-0005-0000-0000-000080040000}"/>
    <cellStyle name="40 % - Akzent3 3 2 3 2 3 2" xfId="23129" xr:uid="{00000000-0005-0000-0000-000080040000}"/>
    <cellStyle name="40 % - Akzent3 3 2 3 2 3 3" xfId="36613" xr:uid="{00000000-0005-0000-0000-000080040000}"/>
    <cellStyle name="40 % - Akzent3 3 2 3 2 3 4" xfId="50104" xr:uid="{00000000-0005-0000-0000-000080040000}"/>
    <cellStyle name="40 % - Akzent3 3 2 3 2 4" xfId="13034" xr:uid="{00000000-0005-0000-0000-000080040000}"/>
    <cellStyle name="40 % - Akzent3 3 2 3 2 4 2" xfId="26485" xr:uid="{00000000-0005-0000-0000-000080040000}"/>
    <cellStyle name="40 % - Akzent3 3 2 3 2 4 3" xfId="39969" xr:uid="{00000000-0005-0000-0000-000080040000}"/>
    <cellStyle name="40 % - Akzent3 3 2 3 2 4 4" xfId="53460" xr:uid="{00000000-0005-0000-0000-000080040000}"/>
    <cellStyle name="40 % - Akzent3 3 2 3 2 5" xfId="16416" xr:uid="{00000000-0005-0000-0000-000080040000}"/>
    <cellStyle name="40 % - Akzent3 3 2 3 2 6" xfId="29900" xr:uid="{00000000-0005-0000-0000-000080040000}"/>
    <cellStyle name="40 % - Akzent3 3 2 3 2 7" xfId="43391" xr:uid="{00000000-0005-0000-0000-000080040000}"/>
    <cellStyle name="40 % - Akzent3 3 2 3 3" xfId="5195" xr:uid="{00000000-0005-0000-0000-00007F040000}"/>
    <cellStyle name="40 % - Akzent3 3 2 3 3 2" xfId="18646" xr:uid="{00000000-0005-0000-0000-00007F040000}"/>
    <cellStyle name="40 % - Akzent3 3 2 3 3 3" xfId="32130" xr:uid="{00000000-0005-0000-0000-00007F040000}"/>
    <cellStyle name="40 % - Akzent3 3 2 3 3 4" xfId="45621" xr:uid="{00000000-0005-0000-0000-00007F040000}"/>
    <cellStyle name="40 % - Akzent3 3 2 3 4" xfId="8551" xr:uid="{00000000-0005-0000-0000-00007F040000}"/>
    <cellStyle name="40 % - Akzent3 3 2 3 4 2" xfId="22002" xr:uid="{00000000-0005-0000-0000-00007F040000}"/>
    <cellStyle name="40 % - Akzent3 3 2 3 4 3" xfId="35486" xr:uid="{00000000-0005-0000-0000-00007F040000}"/>
    <cellStyle name="40 % - Akzent3 3 2 3 4 4" xfId="48977" xr:uid="{00000000-0005-0000-0000-00007F040000}"/>
    <cellStyle name="40 % - Akzent3 3 2 3 5" xfId="11907" xr:uid="{00000000-0005-0000-0000-00007F040000}"/>
    <cellStyle name="40 % - Akzent3 3 2 3 5 2" xfId="25358" xr:uid="{00000000-0005-0000-0000-00007F040000}"/>
    <cellStyle name="40 % - Akzent3 3 2 3 5 3" xfId="38842" xr:uid="{00000000-0005-0000-0000-00007F040000}"/>
    <cellStyle name="40 % - Akzent3 3 2 3 5 4" xfId="52333" xr:uid="{00000000-0005-0000-0000-00007F040000}"/>
    <cellStyle name="40 % - Akzent3 3 2 3 6" xfId="15289" xr:uid="{00000000-0005-0000-0000-00007F040000}"/>
    <cellStyle name="40 % - Akzent3 3 2 3 7" xfId="28773" xr:uid="{00000000-0005-0000-0000-00007F040000}"/>
    <cellStyle name="40 % - Akzent3 3 2 3 8" xfId="42264" xr:uid="{00000000-0005-0000-0000-00007F040000}"/>
    <cellStyle name="40 % - Akzent3 3 2 4" xfId="2400" xr:uid="{00000000-0005-0000-0000-000081040000}"/>
    <cellStyle name="40 % - Akzent3 3 2 4 2" xfId="5762" xr:uid="{00000000-0005-0000-0000-000081040000}"/>
    <cellStyle name="40 % - Akzent3 3 2 4 2 2" xfId="19213" xr:uid="{00000000-0005-0000-0000-000081040000}"/>
    <cellStyle name="40 % - Akzent3 3 2 4 2 3" xfId="32697" xr:uid="{00000000-0005-0000-0000-000081040000}"/>
    <cellStyle name="40 % - Akzent3 3 2 4 2 4" xfId="46188" xr:uid="{00000000-0005-0000-0000-000081040000}"/>
    <cellStyle name="40 % - Akzent3 3 2 4 3" xfId="9118" xr:uid="{00000000-0005-0000-0000-000081040000}"/>
    <cellStyle name="40 % - Akzent3 3 2 4 3 2" xfId="22569" xr:uid="{00000000-0005-0000-0000-000081040000}"/>
    <cellStyle name="40 % - Akzent3 3 2 4 3 3" xfId="36053" xr:uid="{00000000-0005-0000-0000-000081040000}"/>
    <cellStyle name="40 % - Akzent3 3 2 4 3 4" xfId="49544" xr:uid="{00000000-0005-0000-0000-000081040000}"/>
    <cellStyle name="40 % - Akzent3 3 2 4 4" xfId="12474" xr:uid="{00000000-0005-0000-0000-000081040000}"/>
    <cellStyle name="40 % - Akzent3 3 2 4 4 2" xfId="25925" xr:uid="{00000000-0005-0000-0000-000081040000}"/>
    <cellStyle name="40 % - Akzent3 3 2 4 4 3" xfId="39409" xr:uid="{00000000-0005-0000-0000-000081040000}"/>
    <cellStyle name="40 % - Akzent3 3 2 4 4 4" xfId="52900" xr:uid="{00000000-0005-0000-0000-000081040000}"/>
    <cellStyle name="40 % - Akzent3 3 2 4 5" xfId="15856" xr:uid="{00000000-0005-0000-0000-000081040000}"/>
    <cellStyle name="40 % - Akzent3 3 2 4 6" xfId="29340" xr:uid="{00000000-0005-0000-0000-000081040000}"/>
    <cellStyle name="40 % - Akzent3 3 2 4 7" xfId="42831" xr:uid="{00000000-0005-0000-0000-000081040000}"/>
    <cellStyle name="40 % - Akzent3 3 2 5" xfId="3506" xr:uid="{00000000-0005-0000-0000-000082040000}"/>
    <cellStyle name="40 % - Akzent3 3 2 5 2" xfId="6867" xr:uid="{00000000-0005-0000-0000-000082040000}"/>
    <cellStyle name="40 % - Akzent3 3 2 5 2 2" xfId="20318" xr:uid="{00000000-0005-0000-0000-000082040000}"/>
    <cellStyle name="40 % - Akzent3 3 2 5 2 3" xfId="33802" xr:uid="{00000000-0005-0000-0000-000082040000}"/>
    <cellStyle name="40 % - Akzent3 3 2 5 2 4" xfId="47293" xr:uid="{00000000-0005-0000-0000-000082040000}"/>
    <cellStyle name="40 % - Akzent3 3 2 5 3" xfId="10223" xr:uid="{00000000-0005-0000-0000-000082040000}"/>
    <cellStyle name="40 % - Akzent3 3 2 5 3 2" xfId="23674" xr:uid="{00000000-0005-0000-0000-000082040000}"/>
    <cellStyle name="40 % - Akzent3 3 2 5 3 3" xfId="37158" xr:uid="{00000000-0005-0000-0000-000082040000}"/>
    <cellStyle name="40 % - Akzent3 3 2 5 3 4" xfId="50649" xr:uid="{00000000-0005-0000-0000-000082040000}"/>
    <cellStyle name="40 % - Akzent3 3 2 5 4" xfId="13579" xr:uid="{00000000-0005-0000-0000-000082040000}"/>
    <cellStyle name="40 % - Akzent3 3 2 5 4 2" xfId="27030" xr:uid="{00000000-0005-0000-0000-000082040000}"/>
    <cellStyle name="40 % - Akzent3 3 2 5 4 3" xfId="40514" xr:uid="{00000000-0005-0000-0000-000082040000}"/>
    <cellStyle name="40 % - Akzent3 3 2 5 4 4" xfId="54005" xr:uid="{00000000-0005-0000-0000-000082040000}"/>
    <cellStyle name="40 % - Akzent3 3 2 5 5" xfId="16961" xr:uid="{00000000-0005-0000-0000-000082040000}"/>
    <cellStyle name="40 % - Akzent3 3 2 5 6" xfId="30445" xr:uid="{00000000-0005-0000-0000-000082040000}"/>
    <cellStyle name="40 % - Akzent3 3 2 5 7" xfId="43936" xr:uid="{00000000-0005-0000-0000-000082040000}"/>
    <cellStyle name="40 % - Akzent3 3 2 6" xfId="4086" xr:uid="{00000000-0005-0000-0000-000083040000}"/>
    <cellStyle name="40 % - Akzent3 3 2 6 2" xfId="7443" xr:uid="{00000000-0005-0000-0000-000083040000}"/>
    <cellStyle name="40 % - Akzent3 3 2 6 2 2" xfId="20894" xr:uid="{00000000-0005-0000-0000-000083040000}"/>
    <cellStyle name="40 % - Akzent3 3 2 6 2 3" xfId="34378" xr:uid="{00000000-0005-0000-0000-000083040000}"/>
    <cellStyle name="40 % - Akzent3 3 2 6 2 4" xfId="47869" xr:uid="{00000000-0005-0000-0000-000083040000}"/>
    <cellStyle name="40 % - Akzent3 3 2 6 3" xfId="10799" xr:uid="{00000000-0005-0000-0000-000083040000}"/>
    <cellStyle name="40 % - Akzent3 3 2 6 3 2" xfId="24250" xr:uid="{00000000-0005-0000-0000-000083040000}"/>
    <cellStyle name="40 % - Akzent3 3 2 6 3 3" xfId="37734" xr:uid="{00000000-0005-0000-0000-000083040000}"/>
    <cellStyle name="40 % - Akzent3 3 2 6 3 4" xfId="51225" xr:uid="{00000000-0005-0000-0000-000083040000}"/>
    <cellStyle name="40 % - Akzent3 3 2 6 4" xfId="14155" xr:uid="{00000000-0005-0000-0000-000083040000}"/>
    <cellStyle name="40 % - Akzent3 3 2 6 4 2" xfId="27606" xr:uid="{00000000-0005-0000-0000-000083040000}"/>
    <cellStyle name="40 % - Akzent3 3 2 6 4 3" xfId="41090" xr:uid="{00000000-0005-0000-0000-000083040000}"/>
    <cellStyle name="40 % - Akzent3 3 2 6 4 4" xfId="54581" xr:uid="{00000000-0005-0000-0000-000083040000}"/>
    <cellStyle name="40 % - Akzent3 3 2 6 5" xfId="17537" xr:uid="{00000000-0005-0000-0000-000083040000}"/>
    <cellStyle name="40 % - Akzent3 3 2 6 6" xfId="31021" xr:uid="{00000000-0005-0000-0000-000083040000}"/>
    <cellStyle name="40 % - Akzent3 3 2 6 7" xfId="44512" xr:uid="{00000000-0005-0000-0000-000083040000}"/>
    <cellStyle name="40 % - Akzent3 3 2 7" xfId="4636" xr:uid="{00000000-0005-0000-0000-000078040000}"/>
    <cellStyle name="40 % - Akzent3 3 2 7 2" xfId="18087" xr:uid="{00000000-0005-0000-0000-000078040000}"/>
    <cellStyle name="40 % - Akzent3 3 2 7 3" xfId="31571" xr:uid="{00000000-0005-0000-0000-000078040000}"/>
    <cellStyle name="40 % - Akzent3 3 2 7 4" xfId="45062" xr:uid="{00000000-0005-0000-0000-000078040000}"/>
    <cellStyle name="40 % - Akzent3 3 2 8" xfId="7992" xr:uid="{00000000-0005-0000-0000-000078040000}"/>
    <cellStyle name="40 % - Akzent3 3 2 8 2" xfId="21443" xr:uid="{00000000-0005-0000-0000-000078040000}"/>
    <cellStyle name="40 % - Akzent3 3 2 8 3" xfId="34927" xr:uid="{00000000-0005-0000-0000-000078040000}"/>
    <cellStyle name="40 % - Akzent3 3 2 8 4" xfId="48418" xr:uid="{00000000-0005-0000-0000-000078040000}"/>
    <cellStyle name="40 % - Akzent3 3 2 9" xfId="11348" xr:uid="{00000000-0005-0000-0000-000078040000}"/>
    <cellStyle name="40 % - Akzent3 3 2 9 2" xfId="24799" xr:uid="{00000000-0005-0000-0000-000078040000}"/>
    <cellStyle name="40 % - Akzent3 3 2 9 3" xfId="38283" xr:uid="{00000000-0005-0000-0000-000078040000}"/>
    <cellStyle name="40 % - Akzent3 3 2 9 4" xfId="51774" xr:uid="{00000000-0005-0000-0000-000078040000}"/>
    <cellStyle name="40 % - Akzent3 3 3" xfId="1396" xr:uid="{00000000-0005-0000-0000-000084040000}"/>
    <cellStyle name="40 % - Akzent3 3 3 10" xfId="28361" xr:uid="{00000000-0005-0000-0000-000084040000}"/>
    <cellStyle name="40 % - Akzent3 3 3 11" xfId="41852" xr:uid="{00000000-0005-0000-0000-000084040000}"/>
    <cellStyle name="40 % - Akzent3 3 3 2" xfId="1970" xr:uid="{00000000-0005-0000-0000-000085040000}"/>
    <cellStyle name="40 % - Akzent3 3 3 2 2" xfId="3110" xr:uid="{00000000-0005-0000-0000-000086040000}"/>
    <cellStyle name="40 % - Akzent3 3 3 2 2 2" xfId="6471" xr:uid="{00000000-0005-0000-0000-000086040000}"/>
    <cellStyle name="40 % - Akzent3 3 3 2 2 2 2" xfId="19922" xr:uid="{00000000-0005-0000-0000-000086040000}"/>
    <cellStyle name="40 % - Akzent3 3 3 2 2 2 3" xfId="33406" xr:uid="{00000000-0005-0000-0000-000086040000}"/>
    <cellStyle name="40 % - Akzent3 3 3 2 2 2 4" xfId="46897" xr:uid="{00000000-0005-0000-0000-000086040000}"/>
    <cellStyle name="40 % - Akzent3 3 3 2 2 3" xfId="9827" xr:uid="{00000000-0005-0000-0000-000086040000}"/>
    <cellStyle name="40 % - Akzent3 3 3 2 2 3 2" xfId="23278" xr:uid="{00000000-0005-0000-0000-000086040000}"/>
    <cellStyle name="40 % - Akzent3 3 3 2 2 3 3" xfId="36762" xr:uid="{00000000-0005-0000-0000-000086040000}"/>
    <cellStyle name="40 % - Akzent3 3 3 2 2 3 4" xfId="50253" xr:uid="{00000000-0005-0000-0000-000086040000}"/>
    <cellStyle name="40 % - Akzent3 3 3 2 2 4" xfId="13183" xr:uid="{00000000-0005-0000-0000-000086040000}"/>
    <cellStyle name="40 % - Akzent3 3 3 2 2 4 2" xfId="26634" xr:uid="{00000000-0005-0000-0000-000086040000}"/>
    <cellStyle name="40 % - Akzent3 3 3 2 2 4 3" xfId="40118" xr:uid="{00000000-0005-0000-0000-000086040000}"/>
    <cellStyle name="40 % - Akzent3 3 3 2 2 4 4" xfId="53609" xr:uid="{00000000-0005-0000-0000-000086040000}"/>
    <cellStyle name="40 % - Akzent3 3 3 2 2 5" xfId="16565" xr:uid="{00000000-0005-0000-0000-000086040000}"/>
    <cellStyle name="40 % - Akzent3 3 3 2 2 6" xfId="30049" xr:uid="{00000000-0005-0000-0000-000086040000}"/>
    <cellStyle name="40 % - Akzent3 3 3 2 2 7" xfId="43540" xr:uid="{00000000-0005-0000-0000-000086040000}"/>
    <cellStyle name="40 % - Akzent3 3 3 2 3" xfId="5344" xr:uid="{00000000-0005-0000-0000-000085040000}"/>
    <cellStyle name="40 % - Akzent3 3 3 2 3 2" xfId="18795" xr:uid="{00000000-0005-0000-0000-000085040000}"/>
    <cellStyle name="40 % - Akzent3 3 3 2 3 3" xfId="32279" xr:uid="{00000000-0005-0000-0000-000085040000}"/>
    <cellStyle name="40 % - Akzent3 3 3 2 3 4" xfId="45770" xr:uid="{00000000-0005-0000-0000-000085040000}"/>
    <cellStyle name="40 % - Akzent3 3 3 2 4" xfId="8700" xr:uid="{00000000-0005-0000-0000-000085040000}"/>
    <cellStyle name="40 % - Akzent3 3 3 2 4 2" xfId="22151" xr:uid="{00000000-0005-0000-0000-000085040000}"/>
    <cellStyle name="40 % - Akzent3 3 3 2 4 3" xfId="35635" xr:uid="{00000000-0005-0000-0000-000085040000}"/>
    <cellStyle name="40 % - Akzent3 3 3 2 4 4" xfId="49126" xr:uid="{00000000-0005-0000-0000-000085040000}"/>
    <cellStyle name="40 % - Akzent3 3 3 2 5" xfId="12056" xr:uid="{00000000-0005-0000-0000-000085040000}"/>
    <cellStyle name="40 % - Akzent3 3 3 2 5 2" xfId="25507" xr:uid="{00000000-0005-0000-0000-000085040000}"/>
    <cellStyle name="40 % - Akzent3 3 3 2 5 3" xfId="38991" xr:uid="{00000000-0005-0000-0000-000085040000}"/>
    <cellStyle name="40 % - Akzent3 3 3 2 5 4" xfId="52482" xr:uid="{00000000-0005-0000-0000-000085040000}"/>
    <cellStyle name="40 % - Akzent3 3 3 2 6" xfId="15438" xr:uid="{00000000-0005-0000-0000-000085040000}"/>
    <cellStyle name="40 % - Akzent3 3 3 2 7" xfId="28922" xr:uid="{00000000-0005-0000-0000-000085040000}"/>
    <cellStyle name="40 % - Akzent3 3 3 2 8" xfId="42413" xr:uid="{00000000-0005-0000-0000-000085040000}"/>
    <cellStyle name="40 % - Akzent3 3 3 3" xfId="2550" xr:uid="{00000000-0005-0000-0000-000087040000}"/>
    <cellStyle name="40 % - Akzent3 3 3 3 2" xfId="5911" xr:uid="{00000000-0005-0000-0000-000087040000}"/>
    <cellStyle name="40 % - Akzent3 3 3 3 2 2" xfId="19362" xr:uid="{00000000-0005-0000-0000-000087040000}"/>
    <cellStyle name="40 % - Akzent3 3 3 3 2 3" xfId="32846" xr:uid="{00000000-0005-0000-0000-000087040000}"/>
    <cellStyle name="40 % - Akzent3 3 3 3 2 4" xfId="46337" xr:uid="{00000000-0005-0000-0000-000087040000}"/>
    <cellStyle name="40 % - Akzent3 3 3 3 3" xfId="9267" xr:uid="{00000000-0005-0000-0000-000087040000}"/>
    <cellStyle name="40 % - Akzent3 3 3 3 3 2" xfId="22718" xr:uid="{00000000-0005-0000-0000-000087040000}"/>
    <cellStyle name="40 % - Akzent3 3 3 3 3 3" xfId="36202" xr:uid="{00000000-0005-0000-0000-000087040000}"/>
    <cellStyle name="40 % - Akzent3 3 3 3 3 4" xfId="49693" xr:uid="{00000000-0005-0000-0000-000087040000}"/>
    <cellStyle name="40 % - Akzent3 3 3 3 4" xfId="12623" xr:uid="{00000000-0005-0000-0000-000087040000}"/>
    <cellStyle name="40 % - Akzent3 3 3 3 4 2" xfId="26074" xr:uid="{00000000-0005-0000-0000-000087040000}"/>
    <cellStyle name="40 % - Akzent3 3 3 3 4 3" xfId="39558" xr:uid="{00000000-0005-0000-0000-000087040000}"/>
    <cellStyle name="40 % - Akzent3 3 3 3 4 4" xfId="53049" xr:uid="{00000000-0005-0000-0000-000087040000}"/>
    <cellStyle name="40 % - Akzent3 3 3 3 5" xfId="16005" xr:uid="{00000000-0005-0000-0000-000087040000}"/>
    <cellStyle name="40 % - Akzent3 3 3 3 6" xfId="29489" xr:uid="{00000000-0005-0000-0000-000087040000}"/>
    <cellStyle name="40 % - Akzent3 3 3 3 7" xfId="42980" xr:uid="{00000000-0005-0000-0000-000087040000}"/>
    <cellStyle name="40 % - Akzent3 3 3 4" xfId="3655" xr:uid="{00000000-0005-0000-0000-000088040000}"/>
    <cellStyle name="40 % - Akzent3 3 3 4 2" xfId="7016" xr:uid="{00000000-0005-0000-0000-000088040000}"/>
    <cellStyle name="40 % - Akzent3 3 3 4 2 2" xfId="20467" xr:uid="{00000000-0005-0000-0000-000088040000}"/>
    <cellStyle name="40 % - Akzent3 3 3 4 2 3" xfId="33951" xr:uid="{00000000-0005-0000-0000-000088040000}"/>
    <cellStyle name="40 % - Akzent3 3 3 4 2 4" xfId="47442" xr:uid="{00000000-0005-0000-0000-000088040000}"/>
    <cellStyle name="40 % - Akzent3 3 3 4 3" xfId="10372" xr:uid="{00000000-0005-0000-0000-000088040000}"/>
    <cellStyle name="40 % - Akzent3 3 3 4 3 2" xfId="23823" xr:uid="{00000000-0005-0000-0000-000088040000}"/>
    <cellStyle name="40 % - Akzent3 3 3 4 3 3" xfId="37307" xr:uid="{00000000-0005-0000-0000-000088040000}"/>
    <cellStyle name="40 % - Akzent3 3 3 4 3 4" xfId="50798" xr:uid="{00000000-0005-0000-0000-000088040000}"/>
    <cellStyle name="40 % - Akzent3 3 3 4 4" xfId="13728" xr:uid="{00000000-0005-0000-0000-000088040000}"/>
    <cellStyle name="40 % - Akzent3 3 3 4 4 2" xfId="27179" xr:uid="{00000000-0005-0000-0000-000088040000}"/>
    <cellStyle name="40 % - Akzent3 3 3 4 4 3" xfId="40663" xr:uid="{00000000-0005-0000-0000-000088040000}"/>
    <cellStyle name="40 % - Akzent3 3 3 4 4 4" xfId="54154" xr:uid="{00000000-0005-0000-0000-000088040000}"/>
    <cellStyle name="40 % - Akzent3 3 3 4 5" xfId="17110" xr:uid="{00000000-0005-0000-0000-000088040000}"/>
    <cellStyle name="40 % - Akzent3 3 3 4 6" xfId="30594" xr:uid="{00000000-0005-0000-0000-000088040000}"/>
    <cellStyle name="40 % - Akzent3 3 3 4 7" xfId="44085" xr:uid="{00000000-0005-0000-0000-000088040000}"/>
    <cellStyle name="40 % - Akzent3 3 3 5" xfId="4235" xr:uid="{00000000-0005-0000-0000-000089040000}"/>
    <cellStyle name="40 % - Akzent3 3 3 5 2" xfId="7592" xr:uid="{00000000-0005-0000-0000-000089040000}"/>
    <cellStyle name="40 % - Akzent3 3 3 5 2 2" xfId="21043" xr:uid="{00000000-0005-0000-0000-000089040000}"/>
    <cellStyle name="40 % - Akzent3 3 3 5 2 3" xfId="34527" xr:uid="{00000000-0005-0000-0000-000089040000}"/>
    <cellStyle name="40 % - Akzent3 3 3 5 2 4" xfId="48018" xr:uid="{00000000-0005-0000-0000-000089040000}"/>
    <cellStyle name="40 % - Akzent3 3 3 5 3" xfId="10948" xr:uid="{00000000-0005-0000-0000-000089040000}"/>
    <cellStyle name="40 % - Akzent3 3 3 5 3 2" xfId="24399" xr:uid="{00000000-0005-0000-0000-000089040000}"/>
    <cellStyle name="40 % - Akzent3 3 3 5 3 3" xfId="37883" xr:uid="{00000000-0005-0000-0000-000089040000}"/>
    <cellStyle name="40 % - Akzent3 3 3 5 3 4" xfId="51374" xr:uid="{00000000-0005-0000-0000-000089040000}"/>
    <cellStyle name="40 % - Akzent3 3 3 5 4" xfId="14304" xr:uid="{00000000-0005-0000-0000-000089040000}"/>
    <cellStyle name="40 % - Akzent3 3 3 5 4 2" xfId="27755" xr:uid="{00000000-0005-0000-0000-000089040000}"/>
    <cellStyle name="40 % - Akzent3 3 3 5 4 3" xfId="41239" xr:uid="{00000000-0005-0000-0000-000089040000}"/>
    <cellStyle name="40 % - Akzent3 3 3 5 4 4" xfId="54730" xr:uid="{00000000-0005-0000-0000-000089040000}"/>
    <cellStyle name="40 % - Akzent3 3 3 5 5" xfId="17686" xr:uid="{00000000-0005-0000-0000-000089040000}"/>
    <cellStyle name="40 % - Akzent3 3 3 5 6" xfId="31170" xr:uid="{00000000-0005-0000-0000-000089040000}"/>
    <cellStyle name="40 % - Akzent3 3 3 5 7" xfId="44661" xr:uid="{00000000-0005-0000-0000-000089040000}"/>
    <cellStyle name="40 % - Akzent3 3 3 6" xfId="4785" xr:uid="{00000000-0005-0000-0000-000084040000}"/>
    <cellStyle name="40 % - Akzent3 3 3 6 2" xfId="18236" xr:uid="{00000000-0005-0000-0000-000084040000}"/>
    <cellStyle name="40 % - Akzent3 3 3 6 3" xfId="31720" xr:uid="{00000000-0005-0000-0000-000084040000}"/>
    <cellStyle name="40 % - Akzent3 3 3 6 4" xfId="45211" xr:uid="{00000000-0005-0000-0000-000084040000}"/>
    <cellStyle name="40 % - Akzent3 3 3 7" xfId="8141" xr:uid="{00000000-0005-0000-0000-000084040000}"/>
    <cellStyle name="40 % - Akzent3 3 3 7 2" xfId="21592" xr:uid="{00000000-0005-0000-0000-000084040000}"/>
    <cellStyle name="40 % - Akzent3 3 3 7 3" xfId="35076" xr:uid="{00000000-0005-0000-0000-000084040000}"/>
    <cellStyle name="40 % - Akzent3 3 3 7 4" xfId="48567" xr:uid="{00000000-0005-0000-0000-000084040000}"/>
    <cellStyle name="40 % - Akzent3 3 3 8" xfId="11497" xr:uid="{00000000-0005-0000-0000-000084040000}"/>
    <cellStyle name="40 % - Akzent3 3 3 8 2" xfId="24948" xr:uid="{00000000-0005-0000-0000-000084040000}"/>
    <cellStyle name="40 % - Akzent3 3 3 8 3" xfId="38432" xr:uid="{00000000-0005-0000-0000-000084040000}"/>
    <cellStyle name="40 % - Akzent3 3 3 8 4" xfId="51923" xr:uid="{00000000-0005-0000-0000-000084040000}"/>
    <cellStyle name="40 % - Akzent3 3 3 9" xfId="14878" xr:uid="{00000000-0005-0000-0000-000084040000}"/>
    <cellStyle name="40 % - Akzent3 3 4" xfId="1721" xr:uid="{00000000-0005-0000-0000-00008A040000}"/>
    <cellStyle name="40 % - Akzent3 3 4 2" xfId="2860" xr:uid="{00000000-0005-0000-0000-00008B040000}"/>
    <cellStyle name="40 % - Akzent3 3 4 2 2" xfId="6221" xr:uid="{00000000-0005-0000-0000-00008B040000}"/>
    <cellStyle name="40 % - Akzent3 3 4 2 2 2" xfId="19672" xr:uid="{00000000-0005-0000-0000-00008B040000}"/>
    <cellStyle name="40 % - Akzent3 3 4 2 2 3" xfId="33156" xr:uid="{00000000-0005-0000-0000-00008B040000}"/>
    <cellStyle name="40 % - Akzent3 3 4 2 2 4" xfId="46647" xr:uid="{00000000-0005-0000-0000-00008B040000}"/>
    <cellStyle name="40 % - Akzent3 3 4 2 3" xfId="9577" xr:uid="{00000000-0005-0000-0000-00008B040000}"/>
    <cellStyle name="40 % - Akzent3 3 4 2 3 2" xfId="23028" xr:uid="{00000000-0005-0000-0000-00008B040000}"/>
    <cellStyle name="40 % - Akzent3 3 4 2 3 3" xfId="36512" xr:uid="{00000000-0005-0000-0000-00008B040000}"/>
    <cellStyle name="40 % - Akzent3 3 4 2 3 4" xfId="50003" xr:uid="{00000000-0005-0000-0000-00008B040000}"/>
    <cellStyle name="40 % - Akzent3 3 4 2 4" xfId="12933" xr:uid="{00000000-0005-0000-0000-00008B040000}"/>
    <cellStyle name="40 % - Akzent3 3 4 2 4 2" xfId="26384" xr:uid="{00000000-0005-0000-0000-00008B040000}"/>
    <cellStyle name="40 % - Akzent3 3 4 2 4 3" xfId="39868" xr:uid="{00000000-0005-0000-0000-00008B040000}"/>
    <cellStyle name="40 % - Akzent3 3 4 2 4 4" xfId="53359" xr:uid="{00000000-0005-0000-0000-00008B040000}"/>
    <cellStyle name="40 % - Akzent3 3 4 2 5" xfId="16315" xr:uid="{00000000-0005-0000-0000-00008B040000}"/>
    <cellStyle name="40 % - Akzent3 3 4 2 6" xfId="29799" xr:uid="{00000000-0005-0000-0000-00008B040000}"/>
    <cellStyle name="40 % - Akzent3 3 4 2 7" xfId="43290" xr:uid="{00000000-0005-0000-0000-00008B040000}"/>
    <cellStyle name="40 % - Akzent3 3 4 3" xfId="5094" xr:uid="{00000000-0005-0000-0000-00008A040000}"/>
    <cellStyle name="40 % - Akzent3 3 4 3 2" xfId="18545" xr:uid="{00000000-0005-0000-0000-00008A040000}"/>
    <cellStyle name="40 % - Akzent3 3 4 3 3" xfId="32029" xr:uid="{00000000-0005-0000-0000-00008A040000}"/>
    <cellStyle name="40 % - Akzent3 3 4 3 4" xfId="45520" xr:uid="{00000000-0005-0000-0000-00008A040000}"/>
    <cellStyle name="40 % - Akzent3 3 4 4" xfId="8450" xr:uid="{00000000-0005-0000-0000-00008A040000}"/>
    <cellStyle name="40 % - Akzent3 3 4 4 2" xfId="21901" xr:uid="{00000000-0005-0000-0000-00008A040000}"/>
    <cellStyle name="40 % - Akzent3 3 4 4 3" xfId="35385" xr:uid="{00000000-0005-0000-0000-00008A040000}"/>
    <cellStyle name="40 % - Akzent3 3 4 4 4" xfId="48876" xr:uid="{00000000-0005-0000-0000-00008A040000}"/>
    <cellStyle name="40 % - Akzent3 3 4 5" xfId="11806" xr:uid="{00000000-0005-0000-0000-00008A040000}"/>
    <cellStyle name="40 % - Akzent3 3 4 5 2" xfId="25257" xr:uid="{00000000-0005-0000-0000-00008A040000}"/>
    <cellStyle name="40 % - Akzent3 3 4 5 3" xfId="38741" xr:uid="{00000000-0005-0000-0000-00008A040000}"/>
    <cellStyle name="40 % - Akzent3 3 4 5 4" xfId="52232" xr:uid="{00000000-0005-0000-0000-00008A040000}"/>
    <cellStyle name="40 % - Akzent3 3 4 6" xfId="15188" xr:uid="{00000000-0005-0000-0000-00008A040000}"/>
    <cellStyle name="40 % - Akzent3 3 4 7" xfId="28672" xr:uid="{00000000-0005-0000-0000-00008A040000}"/>
    <cellStyle name="40 % - Akzent3 3 4 8" xfId="42163" xr:uid="{00000000-0005-0000-0000-00008A040000}"/>
    <cellStyle name="40 % - Akzent3 3 5" xfId="2298" xr:uid="{00000000-0005-0000-0000-00008C040000}"/>
    <cellStyle name="40 % - Akzent3 3 5 2" xfId="5660" xr:uid="{00000000-0005-0000-0000-00008C040000}"/>
    <cellStyle name="40 % - Akzent3 3 5 2 2" xfId="19111" xr:uid="{00000000-0005-0000-0000-00008C040000}"/>
    <cellStyle name="40 % - Akzent3 3 5 2 3" xfId="32595" xr:uid="{00000000-0005-0000-0000-00008C040000}"/>
    <cellStyle name="40 % - Akzent3 3 5 2 4" xfId="46086" xr:uid="{00000000-0005-0000-0000-00008C040000}"/>
    <cellStyle name="40 % - Akzent3 3 5 3" xfId="9016" xr:uid="{00000000-0005-0000-0000-00008C040000}"/>
    <cellStyle name="40 % - Akzent3 3 5 3 2" xfId="22467" xr:uid="{00000000-0005-0000-0000-00008C040000}"/>
    <cellStyle name="40 % - Akzent3 3 5 3 3" xfId="35951" xr:uid="{00000000-0005-0000-0000-00008C040000}"/>
    <cellStyle name="40 % - Akzent3 3 5 3 4" xfId="49442" xr:uid="{00000000-0005-0000-0000-00008C040000}"/>
    <cellStyle name="40 % - Akzent3 3 5 4" xfId="12372" xr:uid="{00000000-0005-0000-0000-00008C040000}"/>
    <cellStyle name="40 % - Akzent3 3 5 4 2" xfId="25823" xr:uid="{00000000-0005-0000-0000-00008C040000}"/>
    <cellStyle name="40 % - Akzent3 3 5 4 3" xfId="39307" xr:uid="{00000000-0005-0000-0000-00008C040000}"/>
    <cellStyle name="40 % - Akzent3 3 5 4 4" xfId="52798" xr:uid="{00000000-0005-0000-0000-00008C040000}"/>
    <cellStyle name="40 % - Akzent3 3 5 5" xfId="15754" xr:uid="{00000000-0005-0000-0000-00008C040000}"/>
    <cellStyle name="40 % - Akzent3 3 5 6" xfId="29238" xr:uid="{00000000-0005-0000-0000-00008C040000}"/>
    <cellStyle name="40 % - Akzent3 3 5 7" xfId="42729" xr:uid="{00000000-0005-0000-0000-00008C040000}"/>
    <cellStyle name="40 % - Akzent3 3 6" xfId="3404" xr:uid="{00000000-0005-0000-0000-00008D040000}"/>
    <cellStyle name="40 % - Akzent3 3 6 2" xfId="6765" xr:uid="{00000000-0005-0000-0000-00008D040000}"/>
    <cellStyle name="40 % - Akzent3 3 6 2 2" xfId="20216" xr:uid="{00000000-0005-0000-0000-00008D040000}"/>
    <cellStyle name="40 % - Akzent3 3 6 2 3" xfId="33700" xr:uid="{00000000-0005-0000-0000-00008D040000}"/>
    <cellStyle name="40 % - Akzent3 3 6 2 4" xfId="47191" xr:uid="{00000000-0005-0000-0000-00008D040000}"/>
    <cellStyle name="40 % - Akzent3 3 6 3" xfId="10121" xr:uid="{00000000-0005-0000-0000-00008D040000}"/>
    <cellStyle name="40 % - Akzent3 3 6 3 2" xfId="23572" xr:uid="{00000000-0005-0000-0000-00008D040000}"/>
    <cellStyle name="40 % - Akzent3 3 6 3 3" xfId="37056" xr:uid="{00000000-0005-0000-0000-00008D040000}"/>
    <cellStyle name="40 % - Akzent3 3 6 3 4" xfId="50547" xr:uid="{00000000-0005-0000-0000-00008D040000}"/>
    <cellStyle name="40 % - Akzent3 3 6 4" xfId="13477" xr:uid="{00000000-0005-0000-0000-00008D040000}"/>
    <cellStyle name="40 % - Akzent3 3 6 4 2" xfId="26928" xr:uid="{00000000-0005-0000-0000-00008D040000}"/>
    <cellStyle name="40 % - Akzent3 3 6 4 3" xfId="40412" xr:uid="{00000000-0005-0000-0000-00008D040000}"/>
    <cellStyle name="40 % - Akzent3 3 6 4 4" xfId="53903" xr:uid="{00000000-0005-0000-0000-00008D040000}"/>
    <cellStyle name="40 % - Akzent3 3 6 5" xfId="16859" xr:uid="{00000000-0005-0000-0000-00008D040000}"/>
    <cellStyle name="40 % - Akzent3 3 6 6" xfId="30343" xr:uid="{00000000-0005-0000-0000-00008D040000}"/>
    <cellStyle name="40 % - Akzent3 3 6 7" xfId="43834" xr:uid="{00000000-0005-0000-0000-00008D040000}"/>
    <cellStyle name="40 % - Akzent3 3 7" xfId="3984" xr:uid="{00000000-0005-0000-0000-00008E040000}"/>
    <cellStyle name="40 % - Akzent3 3 7 2" xfId="7341" xr:uid="{00000000-0005-0000-0000-00008E040000}"/>
    <cellStyle name="40 % - Akzent3 3 7 2 2" xfId="20792" xr:uid="{00000000-0005-0000-0000-00008E040000}"/>
    <cellStyle name="40 % - Akzent3 3 7 2 3" xfId="34276" xr:uid="{00000000-0005-0000-0000-00008E040000}"/>
    <cellStyle name="40 % - Akzent3 3 7 2 4" xfId="47767" xr:uid="{00000000-0005-0000-0000-00008E040000}"/>
    <cellStyle name="40 % - Akzent3 3 7 3" xfId="10697" xr:uid="{00000000-0005-0000-0000-00008E040000}"/>
    <cellStyle name="40 % - Akzent3 3 7 3 2" xfId="24148" xr:uid="{00000000-0005-0000-0000-00008E040000}"/>
    <cellStyle name="40 % - Akzent3 3 7 3 3" xfId="37632" xr:uid="{00000000-0005-0000-0000-00008E040000}"/>
    <cellStyle name="40 % - Akzent3 3 7 3 4" xfId="51123" xr:uid="{00000000-0005-0000-0000-00008E040000}"/>
    <cellStyle name="40 % - Akzent3 3 7 4" xfId="14053" xr:uid="{00000000-0005-0000-0000-00008E040000}"/>
    <cellStyle name="40 % - Akzent3 3 7 4 2" xfId="27504" xr:uid="{00000000-0005-0000-0000-00008E040000}"/>
    <cellStyle name="40 % - Akzent3 3 7 4 3" xfId="40988" xr:uid="{00000000-0005-0000-0000-00008E040000}"/>
    <cellStyle name="40 % - Akzent3 3 7 4 4" xfId="54479" xr:uid="{00000000-0005-0000-0000-00008E040000}"/>
    <cellStyle name="40 % - Akzent3 3 7 5" xfId="17435" xr:uid="{00000000-0005-0000-0000-00008E040000}"/>
    <cellStyle name="40 % - Akzent3 3 7 6" xfId="30919" xr:uid="{00000000-0005-0000-0000-00008E040000}"/>
    <cellStyle name="40 % - Akzent3 3 7 7" xfId="44410" xr:uid="{00000000-0005-0000-0000-00008E040000}"/>
    <cellStyle name="40 % - Akzent3 3 8" xfId="4534" xr:uid="{00000000-0005-0000-0000-000077040000}"/>
    <cellStyle name="40 % - Akzent3 3 8 2" xfId="17985" xr:uid="{00000000-0005-0000-0000-000077040000}"/>
    <cellStyle name="40 % - Akzent3 3 8 3" xfId="31469" xr:uid="{00000000-0005-0000-0000-000077040000}"/>
    <cellStyle name="40 % - Akzent3 3 8 4" xfId="44960" xr:uid="{00000000-0005-0000-0000-000077040000}"/>
    <cellStyle name="40 % - Akzent3 3 9" xfId="7890" xr:uid="{00000000-0005-0000-0000-000077040000}"/>
    <cellStyle name="40 % - Akzent3 3 9 2" xfId="21341" xr:uid="{00000000-0005-0000-0000-000077040000}"/>
    <cellStyle name="40 % - Akzent3 3 9 3" xfId="34825" xr:uid="{00000000-0005-0000-0000-000077040000}"/>
    <cellStyle name="40 % - Akzent3 3 9 4" xfId="48316" xr:uid="{00000000-0005-0000-0000-000077040000}"/>
    <cellStyle name="40 % - Akzent3 4" xfId="1181" xr:uid="{00000000-0005-0000-0000-00008F040000}"/>
    <cellStyle name="40 % - Akzent3 4 10" xfId="11265" xr:uid="{00000000-0005-0000-0000-00008F040000}"/>
    <cellStyle name="40 % - Akzent3 4 10 2" xfId="24716" xr:uid="{00000000-0005-0000-0000-00008F040000}"/>
    <cellStyle name="40 % - Akzent3 4 10 3" xfId="38200" xr:uid="{00000000-0005-0000-0000-00008F040000}"/>
    <cellStyle name="40 % - Akzent3 4 10 4" xfId="51691" xr:uid="{00000000-0005-0000-0000-00008F040000}"/>
    <cellStyle name="40 % - Akzent3 4 11" xfId="14646" xr:uid="{00000000-0005-0000-0000-00008F040000}"/>
    <cellStyle name="40 % - Akzent3 4 12" xfId="28129" xr:uid="{00000000-0005-0000-0000-00008F040000}"/>
    <cellStyle name="40 % - Akzent3 4 13" xfId="41620" xr:uid="{00000000-0005-0000-0000-00008F040000}"/>
    <cellStyle name="40 % - Akzent3 4 2" xfId="1275" xr:uid="{00000000-0005-0000-0000-000090040000}"/>
    <cellStyle name="40 % - Akzent3 4 2 10" xfId="14748" xr:uid="{00000000-0005-0000-0000-000090040000}"/>
    <cellStyle name="40 % - Akzent3 4 2 11" xfId="28231" xr:uid="{00000000-0005-0000-0000-000090040000}"/>
    <cellStyle name="40 % - Akzent3 4 2 12" xfId="41722" xr:uid="{00000000-0005-0000-0000-000090040000}"/>
    <cellStyle name="40 % - Akzent3 4 2 2" xfId="1513" xr:uid="{00000000-0005-0000-0000-000091040000}"/>
    <cellStyle name="40 % - Akzent3 4 2 2 10" xfId="28481" xr:uid="{00000000-0005-0000-0000-000091040000}"/>
    <cellStyle name="40 % - Akzent3 4 2 2 11" xfId="41972" xr:uid="{00000000-0005-0000-0000-000091040000}"/>
    <cellStyle name="40 % - Akzent3 4 2 2 2" xfId="2089" xr:uid="{00000000-0005-0000-0000-000092040000}"/>
    <cellStyle name="40 % - Akzent3 4 2 2 2 2" xfId="3230" xr:uid="{00000000-0005-0000-0000-000093040000}"/>
    <cellStyle name="40 % - Akzent3 4 2 2 2 2 2" xfId="6591" xr:uid="{00000000-0005-0000-0000-000093040000}"/>
    <cellStyle name="40 % - Akzent3 4 2 2 2 2 2 2" xfId="20042" xr:uid="{00000000-0005-0000-0000-000093040000}"/>
    <cellStyle name="40 % - Akzent3 4 2 2 2 2 2 3" xfId="33526" xr:uid="{00000000-0005-0000-0000-000093040000}"/>
    <cellStyle name="40 % - Akzent3 4 2 2 2 2 2 4" xfId="47017" xr:uid="{00000000-0005-0000-0000-000093040000}"/>
    <cellStyle name="40 % - Akzent3 4 2 2 2 2 3" xfId="9947" xr:uid="{00000000-0005-0000-0000-000093040000}"/>
    <cellStyle name="40 % - Akzent3 4 2 2 2 2 3 2" xfId="23398" xr:uid="{00000000-0005-0000-0000-000093040000}"/>
    <cellStyle name="40 % - Akzent3 4 2 2 2 2 3 3" xfId="36882" xr:uid="{00000000-0005-0000-0000-000093040000}"/>
    <cellStyle name="40 % - Akzent3 4 2 2 2 2 3 4" xfId="50373" xr:uid="{00000000-0005-0000-0000-000093040000}"/>
    <cellStyle name="40 % - Akzent3 4 2 2 2 2 4" xfId="13303" xr:uid="{00000000-0005-0000-0000-000093040000}"/>
    <cellStyle name="40 % - Akzent3 4 2 2 2 2 4 2" xfId="26754" xr:uid="{00000000-0005-0000-0000-000093040000}"/>
    <cellStyle name="40 % - Akzent3 4 2 2 2 2 4 3" xfId="40238" xr:uid="{00000000-0005-0000-0000-000093040000}"/>
    <cellStyle name="40 % - Akzent3 4 2 2 2 2 4 4" xfId="53729" xr:uid="{00000000-0005-0000-0000-000093040000}"/>
    <cellStyle name="40 % - Akzent3 4 2 2 2 2 5" xfId="16685" xr:uid="{00000000-0005-0000-0000-000093040000}"/>
    <cellStyle name="40 % - Akzent3 4 2 2 2 2 6" xfId="30169" xr:uid="{00000000-0005-0000-0000-000093040000}"/>
    <cellStyle name="40 % - Akzent3 4 2 2 2 2 7" xfId="43660" xr:uid="{00000000-0005-0000-0000-000093040000}"/>
    <cellStyle name="40 % - Akzent3 4 2 2 2 3" xfId="5464" xr:uid="{00000000-0005-0000-0000-000092040000}"/>
    <cellStyle name="40 % - Akzent3 4 2 2 2 3 2" xfId="18915" xr:uid="{00000000-0005-0000-0000-000092040000}"/>
    <cellStyle name="40 % - Akzent3 4 2 2 2 3 3" xfId="32399" xr:uid="{00000000-0005-0000-0000-000092040000}"/>
    <cellStyle name="40 % - Akzent3 4 2 2 2 3 4" xfId="45890" xr:uid="{00000000-0005-0000-0000-000092040000}"/>
    <cellStyle name="40 % - Akzent3 4 2 2 2 4" xfId="8820" xr:uid="{00000000-0005-0000-0000-000092040000}"/>
    <cellStyle name="40 % - Akzent3 4 2 2 2 4 2" xfId="22271" xr:uid="{00000000-0005-0000-0000-000092040000}"/>
    <cellStyle name="40 % - Akzent3 4 2 2 2 4 3" xfId="35755" xr:uid="{00000000-0005-0000-0000-000092040000}"/>
    <cellStyle name="40 % - Akzent3 4 2 2 2 4 4" xfId="49246" xr:uid="{00000000-0005-0000-0000-000092040000}"/>
    <cellStyle name="40 % - Akzent3 4 2 2 2 5" xfId="12176" xr:uid="{00000000-0005-0000-0000-000092040000}"/>
    <cellStyle name="40 % - Akzent3 4 2 2 2 5 2" xfId="25627" xr:uid="{00000000-0005-0000-0000-000092040000}"/>
    <cellStyle name="40 % - Akzent3 4 2 2 2 5 3" xfId="39111" xr:uid="{00000000-0005-0000-0000-000092040000}"/>
    <cellStyle name="40 % - Akzent3 4 2 2 2 5 4" xfId="52602" xr:uid="{00000000-0005-0000-0000-000092040000}"/>
    <cellStyle name="40 % - Akzent3 4 2 2 2 6" xfId="15558" xr:uid="{00000000-0005-0000-0000-000092040000}"/>
    <cellStyle name="40 % - Akzent3 4 2 2 2 7" xfId="29042" xr:uid="{00000000-0005-0000-0000-000092040000}"/>
    <cellStyle name="40 % - Akzent3 4 2 2 2 8" xfId="42533" xr:uid="{00000000-0005-0000-0000-000092040000}"/>
    <cellStyle name="40 % - Akzent3 4 2 2 3" xfId="2670" xr:uid="{00000000-0005-0000-0000-000094040000}"/>
    <cellStyle name="40 % - Akzent3 4 2 2 3 2" xfId="6031" xr:uid="{00000000-0005-0000-0000-000094040000}"/>
    <cellStyle name="40 % - Akzent3 4 2 2 3 2 2" xfId="19482" xr:uid="{00000000-0005-0000-0000-000094040000}"/>
    <cellStyle name="40 % - Akzent3 4 2 2 3 2 3" xfId="32966" xr:uid="{00000000-0005-0000-0000-000094040000}"/>
    <cellStyle name="40 % - Akzent3 4 2 2 3 2 4" xfId="46457" xr:uid="{00000000-0005-0000-0000-000094040000}"/>
    <cellStyle name="40 % - Akzent3 4 2 2 3 3" xfId="9387" xr:uid="{00000000-0005-0000-0000-000094040000}"/>
    <cellStyle name="40 % - Akzent3 4 2 2 3 3 2" xfId="22838" xr:uid="{00000000-0005-0000-0000-000094040000}"/>
    <cellStyle name="40 % - Akzent3 4 2 2 3 3 3" xfId="36322" xr:uid="{00000000-0005-0000-0000-000094040000}"/>
    <cellStyle name="40 % - Akzent3 4 2 2 3 3 4" xfId="49813" xr:uid="{00000000-0005-0000-0000-000094040000}"/>
    <cellStyle name="40 % - Akzent3 4 2 2 3 4" xfId="12743" xr:uid="{00000000-0005-0000-0000-000094040000}"/>
    <cellStyle name="40 % - Akzent3 4 2 2 3 4 2" xfId="26194" xr:uid="{00000000-0005-0000-0000-000094040000}"/>
    <cellStyle name="40 % - Akzent3 4 2 2 3 4 3" xfId="39678" xr:uid="{00000000-0005-0000-0000-000094040000}"/>
    <cellStyle name="40 % - Akzent3 4 2 2 3 4 4" xfId="53169" xr:uid="{00000000-0005-0000-0000-000094040000}"/>
    <cellStyle name="40 % - Akzent3 4 2 2 3 5" xfId="16125" xr:uid="{00000000-0005-0000-0000-000094040000}"/>
    <cellStyle name="40 % - Akzent3 4 2 2 3 6" xfId="29609" xr:uid="{00000000-0005-0000-0000-000094040000}"/>
    <cellStyle name="40 % - Akzent3 4 2 2 3 7" xfId="43100" xr:uid="{00000000-0005-0000-0000-000094040000}"/>
    <cellStyle name="40 % - Akzent3 4 2 2 4" xfId="3775" xr:uid="{00000000-0005-0000-0000-000095040000}"/>
    <cellStyle name="40 % - Akzent3 4 2 2 4 2" xfId="7136" xr:uid="{00000000-0005-0000-0000-000095040000}"/>
    <cellStyle name="40 % - Akzent3 4 2 2 4 2 2" xfId="20587" xr:uid="{00000000-0005-0000-0000-000095040000}"/>
    <cellStyle name="40 % - Akzent3 4 2 2 4 2 3" xfId="34071" xr:uid="{00000000-0005-0000-0000-000095040000}"/>
    <cellStyle name="40 % - Akzent3 4 2 2 4 2 4" xfId="47562" xr:uid="{00000000-0005-0000-0000-000095040000}"/>
    <cellStyle name="40 % - Akzent3 4 2 2 4 3" xfId="10492" xr:uid="{00000000-0005-0000-0000-000095040000}"/>
    <cellStyle name="40 % - Akzent3 4 2 2 4 3 2" xfId="23943" xr:uid="{00000000-0005-0000-0000-000095040000}"/>
    <cellStyle name="40 % - Akzent3 4 2 2 4 3 3" xfId="37427" xr:uid="{00000000-0005-0000-0000-000095040000}"/>
    <cellStyle name="40 % - Akzent3 4 2 2 4 3 4" xfId="50918" xr:uid="{00000000-0005-0000-0000-000095040000}"/>
    <cellStyle name="40 % - Akzent3 4 2 2 4 4" xfId="13848" xr:uid="{00000000-0005-0000-0000-000095040000}"/>
    <cellStyle name="40 % - Akzent3 4 2 2 4 4 2" xfId="27299" xr:uid="{00000000-0005-0000-0000-000095040000}"/>
    <cellStyle name="40 % - Akzent3 4 2 2 4 4 3" xfId="40783" xr:uid="{00000000-0005-0000-0000-000095040000}"/>
    <cellStyle name="40 % - Akzent3 4 2 2 4 4 4" xfId="54274" xr:uid="{00000000-0005-0000-0000-000095040000}"/>
    <cellStyle name="40 % - Akzent3 4 2 2 4 5" xfId="17230" xr:uid="{00000000-0005-0000-0000-000095040000}"/>
    <cellStyle name="40 % - Akzent3 4 2 2 4 6" xfId="30714" xr:uid="{00000000-0005-0000-0000-000095040000}"/>
    <cellStyle name="40 % - Akzent3 4 2 2 4 7" xfId="44205" xr:uid="{00000000-0005-0000-0000-000095040000}"/>
    <cellStyle name="40 % - Akzent3 4 2 2 5" xfId="4355" xr:uid="{00000000-0005-0000-0000-000096040000}"/>
    <cellStyle name="40 % - Akzent3 4 2 2 5 2" xfId="7712" xr:uid="{00000000-0005-0000-0000-000096040000}"/>
    <cellStyle name="40 % - Akzent3 4 2 2 5 2 2" xfId="21163" xr:uid="{00000000-0005-0000-0000-000096040000}"/>
    <cellStyle name="40 % - Akzent3 4 2 2 5 2 3" xfId="34647" xr:uid="{00000000-0005-0000-0000-000096040000}"/>
    <cellStyle name="40 % - Akzent3 4 2 2 5 2 4" xfId="48138" xr:uid="{00000000-0005-0000-0000-000096040000}"/>
    <cellStyle name="40 % - Akzent3 4 2 2 5 3" xfId="11068" xr:uid="{00000000-0005-0000-0000-000096040000}"/>
    <cellStyle name="40 % - Akzent3 4 2 2 5 3 2" xfId="24519" xr:uid="{00000000-0005-0000-0000-000096040000}"/>
    <cellStyle name="40 % - Akzent3 4 2 2 5 3 3" xfId="38003" xr:uid="{00000000-0005-0000-0000-000096040000}"/>
    <cellStyle name="40 % - Akzent3 4 2 2 5 3 4" xfId="51494" xr:uid="{00000000-0005-0000-0000-000096040000}"/>
    <cellStyle name="40 % - Akzent3 4 2 2 5 4" xfId="14424" xr:uid="{00000000-0005-0000-0000-000096040000}"/>
    <cellStyle name="40 % - Akzent3 4 2 2 5 4 2" xfId="27875" xr:uid="{00000000-0005-0000-0000-000096040000}"/>
    <cellStyle name="40 % - Akzent3 4 2 2 5 4 3" xfId="41359" xr:uid="{00000000-0005-0000-0000-000096040000}"/>
    <cellStyle name="40 % - Akzent3 4 2 2 5 4 4" xfId="54850" xr:uid="{00000000-0005-0000-0000-000096040000}"/>
    <cellStyle name="40 % - Akzent3 4 2 2 5 5" xfId="17806" xr:uid="{00000000-0005-0000-0000-000096040000}"/>
    <cellStyle name="40 % - Akzent3 4 2 2 5 6" xfId="31290" xr:uid="{00000000-0005-0000-0000-000096040000}"/>
    <cellStyle name="40 % - Akzent3 4 2 2 5 7" xfId="44781" xr:uid="{00000000-0005-0000-0000-000096040000}"/>
    <cellStyle name="40 % - Akzent3 4 2 2 6" xfId="4905" xr:uid="{00000000-0005-0000-0000-000091040000}"/>
    <cellStyle name="40 % - Akzent3 4 2 2 6 2" xfId="18356" xr:uid="{00000000-0005-0000-0000-000091040000}"/>
    <cellStyle name="40 % - Akzent3 4 2 2 6 3" xfId="31840" xr:uid="{00000000-0005-0000-0000-000091040000}"/>
    <cellStyle name="40 % - Akzent3 4 2 2 6 4" xfId="45331" xr:uid="{00000000-0005-0000-0000-000091040000}"/>
    <cellStyle name="40 % - Akzent3 4 2 2 7" xfId="8261" xr:uid="{00000000-0005-0000-0000-000091040000}"/>
    <cellStyle name="40 % - Akzent3 4 2 2 7 2" xfId="21712" xr:uid="{00000000-0005-0000-0000-000091040000}"/>
    <cellStyle name="40 % - Akzent3 4 2 2 7 3" xfId="35196" xr:uid="{00000000-0005-0000-0000-000091040000}"/>
    <cellStyle name="40 % - Akzent3 4 2 2 7 4" xfId="48687" xr:uid="{00000000-0005-0000-0000-000091040000}"/>
    <cellStyle name="40 % - Akzent3 4 2 2 8" xfId="11617" xr:uid="{00000000-0005-0000-0000-000091040000}"/>
    <cellStyle name="40 % - Akzent3 4 2 2 8 2" xfId="25068" xr:uid="{00000000-0005-0000-0000-000091040000}"/>
    <cellStyle name="40 % - Akzent3 4 2 2 8 3" xfId="38552" xr:uid="{00000000-0005-0000-0000-000091040000}"/>
    <cellStyle name="40 % - Akzent3 4 2 2 8 4" xfId="52043" xr:uid="{00000000-0005-0000-0000-000091040000}"/>
    <cellStyle name="40 % - Akzent3 4 2 2 9" xfId="14998" xr:uid="{00000000-0005-0000-0000-000091040000}"/>
    <cellStyle name="40 % - Akzent3 4 2 3" xfId="1840" xr:uid="{00000000-0005-0000-0000-000097040000}"/>
    <cellStyle name="40 % - Akzent3 4 2 3 2" xfId="2980" xr:uid="{00000000-0005-0000-0000-000098040000}"/>
    <cellStyle name="40 % - Akzent3 4 2 3 2 2" xfId="6341" xr:uid="{00000000-0005-0000-0000-000098040000}"/>
    <cellStyle name="40 % - Akzent3 4 2 3 2 2 2" xfId="19792" xr:uid="{00000000-0005-0000-0000-000098040000}"/>
    <cellStyle name="40 % - Akzent3 4 2 3 2 2 3" xfId="33276" xr:uid="{00000000-0005-0000-0000-000098040000}"/>
    <cellStyle name="40 % - Akzent3 4 2 3 2 2 4" xfId="46767" xr:uid="{00000000-0005-0000-0000-000098040000}"/>
    <cellStyle name="40 % - Akzent3 4 2 3 2 3" xfId="9697" xr:uid="{00000000-0005-0000-0000-000098040000}"/>
    <cellStyle name="40 % - Akzent3 4 2 3 2 3 2" xfId="23148" xr:uid="{00000000-0005-0000-0000-000098040000}"/>
    <cellStyle name="40 % - Akzent3 4 2 3 2 3 3" xfId="36632" xr:uid="{00000000-0005-0000-0000-000098040000}"/>
    <cellStyle name="40 % - Akzent3 4 2 3 2 3 4" xfId="50123" xr:uid="{00000000-0005-0000-0000-000098040000}"/>
    <cellStyle name="40 % - Akzent3 4 2 3 2 4" xfId="13053" xr:uid="{00000000-0005-0000-0000-000098040000}"/>
    <cellStyle name="40 % - Akzent3 4 2 3 2 4 2" xfId="26504" xr:uid="{00000000-0005-0000-0000-000098040000}"/>
    <cellStyle name="40 % - Akzent3 4 2 3 2 4 3" xfId="39988" xr:uid="{00000000-0005-0000-0000-000098040000}"/>
    <cellStyle name="40 % - Akzent3 4 2 3 2 4 4" xfId="53479" xr:uid="{00000000-0005-0000-0000-000098040000}"/>
    <cellStyle name="40 % - Akzent3 4 2 3 2 5" xfId="16435" xr:uid="{00000000-0005-0000-0000-000098040000}"/>
    <cellStyle name="40 % - Akzent3 4 2 3 2 6" xfId="29919" xr:uid="{00000000-0005-0000-0000-000098040000}"/>
    <cellStyle name="40 % - Akzent3 4 2 3 2 7" xfId="43410" xr:uid="{00000000-0005-0000-0000-000098040000}"/>
    <cellStyle name="40 % - Akzent3 4 2 3 3" xfId="5214" xr:uid="{00000000-0005-0000-0000-000097040000}"/>
    <cellStyle name="40 % - Akzent3 4 2 3 3 2" xfId="18665" xr:uid="{00000000-0005-0000-0000-000097040000}"/>
    <cellStyle name="40 % - Akzent3 4 2 3 3 3" xfId="32149" xr:uid="{00000000-0005-0000-0000-000097040000}"/>
    <cellStyle name="40 % - Akzent3 4 2 3 3 4" xfId="45640" xr:uid="{00000000-0005-0000-0000-000097040000}"/>
    <cellStyle name="40 % - Akzent3 4 2 3 4" xfId="8570" xr:uid="{00000000-0005-0000-0000-000097040000}"/>
    <cellStyle name="40 % - Akzent3 4 2 3 4 2" xfId="22021" xr:uid="{00000000-0005-0000-0000-000097040000}"/>
    <cellStyle name="40 % - Akzent3 4 2 3 4 3" xfId="35505" xr:uid="{00000000-0005-0000-0000-000097040000}"/>
    <cellStyle name="40 % - Akzent3 4 2 3 4 4" xfId="48996" xr:uid="{00000000-0005-0000-0000-000097040000}"/>
    <cellStyle name="40 % - Akzent3 4 2 3 5" xfId="11926" xr:uid="{00000000-0005-0000-0000-000097040000}"/>
    <cellStyle name="40 % - Akzent3 4 2 3 5 2" xfId="25377" xr:uid="{00000000-0005-0000-0000-000097040000}"/>
    <cellStyle name="40 % - Akzent3 4 2 3 5 3" xfId="38861" xr:uid="{00000000-0005-0000-0000-000097040000}"/>
    <cellStyle name="40 % - Akzent3 4 2 3 5 4" xfId="52352" xr:uid="{00000000-0005-0000-0000-000097040000}"/>
    <cellStyle name="40 % - Akzent3 4 2 3 6" xfId="15308" xr:uid="{00000000-0005-0000-0000-000097040000}"/>
    <cellStyle name="40 % - Akzent3 4 2 3 7" xfId="28792" xr:uid="{00000000-0005-0000-0000-000097040000}"/>
    <cellStyle name="40 % - Akzent3 4 2 3 8" xfId="42283" xr:uid="{00000000-0005-0000-0000-000097040000}"/>
    <cellStyle name="40 % - Akzent3 4 2 4" xfId="2419" xr:uid="{00000000-0005-0000-0000-000099040000}"/>
    <cellStyle name="40 % - Akzent3 4 2 4 2" xfId="5781" xr:uid="{00000000-0005-0000-0000-000099040000}"/>
    <cellStyle name="40 % - Akzent3 4 2 4 2 2" xfId="19232" xr:uid="{00000000-0005-0000-0000-000099040000}"/>
    <cellStyle name="40 % - Akzent3 4 2 4 2 3" xfId="32716" xr:uid="{00000000-0005-0000-0000-000099040000}"/>
    <cellStyle name="40 % - Akzent3 4 2 4 2 4" xfId="46207" xr:uid="{00000000-0005-0000-0000-000099040000}"/>
    <cellStyle name="40 % - Akzent3 4 2 4 3" xfId="9137" xr:uid="{00000000-0005-0000-0000-000099040000}"/>
    <cellStyle name="40 % - Akzent3 4 2 4 3 2" xfId="22588" xr:uid="{00000000-0005-0000-0000-000099040000}"/>
    <cellStyle name="40 % - Akzent3 4 2 4 3 3" xfId="36072" xr:uid="{00000000-0005-0000-0000-000099040000}"/>
    <cellStyle name="40 % - Akzent3 4 2 4 3 4" xfId="49563" xr:uid="{00000000-0005-0000-0000-000099040000}"/>
    <cellStyle name="40 % - Akzent3 4 2 4 4" xfId="12493" xr:uid="{00000000-0005-0000-0000-000099040000}"/>
    <cellStyle name="40 % - Akzent3 4 2 4 4 2" xfId="25944" xr:uid="{00000000-0005-0000-0000-000099040000}"/>
    <cellStyle name="40 % - Akzent3 4 2 4 4 3" xfId="39428" xr:uid="{00000000-0005-0000-0000-000099040000}"/>
    <cellStyle name="40 % - Akzent3 4 2 4 4 4" xfId="52919" xr:uid="{00000000-0005-0000-0000-000099040000}"/>
    <cellStyle name="40 % - Akzent3 4 2 4 5" xfId="15875" xr:uid="{00000000-0005-0000-0000-000099040000}"/>
    <cellStyle name="40 % - Akzent3 4 2 4 6" xfId="29359" xr:uid="{00000000-0005-0000-0000-000099040000}"/>
    <cellStyle name="40 % - Akzent3 4 2 4 7" xfId="42850" xr:uid="{00000000-0005-0000-0000-000099040000}"/>
    <cellStyle name="40 % - Akzent3 4 2 5" xfId="3525" xr:uid="{00000000-0005-0000-0000-00009A040000}"/>
    <cellStyle name="40 % - Akzent3 4 2 5 2" xfId="6886" xr:uid="{00000000-0005-0000-0000-00009A040000}"/>
    <cellStyle name="40 % - Akzent3 4 2 5 2 2" xfId="20337" xr:uid="{00000000-0005-0000-0000-00009A040000}"/>
    <cellStyle name="40 % - Akzent3 4 2 5 2 3" xfId="33821" xr:uid="{00000000-0005-0000-0000-00009A040000}"/>
    <cellStyle name="40 % - Akzent3 4 2 5 2 4" xfId="47312" xr:uid="{00000000-0005-0000-0000-00009A040000}"/>
    <cellStyle name="40 % - Akzent3 4 2 5 3" xfId="10242" xr:uid="{00000000-0005-0000-0000-00009A040000}"/>
    <cellStyle name="40 % - Akzent3 4 2 5 3 2" xfId="23693" xr:uid="{00000000-0005-0000-0000-00009A040000}"/>
    <cellStyle name="40 % - Akzent3 4 2 5 3 3" xfId="37177" xr:uid="{00000000-0005-0000-0000-00009A040000}"/>
    <cellStyle name="40 % - Akzent3 4 2 5 3 4" xfId="50668" xr:uid="{00000000-0005-0000-0000-00009A040000}"/>
    <cellStyle name="40 % - Akzent3 4 2 5 4" xfId="13598" xr:uid="{00000000-0005-0000-0000-00009A040000}"/>
    <cellStyle name="40 % - Akzent3 4 2 5 4 2" xfId="27049" xr:uid="{00000000-0005-0000-0000-00009A040000}"/>
    <cellStyle name="40 % - Akzent3 4 2 5 4 3" xfId="40533" xr:uid="{00000000-0005-0000-0000-00009A040000}"/>
    <cellStyle name="40 % - Akzent3 4 2 5 4 4" xfId="54024" xr:uid="{00000000-0005-0000-0000-00009A040000}"/>
    <cellStyle name="40 % - Akzent3 4 2 5 5" xfId="16980" xr:uid="{00000000-0005-0000-0000-00009A040000}"/>
    <cellStyle name="40 % - Akzent3 4 2 5 6" xfId="30464" xr:uid="{00000000-0005-0000-0000-00009A040000}"/>
    <cellStyle name="40 % - Akzent3 4 2 5 7" xfId="43955" xr:uid="{00000000-0005-0000-0000-00009A040000}"/>
    <cellStyle name="40 % - Akzent3 4 2 6" xfId="4105" xr:uid="{00000000-0005-0000-0000-00009B040000}"/>
    <cellStyle name="40 % - Akzent3 4 2 6 2" xfId="7462" xr:uid="{00000000-0005-0000-0000-00009B040000}"/>
    <cellStyle name="40 % - Akzent3 4 2 6 2 2" xfId="20913" xr:uid="{00000000-0005-0000-0000-00009B040000}"/>
    <cellStyle name="40 % - Akzent3 4 2 6 2 3" xfId="34397" xr:uid="{00000000-0005-0000-0000-00009B040000}"/>
    <cellStyle name="40 % - Akzent3 4 2 6 2 4" xfId="47888" xr:uid="{00000000-0005-0000-0000-00009B040000}"/>
    <cellStyle name="40 % - Akzent3 4 2 6 3" xfId="10818" xr:uid="{00000000-0005-0000-0000-00009B040000}"/>
    <cellStyle name="40 % - Akzent3 4 2 6 3 2" xfId="24269" xr:uid="{00000000-0005-0000-0000-00009B040000}"/>
    <cellStyle name="40 % - Akzent3 4 2 6 3 3" xfId="37753" xr:uid="{00000000-0005-0000-0000-00009B040000}"/>
    <cellStyle name="40 % - Akzent3 4 2 6 3 4" xfId="51244" xr:uid="{00000000-0005-0000-0000-00009B040000}"/>
    <cellStyle name="40 % - Akzent3 4 2 6 4" xfId="14174" xr:uid="{00000000-0005-0000-0000-00009B040000}"/>
    <cellStyle name="40 % - Akzent3 4 2 6 4 2" xfId="27625" xr:uid="{00000000-0005-0000-0000-00009B040000}"/>
    <cellStyle name="40 % - Akzent3 4 2 6 4 3" xfId="41109" xr:uid="{00000000-0005-0000-0000-00009B040000}"/>
    <cellStyle name="40 % - Akzent3 4 2 6 4 4" xfId="54600" xr:uid="{00000000-0005-0000-0000-00009B040000}"/>
    <cellStyle name="40 % - Akzent3 4 2 6 5" xfId="17556" xr:uid="{00000000-0005-0000-0000-00009B040000}"/>
    <cellStyle name="40 % - Akzent3 4 2 6 6" xfId="31040" xr:uid="{00000000-0005-0000-0000-00009B040000}"/>
    <cellStyle name="40 % - Akzent3 4 2 6 7" xfId="44531" xr:uid="{00000000-0005-0000-0000-00009B040000}"/>
    <cellStyle name="40 % - Akzent3 4 2 7" xfId="4655" xr:uid="{00000000-0005-0000-0000-000090040000}"/>
    <cellStyle name="40 % - Akzent3 4 2 7 2" xfId="18106" xr:uid="{00000000-0005-0000-0000-000090040000}"/>
    <cellStyle name="40 % - Akzent3 4 2 7 3" xfId="31590" xr:uid="{00000000-0005-0000-0000-000090040000}"/>
    <cellStyle name="40 % - Akzent3 4 2 7 4" xfId="45081" xr:uid="{00000000-0005-0000-0000-000090040000}"/>
    <cellStyle name="40 % - Akzent3 4 2 8" xfId="8011" xr:uid="{00000000-0005-0000-0000-000090040000}"/>
    <cellStyle name="40 % - Akzent3 4 2 8 2" xfId="21462" xr:uid="{00000000-0005-0000-0000-000090040000}"/>
    <cellStyle name="40 % - Akzent3 4 2 8 3" xfId="34946" xr:uid="{00000000-0005-0000-0000-000090040000}"/>
    <cellStyle name="40 % - Akzent3 4 2 8 4" xfId="48437" xr:uid="{00000000-0005-0000-0000-000090040000}"/>
    <cellStyle name="40 % - Akzent3 4 2 9" xfId="11367" xr:uid="{00000000-0005-0000-0000-000090040000}"/>
    <cellStyle name="40 % - Akzent3 4 2 9 2" xfId="24818" xr:uid="{00000000-0005-0000-0000-000090040000}"/>
    <cellStyle name="40 % - Akzent3 4 2 9 3" xfId="38302" xr:uid="{00000000-0005-0000-0000-000090040000}"/>
    <cellStyle name="40 % - Akzent3 4 2 9 4" xfId="51793" xr:uid="{00000000-0005-0000-0000-000090040000}"/>
    <cellStyle name="40 % - Akzent3 4 3" xfId="1415" xr:uid="{00000000-0005-0000-0000-00009C040000}"/>
    <cellStyle name="40 % - Akzent3 4 3 10" xfId="28380" xr:uid="{00000000-0005-0000-0000-00009C040000}"/>
    <cellStyle name="40 % - Akzent3 4 3 11" xfId="41871" xr:uid="{00000000-0005-0000-0000-00009C040000}"/>
    <cellStyle name="40 % - Akzent3 4 3 2" xfId="1989" xr:uid="{00000000-0005-0000-0000-00009D040000}"/>
    <cellStyle name="40 % - Akzent3 4 3 2 2" xfId="3129" xr:uid="{00000000-0005-0000-0000-00009E040000}"/>
    <cellStyle name="40 % - Akzent3 4 3 2 2 2" xfId="6490" xr:uid="{00000000-0005-0000-0000-00009E040000}"/>
    <cellStyle name="40 % - Akzent3 4 3 2 2 2 2" xfId="19941" xr:uid="{00000000-0005-0000-0000-00009E040000}"/>
    <cellStyle name="40 % - Akzent3 4 3 2 2 2 3" xfId="33425" xr:uid="{00000000-0005-0000-0000-00009E040000}"/>
    <cellStyle name="40 % - Akzent3 4 3 2 2 2 4" xfId="46916" xr:uid="{00000000-0005-0000-0000-00009E040000}"/>
    <cellStyle name="40 % - Akzent3 4 3 2 2 3" xfId="9846" xr:uid="{00000000-0005-0000-0000-00009E040000}"/>
    <cellStyle name="40 % - Akzent3 4 3 2 2 3 2" xfId="23297" xr:uid="{00000000-0005-0000-0000-00009E040000}"/>
    <cellStyle name="40 % - Akzent3 4 3 2 2 3 3" xfId="36781" xr:uid="{00000000-0005-0000-0000-00009E040000}"/>
    <cellStyle name="40 % - Akzent3 4 3 2 2 3 4" xfId="50272" xr:uid="{00000000-0005-0000-0000-00009E040000}"/>
    <cellStyle name="40 % - Akzent3 4 3 2 2 4" xfId="13202" xr:uid="{00000000-0005-0000-0000-00009E040000}"/>
    <cellStyle name="40 % - Akzent3 4 3 2 2 4 2" xfId="26653" xr:uid="{00000000-0005-0000-0000-00009E040000}"/>
    <cellStyle name="40 % - Akzent3 4 3 2 2 4 3" xfId="40137" xr:uid="{00000000-0005-0000-0000-00009E040000}"/>
    <cellStyle name="40 % - Akzent3 4 3 2 2 4 4" xfId="53628" xr:uid="{00000000-0005-0000-0000-00009E040000}"/>
    <cellStyle name="40 % - Akzent3 4 3 2 2 5" xfId="16584" xr:uid="{00000000-0005-0000-0000-00009E040000}"/>
    <cellStyle name="40 % - Akzent3 4 3 2 2 6" xfId="30068" xr:uid="{00000000-0005-0000-0000-00009E040000}"/>
    <cellStyle name="40 % - Akzent3 4 3 2 2 7" xfId="43559" xr:uid="{00000000-0005-0000-0000-00009E040000}"/>
    <cellStyle name="40 % - Akzent3 4 3 2 3" xfId="5363" xr:uid="{00000000-0005-0000-0000-00009D040000}"/>
    <cellStyle name="40 % - Akzent3 4 3 2 3 2" xfId="18814" xr:uid="{00000000-0005-0000-0000-00009D040000}"/>
    <cellStyle name="40 % - Akzent3 4 3 2 3 3" xfId="32298" xr:uid="{00000000-0005-0000-0000-00009D040000}"/>
    <cellStyle name="40 % - Akzent3 4 3 2 3 4" xfId="45789" xr:uid="{00000000-0005-0000-0000-00009D040000}"/>
    <cellStyle name="40 % - Akzent3 4 3 2 4" xfId="8719" xr:uid="{00000000-0005-0000-0000-00009D040000}"/>
    <cellStyle name="40 % - Akzent3 4 3 2 4 2" xfId="22170" xr:uid="{00000000-0005-0000-0000-00009D040000}"/>
    <cellStyle name="40 % - Akzent3 4 3 2 4 3" xfId="35654" xr:uid="{00000000-0005-0000-0000-00009D040000}"/>
    <cellStyle name="40 % - Akzent3 4 3 2 4 4" xfId="49145" xr:uid="{00000000-0005-0000-0000-00009D040000}"/>
    <cellStyle name="40 % - Akzent3 4 3 2 5" xfId="12075" xr:uid="{00000000-0005-0000-0000-00009D040000}"/>
    <cellStyle name="40 % - Akzent3 4 3 2 5 2" xfId="25526" xr:uid="{00000000-0005-0000-0000-00009D040000}"/>
    <cellStyle name="40 % - Akzent3 4 3 2 5 3" xfId="39010" xr:uid="{00000000-0005-0000-0000-00009D040000}"/>
    <cellStyle name="40 % - Akzent3 4 3 2 5 4" xfId="52501" xr:uid="{00000000-0005-0000-0000-00009D040000}"/>
    <cellStyle name="40 % - Akzent3 4 3 2 6" xfId="15457" xr:uid="{00000000-0005-0000-0000-00009D040000}"/>
    <cellStyle name="40 % - Akzent3 4 3 2 7" xfId="28941" xr:uid="{00000000-0005-0000-0000-00009D040000}"/>
    <cellStyle name="40 % - Akzent3 4 3 2 8" xfId="42432" xr:uid="{00000000-0005-0000-0000-00009D040000}"/>
    <cellStyle name="40 % - Akzent3 4 3 3" xfId="2569" xr:uid="{00000000-0005-0000-0000-00009F040000}"/>
    <cellStyle name="40 % - Akzent3 4 3 3 2" xfId="5930" xr:uid="{00000000-0005-0000-0000-00009F040000}"/>
    <cellStyle name="40 % - Akzent3 4 3 3 2 2" xfId="19381" xr:uid="{00000000-0005-0000-0000-00009F040000}"/>
    <cellStyle name="40 % - Akzent3 4 3 3 2 3" xfId="32865" xr:uid="{00000000-0005-0000-0000-00009F040000}"/>
    <cellStyle name="40 % - Akzent3 4 3 3 2 4" xfId="46356" xr:uid="{00000000-0005-0000-0000-00009F040000}"/>
    <cellStyle name="40 % - Akzent3 4 3 3 3" xfId="9286" xr:uid="{00000000-0005-0000-0000-00009F040000}"/>
    <cellStyle name="40 % - Akzent3 4 3 3 3 2" xfId="22737" xr:uid="{00000000-0005-0000-0000-00009F040000}"/>
    <cellStyle name="40 % - Akzent3 4 3 3 3 3" xfId="36221" xr:uid="{00000000-0005-0000-0000-00009F040000}"/>
    <cellStyle name="40 % - Akzent3 4 3 3 3 4" xfId="49712" xr:uid="{00000000-0005-0000-0000-00009F040000}"/>
    <cellStyle name="40 % - Akzent3 4 3 3 4" xfId="12642" xr:uid="{00000000-0005-0000-0000-00009F040000}"/>
    <cellStyle name="40 % - Akzent3 4 3 3 4 2" xfId="26093" xr:uid="{00000000-0005-0000-0000-00009F040000}"/>
    <cellStyle name="40 % - Akzent3 4 3 3 4 3" xfId="39577" xr:uid="{00000000-0005-0000-0000-00009F040000}"/>
    <cellStyle name="40 % - Akzent3 4 3 3 4 4" xfId="53068" xr:uid="{00000000-0005-0000-0000-00009F040000}"/>
    <cellStyle name="40 % - Akzent3 4 3 3 5" xfId="16024" xr:uid="{00000000-0005-0000-0000-00009F040000}"/>
    <cellStyle name="40 % - Akzent3 4 3 3 6" xfId="29508" xr:uid="{00000000-0005-0000-0000-00009F040000}"/>
    <cellStyle name="40 % - Akzent3 4 3 3 7" xfId="42999" xr:uid="{00000000-0005-0000-0000-00009F040000}"/>
    <cellStyle name="40 % - Akzent3 4 3 4" xfId="3674" xr:uid="{00000000-0005-0000-0000-0000A0040000}"/>
    <cellStyle name="40 % - Akzent3 4 3 4 2" xfId="7035" xr:uid="{00000000-0005-0000-0000-0000A0040000}"/>
    <cellStyle name="40 % - Akzent3 4 3 4 2 2" xfId="20486" xr:uid="{00000000-0005-0000-0000-0000A0040000}"/>
    <cellStyle name="40 % - Akzent3 4 3 4 2 3" xfId="33970" xr:uid="{00000000-0005-0000-0000-0000A0040000}"/>
    <cellStyle name="40 % - Akzent3 4 3 4 2 4" xfId="47461" xr:uid="{00000000-0005-0000-0000-0000A0040000}"/>
    <cellStyle name="40 % - Akzent3 4 3 4 3" xfId="10391" xr:uid="{00000000-0005-0000-0000-0000A0040000}"/>
    <cellStyle name="40 % - Akzent3 4 3 4 3 2" xfId="23842" xr:uid="{00000000-0005-0000-0000-0000A0040000}"/>
    <cellStyle name="40 % - Akzent3 4 3 4 3 3" xfId="37326" xr:uid="{00000000-0005-0000-0000-0000A0040000}"/>
    <cellStyle name="40 % - Akzent3 4 3 4 3 4" xfId="50817" xr:uid="{00000000-0005-0000-0000-0000A0040000}"/>
    <cellStyle name="40 % - Akzent3 4 3 4 4" xfId="13747" xr:uid="{00000000-0005-0000-0000-0000A0040000}"/>
    <cellStyle name="40 % - Akzent3 4 3 4 4 2" xfId="27198" xr:uid="{00000000-0005-0000-0000-0000A0040000}"/>
    <cellStyle name="40 % - Akzent3 4 3 4 4 3" xfId="40682" xr:uid="{00000000-0005-0000-0000-0000A0040000}"/>
    <cellStyle name="40 % - Akzent3 4 3 4 4 4" xfId="54173" xr:uid="{00000000-0005-0000-0000-0000A0040000}"/>
    <cellStyle name="40 % - Akzent3 4 3 4 5" xfId="17129" xr:uid="{00000000-0005-0000-0000-0000A0040000}"/>
    <cellStyle name="40 % - Akzent3 4 3 4 6" xfId="30613" xr:uid="{00000000-0005-0000-0000-0000A0040000}"/>
    <cellStyle name="40 % - Akzent3 4 3 4 7" xfId="44104" xr:uid="{00000000-0005-0000-0000-0000A0040000}"/>
    <cellStyle name="40 % - Akzent3 4 3 5" xfId="4254" xr:uid="{00000000-0005-0000-0000-0000A1040000}"/>
    <cellStyle name="40 % - Akzent3 4 3 5 2" xfId="7611" xr:uid="{00000000-0005-0000-0000-0000A1040000}"/>
    <cellStyle name="40 % - Akzent3 4 3 5 2 2" xfId="21062" xr:uid="{00000000-0005-0000-0000-0000A1040000}"/>
    <cellStyle name="40 % - Akzent3 4 3 5 2 3" xfId="34546" xr:uid="{00000000-0005-0000-0000-0000A1040000}"/>
    <cellStyle name="40 % - Akzent3 4 3 5 2 4" xfId="48037" xr:uid="{00000000-0005-0000-0000-0000A1040000}"/>
    <cellStyle name="40 % - Akzent3 4 3 5 3" xfId="10967" xr:uid="{00000000-0005-0000-0000-0000A1040000}"/>
    <cellStyle name="40 % - Akzent3 4 3 5 3 2" xfId="24418" xr:uid="{00000000-0005-0000-0000-0000A1040000}"/>
    <cellStyle name="40 % - Akzent3 4 3 5 3 3" xfId="37902" xr:uid="{00000000-0005-0000-0000-0000A1040000}"/>
    <cellStyle name="40 % - Akzent3 4 3 5 3 4" xfId="51393" xr:uid="{00000000-0005-0000-0000-0000A1040000}"/>
    <cellStyle name="40 % - Akzent3 4 3 5 4" xfId="14323" xr:uid="{00000000-0005-0000-0000-0000A1040000}"/>
    <cellStyle name="40 % - Akzent3 4 3 5 4 2" xfId="27774" xr:uid="{00000000-0005-0000-0000-0000A1040000}"/>
    <cellStyle name="40 % - Akzent3 4 3 5 4 3" xfId="41258" xr:uid="{00000000-0005-0000-0000-0000A1040000}"/>
    <cellStyle name="40 % - Akzent3 4 3 5 4 4" xfId="54749" xr:uid="{00000000-0005-0000-0000-0000A1040000}"/>
    <cellStyle name="40 % - Akzent3 4 3 5 5" xfId="17705" xr:uid="{00000000-0005-0000-0000-0000A1040000}"/>
    <cellStyle name="40 % - Akzent3 4 3 5 6" xfId="31189" xr:uid="{00000000-0005-0000-0000-0000A1040000}"/>
    <cellStyle name="40 % - Akzent3 4 3 5 7" xfId="44680" xr:uid="{00000000-0005-0000-0000-0000A1040000}"/>
    <cellStyle name="40 % - Akzent3 4 3 6" xfId="4804" xr:uid="{00000000-0005-0000-0000-00009C040000}"/>
    <cellStyle name="40 % - Akzent3 4 3 6 2" xfId="18255" xr:uid="{00000000-0005-0000-0000-00009C040000}"/>
    <cellStyle name="40 % - Akzent3 4 3 6 3" xfId="31739" xr:uid="{00000000-0005-0000-0000-00009C040000}"/>
    <cellStyle name="40 % - Akzent3 4 3 6 4" xfId="45230" xr:uid="{00000000-0005-0000-0000-00009C040000}"/>
    <cellStyle name="40 % - Akzent3 4 3 7" xfId="8160" xr:uid="{00000000-0005-0000-0000-00009C040000}"/>
    <cellStyle name="40 % - Akzent3 4 3 7 2" xfId="21611" xr:uid="{00000000-0005-0000-0000-00009C040000}"/>
    <cellStyle name="40 % - Akzent3 4 3 7 3" xfId="35095" xr:uid="{00000000-0005-0000-0000-00009C040000}"/>
    <cellStyle name="40 % - Akzent3 4 3 7 4" xfId="48586" xr:uid="{00000000-0005-0000-0000-00009C040000}"/>
    <cellStyle name="40 % - Akzent3 4 3 8" xfId="11516" xr:uid="{00000000-0005-0000-0000-00009C040000}"/>
    <cellStyle name="40 % - Akzent3 4 3 8 2" xfId="24967" xr:uid="{00000000-0005-0000-0000-00009C040000}"/>
    <cellStyle name="40 % - Akzent3 4 3 8 3" xfId="38451" xr:uid="{00000000-0005-0000-0000-00009C040000}"/>
    <cellStyle name="40 % - Akzent3 4 3 8 4" xfId="51942" xr:uid="{00000000-0005-0000-0000-00009C040000}"/>
    <cellStyle name="40 % - Akzent3 4 3 9" xfId="14897" xr:uid="{00000000-0005-0000-0000-00009C040000}"/>
    <cellStyle name="40 % - Akzent3 4 4" xfId="1740" xr:uid="{00000000-0005-0000-0000-0000A2040000}"/>
    <cellStyle name="40 % - Akzent3 4 4 2" xfId="2879" xr:uid="{00000000-0005-0000-0000-0000A3040000}"/>
    <cellStyle name="40 % - Akzent3 4 4 2 2" xfId="6240" xr:uid="{00000000-0005-0000-0000-0000A3040000}"/>
    <cellStyle name="40 % - Akzent3 4 4 2 2 2" xfId="19691" xr:uid="{00000000-0005-0000-0000-0000A3040000}"/>
    <cellStyle name="40 % - Akzent3 4 4 2 2 3" xfId="33175" xr:uid="{00000000-0005-0000-0000-0000A3040000}"/>
    <cellStyle name="40 % - Akzent3 4 4 2 2 4" xfId="46666" xr:uid="{00000000-0005-0000-0000-0000A3040000}"/>
    <cellStyle name="40 % - Akzent3 4 4 2 3" xfId="9596" xr:uid="{00000000-0005-0000-0000-0000A3040000}"/>
    <cellStyle name="40 % - Akzent3 4 4 2 3 2" xfId="23047" xr:uid="{00000000-0005-0000-0000-0000A3040000}"/>
    <cellStyle name="40 % - Akzent3 4 4 2 3 3" xfId="36531" xr:uid="{00000000-0005-0000-0000-0000A3040000}"/>
    <cellStyle name="40 % - Akzent3 4 4 2 3 4" xfId="50022" xr:uid="{00000000-0005-0000-0000-0000A3040000}"/>
    <cellStyle name="40 % - Akzent3 4 4 2 4" xfId="12952" xr:uid="{00000000-0005-0000-0000-0000A3040000}"/>
    <cellStyle name="40 % - Akzent3 4 4 2 4 2" xfId="26403" xr:uid="{00000000-0005-0000-0000-0000A3040000}"/>
    <cellStyle name="40 % - Akzent3 4 4 2 4 3" xfId="39887" xr:uid="{00000000-0005-0000-0000-0000A3040000}"/>
    <cellStyle name="40 % - Akzent3 4 4 2 4 4" xfId="53378" xr:uid="{00000000-0005-0000-0000-0000A3040000}"/>
    <cellStyle name="40 % - Akzent3 4 4 2 5" xfId="16334" xr:uid="{00000000-0005-0000-0000-0000A3040000}"/>
    <cellStyle name="40 % - Akzent3 4 4 2 6" xfId="29818" xr:uid="{00000000-0005-0000-0000-0000A3040000}"/>
    <cellStyle name="40 % - Akzent3 4 4 2 7" xfId="43309" xr:uid="{00000000-0005-0000-0000-0000A3040000}"/>
    <cellStyle name="40 % - Akzent3 4 4 3" xfId="5113" xr:uid="{00000000-0005-0000-0000-0000A2040000}"/>
    <cellStyle name="40 % - Akzent3 4 4 3 2" xfId="18564" xr:uid="{00000000-0005-0000-0000-0000A2040000}"/>
    <cellStyle name="40 % - Akzent3 4 4 3 3" xfId="32048" xr:uid="{00000000-0005-0000-0000-0000A2040000}"/>
    <cellStyle name="40 % - Akzent3 4 4 3 4" xfId="45539" xr:uid="{00000000-0005-0000-0000-0000A2040000}"/>
    <cellStyle name="40 % - Akzent3 4 4 4" xfId="8469" xr:uid="{00000000-0005-0000-0000-0000A2040000}"/>
    <cellStyle name="40 % - Akzent3 4 4 4 2" xfId="21920" xr:uid="{00000000-0005-0000-0000-0000A2040000}"/>
    <cellStyle name="40 % - Akzent3 4 4 4 3" xfId="35404" xr:uid="{00000000-0005-0000-0000-0000A2040000}"/>
    <cellStyle name="40 % - Akzent3 4 4 4 4" xfId="48895" xr:uid="{00000000-0005-0000-0000-0000A2040000}"/>
    <cellStyle name="40 % - Akzent3 4 4 5" xfId="11825" xr:uid="{00000000-0005-0000-0000-0000A2040000}"/>
    <cellStyle name="40 % - Akzent3 4 4 5 2" xfId="25276" xr:uid="{00000000-0005-0000-0000-0000A2040000}"/>
    <cellStyle name="40 % - Akzent3 4 4 5 3" xfId="38760" xr:uid="{00000000-0005-0000-0000-0000A2040000}"/>
    <cellStyle name="40 % - Akzent3 4 4 5 4" xfId="52251" xr:uid="{00000000-0005-0000-0000-0000A2040000}"/>
    <cellStyle name="40 % - Akzent3 4 4 6" xfId="15207" xr:uid="{00000000-0005-0000-0000-0000A2040000}"/>
    <cellStyle name="40 % - Akzent3 4 4 7" xfId="28691" xr:uid="{00000000-0005-0000-0000-0000A2040000}"/>
    <cellStyle name="40 % - Akzent3 4 4 8" xfId="42182" xr:uid="{00000000-0005-0000-0000-0000A2040000}"/>
    <cellStyle name="40 % - Akzent3 4 5" xfId="2317" xr:uid="{00000000-0005-0000-0000-0000A4040000}"/>
    <cellStyle name="40 % - Akzent3 4 5 2" xfId="5679" xr:uid="{00000000-0005-0000-0000-0000A4040000}"/>
    <cellStyle name="40 % - Akzent3 4 5 2 2" xfId="19130" xr:uid="{00000000-0005-0000-0000-0000A4040000}"/>
    <cellStyle name="40 % - Akzent3 4 5 2 3" xfId="32614" xr:uid="{00000000-0005-0000-0000-0000A4040000}"/>
    <cellStyle name="40 % - Akzent3 4 5 2 4" xfId="46105" xr:uid="{00000000-0005-0000-0000-0000A4040000}"/>
    <cellStyle name="40 % - Akzent3 4 5 3" xfId="9035" xr:uid="{00000000-0005-0000-0000-0000A4040000}"/>
    <cellStyle name="40 % - Akzent3 4 5 3 2" xfId="22486" xr:uid="{00000000-0005-0000-0000-0000A4040000}"/>
    <cellStyle name="40 % - Akzent3 4 5 3 3" xfId="35970" xr:uid="{00000000-0005-0000-0000-0000A4040000}"/>
    <cellStyle name="40 % - Akzent3 4 5 3 4" xfId="49461" xr:uid="{00000000-0005-0000-0000-0000A4040000}"/>
    <cellStyle name="40 % - Akzent3 4 5 4" xfId="12391" xr:uid="{00000000-0005-0000-0000-0000A4040000}"/>
    <cellStyle name="40 % - Akzent3 4 5 4 2" xfId="25842" xr:uid="{00000000-0005-0000-0000-0000A4040000}"/>
    <cellStyle name="40 % - Akzent3 4 5 4 3" xfId="39326" xr:uid="{00000000-0005-0000-0000-0000A4040000}"/>
    <cellStyle name="40 % - Akzent3 4 5 4 4" xfId="52817" xr:uid="{00000000-0005-0000-0000-0000A4040000}"/>
    <cellStyle name="40 % - Akzent3 4 5 5" xfId="15773" xr:uid="{00000000-0005-0000-0000-0000A4040000}"/>
    <cellStyle name="40 % - Akzent3 4 5 6" xfId="29257" xr:uid="{00000000-0005-0000-0000-0000A4040000}"/>
    <cellStyle name="40 % - Akzent3 4 5 7" xfId="42748" xr:uid="{00000000-0005-0000-0000-0000A4040000}"/>
    <cellStyle name="40 % - Akzent3 4 6" xfId="3423" xr:uid="{00000000-0005-0000-0000-0000A5040000}"/>
    <cellStyle name="40 % - Akzent3 4 6 2" xfId="6784" xr:uid="{00000000-0005-0000-0000-0000A5040000}"/>
    <cellStyle name="40 % - Akzent3 4 6 2 2" xfId="20235" xr:uid="{00000000-0005-0000-0000-0000A5040000}"/>
    <cellStyle name="40 % - Akzent3 4 6 2 3" xfId="33719" xr:uid="{00000000-0005-0000-0000-0000A5040000}"/>
    <cellStyle name="40 % - Akzent3 4 6 2 4" xfId="47210" xr:uid="{00000000-0005-0000-0000-0000A5040000}"/>
    <cellStyle name="40 % - Akzent3 4 6 3" xfId="10140" xr:uid="{00000000-0005-0000-0000-0000A5040000}"/>
    <cellStyle name="40 % - Akzent3 4 6 3 2" xfId="23591" xr:uid="{00000000-0005-0000-0000-0000A5040000}"/>
    <cellStyle name="40 % - Akzent3 4 6 3 3" xfId="37075" xr:uid="{00000000-0005-0000-0000-0000A5040000}"/>
    <cellStyle name="40 % - Akzent3 4 6 3 4" xfId="50566" xr:uid="{00000000-0005-0000-0000-0000A5040000}"/>
    <cellStyle name="40 % - Akzent3 4 6 4" xfId="13496" xr:uid="{00000000-0005-0000-0000-0000A5040000}"/>
    <cellStyle name="40 % - Akzent3 4 6 4 2" xfId="26947" xr:uid="{00000000-0005-0000-0000-0000A5040000}"/>
    <cellStyle name="40 % - Akzent3 4 6 4 3" xfId="40431" xr:uid="{00000000-0005-0000-0000-0000A5040000}"/>
    <cellStyle name="40 % - Akzent3 4 6 4 4" xfId="53922" xr:uid="{00000000-0005-0000-0000-0000A5040000}"/>
    <cellStyle name="40 % - Akzent3 4 6 5" xfId="16878" xr:uid="{00000000-0005-0000-0000-0000A5040000}"/>
    <cellStyle name="40 % - Akzent3 4 6 6" xfId="30362" xr:uid="{00000000-0005-0000-0000-0000A5040000}"/>
    <cellStyle name="40 % - Akzent3 4 6 7" xfId="43853" xr:uid="{00000000-0005-0000-0000-0000A5040000}"/>
    <cellStyle name="40 % - Akzent3 4 7" xfId="4003" xr:uid="{00000000-0005-0000-0000-0000A6040000}"/>
    <cellStyle name="40 % - Akzent3 4 7 2" xfId="7360" xr:uid="{00000000-0005-0000-0000-0000A6040000}"/>
    <cellStyle name="40 % - Akzent3 4 7 2 2" xfId="20811" xr:uid="{00000000-0005-0000-0000-0000A6040000}"/>
    <cellStyle name="40 % - Akzent3 4 7 2 3" xfId="34295" xr:uid="{00000000-0005-0000-0000-0000A6040000}"/>
    <cellStyle name="40 % - Akzent3 4 7 2 4" xfId="47786" xr:uid="{00000000-0005-0000-0000-0000A6040000}"/>
    <cellStyle name="40 % - Akzent3 4 7 3" xfId="10716" xr:uid="{00000000-0005-0000-0000-0000A6040000}"/>
    <cellStyle name="40 % - Akzent3 4 7 3 2" xfId="24167" xr:uid="{00000000-0005-0000-0000-0000A6040000}"/>
    <cellStyle name="40 % - Akzent3 4 7 3 3" xfId="37651" xr:uid="{00000000-0005-0000-0000-0000A6040000}"/>
    <cellStyle name="40 % - Akzent3 4 7 3 4" xfId="51142" xr:uid="{00000000-0005-0000-0000-0000A6040000}"/>
    <cellStyle name="40 % - Akzent3 4 7 4" xfId="14072" xr:uid="{00000000-0005-0000-0000-0000A6040000}"/>
    <cellStyle name="40 % - Akzent3 4 7 4 2" xfId="27523" xr:uid="{00000000-0005-0000-0000-0000A6040000}"/>
    <cellStyle name="40 % - Akzent3 4 7 4 3" xfId="41007" xr:uid="{00000000-0005-0000-0000-0000A6040000}"/>
    <cellStyle name="40 % - Akzent3 4 7 4 4" xfId="54498" xr:uid="{00000000-0005-0000-0000-0000A6040000}"/>
    <cellStyle name="40 % - Akzent3 4 7 5" xfId="17454" xr:uid="{00000000-0005-0000-0000-0000A6040000}"/>
    <cellStyle name="40 % - Akzent3 4 7 6" xfId="30938" xr:uid="{00000000-0005-0000-0000-0000A6040000}"/>
    <cellStyle name="40 % - Akzent3 4 7 7" xfId="44429" xr:uid="{00000000-0005-0000-0000-0000A6040000}"/>
    <cellStyle name="40 % - Akzent3 4 8" xfId="4553" xr:uid="{00000000-0005-0000-0000-00008F040000}"/>
    <cellStyle name="40 % - Akzent3 4 8 2" xfId="18004" xr:uid="{00000000-0005-0000-0000-00008F040000}"/>
    <cellStyle name="40 % - Akzent3 4 8 3" xfId="31488" xr:uid="{00000000-0005-0000-0000-00008F040000}"/>
    <cellStyle name="40 % - Akzent3 4 8 4" xfId="44979" xr:uid="{00000000-0005-0000-0000-00008F040000}"/>
    <cellStyle name="40 % - Akzent3 4 9" xfId="7909" xr:uid="{00000000-0005-0000-0000-00008F040000}"/>
    <cellStyle name="40 % - Akzent3 4 9 2" xfId="21360" xr:uid="{00000000-0005-0000-0000-00008F040000}"/>
    <cellStyle name="40 % - Akzent3 4 9 3" xfId="34844" xr:uid="{00000000-0005-0000-0000-00008F040000}"/>
    <cellStyle name="40 % - Akzent3 4 9 4" xfId="48335" xr:uid="{00000000-0005-0000-0000-00008F040000}"/>
    <cellStyle name="40 % - Akzent3 5" xfId="1201" xr:uid="{00000000-0005-0000-0000-0000A7040000}"/>
    <cellStyle name="40 % - Akzent3 5 10" xfId="14664" xr:uid="{00000000-0005-0000-0000-0000A7040000}"/>
    <cellStyle name="40 % - Akzent3 5 11" xfId="28147" xr:uid="{00000000-0005-0000-0000-0000A7040000}"/>
    <cellStyle name="40 % - Akzent3 5 12" xfId="41638" xr:uid="{00000000-0005-0000-0000-0000A7040000}"/>
    <cellStyle name="40 % - Akzent3 5 2" xfId="1432" xr:uid="{00000000-0005-0000-0000-0000A8040000}"/>
    <cellStyle name="40 % - Akzent3 5 2 10" xfId="28397" xr:uid="{00000000-0005-0000-0000-0000A8040000}"/>
    <cellStyle name="40 % - Akzent3 5 2 11" xfId="41888" xr:uid="{00000000-0005-0000-0000-0000A8040000}"/>
    <cellStyle name="40 % - Akzent3 5 2 2" xfId="2006" xr:uid="{00000000-0005-0000-0000-0000A9040000}"/>
    <cellStyle name="40 % - Akzent3 5 2 2 2" xfId="3146" xr:uid="{00000000-0005-0000-0000-0000AA040000}"/>
    <cellStyle name="40 % - Akzent3 5 2 2 2 2" xfId="6507" xr:uid="{00000000-0005-0000-0000-0000AA040000}"/>
    <cellStyle name="40 % - Akzent3 5 2 2 2 2 2" xfId="19958" xr:uid="{00000000-0005-0000-0000-0000AA040000}"/>
    <cellStyle name="40 % - Akzent3 5 2 2 2 2 3" xfId="33442" xr:uid="{00000000-0005-0000-0000-0000AA040000}"/>
    <cellStyle name="40 % - Akzent3 5 2 2 2 2 4" xfId="46933" xr:uid="{00000000-0005-0000-0000-0000AA040000}"/>
    <cellStyle name="40 % - Akzent3 5 2 2 2 3" xfId="9863" xr:uid="{00000000-0005-0000-0000-0000AA040000}"/>
    <cellStyle name="40 % - Akzent3 5 2 2 2 3 2" xfId="23314" xr:uid="{00000000-0005-0000-0000-0000AA040000}"/>
    <cellStyle name="40 % - Akzent3 5 2 2 2 3 3" xfId="36798" xr:uid="{00000000-0005-0000-0000-0000AA040000}"/>
    <cellStyle name="40 % - Akzent3 5 2 2 2 3 4" xfId="50289" xr:uid="{00000000-0005-0000-0000-0000AA040000}"/>
    <cellStyle name="40 % - Akzent3 5 2 2 2 4" xfId="13219" xr:uid="{00000000-0005-0000-0000-0000AA040000}"/>
    <cellStyle name="40 % - Akzent3 5 2 2 2 4 2" xfId="26670" xr:uid="{00000000-0005-0000-0000-0000AA040000}"/>
    <cellStyle name="40 % - Akzent3 5 2 2 2 4 3" xfId="40154" xr:uid="{00000000-0005-0000-0000-0000AA040000}"/>
    <cellStyle name="40 % - Akzent3 5 2 2 2 4 4" xfId="53645" xr:uid="{00000000-0005-0000-0000-0000AA040000}"/>
    <cellStyle name="40 % - Akzent3 5 2 2 2 5" xfId="16601" xr:uid="{00000000-0005-0000-0000-0000AA040000}"/>
    <cellStyle name="40 % - Akzent3 5 2 2 2 6" xfId="30085" xr:uid="{00000000-0005-0000-0000-0000AA040000}"/>
    <cellStyle name="40 % - Akzent3 5 2 2 2 7" xfId="43576" xr:uid="{00000000-0005-0000-0000-0000AA040000}"/>
    <cellStyle name="40 % - Akzent3 5 2 2 3" xfId="5380" xr:uid="{00000000-0005-0000-0000-0000A9040000}"/>
    <cellStyle name="40 % - Akzent3 5 2 2 3 2" xfId="18831" xr:uid="{00000000-0005-0000-0000-0000A9040000}"/>
    <cellStyle name="40 % - Akzent3 5 2 2 3 3" xfId="32315" xr:uid="{00000000-0005-0000-0000-0000A9040000}"/>
    <cellStyle name="40 % - Akzent3 5 2 2 3 4" xfId="45806" xr:uid="{00000000-0005-0000-0000-0000A9040000}"/>
    <cellStyle name="40 % - Akzent3 5 2 2 4" xfId="8736" xr:uid="{00000000-0005-0000-0000-0000A9040000}"/>
    <cellStyle name="40 % - Akzent3 5 2 2 4 2" xfId="22187" xr:uid="{00000000-0005-0000-0000-0000A9040000}"/>
    <cellStyle name="40 % - Akzent3 5 2 2 4 3" xfId="35671" xr:uid="{00000000-0005-0000-0000-0000A9040000}"/>
    <cellStyle name="40 % - Akzent3 5 2 2 4 4" xfId="49162" xr:uid="{00000000-0005-0000-0000-0000A9040000}"/>
    <cellStyle name="40 % - Akzent3 5 2 2 5" xfId="12092" xr:uid="{00000000-0005-0000-0000-0000A9040000}"/>
    <cellStyle name="40 % - Akzent3 5 2 2 5 2" xfId="25543" xr:uid="{00000000-0005-0000-0000-0000A9040000}"/>
    <cellStyle name="40 % - Akzent3 5 2 2 5 3" xfId="39027" xr:uid="{00000000-0005-0000-0000-0000A9040000}"/>
    <cellStyle name="40 % - Akzent3 5 2 2 5 4" xfId="52518" xr:uid="{00000000-0005-0000-0000-0000A9040000}"/>
    <cellStyle name="40 % - Akzent3 5 2 2 6" xfId="15474" xr:uid="{00000000-0005-0000-0000-0000A9040000}"/>
    <cellStyle name="40 % - Akzent3 5 2 2 7" xfId="28958" xr:uid="{00000000-0005-0000-0000-0000A9040000}"/>
    <cellStyle name="40 % - Akzent3 5 2 2 8" xfId="42449" xr:uid="{00000000-0005-0000-0000-0000A9040000}"/>
    <cellStyle name="40 % - Akzent3 5 2 3" xfId="2586" xr:uid="{00000000-0005-0000-0000-0000AB040000}"/>
    <cellStyle name="40 % - Akzent3 5 2 3 2" xfId="5947" xr:uid="{00000000-0005-0000-0000-0000AB040000}"/>
    <cellStyle name="40 % - Akzent3 5 2 3 2 2" xfId="19398" xr:uid="{00000000-0005-0000-0000-0000AB040000}"/>
    <cellStyle name="40 % - Akzent3 5 2 3 2 3" xfId="32882" xr:uid="{00000000-0005-0000-0000-0000AB040000}"/>
    <cellStyle name="40 % - Akzent3 5 2 3 2 4" xfId="46373" xr:uid="{00000000-0005-0000-0000-0000AB040000}"/>
    <cellStyle name="40 % - Akzent3 5 2 3 3" xfId="9303" xr:uid="{00000000-0005-0000-0000-0000AB040000}"/>
    <cellStyle name="40 % - Akzent3 5 2 3 3 2" xfId="22754" xr:uid="{00000000-0005-0000-0000-0000AB040000}"/>
    <cellStyle name="40 % - Akzent3 5 2 3 3 3" xfId="36238" xr:uid="{00000000-0005-0000-0000-0000AB040000}"/>
    <cellStyle name="40 % - Akzent3 5 2 3 3 4" xfId="49729" xr:uid="{00000000-0005-0000-0000-0000AB040000}"/>
    <cellStyle name="40 % - Akzent3 5 2 3 4" xfId="12659" xr:uid="{00000000-0005-0000-0000-0000AB040000}"/>
    <cellStyle name="40 % - Akzent3 5 2 3 4 2" xfId="26110" xr:uid="{00000000-0005-0000-0000-0000AB040000}"/>
    <cellStyle name="40 % - Akzent3 5 2 3 4 3" xfId="39594" xr:uid="{00000000-0005-0000-0000-0000AB040000}"/>
    <cellStyle name="40 % - Akzent3 5 2 3 4 4" xfId="53085" xr:uid="{00000000-0005-0000-0000-0000AB040000}"/>
    <cellStyle name="40 % - Akzent3 5 2 3 5" xfId="16041" xr:uid="{00000000-0005-0000-0000-0000AB040000}"/>
    <cellStyle name="40 % - Akzent3 5 2 3 6" xfId="29525" xr:uid="{00000000-0005-0000-0000-0000AB040000}"/>
    <cellStyle name="40 % - Akzent3 5 2 3 7" xfId="43016" xr:uid="{00000000-0005-0000-0000-0000AB040000}"/>
    <cellStyle name="40 % - Akzent3 5 2 4" xfId="3691" xr:uid="{00000000-0005-0000-0000-0000AC040000}"/>
    <cellStyle name="40 % - Akzent3 5 2 4 2" xfId="7052" xr:uid="{00000000-0005-0000-0000-0000AC040000}"/>
    <cellStyle name="40 % - Akzent3 5 2 4 2 2" xfId="20503" xr:uid="{00000000-0005-0000-0000-0000AC040000}"/>
    <cellStyle name="40 % - Akzent3 5 2 4 2 3" xfId="33987" xr:uid="{00000000-0005-0000-0000-0000AC040000}"/>
    <cellStyle name="40 % - Akzent3 5 2 4 2 4" xfId="47478" xr:uid="{00000000-0005-0000-0000-0000AC040000}"/>
    <cellStyle name="40 % - Akzent3 5 2 4 3" xfId="10408" xr:uid="{00000000-0005-0000-0000-0000AC040000}"/>
    <cellStyle name="40 % - Akzent3 5 2 4 3 2" xfId="23859" xr:uid="{00000000-0005-0000-0000-0000AC040000}"/>
    <cellStyle name="40 % - Akzent3 5 2 4 3 3" xfId="37343" xr:uid="{00000000-0005-0000-0000-0000AC040000}"/>
    <cellStyle name="40 % - Akzent3 5 2 4 3 4" xfId="50834" xr:uid="{00000000-0005-0000-0000-0000AC040000}"/>
    <cellStyle name="40 % - Akzent3 5 2 4 4" xfId="13764" xr:uid="{00000000-0005-0000-0000-0000AC040000}"/>
    <cellStyle name="40 % - Akzent3 5 2 4 4 2" xfId="27215" xr:uid="{00000000-0005-0000-0000-0000AC040000}"/>
    <cellStyle name="40 % - Akzent3 5 2 4 4 3" xfId="40699" xr:uid="{00000000-0005-0000-0000-0000AC040000}"/>
    <cellStyle name="40 % - Akzent3 5 2 4 4 4" xfId="54190" xr:uid="{00000000-0005-0000-0000-0000AC040000}"/>
    <cellStyle name="40 % - Akzent3 5 2 4 5" xfId="17146" xr:uid="{00000000-0005-0000-0000-0000AC040000}"/>
    <cellStyle name="40 % - Akzent3 5 2 4 6" xfId="30630" xr:uid="{00000000-0005-0000-0000-0000AC040000}"/>
    <cellStyle name="40 % - Akzent3 5 2 4 7" xfId="44121" xr:uid="{00000000-0005-0000-0000-0000AC040000}"/>
    <cellStyle name="40 % - Akzent3 5 2 5" xfId="4271" xr:uid="{00000000-0005-0000-0000-0000AD040000}"/>
    <cellStyle name="40 % - Akzent3 5 2 5 2" xfId="7628" xr:uid="{00000000-0005-0000-0000-0000AD040000}"/>
    <cellStyle name="40 % - Akzent3 5 2 5 2 2" xfId="21079" xr:uid="{00000000-0005-0000-0000-0000AD040000}"/>
    <cellStyle name="40 % - Akzent3 5 2 5 2 3" xfId="34563" xr:uid="{00000000-0005-0000-0000-0000AD040000}"/>
    <cellStyle name="40 % - Akzent3 5 2 5 2 4" xfId="48054" xr:uid="{00000000-0005-0000-0000-0000AD040000}"/>
    <cellStyle name="40 % - Akzent3 5 2 5 3" xfId="10984" xr:uid="{00000000-0005-0000-0000-0000AD040000}"/>
    <cellStyle name="40 % - Akzent3 5 2 5 3 2" xfId="24435" xr:uid="{00000000-0005-0000-0000-0000AD040000}"/>
    <cellStyle name="40 % - Akzent3 5 2 5 3 3" xfId="37919" xr:uid="{00000000-0005-0000-0000-0000AD040000}"/>
    <cellStyle name="40 % - Akzent3 5 2 5 3 4" xfId="51410" xr:uid="{00000000-0005-0000-0000-0000AD040000}"/>
    <cellStyle name="40 % - Akzent3 5 2 5 4" xfId="14340" xr:uid="{00000000-0005-0000-0000-0000AD040000}"/>
    <cellStyle name="40 % - Akzent3 5 2 5 4 2" xfId="27791" xr:uid="{00000000-0005-0000-0000-0000AD040000}"/>
    <cellStyle name="40 % - Akzent3 5 2 5 4 3" xfId="41275" xr:uid="{00000000-0005-0000-0000-0000AD040000}"/>
    <cellStyle name="40 % - Akzent3 5 2 5 4 4" xfId="54766" xr:uid="{00000000-0005-0000-0000-0000AD040000}"/>
    <cellStyle name="40 % - Akzent3 5 2 5 5" xfId="17722" xr:uid="{00000000-0005-0000-0000-0000AD040000}"/>
    <cellStyle name="40 % - Akzent3 5 2 5 6" xfId="31206" xr:uid="{00000000-0005-0000-0000-0000AD040000}"/>
    <cellStyle name="40 % - Akzent3 5 2 5 7" xfId="44697" xr:uid="{00000000-0005-0000-0000-0000AD040000}"/>
    <cellStyle name="40 % - Akzent3 5 2 6" xfId="4821" xr:uid="{00000000-0005-0000-0000-0000A8040000}"/>
    <cellStyle name="40 % - Akzent3 5 2 6 2" xfId="18272" xr:uid="{00000000-0005-0000-0000-0000A8040000}"/>
    <cellStyle name="40 % - Akzent3 5 2 6 3" xfId="31756" xr:uid="{00000000-0005-0000-0000-0000A8040000}"/>
    <cellStyle name="40 % - Akzent3 5 2 6 4" xfId="45247" xr:uid="{00000000-0005-0000-0000-0000A8040000}"/>
    <cellStyle name="40 % - Akzent3 5 2 7" xfId="8177" xr:uid="{00000000-0005-0000-0000-0000A8040000}"/>
    <cellStyle name="40 % - Akzent3 5 2 7 2" xfId="21628" xr:uid="{00000000-0005-0000-0000-0000A8040000}"/>
    <cellStyle name="40 % - Akzent3 5 2 7 3" xfId="35112" xr:uid="{00000000-0005-0000-0000-0000A8040000}"/>
    <cellStyle name="40 % - Akzent3 5 2 7 4" xfId="48603" xr:uid="{00000000-0005-0000-0000-0000A8040000}"/>
    <cellStyle name="40 % - Akzent3 5 2 8" xfId="11533" xr:uid="{00000000-0005-0000-0000-0000A8040000}"/>
    <cellStyle name="40 % - Akzent3 5 2 8 2" xfId="24984" xr:uid="{00000000-0005-0000-0000-0000A8040000}"/>
    <cellStyle name="40 % - Akzent3 5 2 8 3" xfId="38468" xr:uid="{00000000-0005-0000-0000-0000A8040000}"/>
    <cellStyle name="40 % - Akzent3 5 2 8 4" xfId="51959" xr:uid="{00000000-0005-0000-0000-0000A8040000}"/>
    <cellStyle name="40 % - Akzent3 5 2 9" xfId="14914" xr:uid="{00000000-0005-0000-0000-0000A8040000}"/>
    <cellStyle name="40 % - Akzent3 5 3" xfId="1757" xr:uid="{00000000-0005-0000-0000-0000AE040000}"/>
    <cellStyle name="40 % - Akzent3 5 3 2" xfId="2896" xr:uid="{00000000-0005-0000-0000-0000AF040000}"/>
    <cellStyle name="40 % - Akzent3 5 3 2 2" xfId="6257" xr:uid="{00000000-0005-0000-0000-0000AF040000}"/>
    <cellStyle name="40 % - Akzent3 5 3 2 2 2" xfId="19708" xr:uid="{00000000-0005-0000-0000-0000AF040000}"/>
    <cellStyle name="40 % - Akzent3 5 3 2 2 3" xfId="33192" xr:uid="{00000000-0005-0000-0000-0000AF040000}"/>
    <cellStyle name="40 % - Akzent3 5 3 2 2 4" xfId="46683" xr:uid="{00000000-0005-0000-0000-0000AF040000}"/>
    <cellStyle name="40 % - Akzent3 5 3 2 3" xfId="9613" xr:uid="{00000000-0005-0000-0000-0000AF040000}"/>
    <cellStyle name="40 % - Akzent3 5 3 2 3 2" xfId="23064" xr:uid="{00000000-0005-0000-0000-0000AF040000}"/>
    <cellStyle name="40 % - Akzent3 5 3 2 3 3" xfId="36548" xr:uid="{00000000-0005-0000-0000-0000AF040000}"/>
    <cellStyle name="40 % - Akzent3 5 3 2 3 4" xfId="50039" xr:uid="{00000000-0005-0000-0000-0000AF040000}"/>
    <cellStyle name="40 % - Akzent3 5 3 2 4" xfId="12969" xr:uid="{00000000-0005-0000-0000-0000AF040000}"/>
    <cellStyle name="40 % - Akzent3 5 3 2 4 2" xfId="26420" xr:uid="{00000000-0005-0000-0000-0000AF040000}"/>
    <cellStyle name="40 % - Akzent3 5 3 2 4 3" xfId="39904" xr:uid="{00000000-0005-0000-0000-0000AF040000}"/>
    <cellStyle name="40 % - Akzent3 5 3 2 4 4" xfId="53395" xr:uid="{00000000-0005-0000-0000-0000AF040000}"/>
    <cellStyle name="40 % - Akzent3 5 3 2 5" xfId="16351" xr:uid="{00000000-0005-0000-0000-0000AF040000}"/>
    <cellStyle name="40 % - Akzent3 5 3 2 6" xfId="29835" xr:uid="{00000000-0005-0000-0000-0000AF040000}"/>
    <cellStyle name="40 % - Akzent3 5 3 2 7" xfId="43326" xr:uid="{00000000-0005-0000-0000-0000AF040000}"/>
    <cellStyle name="40 % - Akzent3 5 3 3" xfId="5130" xr:uid="{00000000-0005-0000-0000-0000AE040000}"/>
    <cellStyle name="40 % - Akzent3 5 3 3 2" xfId="18581" xr:uid="{00000000-0005-0000-0000-0000AE040000}"/>
    <cellStyle name="40 % - Akzent3 5 3 3 3" xfId="32065" xr:uid="{00000000-0005-0000-0000-0000AE040000}"/>
    <cellStyle name="40 % - Akzent3 5 3 3 4" xfId="45556" xr:uid="{00000000-0005-0000-0000-0000AE040000}"/>
    <cellStyle name="40 % - Akzent3 5 3 4" xfId="8486" xr:uid="{00000000-0005-0000-0000-0000AE040000}"/>
    <cellStyle name="40 % - Akzent3 5 3 4 2" xfId="21937" xr:uid="{00000000-0005-0000-0000-0000AE040000}"/>
    <cellStyle name="40 % - Akzent3 5 3 4 3" xfId="35421" xr:uid="{00000000-0005-0000-0000-0000AE040000}"/>
    <cellStyle name="40 % - Akzent3 5 3 4 4" xfId="48912" xr:uid="{00000000-0005-0000-0000-0000AE040000}"/>
    <cellStyle name="40 % - Akzent3 5 3 5" xfId="11842" xr:uid="{00000000-0005-0000-0000-0000AE040000}"/>
    <cellStyle name="40 % - Akzent3 5 3 5 2" xfId="25293" xr:uid="{00000000-0005-0000-0000-0000AE040000}"/>
    <cellStyle name="40 % - Akzent3 5 3 5 3" xfId="38777" xr:uid="{00000000-0005-0000-0000-0000AE040000}"/>
    <cellStyle name="40 % - Akzent3 5 3 5 4" xfId="52268" xr:uid="{00000000-0005-0000-0000-0000AE040000}"/>
    <cellStyle name="40 % - Akzent3 5 3 6" xfId="15224" xr:uid="{00000000-0005-0000-0000-0000AE040000}"/>
    <cellStyle name="40 % - Akzent3 5 3 7" xfId="28708" xr:uid="{00000000-0005-0000-0000-0000AE040000}"/>
    <cellStyle name="40 % - Akzent3 5 3 8" xfId="42199" xr:uid="{00000000-0005-0000-0000-0000AE040000}"/>
    <cellStyle name="40 % - Akzent3 5 4" xfId="2335" xr:uid="{00000000-0005-0000-0000-0000B0040000}"/>
    <cellStyle name="40 % - Akzent3 5 4 2" xfId="5697" xr:uid="{00000000-0005-0000-0000-0000B0040000}"/>
    <cellStyle name="40 % - Akzent3 5 4 2 2" xfId="19148" xr:uid="{00000000-0005-0000-0000-0000B0040000}"/>
    <cellStyle name="40 % - Akzent3 5 4 2 3" xfId="32632" xr:uid="{00000000-0005-0000-0000-0000B0040000}"/>
    <cellStyle name="40 % - Akzent3 5 4 2 4" xfId="46123" xr:uid="{00000000-0005-0000-0000-0000B0040000}"/>
    <cellStyle name="40 % - Akzent3 5 4 3" xfId="9053" xr:uid="{00000000-0005-0000-0000-0000B0040000}"/>
    <cellStyle name="40 % - Akzent3 5 4 3 2" xfId="22504" xr:uid="{00000000-0005-0000-0000-0000B0040000}"/>
    <cellStyle name="40 % - Akzent3 5 4 3 3" xfId="35988" xr:uid="{00000000-0005-0000-0000-0000B0040000}"/>
    <cellStyle name="40 % - Akzent3 5 4 3 4" xfId="49479" xr:uid="{00000000-0005-0000-0000-0000B0040000}"/>
    <cellStyle name="40 % - Akzent3 5 4 4" xfId="12409" xr:uid="{00000000-0005-0000-0000-0000B0040000}"/>
    <cellStyle name="40 % - Akzent3 5 4 4 2" xfId="25860" xr:uid="{00000000-0005-0000-0000-0000B0040000}"/>
    <cellStyle name="40 % - Akzent3 5 4 4 3" xfId="39344" xr:uid="{00000000-0005-0000-0000-0000B0040000}"/>
    <cellStyle name="40 % - Akzent3 5 4 4 4" xfId="52835" xr:uid="{00000000-0005-0000-0000-0000B0040000}"/>
    <cellStyle name="40 % - Akzent3 5 4 5" xfId="15791" xr:uid="{00000000-0005-0000-0000-0000B0040000}"/>
    <cellStyle name="40 % - Akzent3 5 4 6" xfId="29275" xr:uid="{00000000-0005-0000-0000-0000B0040000}"/>
    <cellStyle name="40 % - Akzent3 5 4 7" xfId="42766" xr:uid="{00000000-0005-0000-0000-0000B0040000}"/>
    <cellStyle name="40 % - Akzent3 5 5" xfId="3441" xr:uid="{00000000-0005-0000-0000-0000B1040000}"/>
    <cellStyle name="40 % - Akzent3 5 5 2" xfId="6802" xr:uid="{00000000-0005-0000-0000-0000B1040000}"/>
    <cellStyle name="40 % - Akzent3 5 5 2 2" xfId="20253" xr:uid="{00000000-0005-0000-0000-0000B1040000}"/>
    <cellStyle name="40 % - Akzent3 5 5 2 3" xfId="33737" xr:uid="{00000000-0005-0000-0000-0000B1040000}"/>
    <cellStyle name="40 % - Akzent3 5 5 2 4" xfId="47228" xr:uid="{00000000-0005-0000-0000-0000B1040000}"/>
    <cellStyle name="40 % - Akzent3 5 5 3" xfId="10158" xr:uid="{00000000-0005-0000-0000-0000B1040000}"/>
    <cellStyle name="40 % - Akzent3 5 5 3 2" xfId="23609" xr:uid="{00000000-0005-0000-0000-0000B1040000}"/>
    <cellStyle name="40 % - Akzent3 5 5 3 3" xfId="37093" xr:uid="{00000000-0005-0000-0000-0000B1040000}"/>
    <cellStyle name="40 % - Akzent3 5 5 3 4" xfId="50584" xr:uid="{00000000-0005-0000-0000-0000B1040000}"/>
    <cellStyle name="40 % - Akzent3 5 5 4" xfId="13514" xr:uid="{00000000-0005-0000-0000-0000B1040000}"/>
    <cellStyle name="40 % - Akzent3 5 5 4 2" xfId="26965" xr:uid="{00000000-0005-0000-0000-0000B1040000}"/>
    <cellStyle name="40 % - Akzent3 5 5 4 3" xfId="40449" xr:uid="{00000000-0005-0000-0000-0000B1040000}"/>
    <cellStyle name="40 % - Akzent3 5 5 4 4" xfId="53940" xr:uid="{00000000-0005-0000-0000-0000B1040000}"/>
    <cellStyle name="40 % - Akzent3 5 5 5" xfId="16896" xr:uid="{00000000-0005-0000-0000-0000B1040000}"/>
    <cellStyle name="40 % - Akzent3 5 5 6" xfId="30380" xr:uid="{00000000-0005-0000-0000-0000B1040000}"/>
    <cellStyle name="40 % - Akzent3 5 5 7" xfId="43871" xr:uid="{00000000-0005-0000-0000-0000B1040000}"/>
    <cellStyle name="40 % - Akzent3 5 6" xfId="4021" xr:uid="{00000000-0005-0000-0000-0000B2040000}"/>
    <cellStyle name="40 % - Akzent3 5 6 2" xfId="7378" xr:uid="{00000000-0005-0000-0000-0000B2040000}"/>
    <cellStyle name="40 % - Akzent3 5 6 2 2" xfId="20829" xr:uid="{00000000-0005-0000-0000-0000B2040000}"/>
    <cellStyle name="40 % - Akzent3 5 6 2 3" xfId="34313" xr:uid="{00000000-0005-0000-0000-0000B2040000}"/>
    <cellStyle name="40 % - Akzent3 5 6 2 4" xfId="47804" xr:uid="{00000000-0005-0000-0000-0000B2040000}"/>
    <cellStyle name="40 % - Akzent3 5 6 3" xfId="10734" xr:uid="{00000000-0005-0000-0000-0000B2040000}"/>
    <cellStyle name="40 % - Akzent3 5 6 3 2" xfId="24185" xr:uid="{00000000-0005-0000-0000-0000B2040000}"/>
    <cellStyle name="40 % - Akzent3 5 6 3 3" xfId="37669" xr:uid="{00000000-0005-0000-0000-0000B2040000}"/>
    <cellStyle name="40 % - Akzent3 5 6 3 4" xfId="51160" xr:uid="{00000000-0005-0000-0000-0000B2040000}"/>
    <cellStyle name="40 % - Akzent3 5 6 4" xfId="14090" xr:uid="{00000000-0005-0000-0000-0000B2040000}"/>
    <cellStyle name="40 % - Akzent3 5 6 4 2" xfId="27541" xr:uid="{00000000-0005-0000-0000-0000B2040000}"/>
    <cellStyle name="40 % - Akzent3 5 6 4 3" xfId="41025" xr:uid="{00000000-0005-0000-0000-0000B2040000}"/>
    <cellStyle name="40 % - Akzent3 5 6 4 4" xfId="54516" xr:uid="{00000000-0005-0000-0000-0000B2040000}"/>
    <cellStyle name="40 % - Akzent3 5 6 5" xfId="17472" xr:uid="{00000000-0005-0000-0000-0000B2040000}"/>
    <cellStyle name="40 % - Akzent3 5 6 6" xfId="30956" xr:uid="{00000000-0005-0000-0000-0000B2040000}"/>
    <cellStyle name="40 % - Akzent3 5 6 7" xfId="44447" xr:uid="{00000000-0005-0000-0000-0000B2040000}"/>
    <cellStyle name="40 % - Akzent3 5 7" xfId="4571" xr:uid="{00000000-0005-0000-0000-0000A7040000}"/>
    <cellStyle name="40 % - Akzent3 5 7 2" xfId="18022" xr:uid="{00000000-0005-0000-0000-0000A7040000}"/>
    <cellStyle name="40 % - Akzent3 5 7 3" xfId="31506" xr:uid="{00000000-0005-0000-0000-0000A7040000}"/>
    <cellStyle name="40 % - Akzent3 5 7 4" xfId="44997" xr:uid="{00000000-0005-0000-0000-0000A7040000}"/>
    <cellStyle name="40 % - Akzent3 5 8" xfId="7927" xr:uid="{00000000-0005-0000-0000-0000A7040000}"/>
    <cellStyle name="40 % - Akzent3 5 8 2" xfId="21378" xr:uid="{00000000-0005-0000-0000-0000A7040000}"/>
    <cellStyle name="40 % - Akzent3 5 8 3" xfId="34862" xr:uid="{00000000-0005-0000-0000-0000A7040000}"/>
    <cellStyle name="40 % - Akzent3 5 8 4" xfId="48353" xr:uid="{00000000-0005-0000-0000-0000A7040000}"/>
    <cellStyle name="40 % - Akzent3 5 9" xfId="11283" xr:uid="{00000000-0005-0000-0000-0000A7040000}"/>
    <cellStyle name="40 % - Akzent3 5 9 2" xfId="24734" xr:uid="{00000000-0005-0000-0000-0000A7040000}"/>
    <cellStyle name="40 % - Akzent3 5 9 3" xfId="38218" xr:uid="{00000000-0005-0000-0000-0000A7040000}"/>
    <cellStyle name="40 % - Akzent3 5 9 4" xfId="51709" xr:uid="{00000000-0005-0000-0000-0000A7040000}"/>
    <cellStyle name="40 % - Akzent3 6" xfId="1292" xr:uid="{00000000-0005-0000-0000-0000B3040000}"/>
    <cellStyle name="40 % - Akzent3 6 10" xfId="14765" xr:uid="{00000000-0005-0000-0000-0000B3040000}"/>
    <cellStyle name="40 % - Akzent3 6 11" xfId="28248" xr:uid="{00000000-0005-0000-0000-0000B3040000}"/>
    <cellStyle name="40 % - Akzent3 6 12" xfId="41739" xr:uid="{00000000-0005-0000-0000-0000B3040000}"/>
    <cellStyle name="40 % - Akzent3 6 2" xfId="1530" xr:uid="{00000000-0005-0000-0000-0000B4040000}"/>
    <cellStyle name="40 % - Akzent3 6 2 10" xfId="28498" xr:uid="{00000000-0005-0000-0000-0000B4040000}"/>
    <cellStyle name="40 % - Akzent3 6 2 11" xfId="41989" xr:uid="{00000000-0005-0000-0000-0000B4040000}"/>
    <cellStyle name="40 % - Akzent3 6 2 2" xfId="2106" xr:uid="{00000000-0005-0000-0000-0000B5040000}"/>
    <cellStyle name="40 % - Akzent3 6 2 2 2" xfId="3247" xr:uid="{00000000-0005-0000-0000-0000B6040000}"/>
    <cellStyle name="40 % - Akzent3 6 2 2 2 2" xfId="6608" xr:uid="{00000000-0005-0000-0000-0000B6040000}"/>
    <cellStyle name="40 % - Akzent3 6 2 2 2 2 2" xfId="20059" xr:uid="{00000000-0005-0000-0000-0000B6040000}"/>
    <cellStyle name="40 % - Akzent3 6 2 2 2 2 3" xfId="33543" xr:uid="{00000000-0005-0000-0000-0000B6040000}"/>
    <cellStyle name="40 % - Akzent3 6 2 2 2 2 4" xfId="47034" xr:uid="{00000000-0005-0000-0000-0000B6040000}"/>
    <cellStyle name="40 % - Akzent3 6 2 2 2 3" xfId="9964" xr:uid="{00000000-0005-0000-0000-0000B6040000}"/>
    <cellStyle name="40 % - Akzent3 6 2 2 2 3 2" xfId="23415" xr:uid="{00000000-0005-0000-0000-0000B6040000}"/>
    <cellStyle name="40 % - Akzent3 6 2 2 2 3 3" xfId="36899" xr:uid="{00000000-0005-0000-0000-0000B6040000}"/>
    <cellStyle name="40 % - Akzent3 6 2 2 2 3 4" xfId="50390" xr:uid="{00000000-0005-0000-0000-0000B6040000}"/>
    <cellStyle name="40 % - Akzent3 6 2 2 2 4" xfId="13320" xr:uid="{00000000-0005-0000-0000-0000B6040000}"/>
    <cellStyle name="40 % - Akzent3 6 2 2 2 4 2" xfId="26771" xr:uid="{00000000-0005-0000-0000-0000B6040000}"/>
    <cellStyle name="40 % - Akzent3 6 2 2 2 4 3" xfId="40255" xr:uid="{00000000-0005-0000-0000-0000B6040000}"/>
    <cellStyle name="40 % - Akzent3 6 2 2 2 4 4" xfId="53746" xr:uid="{00000000-0005-0000-0000-0000B6040000}"/>
    <cellStyle name="40 % - Akzent3 6 2 2 2 5" xfId="16702" xr:uid="{00000000-0005-0000-0000-0000B6040000}"/>
    <cellStyle name="40 % - Akzent3 6 2 2 2 6" xfId="30186" xr:uid="{00000000-0005-0000-0000-0000B6040000}"/>
    <cellStyle name="40 % - Akzent3 6 2 2 2 7" xfId="43677" xr:uid="{00000000-0005-0000-0000-0000B6040000}"/>
    <cellStyle name="40 % - Akzent3 6 2 2 3" xfId="5481" xr:uid="{00000000-0005-0000-0000-0000B5040000}"/>
    <cellStyle name="40 % - Akzent3 6 2 2 3 2" xfId="18932" xr:uid="{00000000-0005-0000-0000-0000B5040000}"/>
    <cellStyle name="40 % - Akzent3 6 2 2 3 3" xfId="32416" xr:uid="{00000000-0005-0000-0000-0000B5040000}"/>
    <cellStyle name="40 % - Akzent3 6 2 2 3 4" xfId="45907" xr:uid="{00000000-0005-0000-0000-0000B5040000}"/>
    <cellStyle name="40 % - Akzent3 6 2 2 4" xfId="8837" xr:uid="{00000000-0005-0000-0000-0000B5040000}"/>
    <cellStyle name="40 % - Akzent3 6 2 2 4 2" xfId="22288" xr:uid="{00000000-0005-0000-0000-0000B5040000}"/>
    <cellStyle name="40 % - Akzent3 6 2 2 4 3" xfId="35772" xr:uid="{00000000-0005-0000-0000-0000B5040000}"/>
    <cellStyle name="40 % - Akzent3 6 2 2 4 4" xfId="49263" xr:uid="{00000000-0005-0000-0000-0000B5040000}"/>
    <cellStyle name="40 % - Akzent3 6 2 2 5" xfId="12193" xr:uid="{00000000-0005-0000-0000-0000B5040000}"/>
    <cellStyle name="40 % - Akzent3 6 2 2 5 2" xfId="25644" xr:uid="{00000000-0005-0000-0000-0000B5040000}"/>
    <cellStyle name="40 % - Akzent3 6 2 2 5 3" xfId="39128" xr:uid="{00000000-0005-0000-0000-0000B5040000}"/>
    <cellStyle name="40 % - Akzent3 6 2 2 5 4" xfId="52619" xr:uid="{00000000-0005-0000-0000-0000B5040000}"/>
    <cellStyle name="40 % - Akzent3 6 2 2 6" xfId="15575" xr:uid="{00000000-0005-0000-0000-0000B5040000}"/>
    <cellStyle name="40 % - Akzent3 6 2 2 7" xfId="29059" xr:uid="{00000000-0005-0000-0000-0000B5040000}"/>
    <cellStyle name="40 % - Akzent3 6 2 2 8" xfId="42550" xr:uid="{00000000-0005-0000-0000-0000B5040000}"/>
    <cellStyle name="40 % - Akzent3 6 2 3" xfId="2687" xr:uid="{00000000-0005-0000-0000-0000B7040000}"/>
    <cellStyle name="40 % - Akzent3 6 2 3 2" xfId="6048" xr:uid="{00000000-0005-0000-0000-0000B7040000}"/>
    <cellStyle name="40 % - Akzent3 6 2 3 2 2" xfId="19499" xr:uid="{00000000-0005-0000-0000-0000B7040000}"/>
    <cellStyle name="40 % - Akzent3 6 2 3 2 3" xfId="32983" xr:uid="{00000000-0005-0000-0000-0000B7040000}"/>
    <cellStyle name="40 % - Akzent3 6 2 3 2 4" xfId="46474" xr:uid="{00000000-0005-0000-0000-0000B7040000}"/>
    <cellStyle name="40 % - Akzent3 6 2 3 3" xfId="9404" xr:uid="{00000000-0005-0000-0000-0000B7040000}"/>
    <cellStyle name="40 % - Akzent3 6 2 3 3 2" xfId="22855" xr:uid="{00000000-0005-0000-0000-0000B7040000}"/>
    <cellStyle name="40 % - Akzent3 6 2 3 3 3" xfId="36339" xr:uid="{00000000-0005-0000-0000-0000B7040000}"/>
    <cellStyle name="40 % - Akzent3 6 2 3 3 4" xfId="49830" xr:uid="{00000000-0005-0000-0000-0000B7040000}"/>
    <cellStyle name="40 % - Akzent3 6 2 3 4" xfId="12760" xr:uid="{00000000-0005-0000-0000-0000B7040000}"/>
    <cellStyle name="40 % - Akzent3 6 2 3 4 2" xfId="26211" xr:uid="{00000000-0005-0000-0000-0000B7040000}"/>
    <cellStyle name="40 % - Akzent3 6 2 3 4 3" xfId="39695" xr:uid="{00000000-0005-0000-0000-0000B7040000}"/>
    <cellStyle name="40 % - Akzent3 6 2 3 4 4" xfId="53186" xr:uid="{00000000-0005-0000-0000-0000B7040000}"/>
    <cellStyle name="40 % - Akzent3 6 2 3 5" xfId="16142" xr:uid="{00000000-0005-0000-0000-0000B7040000}"/>
    <cellStyle name="40 % - Akzent3 6 2 3 6" xfId="29626" xr:uid="{00000000-0005-0000-0000-0000B7040000}"/>
    <cellStyle name="40 % - Akzent3 6 2 3 7" xfId="43117" xr:uid="{00000000-0005-0000-0000-0000B7040000}"/>
    <cellStyle name="40 % - Akzent3 6 2 4" xfId="3792" xr:uid="{00000000-0005-0000-0000-0000B8040000}"/>
    <cellStyle name="40 % - Akzent3 6 2 4 2" xfId="7153" xr:uid="{00000000-0005-0000-0000-0000B8040000}"/>
    <cellStyle name="40 % - Akzent3 6 2 4 2 2" xfId="20604" xr:uid="{00000000-0005-0000-0000-0000B8040000}"/>
    <cellStyle name="40 % - Akzent3 6 2 4 2 3" xfId="34088" xr:uid="{00000000-0005-0000-0000-0000B8040000}"/>
    <cellStyle name="40 % - Akzent3 6 2 4 2 4" xfId="47579" xr:uid="{00000000-0005-0000-0000-0000B8040000}"/>
    <cellStyle name="40 % - Akzent3 6 2 4 3" xfId="10509" xr:uid="{00000000-0005-0000-0000-0000B8040000}"/>
    <cellStyle name="40 % - Akzent3 6 2 4 3 2" xfId="23960" xr:uid="{00000000-0005-0000-0000-0000B8040000}"/>
    <cellStyle name="40 % - Akzent3 6 2 4 3 3" xfId="37444" xr:uid="{00000000-0005-0000-0000-0000B8040000}"/>
    <cellStyle name="40 % - Akzent3 6 2 4 3 4" xfId="50935" xr:uid="{00000000-0005-0000-0000-0000B8040000}"/>
    <cellStyle name="40 % - Akzent3 6 2 4 4" xfId="13865" xr:uid="{00000000-0005-0000-0000-0000B8040000}"/>
    <cellStyle name="40 % - Akzent3 6 2 4 4 2" xfId="27316" xr:uid="{00000000-0005-0000-0000-0000B8040000}"/>
    <cellStyle name="40 % - Akzent3 6 2 4 4 3" xfId="40800" xr:uid="{00000000-0005-0000-0000-0000B8040000}"/>
    <cellStyle name="40 % - Akzent3 6 2 4 4 4" xfId="54291" xr:uid="{00000000-0005-0000-0000-0000B8040000}"/>
    <cellStyle name="40 % - Akzent3 6 2 4 5" xfId="17247" xr:uid="{00000000-0005-0000-0000-0000B8040000}"/>
    <cellStyle name="40 % - Akzent3 6 2 4 6" xfId="30731" xr:uid="{00000000-0005-0000-0000-0000B8040000}"/>
    <cellStyle name="40 % - Akzent3 6 2 4 7" xfId="44222" xr:uid="{00000000-0005-0000-0000-0000B8040000}"/>
    <cellStyle name="40 % - Akzent3 6 2 5" xfId="4372" xr:uid="{00000000-0005-0000-0000-0000B9040000}"/>
    <cellStyle name="40 % - Akzent3 6 2 5 2" xfId="7729" xr:uid="{00000000-0005-0000-0000-0000B9040000}"/>
    <cellStyle name="40 % - Akzent3 6 2 5 2 2" xfId="21180" xr:uid="{00000000-0005-0000-0000-0000B9040000}"/>
    <cellStyle name="40 % - Akzent3 6 2 5 2 3" xfId="34664" xr:uid="{00000000-0005-0000-0000-0000B9040000}"/>
    <cellStyle name="40 % - Akzent3 6 2 5 2 4" xfId="48155" xr:uid="{00000000-0005-0000-0000-0000B9040000}"/>
    <cellStyle name="40 % - Akzent3 6 2 5 3" xfId="11085" xr:uid="{00000000-0005-0000-0000-0000B9040000}"/>
    <cellStyle name="40 % - Akzent3 6 2 5 3 2" xfId="24536" xr:uid="{00000000-0005-0000-0000-0000B9040000}"/>
    <cellStyle name="40 % - Akzent3 6 2 5 3 3" xfId="38020" xr:uid="{00000000-0005-0000-0000-0000B9040000}"/>
    <cellStyle name="40 % - Akzent3 6 2 5 3 4" xfId="51511" xr:uid="{00000000-0005-0000-0000-0000B9040000}"/>
    <cellStyle name="40 % - Akzent3 6 2 5 4" xfId="14441" xr:uid="{00000000-0005-0000-0000-0000B9040000}"/>
    <cellStyle name="40 % - Akzent3 6 2 5 4 2" xfId="27892" xr:uid="{00000000-0005-0000-0000-0000B9040000}"/>
    <cellStyle name="40 % - Akzent3 6 2 5 4 3" xfId="41376" xr:uid="{00000000-0005-0000-0000-0000B9040000}"/>
    <cellStyle name="40 % - Akzent3 6 2 5 4 4" xfId="54867" xr:uid="{00000000-0005-0000-0000-0000B9040000}"/>
    <cellStyle name="40 % - Akzent3 6 2 5 5" xfId="17823" xr:uid="{00000000-0005-0000-0000-0000B9040000}"/>
    <cellStyle name="40 % - Akzent3 6 2 5 6" xfId="31307" xr:uid="{00000000-0005-0000-0000-0000B9040000}"/>
    <cellStyle name="40 % - Akzent3 6 2 5 7" xfId="44798" xr:uid="{00000000-0005-0000-0000-0000B9040000}"/>
    <cellStyle name="40 % - Akzent3 6 2 6" xfId="4922" xr:uid="{00000000-0005-0000-0000-0000B4040000}"/>
    <cellStyle name="40 % - Akzent3 6 2 6 2" xfId="18373" xr:uid="{00000000-0005-0000-0000-0000B4040000}"/>
    <cellStyle name="40 % - Akzent3 6 2 6 3" xfId="31857" xr:uid="{00000000-0005-0000-0000-0000B4040000}"/>
    <cellStyle name="40 % - Akzent3 6 2 6 4" xfId="45348" xr:uid="{00000000-0005-0000-0000-0000B4040000}"/>
    <cellStyle name="40 % - Akzent3 6 2 7" xfId="8278" xr:uid="{00000000-0005-0000-0000-0000B4040000}"/>
    <cellStyle name="40 % - Akzent3 6 2 7 2" xfId="21729" xr:uid="{00000000-0005-0000-0000-0000B4040000}"/>
    <cellStyle name="40 % - Akzent3 6 2 7 3" xfId="35213" xr:uid="{00000000-0005-0000-0000-0000B4040000}"/>
    <cellStyle name="40 % - Akzent3 6 2 7 4" xfId="48704" xr:uid="{00000000-0005-0000-0000-0000B4040000}"/>
    <cellStyle name="40 % - Akzent3 6 2 8" xfId="11634" xr:uid="{00000000-0005-0000-0000-0000B4040000}"/>
    <cellStyle name="40 % - Akzent3 6 2 8 2" xfId="25085" xr:uid="{00000000-0005-0000-0000-0000B4040000}"/>
    <cellStyle name="40 % - Akzent3 6 2 8 3" xfId="38569" xr:uid="{00000000-0005-0000-0000-0000B4040000}"/>
    <cellStyle name="40 % - Akzent3 6 2 8 4" xfId="52060" xr:uid="{00000000-0005-0000-0000-0000B4040000}"/>
    <cellStyle name="40 % - Akzent3 6 2 9" xfId="15015" xr:uid="{00000000-0005-0000-0000-0000B4040000}"/>
    <cellStyle name="40 % - Akzent3 6 3" xfId="1857" xr:uid="{00000000-0005-0000-0000-0000BA040000}"/>
    <cellStyle name="40 % - Akzent3 6 3 2" xfId="2997" xr:uid="{00000000-0005-0000-0000-0000BB040000}"/>
    <cellStyle name="40 % - Akzent3 6 3 2 2" xfId="6358" xr:uid="{00000000-0005-0000-0000-0000BB040000}"/>
    <cellStyle name="40 % - Akzent3 6 3 2 2 2" xfId="19809" xr:uid="{00000000-0005-0000-0000-0000BB040000}"/>
    <cellStyle name="40 % - Akzent3 6 3 2 2 3" xfId="33293" xr:uid="{00000000-0005-0000-0000-0000BB040000}"/>
    <cellStyle name="40 % - Akzent3 6 3 2 2 4" xfId="46784" xr:uid="{00000000-0005-0000-0000-0000BB040000}"/>
    <cellStyle name="40 % - Akzent3 6 3 2 3" xfId="9714" xr:uid="{00000000-0005-0000-0000-0000BB040000}"/>
    <cellStyle name="40 % - Akzent3 6 3 2 3 2" xfId="23165" xr:uid="{00000000-0005-0000-0000-0000BB040000}"/>
    <cellStyle name="40 % - Akzent3 6 3 2 3 3" xfId="36649" xr:uid="{00000000-0005-0000-0000-0000BB040000}"/>
    <cellStyle name="40 % - Akzent3 6 3 2 3 4" xfId="50140" xr:uid="{00000000-0005-0000-0000-0000BB040000}"/>
    <cellStyle name="40 % - Akzent3 6 3 2 4" xfId="13070" xr:uid="{00000000-0005-0000-0000-0000BB040000}"/>
    <cellStyle name="40 % - Akzent3 6 3 2 4 2" xfId="26521" xr:uid="{00000000-0005-0000-0000-0000BB040000}"/>
    <cellStyle name="40 % - Akzent3 6 3 2 4 3" xfId="40005" xr:uid="{00000000-0005-0000-0000-0000BB040000}"/>
    <cellStyle name="40 % - Akzent3 6 3 2 4 4" xfId="53496" xr:uid="{00000000-0005-0000-0000-0000BB040000}"/>
    <cellStyle name="40 % - Akzent3 6 3 2 5" xfId="16452" xr:uid="{00000000-0005-0000-0000-0000BB040000}"/>
    <cellStyle name="40 % - Akzent3 6 3 2 6" xfId="29936" xr:uid="{00000000-0005-0000-0000-0000BB040000}"/>
    <cellStyle name="40 % - Akzent3 6 3 2 7" xfId="43427" xr:uid="{00000000-0005-0000-0000-0000BB040000}"/>
    <cellStyle name="40 % - Akzent3 6 3 3" xfId="5231" xr:uid="{00000000-0005-0000-0000-0000BA040000}"/>
    <cellStyle name="40 % - Akzent3 6 3 3 2" xfId="18682" xr:uid="{00000000-0005-0000-0000-0000BA040000}"/>
    <cellStyle name="40 % - Akzent3 6 3 3 3" xfId="32166" xr:uid="{00000000-0005-0000-0000-0000BA040000}"/>
    <cellStyle name="40 % - Akzent3 6 3 3 4" xfId="45657" xr:uid="{00000000-0005-0000-0000-0000BA040000}"/>
    <cellStyle name="40 % - Akzent3 6 3 4" xfId="8587" xr:uid="{00000000-0005-0000-0000-0000BA040000}"/>
    <cellStyle name="40 % - Akzent3 6 3 4 2" xfId="22038" xr:uid="{00000000-0005-0000-0000-0000BA040000}"/>
    <cellStyle name="40 % - Akzent3 6 3 4 3" xfId="35522" xr:uid="{00000000-0005-0000-0000-0000BA040000}"/>
    <cellStyle name="40 % - Akzent3 6 3 4 4" xfId="49013" xr:uid="{00000000-0005-0000-0000-0000BA040000}"/>
    <cellStyle name="40 % - Akzent3 6 3 5" xfId="11943" xr:uid="{00000000-0005-0000-0000-0000BA040000}"/>
    <cellStyle name="40 % - Akzent3 6 3 5 2" xfId="25394" xr:uid="{00000000-0005-0000-0000-0000BA040000}"/>
    <cellStyle name="40 % - Akzent3 6 3 5 3" xfId="38878" xr:uid="{00000000-0005-0000-0000-0000BA040000}"/>
    <cellStyle name="40 % - Akzent3 6 3 5 4" xfId="52369" xr:uid="{00000000-0005-0000-0000-0000BA040000}"/>
    <cellStyle name="40 % - Akzent3 6 3 6" xfId="15325" xr:uid="{00000000-0005-0000-0000-0000BA040000}"/>
    <cellStyle name="40 % - Akzent3 6 3 7" xfId="28809" xr:uid="{00000000-0005-0000-0000-0000BA040000}"/>
    <cellStyle name="40 % - Akzent3 6 3 8" xfId="42300" xr:uid="{00000000-0005-0000-0000-0000BA040000}"/>
    <cellStyle name="40 % - Akzent3 6 4" xfId="2436" xr:uid="{00000000-0005-0000-0000-0000BC040000}"/>
    <cellStyle name="40 % - Akzent3 6 4 2" xfId="5798" xr:uid="{00000000-0005-0000-0000-0000BC040000}"/>
    <cellStyle name="40 % - Akzent3 6 4 2 2" xfId="19249" xr:uid="{00000000-0005-0000-0000-0000BC040000}"/>
    <cellStyle name="40 % - Akzent3 6 4 2 3" xfId="32733" xr:uid="{00000000-0005-0000-0000-0000BC040000}"/>
    <cellStyle name="40 % - Akzent3 6 4 2 4" xfId="46224" xr:uid="{00000000-0005-0000-0000-0000BC040000}"/>
    <cellStyle name="40 % - Akzent3 6 4 3" xfId="9154" xr:uid="{00000000-0005-0000-0000-0000BC040000}"/>
    <cellStyle name="40 % - Akzent3 6 4 3 2" xfId="22605" xr:uid="{00000000-0005-0000-0000-0000BC040000}"/>
    <cellStyle name="40 % - Akzent3 6 4 3 3" xfId="36089" xr:uid="{00000000-0005-0000-0000-0000BC040000}"/>
    <cellStyle name="40 % - Akzent3 6 4 3 4" xfId="49580" xr:uid="{00000000-0005-0000-0000-0000BC040000}"/>
    <cellStyle name="40 % - Akzent3 6 4 4" xfId="12510" xr:uid="{00000000-0005-0000-0000-0000BC040000}"/>
    <cellStyle name="40 % - Akzent3 6 4 4 2" xfId="25961" xr:uid="{00000000-0005-0000-0000-0000BC040000}"/>
    <cellStyle name="40 % - Akzent3 6 4 4 3" xfId="39445" xr:uid="{00000000-0005-0000-0000-0000BC040000}"/>
    <cellStyle name="40 % - Akzent3 6 4 4 4" xfId="52936" xr:uid="{00000000-0005-0000-0000-0000BC040000}"/>
    <cellStyle name="40 % - Akzent3 6 4 5" xfId="15892" xr:uid="{00000000-0005-0000-0000-0000BC040000}"/>
    <cellStyle name="40 % - Akzent3 6 4 6" xfId="29376" xr:uid="{00000000-0005-0000-0000-0000BC040000}"/>
    <cellStyle name="40 % - Akzent3 6 4 7" xfId="42867" xr:uid="{00000000-0005-0000-0000-0000BC040000}"/>
    <cellStyle name="40 % - Akzent3 6 5" xfId="3542" xr:uid="{00000000-0005-0000-0000-0000BD040000}"/>
    <cellStyle name="40 % - Akzent3 6 5 2" xfId="6903" xr:uid="{00000000-0005-0000-0000-0000BD040000}"/>
    <cellStyle name="40 % - Akzent3 6 5 2 2" xfId="20354" xr:uid="{00000000-0005-0000-0000-0000BD040000}"/>
    <cellStyle name="40 % - Akzent3 6 5 2 3" xfId="33838" xr:uid="{00000000-0005-0000-0000-0000BD040000}"/>
    <cellStyle name="40 % - Akzent3 6 5 2 4" xfId="47329" xr:uid="{00000000-0005-0000-0000-0000BD040000}"/>
    <cellStyle name="40 % - Akzent3 6 5 3" xfId="10259" xr:uid="{00000000-0005-0000-0000-0000BD040000}"/>
    <cellStyle name="40 % - Akzent3 6 5 3 2" xfId="23710" xr:uid="{00000000-0005-0000-0000-0000BD040000}"/>
    <cellStyle name="40 % - Akzent3 6 5 3 3" xfId="37194" xr:uid="{00000000-0005-0000-0000-0000BD040000}"/>
    <cellStyle name="40 % - Akzent3 6 5 3 4" xfId="50685" xr:uid="{00000000-0005-0000-0000-0000BD040000}"/>
    <cellStyle name="40 % - Akzent3 6 5 4" xfId="13615" xr:uid="{00000000-0005-0000-0000-0000BD040000}"/>
    <cellStyle name="40 % - Akzent3 6 5 4 2" xfId="27066" xr:uid="{00000000-0005-0000-0000-0000BD040000}"/>
    <cellStyle name="40 % - Akzent3 6 5 4 3" xfId="40550" xr:uid="{00000000-0005-0000-0000-0000BD040000}"/>
    <cellStyle name="40 % - Akzent3 6 5 4 4" xfId="54041" xr:uid="{00000000-0005-0000-0000-0000BD040000}"/>
    <cellStyle name="40 % - Akzent3 6 5 5" xfId="16997" xr:uid="{00000000-0005-0000-0000-0000BD040000}"/>
    <cellStyle name="40 % - Akzent3 6 5 6" xfId="30481" xr:uid="{00000000-0005-0000-0000-0000BD040000}"/>
    <cellStyle name="40 % - Akzent3 6 5 7" xfId="43972" xr:uid="{00000000-0005-0000-0000-0000BD040000}"/>
    <cellStyle name="40 % - Akzent3 6 6" xfId="4122" xr:uid="{00000000-0005-0000-0000-0000BE040000}"/>
    <cellStyle name="40 % - Akzent3 6 6 2" xfId="7479" xr:uid="{00000000-0005-0000-0000-0000BE040000}"/>
    <cellStyle name="40 % - Akzent3 6 6 2 2" xfId="20930" xr:uid="{00000000-0005-0000-0000-0000BE040000}"/>
    <cellStyle name="40 % - Akzent3 6 6 2 3" xfId="34414" xr:uid="{00000000-0005-0000-0000-0000BE040000}"/>
    <cellStyle name="40 % - Akzent3 6 6 2 4" xfId="47905" xr:uid="{00000000-0005-0000-0000-0000BE040000}"/>
    <cellStyle name="40 % - Akzent3 6 6 3" xfId="10835" xr:uid="{00000000-0005-0000-0000-0000BE040000}"/>
    <cellStyle name="40 % - Akzent3 6 6 3 2" xfId="24286" xr:uid="{00000000-0005-0000-0000-0000BE040000}"/>
    <cellStyle name="40 % - Akzent3 6 6 3 3" xfId="37770" xr:uid="{00000000-0005-0000-0000-0000BE040000}"/>
    <cellStyle name="40 % - Akzent3 6 6 3 4" xfId="51261" xr:uid="{00000000-0005-0000-0000-0000BE040000}"/>
    <cellStyle name="40 % - Akzent3 6 6 4" xfId="14191" xr:uid="{00000000-0005-0000-0000-0000BE040000}"/>
    <cellStyle name="40 % - Akzent3 6 6 4 2" xfId="27642" xr:uid="{00000000-0005-0000-0000-0000BE040000}"/>
    <cellStyle name="40 % - Akzent3 6 6 4 3" xfId="41126" xr:uid="{00000000-0005-0000-0000-0000BE040000}"/>
    <cellStyle name="40 % - Akzent3 6 6 4 4" xfId="54617" xr:uid="{00000000-0005-0000-0000-0000BE040000}"/>
    <cellStyle name="40 % - Akzent3 6 6 5" xfId="17573" xr:uid="{00000000-0005-0000-0000-0000BE040000}"/>
    <cellStyle name="40 % - Akzent3 6 6 6" xfId="31057" xr:uid="{00000000-0005-0000-0000-0000BE040000}"/>
    <cellStyle name="40 % - Akzent3 6 6 7" xfId="44548" xr:uid="{00000000-0005-0000-0000-0000BE040000}"/>
    <cellStyle name="40 % - Akzent3 6 7" xfId="4672" xr:uid="{00000000-0005-0000-0000-0000B3040000}"/>
    <cellStyle name="40 % - Akzent3 6 7 2" xfId="18123" xr:uid="{00000000-0005-0000-0000-0000B3040000}"/>
    <cellStyle name="40 % - Akzent3 6 7 3" xfId="31607" xr:uid="{00000000-0005-0000-0000-0000B3040000}"/>
    <cellStyle name="40 % - Akzent3 6 7 4" xfId="45098" xr:uid="{00000000-0005-0000-0000-0000B3040000}"/>
    <cellStyle name="40 % - Akzent3 6 8" xfId="8028" xr:uid="{00000000-0005-0000-0000-0000B3040000}"/>
    <cellStyle name="40 % - Akzent3 6 8 2" xfId="21479" xr:uid="{00000000-0005-0000-0000-0000B3040000}"/>
    <cellStyle name="40 % - Akzent3 6 8 3" xfId="34963" xr:uid="{00000000-0005-0000-0000-0000B3040000}"/>
    <cellStyle name="40 % - Akzent3 6 8 4" xfId="48454" xr:uid="{00000000-0005-0000-0000-0000B3040000}"/>
    <cellStyle name="40 % - Akzent3 6 9" xfId="11384" xr:uid="{00000000-0005-0000-0000-0000B3040000}"/>
    <cellStyle name="40 % - Akzent3 6 9 2" xfId="24835" xr:uid="{00000000-0005-0000-0000-0000B3040000}"/>
    <cellStyle name="40 % - Akzent3 6 9 3" xfId="38319" xr:uid="{00000000-0005-0000-0000-0000B3040000}"/>
    <cellStyle name="40 % - Akzent3 6 9 4" xfId="51810" xr:uid="{00000000-0005-0000-0000-0000B3040000}"/>
    <cellStyle name="40 % - Akzent3 7" xfId="1346" xr:uid="{00000000-0005-0000-0000-0000BF040000}"/>
    <cellStyle name="40 % - Akzent3 7 10" xfId="28308" xr:uid="{00000000-0005-0000-0000-0000BF040000}"/>
    <cellStyle name="40 % - Akzent3 7 11" xfId="41799" xr:uid="{00000000-0005-0000-0000-0000BF040000}"/>
    <cellStyle name="40 % - Akzent3 7 2" xfId="1917" xr:uid="{00000000-0005-0000-0000-0000C0040000}"/>
    <cellStyle name="40 % - Akzent3 7 2 2" xfId="3057" xr:uid="{00000000-0005-0000-0000-0000C1040000}"/>
    <cellStyle name="40 % - Akzent3 7 2 2 2" xfId="6418" xr:uid="{00000000-0005-0000-0000-0000C1040000}"/>
    <cellStyle name="40 % - Akzent3 7 2 2 2 2" xfId="19869" xr:uid="{00000000-0005-0000-0000-0000C1040000}"/>
    <cellStyle name="40 % - Akzent3 7 2 2 2 3" xfId="33353" xr:uid="{00000000-0005-0000-0000-0000C1040000}"/>
    <cellStyle name="40 % - Akzent3 7 2 2 2 4" xfId="46844" xr:uid="{00000000-0005-0000-0000-0000C1040000}"/>
    <cellStyle name="40 % - Akzent3 7 2 2 3" xfId="9774" xr:uid="{00000000-0005-0000-0000-0000C1040000}"/>
    <cellStyle name="40 % - Akzent3 7 2 2 3 2" xfId="23225" xr:uid="{00000000-0005-0000-0000-0000C1040000}"/>
    <cellStyle name="40 % - Akzent3 7 2 2 3 3" xfId="36709" xr:uid="{00000000-0005-0000-0000-0000C1040000}"/>
    <cellStyle name="40 % - Akzent3 7 2 2 3 4" xfId="50200" xr:uid="{00000000-0005-0000-0000-0000C1040000}"/>
    <cellStyle name="40 % - Akzent3 7 2 2 4" xfId="13130" xr:uid="{00000000-0005-0000-0000-0000C1040000}"/>
    <cellStyle name="40 % - Akzent3 7 2 2 4 2" xfId="26581" xr:uid="{00000000-0005-0000-0000-0000C1040000}"/>
    <cellStyle name="40 % - Akzent3 7 2 2 4 3" xfId="40065" xr:uid="{00000000-0005-0000-0000-0000C1040000}"/>
    <cellStyle name="40 % - Akzent3 7 2 2 4 4" xfId="53556" xr:uid="{00000000-0005-0000-0000-0000C1040000}"/>
    <cellStyle name="40 % - Akzent3 7 2 2 5" xfId="16512" xr:uid="{00000000-0005-0000-0000-0000C1040000}"/>
    <cellStyle name="40 % - Akzent3 7 2 2 6" xfId="29996" xr:uid="{00000000-0005-0000-0000-0000C1040000}"/>
    <cellStyle name="40 % - Akzent3 7 2 2 7" xfId="43487" xr:uid="{00000000-0005-0000-0000-0000C1040000}"/>
    <cellStyle name="40 % - Akzent3 7 2 3" xfId="5291" xr:uid="{00000000-0005-0000-0000-0000C0040000}"/>
    <cellStyle name="40 % - Akzent3 7 2 3 2" xfId="18742" xr:uid="{00000000-0005-0000-0000-0000C0040000}"/>
    <cellStyle name="40 % - Akzent3 7 2 3 3" xfId="32226" xr:uid="{00000000-0005-0000-0000-0000C0040000}"/>
    <cellStyle name="40 % - Akzent3 7 2 3 4" xfId="45717" xr:uid="{00000000-0005-0000-0000-0000C0040000}"/>
    <cellStyle name="40 % - Akzent3 7 2 4" xfId="8647" xr:uid="{00000000-0005-0000-0000-0000C0040000}"/>
    <cellStyle name="40 % - Akzent3 7 2 4 2" xfId="22098" xr:uid="{00000000-0005-0000-0000-0000C0040000}"/>
    <cellStyle name="40 % - Akzent3 7 2 4 3" xfId="35582" xr:uid="{00000000-0005-0000-0000-0000C0040000}"/>
    <cellStyle name="40 % - Akzent3 7 2 4 4" xfId="49073" xr:uid="{00000000-0005-0000-0000-0000C0040000}"/>
    <cellStyle name="40 % - Akzent3 7 2 5" xfId="12003" xr:uid="{00000000-0005-0000-0000-0000C0040000}"/>
    <cellStyle name="40 % - Akzent3 7 2 5 2" xfId="25454" xr:uid="{00000000-0005-0000-0000-0000C0040000}"/>
    <cellStyle name="40 % - Akzent3 7 2 5 3" xfId="38938" xr:uid="{00000000-0005-0000-0000-0000C0040000}"/>
    <cellStyle name="40 % - Akzent3 7 2 5 4" xfId="52429" xr:uid="{00000000-0005-0000-0000-0000C0040000}"/>
    <cellStyle name="40 % - Akzent3 7 2 6" xfId="15385" xr:uid="{00000000-0005-0000-0000-0000C0040000}"/>
    <cellStyle name="40 % - Akzent3 7 2 7" xfId="28869" xr:uid="{00000000-0005-0000-0000-0000C0040000}"/>
    <cellStyle name="40 % - Akzent3 7 2 8" xfId="42360" xr:uid="{00000000-0005-0000-0000-0000C0040000}"/>
    <cellStyle name="40 % - Akzent3 7 3" xfId="2497" xr:uid="{00000000-0005-0000-0000-0000C2040000}"/>
    <cellStyle name="40 % - Akzent3 7 3 2" xfId="5858" xr:uid="{00000000-0005-0000-0000-0000C2040000}"/>
    <cellStyle name="40 % - Akzent3 7 3 2 2" xfId="19309" xr:uid="{00000000-0005-0000-0000-0000C2040000}"/>
    <cellStyle name="40 % - Akzent3 7 3 2 3" xfId="32793" xr:uid="{00000000-0005-0000-0000-0000C2040000}"/>
    <cellStyle name="40 % - Akzent3 7 3 2 4" xfId="46284" xr:uid="{00000000-0005-0000-0000-0000C2040000}"/>
    <cellStyle name="40 % - Akzent3 7 3 3" xfId="9214" xr:uid="{00000000-0005-0000-0000-0000C2040000}"/>
    <cellStyle name="40 % - Akzent3 7 3 3 2" xfId="22665" xr:uid="{00000000-0005-0000-0000-0000C2040000}"/>
    <cellStyle name="40 % - Akzent3 7 3 3 3" xfId="36149" xr:uid="{00000000-0005-0000-0000-0000C2040000}"/>
    <cellStyle name="40 % - Akzent3 7 3 3 4" xfId="49640" xr:uid="{00000000-0005-0000-0000-0000C2040000}"/>
    <cellStyle name="40 % - Akzent3 7 3 4" xfId="12570" xr:uid="{00000000-0005-0000-0000-0000C2040000}"/>
    <cellStyle name="40 % - Akzent3 7 3 4 2" xfId="26021" xr:uid="{00000000-0005-0000-0000-0000C2040000}"/>
    <cellStyle name="40 % - Akzent3 7 3 4 3" xfId="39505" xr:uid="{00000000-0005-0000-0000-0000C2040000}"/>
    <cellStyle name="40 % - Akzent3 7 3 4 4" xfId="52996" xr:uid="{00000000-0005-0000-0000-0000C2040000}"/>
    <cellStyle name="40 % - Akzent3 7 3 5" xfId="15952" xr:uid="{00000000-0005-0000-0000-0000C2040000}"/>
    <cellStyle name="40 % - Akzent3 7 3 6" xfId="29436" xr:uid="{00000000-0005-0000-0000-0000C2040000}"/>
    <cellStyle name="40 % - Akzent3 7 3 7" xfId="42927" xr:uid="{00000000-0005-0000-0000-0000C2040000}"/>
    <cellStyle name="40 % - Akzent3 7 4" xfId="3602" xr:uid="{00000000-0005-0000-0000-0000C3040000}"/>
    <cellStyle name="40 % - Akzent3 7 4 2" xfId="6963" xr:uid="{00000000-0005-0000-0000-0000C3040000}"/>
    <cellStyle name="40 % - Akzent3 7 4 2 2" xfId="20414" xr:uid="{00000000-0005-0000-0000-0000C3040000}"/>
    <cellStyle name="40 % - Akzent3 7 4 2 3" xfId="33898" xr:uid="{00000000-0005-0000-0000-0000C3040000}"/>
    <cellStyle name="40 % - Akzent3 7 4 2 4" xfId="47389" xr:uid="{00000000-0005-0000-0000-0000C3040000}"/>
    <cellStyle name="40 % - Akzent3 7 4 3" xfId="10319" xr:uid="{00000000-0005-0000-0000-0000C3040000}"/>
    <cellStyle name="40 % - Akzent3 7 4 3 2" xfId="23770" xr:uid="{00000000-0005-0000-0000-0000C3040000}"/>
    <cellStyle name="40 % - Akzent3 7 4 3 3" xfId="37254" xr:uid="{00000000-0005-0000-0000-0000C3040000}"/>
    <cellStyle name="40 % - Akzent3 7 4 3 4" xfId="50745" xr:uid="{00000000-0005-0000-0000-0000C3040000}"/>
    <cellStyle name="40 % - Akzent3 7 4 4" xfId="13675" xr:uid="{00000000-0005-0000-0000-0000C3040000}"/>
    <cellStyle name="40 % - Akzent3 7 4 4 2" xfId="27126" xr:uid="{00000000-0005-0000-0000-0000C3040000}"/>
    <cellStyle name="40 % - Akzent3 7 4 4 3" xfId="40610" xr:uid="{00000000-0005-0000-0000-0000C3040000}"/>
    <cellStyle name="40 % - Akzent3 7 4 4 4" xfId="54101" xr:uid="{00000000-0005-0000-0000-0000C3040000}"/>
    <cellStyle name="40 % - Akzent3 7 4 5" xfId="17057" xr:uid="{00000000-0005-0000-0000-0000C3040000}"/>
    <cellStyle name="40 % - Akzent3 7 4 6" xfId="30541" xr:uid="{00000000-0005-0000-0000-0000C3040000}"/>
    <cellStyle name="40 % - Akzent3 7 4 7" xfId="44032" xr:uid="{00000000-0005-0000-0000-0000C3040000}"/>
    <cellStyle name="40 % - Akzent3 7 5" xfId="4182" xr:uid="{00000000-0005-0000-0000-0000C4040000}"/>
    <cellStyle name="40 % - Akzent3 7 5 2" xfId="7539" xr:uid="{00000000-0005-0000-0000-0000C4040000}"/>
    <cellStyle name="40 % - Akzent3 7 5 2 2" xfId="20990" xr:uid="{00000000-0005-0000-0000-0000C4040000}"/>
    <cellStyle name="40 % - Akzent3 7 5 2 3" xfId="34474" xr:uid="{00000000-0005-0000-0000-0000C4040000}"/>
    <cellStyle name="40 % - Akzent3 7 5 2 4" xfId="47965" xr:uid="{00000000-0005-0000-0000-0000C4040000}"/>
    <cellStyle name="40 % - Akzent3 7 5 3" xfId="10895" xr:uid="{00000000-0005-0000-0000-0000C4040000}"/>
    <cellStyle name="40 % - Akzent3 7 5 3 2" xfId="24346" xr:uid="{00000000-0005-0000-0000-0000C4040000}"/>
    <cellStyle name="40 % - Akzent3 7 5 3 3" xfId="37830" xr:uid="{00000000-0005-0000-0000-0000C4040000}"/>
    <cellStyle name="40 % - Akzent3 7 5 3 4" xfId="51321" xr:uid="{00000000-0005-0000-0000-0000C4040000}"/>
    <cellStyle name="40 % - Akzent3 7 5 4" xfId="14251" xr:uid="{00000000-0005-0000-0000-0000C4040000}"/>
    <cellStyle name="40 % - Akzent3 7 5 4 2" xfId="27702" xr:uid="{00000000-0005-0000-0000-0000C4040000}"/>
    <cellStyle name="40 % - Akzent3 7 5 4 3" xfId="41186" xr:uid="{00000000-0005-0000-0000-0000C4040000}"/>
    <cellStyle name="40 % - Akzent3 7 5 4 4" xfId="54677" xr:uid="{00000000-0005-0000-0000-0000C4040000}"/>
    <cellStyle name="40 % - Akzent3 7 5 5" xfId="17633" xr:uid="{00000000-0005-0000-0000-0000C4040000}"/>
    <cellStyle name="40 % - Akzent3 7 5 6" xfId="31117" xr:uid="{00000000-0005-0000-0000-0000C4040000}"/>
    <cellStyle name="40 % - Akzent3 7 5 7" xfId="44608" xr:uid="{00000000-0005-0000-0000-0000C4040000}"/>
    <cellStyle name="40 % - Akzent3 7 6" xfId="4732" xr:uid="{00000000-0005-0000-0000-0000BF040000}"/>
    <cellStyle name="40 % - Akzent3 7 6 2" xfId="18183" xr:uid="{00000000-0005-0000-0000-0000BF040000}"/>
    <cellStyle name="40 % - Akzent3 7 6 3" xfId="31667" xr:uid="{00000000-0005-0000-0000-0000BF040000}"/>
    <cellStyle name="40 % - Akzent3 7 6 4" xfId="45158" xr:uid="{00000000-0005-0000-0000-0000BF040000}"/>
    <cellStyle name="40 % - Akzent3 7 7" xfId="8088" xr:uid="{00000000-0005-0000-0000-0000BF040000}"/>
    <cellStyle name="40 % - Akzent3 7 7 2" xfId="21539" xr:uid="{00000000-0005-0000-0000-0000BF040000}"/>
    <cellStyle name="40 % - Akzent3 7 7 3" xfId="35023" xr:uid="{00000000-0005-0000-0000-0000BF040000}"/>
    <cellStyle name="40 % - Akzent3 7 7 4" xfId="48514" xr:uid="{00000000-0005-0000-0000-0000BF040000}"/>
    <cellStyle name="40 % - Akzent3 7 8" xfId="11444" xr:uid="{00000000-0005-0000-0000-0000BF040000}"/>
    <cellStyle name="40 % - Akzent3 7 8 2" xfId="24895" xr:uid="{00000000-0005-0000-0000-0000BF040000}"/>
    <cellStyle name="40 % - Akzent3 7 8 3" xfId="38379" xr:uid="{00000000-0005-0000-0000-0000BF040000}"/>
    <cellStyle name="40 % - Akzent3 7 8 4" xfId="51870" xr:uid="{00000000-0005-0000-0000-0000BF040000}"/>
    <cellStyle name="40 % - Akzent3 7 9" xfId="14825" xr:uid="{00000000-0005-0000-0000-0000BF040000}"/>
    <cellStyle name="40 % - Akzent3 8" xfId="1580" xr:uid="{00000000-0005-0000-0000-0000C5040000}"/>
    <cellStyle name="40 % - Akzent3 8 10" xfId="28549" xr:uid="{00000000-0005-0000-0000-0000C5040000}"/>
    <cellStyle name="40 % - Akzent3 8 11" xfId="42040" xr:uid="{00000000-0005-0000-0000-0000C5040000}"/>
    <cellStyle name="40 % - Akzent3 8 2" xfId="2157" xr:uid="{00000000-0005-0000-0000-0000C6040000}"/>
    <cellStyle name="40 % - Akzent3 8 2 2" xfId="3298" xr:uid="{00000000-0005-0000-0000-0000C7040000}"/>
    <cellStyle name="40 % - Akzent3 8 2 2 2" xfId="6659" xr:uid="{00000000-0005-0000-0000-0000C7040000}"/>
    <cellStyle name="40 % - Akzent3 8 2 2 2 2" xfId="20110" xr:uid="{00000000-0005-0000-0000-0000C7040000}"/>
    <cellStyle name="40 % - Akzent3 8 2 2 2 3" xfId="33594" xr:uid="{00000000-0005-0000-0000-0000C7040000}"/>
    <cellStyle name="40 % - Akzent3 8 2 2 2 4" xfId="47085" xr:uid="{00000000-0005-0000-0000-0000C7040000}"/>
    <cellStyle name="40 % - Akzent3 8 2 2 3" xfId="10015" xr:uid="{00000000-0005-0000-0000-0000C7040000}"/>
    <cellStyle name="40 % - Akzent3 8 2 2 3 2" xfId="23466" xr:uid="{00000000-0005-0000-0000-0000C7040000}"/>
    <cellStyle name="40 % - Akzent3 8 2 2 3 3" xfId="36950" xr:uid="{00000000-0005-0000-0000-0000C7040000}"/>
    <cellStyle name="40 % - Akzent3 8 2 2 3 4" xfId="50441" xr:uid="{00000000-0005-0000-0000-0000C7040000}"/>
    <cellStyle name="40 % - Akzent3 8 2 2 4" xfId="13371" xr:uid="{00000000-0005-0000-0000-0000C7040000}"/>
    <cellStyle name="40 % - Akzent3 8 2 2 4 2" xfId="26822" xr:uid="{00000000-0005-0000-0000-0000C7040000}"/>
    <cellStyle name="40 % - Akzent3 8 2 2 4 3" xfId="40306" xr:uid="{00000000-0005-0000-0000-0000C7040000}"/>
    <cellStyle name="40 % - Akzent3 8 2 2 4 4" xfId="53797" xr:uid="{00000000-0005-0000-0000-0000C7040000}"/>
    <cellStyle name="40 % - Akzent3 8 2 2 5" xfId="16753" xr:uid="{00000000-0005-0000-0000-0000C7040000}"/>
    <cellStyle name="40 % - Akzent3 8 2 2 6" xfId="30237" xr:uid="{00000000-0005-0000-0000-0000C7040000}"/>
    <cellStyle name="40 % - Akzent3 8 2 2 7" xfId="43728" xr:uid="{00000000-0005-0000-0000-0000C7040000}"/>
    <cellStyle name="40 % - Akzent3 8 2 3" xfId="5532" xr:uid="{00000000-0005-0000-0000-0000C6040000}"/>
    <cellStyle name="40 % - Akzent3 8 2 3 2" xfId="18983" xr:uid="{00000000-0005-0000-0000-0000C6040000}"/>
    <cellStyle name="40 % - Akzent3 8 2 3 3" xfId="32467" xr:uid="{00000000-0005-0000-0000-0000C6040000}"/>
    <cellStyle name="40 % - Akzent3 8 2 3 4" xfId="45958" xr:uid="{00000000-0005-0000-0000-0000C6040000}"/>
    <cellStyle name="40 % - Akzent3 8 2 4" xfId="8888" xr:uid="{00000000-0005-0000-0000-0000C6040000}"/>
    <cellStyle name="40 % - Akzent3 8 2 4 2" xfId="22339" xr:uid="{00000000-0005-0000-0000-0000C6040000}"/>
    <cellStyle name="40 % - Akzent3 8 2 4 3" xfId="35823" xr:uid="{00000000-0005-0000-0000-0000C6040000}"/>
    <cellStyle name="40 % - Akzent3 8 2 4 4" xfId="49314" xr:uid="{00000000-0005-0000-0000-0000C6040000}"/>
    <cellStyle name="40 % - Akzent3 8 2 5" xfId="12244" xr:uid="{00000000-0005-0000-0000-0000C6040000}"/>
    <cellStyle name="40 % - Akzent3 8 2 5 2" xfId="25695" xr:uid="{00000000-0005-0000-0000-0000C6040000}"/>
    <cellStyle name="40 % - Akzent3 8 2 5 3" xfId="39179" xr:uid="{00000000-0005-0000-0000-0000C6040000}"/>
    <cellStyle name="40 % - Akzent3 8 2 5 4" xfId="52670" xr:uid="{00000000-0005-0000-0000-0000C6040000}"/>
    <cellStyle name="40 % - Akzent3 8 2 6" xfId="15626" xr:uid="{00000000-0005-0000-0000-0000C6040000}"/>
    <cellStyle name="40 % - Akzent3 8 2 7" xfId="29110" xr:uid="{00000000-0005-0000-0000-0000C6040000}"/>
    <cellStyle name="40 % - Akzent3 8 2 8" xfId="42601" xr:uid="{00000000-0005-0000-0000-0000C6040000}"/>
    <cellStyle name="40 % - Akzent3 8 3" xfId="2738" xr:uid="{00000000-0005-0000-0000-0000C8040000}"/>
    <cellStyle name="40 % - Akzent3 8 3 2" xfId="6099" xr:uid="{00000000-0005-0000-0000-0000C8040000}"/>
    <cellStyle name="40 % - Akzent3 8 3 2 2" xfId="19550" xr:uid="{00000000-0005-0000-0000-0000C8040000}"/>
    <cellStyle name="40 % - Akzent3 8 3 2 3" xfId="33034" xr:uid="{00000000-0005-0000-0000-0000C8040000}"/>
    <cellStyle name="40 % - Akzent3 8 3 2 4" xfId="46525" xr:uid="{00000000-0005-0000-0000-0000C8040000}"/>
    <cellStyle name="40 % - Akzent3 8 3 3" xfId="9455" xr:uid="{00000000-0005-0000-0000-0000C8040000}"/>
    <cellStyle name="40 % - Akzent3 8 3 3 2" xfId="22906" xr:uid="{00000000-0005-0000-0000-0000C8040000}"/>
    <cellStyle name="40 % - Akzent3 8 3 3 3" xfId="36390" xr:uid="{00000000-0005-0000-0000-0000C8040000}"/>
    <cellStyle name="40 % - Akzent3 8 3 3 4" xfId="49881" xr:uid="{00000000-0005-0000-0000-0000C8040000}"/>
    <cellStyle name="40 % - Akzent3 8 3 4" xfId="12811" xr:uid="{00000000-0005-0000-0000-0000C8040000}"/>
    <cellStyle name="40 % - Akzent3 8 3 4 2" xfId="26262" xr:uid="{00000000-0005-0000-0000-0000C8040000}"/>
    <cellStyle name="40 % - Akzent3 8 3 4 3" xfId="39746" xr:uid="{00000000-0005-0000-0000-0000C8040000}"/>
    <cellStyle name="40 % - Akzent3 8 3 4 4" xfId="53237" xr:uid="{00000000-0005-0000-0000-0000C8040000}"/>
    <cellStyle name="40 % - Akzent3 8 3 5" xfId="16193" xr:uid="{00000000-0005-0000-0000-0000C8040000}"/>
    <cellStyle name="40 % - Akzent3 8 3 6" xfId="29677" xr:uid="{00000000-0005-0000-0000-0000C8040000}"/>
    <cellStyle name="40 % - Akzent3 8 3 7" xfId="43168" xr:uid="{00000000-0005-0000-0000-0000C8040000}"/>
    <cellStyle name="40 % - Akzent3 8 4" xfId="3843" xr:uid="{00000000-0005-0000-0000-0000C9040000}"/>
    <cellStyle name="40 % - Akzent3 8 4 2" xfId="7204" xr:uid="{00000000-0005-0000-0000-0000C9040000}"/>
    <cellStyle name="40 % - Akzent3 8 4 2 2" xfId="20655" xr:uid="{00000000-0005-0000-0000-0000C9040000}"/>
    <cellStyle name="40 % - Akzent3 8 4 2 3" xfId="34139" xr:uid="{00000000-0005-0000-0000-0000C9040000}"/>
    <cellStyle name="40 % - Akzent3 8 4 2 4" xfId="47630" xr:uid="{00000000-0005-0000-0000-0000C9040000}"/>
    <cellStyle name="40 % - Akzent3 8 4 3" xfId="10560" xr:uid="{00000000-0005-0000-0000-0000C9040000}"/>
    <cellStyle name="40 % - Akzent3 8 4 3 2" xfId="24011" xr:uid="{00000000-0005-0000-0000-0000C9040000}"/>
    <cellStyle name="40 % - Akzent3 8 4 3 3" xfId="37495" xr:uid="{00000000-0005-0000-0000-0000C9040000}"/>
    <cellStyle name="40 % - Akzent3 8 4 3 4" xfId="50986" xr:uid="{00000000-0005-0000-0000-0000C9040000}"/>
    <cellStyle name="40 % - Akzent3 8 4 4" xfId="13916" xr:uid="{00000000-0005-0000-0000-0000C9040000}"/>
    <cellStyle name="40 % - Akzent3 8 4 4 2" xfId="27367" xr:uid="{00000000-0005-0000-0000-0000C9040000}"/>
    <cellStyle name="40 % - Akzent3 8 4 4 3" xfId="40851" xr:uid="{00000000-0005-0000-0000-0000C9040000}"/>
    <cellStyle name="40 % - Akzent3 8 4 4 4" xfId="54342" xr:uid="{00000000-0005-0000-0000-0000C9040000}"/>
    <cellStyle name="40 % - Akzent3 8 4 5" xfId="17298" xr:uid="{00000000-0005-0000-0000-0000C9040000}"/>
    <cellStyle name="40 % - Akzent3 8 4 6" xfId="30782" xr:uid="{00000000-0005-0000-0000-0000C9040000}"/>
    <cellStyle name="40 % - Akzent3 8 4 7" xfId="44273" xr:uid="{00000000-0005-0000-0000-0000C9040000}"/>
    <cellStyle name="40 % - Akzent3 8 5" xfId="4423" xr:uid="{00000000-0005-0000-0000-0000CA040000}"/>
    <cellStyle name="40 % - Akzent3 8 5 2" xfId="7780" xr:uid="{00000000-0005-0000-0000-0000CA040000}"/>
    <cellStyle name="40 % - Akzent3 8 5 2 2" xfId="21231" xr:uid="{00000000-0005-0000-0000-0000CA040000}"/>
    <cellStyle name="40 % - Akzent3 8 5 2 3" xfId="34715" xr:uid="{00000000-0005-0000-0000-0000CA040000}"/>
    <cellStyle name="40 % - Akzent3 8 5 2 4" xfId="48206" xr:uid="{00000000-0005-0000-0000-0000CA040000}"/>
    <cellStyle name="40 % - Akzent3 8 5 3" xfId="11136" xr:uid="{00000000-0005-0000-0000-0000CA040000}"/>
    <cellStyle name="40 % - Akzent3 8 5 3 2" xfId="24587" xr:uid="{00000000-0005-0000-0000-0000CA040000}"/>
    <cellStyle name="40 % - Akzent3 8 5 3 3" xfId="38071" xr:uid="{00000000-0005-0000-0000-0000CA040000}"/>
    <cellStyle name="40 % - Akzent3 8 5 3 4" xfId="51562" xr:uid="{00000000-0005-0000-0000-0000CA040000}"/>
    <cellStyle name="40 % - Akzent3 8 5 4" xfId="14492" xr:uid="{00000000-0005-0000-0000-0000CA040000}"/>
    <cellStyle name="40 % - Akzent3 8 5 4 2" xfId="27943" xr:uid="{00000000-0005-0000-0000-0000CA040000}"/>
    <cellStyle name="40 % - Akzent3 8 5 4 3" xfId="41427" xr:uid="{00000000-0005-0000-0000-0000CA040000}"/>
    <cellStyle name="40 % - Akzent3 8 5 4 4" xfId="54918" xr:uid="{00000000-0005-0000-0000-0000CA040000}"/>
    <cellStyle name="40 % - Akzent3 8 5 5" xfId="17874" xr:uid="{00000000-0005-0000-0000-0000CA040000}"/>
    <cellStyle name="40 % - Akzent3 8 5 6" xfId="31358" xr:uid="{00000000-0005-0000-0000-0000CA040000}"/>
    <cellStyle name="40 % - Akzent3 8 5 7" xfId="44849" xr:uid="{00000000-0005-0000-0000-0000CA040000}"/>
    <cellStyle name="40 % - Akzent3 8 6" xfId="4973" xr:uid="{00000000-0005-0000-0000-0000C5040000}"/>
    <cellStyle name="40 % - Akzent3 8 6 2" xfId="18424" xr:uid="{00000000-0005-0000-0000-0000C5040000}"/>
    <cellStyle name="40 % - Akzent3 8 6 3" xfId="31908" xr:uid="{00000000-0005-0000-0000-0000C5040000}"/>
    <cellStyle name="40 % - Akzent3 8 6 4" xfId="45399" xr:uid="{00000000-0005-0000-0000-0000C5040000}"/>
    <cellStyle name="40 % - Akzent3 8 7" xfId="8329" xr:uid="{00000000-0005-0000-0000-0000C5040000}"/>
    <cellStyle name="40 % - Akzent3 8 7 2" xfId="21780" xr:uid="{00000000-0005-0000-0000-0000C5040000}"/>
    <cellStyle name="40 % - Akzent3 8 7 3" xfId="35264" xr:uid="{00000000-0005-0000-0000-0000C5040000}"/>
    <cellStyle name="40 % - Akzent3 8 7 4" xfId="48755" xr:uid="{00000000-0005-0000-0000-0000C5040000}"/>
    <cellStyle name="40 % - Akzent3 8 8" xfId="11685" xr:uid="{00000000-0005-0000-0000-0000C5040000}"/>
    <cellStyle name="40 % - Akzent3 8 8 2" xfId="25136" xr:uid="{00000000-0005-0000-0000-0000C5040000}"/>
    <cellStyle name="40 % - Akzent3 8 8 3" xfId="38620" xr:uid="{00000000-0005-0000-0000-0000C5040000}"/>
    <cellStyle name="40 % - Akzent3 8 8 4" xfId="52111" xr:uid="{00000000-0005-0000-0000-0000C5040000}"/>
    <cellStyle name="40 % - Akzent3 8 9" xfId="15066" xr:uid="{00000000-0005-0000-0000-0000C5040000}"/>
    <cellStyle name="40 % - Akzent3 9" xfId="1625" xr:uid="{00000000-0005-0000-0000-0000CB040000}"/>
    <cellStyle name="40 % - Akzent3 9 2" xfId="2179" xr:uid="{00000000-0005-0000-0000-0000CC040000}"/>
    <cellStyle name="40 % - Akzent3 9 2 2" xfId="3320" xr:uid="{00000000-0005-0000-0000-0000CD040000}"/>
    <cellStyle name="40 % - Akzent3 9 2 2 2" xfId="6681" xr:uid="{00000000-0005-0000-0000-0000CD040000}"/>
    <cellStyle name="40 % - Akzent3 9 2 2 2 2" xfId="20132" xr:uid="{00000000-0005-0000-0000-0000CD040000}"/>
    <cellStyle name="40 % - Akzent3 9 2 2 2 3" xfId="33616" xr:uid="{00000000-0005-0000-0000-0000CD040000}"/>
    <cellStyle name="40 % - Akzent3 9 2 2 2 4" xfId="47107" xr:uid="{00000000-0005-0000-0000-0000CD040000}"/>
    <cellStyle name="40 % - Akzent3 9 2 2 3" xfId="10037" xr:uid="{00000000-0005-0000-0000-0000CD040000}"/>
    <cellStyle name="40 % - Akzent3 9 2 2 3 2" xfId="23488" xr:uid="{00000000-0005-0000-0000-0000CD040000}"/>
    <cellStyle name="40 % - Akzent3 9 2 2 3 3" xfId="36972" xr:uid="{00000000-0005-0000-0000-0000CD040000}"/>
    <cellStyle name="40 % - Akzent3 9 2 2 3 4" xfId="50463" xr:uid="{00000000-0005-0000-0000-0000CD040000}"/>
    <cellStyle name="40 % - Akzent3 9 2 2 4" xfId="13393" xr:uid="{00000000-0005-0000-0000-0000CD040000}"/>
    <cellStyle name="40 % - Akzent3 9 2 2 4 2" xfId="26844" xr:uid="{00000000-0005-0000-0000-0000CD040000}"/>
    <cellStyle name="40 % - Akzent3 9 2 2 4 3" xfId="40328" xr:uid="{00000000-0005-0000-0000-0000CD040000}"/>
    <cellStyle name="40 % - Akzent3 9 2 2 4 4" xfId="53819" xr:uid="{00000000-0005-0000-0000-0000CD040000}"/>
    <cellStyle name="40 % - Akzent3 9 2 2 5" xfId="16775" xr:uid="{00000000-0005-0000-0000-0000CD040000}"/>
    <cellStyle name="40 % - Akzent3 9 2 2 6" xfId="30259" xr:uid="{00000000-0005-0000-0000-0000CD040000}"/>
    <cellStyle name="40 % - Akzent3 9 2 2 7" xfId="43750" xr:uid="{00000000-0005-0000-0000-0000CD040000}"/>
    <cellStyle name="40 % - Akzent3 9 2 3" xfId="5554" xr:uid="{00000000-0005-0000-0000-0000CC040000}"/>
    <cellStyle name="40 % - Akzent3 9 2 3 2" xfId="19005" xr:uid="{00000000-0005-0000-0000-0000CC040000}"/>
    <cellStyle name="40 % - Akzent3 9 2 3 3" xfId="32489" xr:uid="{00000000-0005-0000-0000-0000CC040000}"/>
    <cellStyle name="40 % - Akzent3 9 2 3 4" xfId="45980" xr:uid="{00000000-0005-0000-0000-0000CC040000}"/>
    <cellStyle name="40 % - Akzent3 9 2 4" xfId="8910" xr:uid="{00000000-0005-0000-0000-0000CC040000}"/>
    <cellStyle name="40 % - Akzent3 9 2 4 2" xfId="22361" xr:uid="{00000000-0005-0000-0000-0000CC040000}"/>
    <cellStyle name="40 % - Akzent3 9 2 4 3" xfId="35845" xr:uid="{00000000-0005-0000-0000-0000CC040000}"/>
    <cellStyle name="40 % - Akzent3 9 2 4 4" xfId="49336" xr:uid="{00000000-0005-0000-0000-0000CC040000}"/>
    <cellStyle name="40 % - Akzent3 9 2 5" xfId="12266" xr:uid="{00000000-0005-0000-0000-0000CC040000}"/>
    <cellStyle name="40 % - Akzent3 9 2 5 2" xfId="25717" xr:uid="{00000000-0005-0000-0000-0000CC040000}"/>
    <cellStyle name="40 % - Akzent3 9 2 5 3" xfId="39201" xr:uid="{00000000-0005-0000-0000-0000CC040000}"/>
    <cellStyle name="40 % - Akzent3 9 2 5 4" xfId="52692" xr:uid="{00000000-0005-0000-0000-0000CC040000}"/>
    <cellStyle name="40 % - Akzent3 9 2 6" xfId="15648" xr:uid="{00000000-0005-0000-0000-0000CC040000}"/>
    <cellStyle name="40 % - Akzent3 9 2 7" xfId="29132" xr:uid="{00000000-0005-0000-0000-0000CC040000}"/>
    <cellStyle name="40 % - Akzent3 9 2 8" xfId="42623" xr:uid="{00000000-0005-0000-0000-0000CC040000}"/>
    <cellStyle name="40 % - Akzent3 9 3" xfId="2761" xr:uid="{00000000-0005-0000-0000-0000CE040000}"/>
    <cellStyle name="40 % - Akzent3 9 3 2" xfId="6122" xr:uid="{00000000-0005-0000-0000-0000CE040000}"/>
    <cellStyle name="40 % - Akzent3 9 3 2 2" xfId="19573" xr:uid="{00000000-0005-0000-0000-0000CE040000}"/>
    <cellStyle name="40 % - Akzent3 9 3 2 3" xfId="33057" xr:uid="{00000000-0005-0000-0000-0000CE040000}"/>
    <cellStyle name="40 % - Akzent3 9 3 2 4" xfId="46548" xr:uid="{00000000-0005-0000-0000-0000CE040000}"/>
    <cellStyle name="40 % - Akzent3 9 3 3" xfId="9478" xr:uid="{00000000-0005-0000-0000-0000CE040000}"/>
    <cellStyle name="40 % - Akzent3 9 3 3 2" xfId="22929" xr:uid="{00000000-0005-0000-0000-0000CE040000}"/>
    <cellStyle name="40 % - Akzent3 9 3 3 3" xfId="36413" xr:uid="{00000000-0005-0000-0000-0000CE040000}"/>
    <cellStyle name="40 % - Akzent3 9 3 3 4" xfId="49904" xr:uid="{00000000-0005-0000-0000-0000CE040000}"/>
    <cellStyle name="40 % - Akzent3 9 3 4" xfId="12834" xr:uid="{00000000-0005-0000-0000-0000CE040000}"/>
    <cellStyle name="40 % - Akzent3 9 3 4 2" xfId="26285" xr:uid="{00000000-0005-0000-0000-0000CE040000}"/>
    <cellStyle name="40 % - Akzent3 9 3 4 3" xfId="39769" xr:uid="{00000000-0005-0000-0000-0000CE040000}"/>
    <cellStyle name="40 % - Akzent3 9 3 4 4" xfId="53260" xr:uid="{00000000-0005-0000-0000-0000CE040000}"/>
    <cellStyle name="40 % - Akzent3 9 3 5" xfId="16216" xr:uid="{00000000-0005-0000-0000-0000CE040000}"/>
    <cellStyle name="40 % - Akzent3 9 3 6" xfId="29700" xr:uid="{00000000-0005-0000-0000-0000CE040000}"/>
    <cellStyle name="40 % - Akzent3 9 3 7" xfId="43191" xr:uid="{00000000-0005-0000-0000-0000CE040000}"/>
    <cellStyle name="40 % - Akzent3 9 4" xfId="4995" xr:uid="{00000000-0005-0000-0000-0000CB040000}"/>
    <cellStyle name="40 % - Akzent3 9 4 2" xfId="18446" xr:uid="{00000000-0005-0000-0000-0000CB040000}"/>
    <cellStyle name="40 % - Akzent3 9 4 3" xfId="31930" xr:uid="{00000000-0005-0000-0000-0000CB040000}"/>
    <cellStyle name="40 % - Akzent3 9 4 4" xfId="45421" xr:uid="{00000000-0005-0000-0000-0000CB040000}"/>
    <cellStyle name="40 % - Akzent3 9 5" xfId="8351" xr:uid="{00000000-0005-0000-0000-0000CB040000}"/>
    <cellStyle name="40 % - Akzent3 9 5 2" xfId="21802" xr:uid="{00000000-0005-0000-0000-0000CB040000}"/>
    <cellStyle name="40 % - Akzent3 9 5 3" xfId="35286" xr:uid="{00000000-0005-0000-0000-0000CB040000}"/>
    <cellStyle name="40 % - Akzent3 9 5 4" xfId="48777" xr:uid="{00000000-0005-0000-0000-0000CB040000}"/>
    <cellStyle name="40 % - Akzent3 9 6" xfId="11707" xr:uid="{00000000-0005-0000-0000-0000CB040000}"/>
    <cellStyle name="40 % - Akzent3 9 6 2" xfId="25158" xr:uid="{00000000-0005-0000-0000-0000CB040000}"/>
    <cellStyle name="40 % - Akzent3 9 6 3" xfId="38642" xr:uid="{00000000-0005-0000-0000-0000CB040000}"/>
    <cellStyle name="40 % - Akzent3 9 6 4" xfId="52133" xr:uid="{00000000-0005-0000-0000-0000CB040000}"/>
    <cellStyle name="40 % - Akzent3 9 7" xfId="15089" xr:uid="{00000000-0005-0000-0000-0000CB040000}"/>
    <cellStyle name="40 % - Akzent3 9 8" xfId="28573" xr:uid="{00000000-0005-0000-0000-0000CB040000}"/>
    <cellStyle name="40 % - Akzent3 9 9" xfId="42064" xr:uid="{00000000-0005-0000-0000-0000CB040000}"/>
    <cellStyle name="40 % - Akzent4" xfId="268" builtinId="43" customBuiltin="1"/>
    <cellStyle name="40 % - Akzent4 10" xfId="1651" xr:uid="{00000000-0005-0000-0000-0000D0040000}"/>
    <cellStyle name="40 % - Akzent4 10 2" xfId="2787" xr:uid="{00000000-0005-0000-0000-0000D1040000}"/>
    <cellStyle name="40 % - Akzent4 10 2 2" xfId="6148" xr:uid="{00000000-0005-0000-0000-0000D1040000}"/>
    <cellStyle name="40 % - Akzent4 10 2 2 2" xfId="19599" xr:uid="{00000000-0005-0000-0000-0000D1040000}"/>
    <cellStyle name="40 % - Akzent4 10 2 2 3" xfId="33083" xr:uid="{00000000-0005-0000-0000-0000D1040000}"/>
    <cellStyle name="40 % - Akzent4 10 2 2 4" xfId="46574" xr:uid="{00000000-0005-0000-0000-0000D1040000}"/>
    <cellStyle name="40 % - Akzent4 10 2 3" xfId="9504" xr:uid="{00000000-0005-0000-0000-0000D1040000}"/>
    <cellStyle name="40 % - Akzent4 10 2 3 2" xfId="22955" xr:uid="{00000000-0005-0000-0000-0000D1040000}"/>
    <cellStyle name="40 % - Akzent4 10 2 3 3" xfId="36439" xr:uid="{00000000-0005-0000-0000-0000D1040000}"/>
    <cellStyle name="40 % - Akzent4 10 2 3 4" xfId="49930" xr:uid="{00000000-0005-0000-0000-0000D1040000}"/>
    <cellStyle name="40 % - Akzent4 10 2 4" xfId="12860" xr:uid="{00000000-0005-0000-0000-0000D1040000}"/>
    <cellStyle name="40 % - Akzent4 10 2 4 2" xfId="26311" xr:uid="{00000000-0005-0000-0000-0000D1040000}"/>
    <cellStyle name="40 % - Akzent4 10 2 4 3" xfId="39795" xr:uid="{00000000-0005-0000-0000-0000D1040000}"/>
    <cellStyle name="40 % - Akzent4 10 2 4 4" xfId="53286" xr:uid="{00000000-0005-0000-0000-0000D1040000}"/>
    <cellStyle name="40 % - Akzent4 10 2 5" xfId="16242" xr:uid="{00000000-0005-0000-0000-0000D1040000}"/>
    <cellStyle name="40 % - Akzent4 10 2 6" xfId="29726" xr:uid="{00000000-0005-0000-0000-0000D1040000}"/>
    <cellStyle name="40 % - Akzent4 10 2 7" xfId="43217" xr:uid="{00000000-0005-0000-0000-0000D1040000}"/>
    <cellStyle name="40 % - Akzent4 10 3" xfId="5021" xr:uid="{00000000-0005-0000-0000-0000D0040000}"/>
    <cellStyle name="40 % - Akzent4 10 3 2" xfId="18472" xr:uid="{00000000-0005-0000-0000-0000D0040000}"/>
    <cellStyle name="40 % - Akzent4 10 3 3" xfId="31956" xr:uid="{00000000-0005-0000-0000-0000D0040000}"/>
    <cellStyle name="40 % - Akzent4 10 3 4" xfId="45447" xr:uid="{00000000-0005-0000-0000-0000D0040000}"/>
    <cellStyle name="40 % - Akzent4 10 4" xfId="8377" xr:uid="{00000000-0005-0000-0000-0000D0040000}"/>
    <cellStyle name="40 % - Akzent4 10 4 2" xfId="21828" xr:uid="{00000000-0005-0000-0000-0000D0040000}"/>
    <cellStyle name="40 % - Akzent4 10 4 3" xfId="35312" xr:uid="{00000000-0005-0000-0000-0000D0040000}"/>
    <cellStyle name="40 % - Akzent4 10 4 4" xfId="48803" xr:uid="{00000000-0005-0000-0000-0000D0040000}"/>
    <cellStyle name="40 % - Akzent4 10 5" xfId="11733" xr:uid="{00000000-0005-0000-0000-0000D0040000}"/>
    <cellStyle name="40 % - Akzent4 10 5 2" xfId="25184" xr:uid="{00000000-0005-0000-0000-0000D0040000}"/>
    <cellStyle name="40 % - Akzent4 10 5 3" xfId="38668" xr:uid="{00000000-0005-0000-0000-0000D0040000}"/>
    <cellStyle name="40 % - Akzent4 10 5 4" xfId="52159" xr:uid="{00000000-0005-0000-0000-0000D0040000}"/>
    <cellStyle name="40 % - Akzent4 10 6" xfId="15115" xr:uid="{00000000-0005-0000-0000-0000D0040000}"/>
    <cellStyle name="40 % - Akzent4 10 7" xfId="28599" xr:uid="{00000000-0005-0000-0000-0000D0040000}"/>
    <cellStyle name="40 % - Akzent4 10 8" xfId="42090" xr:uid="{00000000-0005-0000-0000-0000D0040000}"/>
    <cellStyle name="40 % - Akzent4 11" xfId="2210" xr:uid="{00000000-0005-0000-0000-0000D2040000}"/>
    <cellStyle name="40 % - Akzent4 11 2" xfId="5585" xr:uid="{00000000-0005-0000-0000-0000D2040000}"/>
    <cellStyle name="40 % - Akzent4 11 2 2" xfId="19036" xr:uid="{00000000-0005-0000-0000-0000D2040000}"/>
    <cellStyle name="40 % - Akzent4 11 2 3" xfId="32520" xr:uid="{00000000-0005-0000-0000-0000D2040000}"/>
    <cellStyle name="40 % - Akzent4 11 2 4" xfId="46011" xr:uid="{00000000-0005-0000-0000-0000D2040000}"/>
    <cellStyle name="40 % - Akzent4 11 3" xfId="8941" xr:uid="{00000000-0005-0000-0000-0000D2040000}"/>
    <cellStyle name="40 % - Akzent4 11 3 2" xfId="22392" xr:uid="{00000000-0005-0000-0000-0000D2040000}"/>
    <cellStyle name="40 % - Akzent4 11 3 3" xfId="35876" xr:uid="{00000000-0005-0000-0000-0000D2040000}"/>
    <cellStyle name="40 % - Akzent4 11 3 4" xfId="49367" xr:uid="{00000000-0005-0000-0000-0000D2040000}"/>
    <cellStyle name="40 % - Akzent4 11 4" xfId="12297" xr:uid="{00000000-0005-0000-0000-0000D2040000}"/>
    <cellStyle name="40 % - Akzent4 11 4 2" xfId="25748" xr:uid="{00000000-0005-0000-0000-0000D2040000}"/>
    <cellStyle name="40 % - Akzent4 11 4 3" xfId="39232" xr:uid="{00000000-0005-0000-0000-0000D2040000}"/>
    <cellStyle name="40 % - Akzent4 11 4 4" xfId="52723" xr:uid="{00000000-0005-0000-0000-0000D2040000}"/>
    <cellStyle name="40 % - Akzent4 11 5" xfId="15679" xr:uid="{00000000-0005-0000-0000-0000D2040000}"/>
    <cellStyle name="40 % - Akzent4 11 6" xfId="29163" xr:uid="{00000000-0005-0000-0000-0000D2040000}"/>
    <cellStyle name="40 % - Akzent4 11 7" xfId="42654" xr:uid="{00000000-0005-0000-0000-0000D2040000}"/>
    <cellStyle name="40 % - Akzent4 12" xfId="3351" xr:uid="{00000000-0005-0000-0000-0000D3040000}"/>
    <cellStyle name="40 % - Akzent4 12 2" xfId="6712" xr:uid="{00000000-0005-0000-0000-0000D3040000}"/>
    <cellStyle name="40 % - Akzent4 12 2 2" xfId="20163" xr:uid="{00000000-0005-0000-0000-0000D3040000}"/>
    <cellStyle name="40 % - Akzent4 12 2 3" xfId="33647" xr:uid="{00000000-0005-0000-0000-0000D3040000}"/>
    <cellStyle name="40 % - Akzent4 12 2 4" xfId="47138" xr:uid="{00000000-0005-0000-0000-0000D3040000}"/>
    <cellStyle name="40 % - Akzent4 12 3" xfId="10068" xr:uid="{00000000-0005-0000-0000-0000D3040000}"/>
    <cellStyle name="40 % - Akzent4 12 3 2" xfId="23519" xr:uid="{00000000-0005-0000-0000-0000D3040000}"/>
    <cellStyle name="40 % - Akzent4 12 3 3" xfId="37003" xr:uid="{00000000-0005-0000-0000-0000D3040000}"/>
    <cellStyle name="40 % - Akzent4 12 3 4" xfId="50494" xr:uid="{00000000-0005-0000-0000-0000D3040000}"/>
    <cellStyle name="40 % - Akzent4 12 4" xfId="13424" xr:uid="{00000000-0005-0000-0000-0000D3040000}"/>
    <cellStyle name="40 % - Akzent4 12 4 2" xfId="26875" xr:uid="{00000000-0005-0000-0000-0000D3040000}"/>
    <cellStyle name="40 % - Akzent4 12 4 3" xfId="40359" xr:uid="{00000000-0005-0000-0000-0000D3040000}"/>
    <cellStyle name="40 % - Akzent4 12 4 4" xfId="53850" xr:uid="{00000000-0005-0000-0000-0000D3040000}"/>
    <cellStyle name="40 % - Akzent4 12 5" xfId="16806" xr:uid="{00000000-0005-0000-0000-0000D3040000}"/>
    <cellStyle name="40 % - Akzent4 12 6" xfId="30290" xr:uid="{00000000-0005-0000-0000-0000D3040000}"/>
    <cellStyle name="40 % - Akzent4 12 7" xfId="43781" xr:uid="{00000000-0005-0000-0000-0000D3040000}"/>
    <cellStyle name="40 % - Akzent4 13" xfId="3867" xr:uid="{00000000-0005-0000-0000-0000D4040000}"/>
    <cellStyle name="40 % - Akzent4 13 2" xfId="7228" xr:uid="{00000000-0005-0000-0000-0000D4040000}"/>
    <cellStyle name="40 % - Akzent4 13 2 2" xfId="20679" xr:uid="{00000000-0005-0000-0000-0000D4040000}"/>
    <cellStyle name="40 % - Akzent4 13 2 3" xfId="34163" xr:uid="{00000000-0005-0000-0000-0000D4040000}"/>
    <cellStyle name="40 % - Akzent4 13 2 4" xfId="47654" xr:uid="{00000000-0005-0000-0000-0000D4040000}"/>
    <cellStyle name="40 % - Akzent4 13 3" xfId="10584" xr:uid="{00000000-0005-0000-0000-0000D4040000}"/>
    <cellStyle name="40 % - Akzent4 13 3 2" xfId="24035" xr:uid="{00000000-0005-0000-0000-0000D4040000}"/>
    <cellStyle name="40 % - Akzent4 13 3 3" xfId="37519" xr:uid="{00000000-0005-0000-0000-0000D4040000}"/>
    <cellStyle name="40 % - Akzent4 13 3 4" xfId="51010" xr:uid="{00000000-0005-0000-0000-0000D4040000}"/>
    <cellStyle name="40 % - Akzent4 13 4" xfId="13940" xr:uid="{00000000-0005-0000-0000-0000D4040000}"/>
    <cellStyle name="40 % - Akzent4 13 4 2" xfId="27391" xr:uid="{00000000-0005-0000-0000-0000D4040000}"/>
    <cellStyle name="40 % - Akzent4 13 4 3" xfId="40875" xr:uid="{00000000-0005-0000-0000-0000D4040000}"/>
    <cellStyle name="40 % - Akzent4 13 4 4" xfId="54366" xr:uid="{00000000-0005-0000-0000-0000D4040000}"/>
    <cellStyle name="40 % - Akzent4 13 5" xfId="17322" xr:uid="{00000000-0005-0000-0000-0000D4040000}"/>
    <cellStyle name="40 % - Akzent4 13 6" xfId="30806" xr:uid="{00000000-0005-0000-0000-0000D4040000}"/>
    <cellStyle name="40 % - Akzent4 13 7" xfId="44297" xr:uid="{00000000-0005-0000-0000-0000D4040000}"/>
    <cellStyle name="40 % - Akzent4 14" xfId="3931" xr:uid="{00000000-0005-0000-0000-0000D5040000}"/>
    <cellStyle name="40 % - Akzent4 14 2" xfId="7288" xr:uid="{00000000-0005-0000-0000-0000D5040000}"/>
    <cellStyle name="40 % - Akzent4 14 2 2" xfId="20739" xr:uid="{00000000-0005-0000-0000-0000D5040000}"/>
    <cellStyle name="40 % - Akzent4 14 2 3" xfId="34223" xr:uid="{00000000-0005-0000-0000-0000D5040000}"/>
    <cellStyle name="40 % - Akzent4 14 2 4" xfId="47714" xr:uid="{00000000-0005-0000-0000-0000D5040000}"/>
    <cellStyle name="40 % - Akzent4 14 3" xfId="10644" xr:uid="{00000000-0005-0000-0000-0000D5040000}"/>
    <cellStyle name="40 % - Akzent4 14 3 2" xfId="24095" xr:uid="{00000000-0005-0000-0000-0000D5040000}"/>
    <cellStyle name="40 % - Akzent4 14 3 3" xfId="37579" xr:uid="{00000000-0005-0000-0000-0000D5040000}"/>
    <cellStyle name="40 % - Akzent4 14 3 4" xfId="51070" xr:uid="{00000000-0005-0000-0000-0000D5040000}"/>
    <cellStyle name="40 % - Akzent4 14 4" xfId="14000" xr:uid="{00000000-0005-0000-0000-0000D5040000}"/>
    <cellStyle name="40 % - Akzent4 14 4 2" xfId="27451" xr:uid="{00000000-0005-0000-0000-0000D5040000}"/>
    <cellStyle name="40 % - Akzent4 14 4 3" xfId="40935" xr:uid="{00000000-0005-0000-0000-0000D5040000}"/>
    <cellStyle name="40 % - Akzent4 14 4 4" xfId="54426" xr:uid="{00000000-0005-0000-0000-0000D5040000}"/>
    <cellStyle name="40 % - Akzent4 14 5" xfId="17382" xr:uid="{00000000-0005-0000-0000-0000D5040000}"/>
    <cellStyle name="40 % - Akzent4 14 6" xfId="30866" xr:uid="{00000000-0005-0000-0000-0000D5040000}"/>
    <cellStyle name="40 % - Akzent4 14 7" xfId="44357" xr:uid="{00000000-0005-0000-0000-0000D5040000}"/>
    <cellStyle name="40 % - Akzent4 15" xfId="4459" xr:uid="{00000000-0005-0000-0000-000024140000}"/>
    <cellStyle name="40 % - Akzent4 15 2" xfId="17910" xr:uid="{00000000-0005-0000-0000-000024140000}"/>
    <cellStyle name="40 % - Akzent4 15 3" xfId="31394" xr:uid="{00000000-0005-0000-0000-000024140000}"/>
    <cellStyle name="40 % - Akzent4 15 4" xfId="44885" xr:uid="{00000000-0005-0000-0000-000024140000}"/>
    <cellStyle name="40 % - Akzent4 16" xfId="7815" xr:uid="{00000000-0005-0000-0000-000040210000}"/>
    <cellStyle name="40 % - Akzent4 16 2" xfId="21266" xr:uid="{00000000-0005-0000-0000-000040210000}"/>
    <cellStyle name="40 % - Akzent4 16 3" xfId="34750" xr:uid="{00000000-0005-0000-0000-000040210000}"/>
    <cellStyle name="40 % - Akzent4 16 4" xfId="48241" xr:uid="{00000000-0005-0000-0000-000040210000}"/>
    <cellStyle name="40 % - Akzent4 17" xfId="11171" xr:uid="{00000000-0005-0000-0000-00005C2E0000}"/>
    <cellStyle name="40 % - Akzent4 17 2" xfId="24622" xr:uid="{00000000-0005-0000-0000-00005C2E0000}"/>
    <cellStyle name="40 % - Akzent4 17 3" xfId="38106" xr:uid="{00000000-0005-0000-0000-00005C2E0000}"/>
    <cellStyle name="40 % - Akzent4 17 4" xfId="51597" xr:uid="{00000000-0005-0000-0000-00005C2E0000}"/>
    <cellStyle name="40 % - Akzent4 18" xfId="14518" xr:uid="{00000000-0005-0000-0000-000078490000}"/>
    <cellStyle name="40 % - Akzent4 19" xfId="28002" xr:uid="{00000000-0005-0000-0000-0000137E0000}"/>
    <cellStyle name="40 % - Akzent4 2" xfId="572" xr:uid="{00000000-0005-0000-0000-000054000000}"/>
    <cellStyle name="40 % - Akzent4 2 10" xfId="4509" xr:uid="{00000000-0005-0000-0000-0000D6040000}"/>
    <cellStyle name="40 % - Akzent4 2 10 2" xfId="17960" xr:uid="{00000000-0005-0000-0000-0000D6040000}"/>
    <cellStyle name="40 % - Akzent4 2 10 3" xfId="31444" xr:uid="{00000000-0005-0000-0000-0000D6040000}"/>
    <cellStyle name="40 % - Akzent4 2 10 4" xfId="44935" xr:uid="{00000000-0005-0000-0000-0000D6040000}"/>
    <cellStyle name="40 % - Akzent4 2 11" xfId="7865" xr:uid="{00000000-0005-0000-0000-0000D6040000}"/>
    <cellStyle name="40 % - Akzent4 2 11 2" xfId="21316" xr:uid="{00000000-0005-0000-0000-0000D6040000}"/>
    <cellStyle name="40 % - Akzent4 2 11 3" xfId="34800" xr:uid="{00000000-0005-0000-0000-0000D6040000}"/>
    <cellStyle name="40 % - Akzent4 2 11 4" xfId="48291" xr:uid="{00000000-0005-0000-0000-0000D6040000}"/>
    <cellStyle name="40 % - Akzent4 2 12" xfId="11221" xr:uid="{00000000-0005-0000-0000-0000D6040000}"/>
    <cellStyle name="40 % - Akzent4 2 12 2" xfId="24672" xr:uid="{00000000-0005-0000-0000-0000D6040000}"/>
    <cellStyle name="40 % - Akzent4 2 12 3" xfId="38156" xr:uid="{00000000-0005-0000-0000-0000D6040000}"/>
    <cellStyle name="40 % - Akzent4 2 12 4" xfId="51647" xr:uid="{00000000-0005-0000-0000-0000D6040000}"/>
    <cellStyle name="40 % - Akzent4 2 13" xfId="14602" xr:uid="{00000000-0005-0000-0000-0000D6040000}"/>
    <cellStyle name="40 % - Akzent4 2 14" xfId="28081" xr:uid="{00000000-0005-0000-0000-0000D6040000}"/>
    <cellStyle name="40 % - Akzent4 2 15" xfId="41559" xr:uid="{00000000-0005-0000-0000-0000D6040000}"/>
    <cellStyle name="40 % - Akzent4 2 2" xfId="710" xr:uid="{00000000-0005-0000-0000-000055000000}"/>
    <cellStyle name="40 % - Akzent4 2 2 10" xfId="14704" xr:uid="{00000000-0005-0000-0000-0000D7040000}"/>
    <cellStyle name="40 % - Akzent4 2 2 11" xfId="28187" xr:uid="{00000000-0005-0000-0000-0000D7040000}"/>
    <cellStyle name="40 % - Akzent4 2 2 12" xfId="41678" xr:uid="{00000000-0005-0000-0000-0000D7040000}"/>
    <cellStyle name="40 % - Akzent4 2 2 13" xfId="1234" xr:uid="{00000000-0005-0000-0000-0000D7040000}"/>
    <cellStyle name="40 % - Akzent4 2 2 2" xfId="1470" xr:uid="{00000000-0005-0000-0000-0000D8040000}"/>
    <cellStyle name="40 % - Akzent4 2 2 2 10" xfId="28437" xr:uid="{00000000-0005-0000-0000-0000D8040000}"/>
    <cellStyle name="40 % - Akzent4 2 2 2 11" xfId="41928" xr:uid="{00000000-0005-0000-0000-0000D8040000}"/>
    <cellStyle name="40 % - Akzent4 2 2 2 2" xfId="2045" xr:uid="{00000000-0005-0000-0000-0000D9040000}"/>
    <cellStyle name="40 % - Akzent4 2 2 2 2 2" xfId="3186" xr:uid="{00000000-0005-0000-0000-0000DA040000}"/>
    <cellStyle name="40 % - Akzent4 2 2 2 2 2 2" xfId="6547" xr:uid="{00000000-0005-0000-0000-0000DA040000}"/>
    <cellStyle name="40 % - Akzent4 2 2 2 2 2 2 2" xfId="19998" xr:uid="{00000000-0005-0000-0000-0000DA040000}"/>
    <cellStyle name="40 % - Akzent4 2 2 2 2 2 2 3" xfId="33482" xr:uid="{00000000-0005-0000-0000-0000DA040000}"/>
    <cellStyle name="40 % - Akzent4 2 2 2 2 2 2 4" xfId="46973" xr:uid="{00000000-0005-0000-0000-0000DA040000}"/>
    <cellStyle name="40 % - Akzent4 2 2 2 2 2 3" xfId="9903" xr:uid="{00000000-0005-0000-0000-0000DA040000}"/>
    <cellStyle name="40 % - Akzent4 2 2 2 2 2 3 2" xfId="23354" xr:uid="{00000000-0005-0000-0000-0000DA040000}"/>
    <cellStyle name="40 % - Akzent4 2 2 2 2 2 3 3" xfId="36838" xr:uid="{00000000-0005-0000-0000-0000DA040000}"/>
    <cellStyle name="40 % - Akzent4 2 2 2 2 2 3 4" xfId="50329" xr:uid="{00000000-0005-0000-0000-0000DA040000}"/>
    <cellStyle name="40 % - Akzent4 2 2 2 2 2 4" xfId="13259" xr:uid="{00000000-0005-0000-0000-0000DA040000}"/>
    <cellStyle name="40 % - Akzent4 2 2 2 2 2 4 2" xfId="26710" xr:uid="{00000000-0005-0000-0000-0000DA040000}"/>
    <cellStyle name="40 % - Akzent4 2 2 2 2 2 4 3" xfId="40194" xr:uid="{00000000-0005-0000-0000-0000DA040000}"/>
    <cellStyle name="40 % - Akzent4 2 2 2 2 2 4 4" xfId="53685" xr:uid="{00000000-0005-0000-0000-0000DA040000}"/>
    <cellStyle name="40 % - Akzent4 2 2 2 2 2 5" xfId="16641" xr:uid="{00000000-0005-0000-0000-0000DA040000}"/>
    <cellStyle name="40 % - Akzent4 2 2 2 2 2 6" xfId="30125" xr:uid="{00000000-0005-0000-0000-0000DA040000}"/>
    <cellStyle name="40 % - Akzent4 2 2 2 2 2 7" xfId="43616" xr:uid="{00000000-0005-0000-0000-0000DA040000}"/>
    <cellStyle name="40 % - Akzent4 2 2 2 2 3" xfId="5420" xr:uid="{00000000-0005-0000-0000-0000D9040000}"/>
    <cellStyle name="40 % - Akzent4 2 2 2 2 3 2" xfId="18871" xr:uid="{00000000-0005-0000-0000-0000D9040000}"/>
    <cellStyle name="40 % - Akzent4 2 2 2 2 3 3" xfId="32355" xr:uid="{00000000-0005-0000-0000-0000D9040000}"/>
    <cellStyle name="40 % - Akzent4 2 2 2 2 3 4" xfId="45846" xr:uid="{00000000-0005-0000-0000-0000D9040000}"/>
    <cellStyle name="40 % - Akzent4 2 2 2 2 4" xfId="8776" xr:uid="{00000000-0005-0000-0000-0000D9040000}"/>
    <cellStyle name="40 % - Akzent4 2 2 2 2 4 2" xfId="22227" xr:uid="{00000000-0005-0000-0000-0000D9040000}"/>
    <cellStyle name="40 % - Akzent4 2 2 2 2 4 3" xfId="35711" xr:uid="{00000000-0005-0000-0000-0000D9040000}"/>
    <cellStyle name="40 % - Akzent4 2 2 2 2 4 4" xfId="49202" xr:uid="{00000000-0005-0000-0000-0000D9040000}"/>
    <cellStyle name="40 % - Akzent4 2 2 2 2 5" xfId="12132" xr:uid="{00000000-0005-0000-0000-0000D9040000}"/>
    <cellStyle name="40 % - Akzent4 2 2 2 2 5 2" xfId="25583" xr:uid="{00000000-0005-0000-0000-0000D9040000}"/>
    <cellStyle name="40 % - Akzent4 2 2 2 2 5 3" xfId="39067" xr:uid="{00000000-0005-0000-0000-0000D9040000}"/>
    <cellStyle name="40 % - Akzent4 2 2 2 2 5 4" xfId="52558" xr:uid="{00000000-0005-0000-0000-0000D9040000}"/>
    <cellStyle name="40 % - Akzent4 2 2 2 2 6" xfId="15514" xr:uid="{00000000-0005-0000-0000-0000D9040000}"/>
    <cellStyle name="40 % - Akzent4 2 2 2 2 7" xfId="28998" xr:uid="{00000000-0005-0000-0000-0000D9040000}"/>
    <cellStyle name="40 % - Akzent4 2 2 2 2 8" xfId="42489" xr:uid="{00000000-0005-0000-0000-0000D9040000}"/>
    <cellStyle name="40 % - Akzent4 2 2 2 3" xfId="2626" xr:uid="{00000000-0005-0000-0000-0000DB040000}"/>
    <cellStyle name="40 % - Akzent4 2 2 2 3 2" xfId="5987" xr:uid="{00000000-0005-0000-0000-0000DB040000}"/>
    <cellStyle name="40 % - Akzent4 2 2 2 3 2 2" xfId="19438" xr:uid="{00000000-0005-0000-0000-0000DB040000}"/>
    <cellStyle name="40 % - Akzent4 2 2 2 3 2 3" xfId="32922" xr:uid="{00000000-0005-0000-0000-0000DB040000}"/>
    <cellStyle name="40 % - Akzent4 2 2 2 3 2 4" xfId="46413" xr:uid="{00000000-0005-0000-0000-0000DB040000}"/>
    <cellStyle name="40 % - Akzent4 2 2 2 3 3" xfId="9343" xr:uid="{00000000-0005-0000-0000-0000DB040000}"/>
    <cellStyle name="40 % - Akzent4 2 2 2 3 3 2" xfId="22794" xr:uid="{00000000-0005-0000-0000-0000DB040000}"/>
    <cellStyle name="40 % - Akzent4 2 2 2 3 3 3" xfId="36278" xr:uid="{00000000-0005-0000-0000-0000DB040000}"/>
    <cellStyle name="40 % - Akzent4 2 2 2 3 3 4" xfId="49769" xr:uid="{00000000-0005-0000-0000-0000DB040000}"/>
    <cellStyle name="40 % - Akzent4 2 2 2 3 4" xfId="12699" xr:uid="{00000000-0005-0000-0000-0000DB040000}"/>
    <cellStyle name="40 % - Akzent4 2 2 2 3 4 2" xfId="26150" xr:uid="{00000000-0005-0000-0000-0000DB040000}"/>
    <cellStyle name="40 % - Akzent4 2 2 2 3 4 3" xfId="39634" xr:uid="{00000000-0005-0000-0000-0000DB040000}"/>
    <cellStyle name="40 % - Akzent4 2 2 2 3 4 4" xfId="53125" xr:uid="{00000000-0005-0000-0000-0000DB040000}"/>
    <cellStyle name="40 % - Akzent4 2 2 2 3 5" xfId="16081" xr:uid="{00000000-0005-0000-0000-0000DB040000}"/>
    <cellStyle name="40 % - Akzent4 2 2 2 3 6" xfId="29565" xr:uid="{00000000-0005-0000-0000-0000DB040000}"/>
    <cellStyle name="40 % - Akzent4 2 2 2 3 7" xfId="43056" xr:uid="{00000000-0005-0000-0000-0000DB040000}"/>
    <cellStyle name="40 % - Akzent4 2 2 2 4" xfId="3731" xr:uid="{00000000-0005-0000-0000-0000DC040000}"/>
    <cellStyle name="40 % - Akzent4 2 2 2 4 2" xfId="7092" xr:uid="{00000000-0005-0000-0000-0000DC040000}"/>
    <cellStyle name="40 % - Akzent4 2 2 2 4 2 2" xfId="20543" xr:uid="{00000000-0005-0000-0000-0000DC040000}"/>
    <cellStyle name="40 % - Akzent4 2 2 2 4 2 3" xfId="34027" xr:uid="{00000000-0005-0000-0000-0000DC040000}"/>
    <cellStyle name="40 % - Akzent4 2 2 2 4 2 4" xfId="47518" xr:uid="{00000000-0005-0000-0000-0000DC040000}"/>
    <cellStyle name="40 % - Akzent4 2 2 2 4 3" xfId="10448" xr:uid="{00000000-0005-0000-0000-0000DC040000}"/>
    <cellStyle name="40 % - Akzent4 2 2 2 4 3 2" xfId="23899" xr:uid="{00000000-0005-0000-0000-0000DC040000}"/>
    <cellStyle name="40 % - Akzent4 2 2 2 4 3 3" xfId="37383" xr:uid="{00000000-0005-0000-0000-0000DC040000}"/>
    <cellStyle name="40 % - Akzent4 2 2 2 4 3 4" xfId="50874" xr:uid="{00000000-0005-0000-0000-0000DC040000}"/>
    <cellStyle name="40 % - Akzent4 2 2 2 4 4" xfId="13804" xr:uid="{00000000-0005-0000-0000-0000DC040000}"/>
    <cellStyle name="40 % - Akzent4 2 2 2 4 4 2" xfId="27255" xr:uid="{00000000-0005-0000-0000-0000DC040000}"/>
    <cellStyle name="40 % - Akzent4 2 2 2 4 4 3" xfId="40739" xr:uid="{00000000-0005-0000-0000-0000DC040000}"/>
    <cellStyle name="40 % - Akzent4 2 2 2 4 4 4" xfId="54230" xr:uid="{00000000-0005-0000-0000-0000DC040000}"/>
    <cellStyle name="40 % - Akzent4 2 2 2 4 5" xfId="17186" xr:uid="{00000000-0005-0000-0000-0000DC040000}"/>
    <cellStyle name="40 % - Akzent4 2 2 2 4 6" xfId="30670" xr:uid="{00000000-0005-0000-0000-0000DC040000}"/>
    <cellStyle name="40 % - Akzent4 2 2 2 4 7" xfId="44161" xr:uid="{00000000-0005-0000-0000-0000DC040000}"/>
    <cellStyle name="40 % - Akzent4 2 2 2 5" xfId="4311" xr:uid="{00000000-0005-0000-0000-0000DD040000}"/>
    <cellStyle name="40 % - Akzent4 2 2 2 5 2" xfId="7668" xr:uid="{00000000-0005-0000-0000-0000DD040000}"/>
    <cellStyle name="40 % - Akzent4 2 2 2 5 2 2" xfId="21119" xr:uid="{00000000-0005-0000-0000-0000DD040000}"/>
    <cellStyle name="40 % - Akzent4 2 2 2 5 2 3" xfId="34603" xr:uid="{00000000-0005-0000-0000-0000DD040000}"/>
    <cellStyle name="40 % - Akzent4 2 2 2 5 2 4" xfId="48094" xr:uid="{00000000-0005-0000-0000-0000DD040000}"/>
    <cellStyle name="40 % - Akzent4 2 2 2 5 3" xfId="11024" xr:uid="{00000000-0005-0000-0000-0000DD040000}"/>
    <cellStyle name="40 % - Akzent4 2 2 2 5 3 2" xfId="24475" xr:uid="{00000000-0005-0000-0000-0000DD040000}"/>
    <cellStyle name="40 % - Akzent4 2 2 2 5 3 3" xfId="37959" xr:uid="{00000000-0005-0000-0000-0000DD040000}"/>
    <cellStyle name="40 % - Akzent4 2 2 2 5 3 4" xfId="51450" xr:uid="{00000000-0005-0000-0000-0000DD040000}"/>
    <cellStyle name="40 % - Akzent4 2 2 2 5 4" xfId="14380" xr:uid="{00000000-0005-0000-0000-0000DD040000}"/>
    <cellStyle name="40 % - Akzent4 2 2 2 5 4 2" xfId="27831" xr:uid="{00000000-0005-0000-0000-0000DD040000}"/>
    <cellStyle name="40 % - Akzent4 2 2 2 5 4 3" xfId="41315" xr:uid="{00000000-0005-0000-0000-0000DD040000}"/>
    <cellStyle name="40 % - Akzent4 2 2 2 5 4 4" xfId="54806" xr:uid="{00000000-0005-0000-0000-0000DD040000}"/>
    <cellStyle name="40 % - Akzent4 2 2 2 5 5" xfId="17762" xr:uid="{00000000-0005-0000-0000-0000DD040000}"/>
    <cellStyle name="40 % - Akzent4 2 2 2 5 6" xfId="31246" xr:uid="{00000000-0005-0000-0000-0000DD040000}"/>
    <cellStyle name="40 % - Akzent4 2 2 2 5 7" xfId="44737" xr:uid="{00000000-0005-0000-0000-0000DD040000}"/>
    <cellStyle name="40 % - Akzent4 2 2 2 6" xfId="4861" xr:uid="{00000000-0005-0000-0000-0000D8040000}"/>
    <cellStyle name="40 % - Akzent4 2 2 2 6 2" xfId="18312" xr:uid="{00000000-0005-0000-0000-0000D8040000}"/>
    <cellStyle name="40 % - Akzent4 2 2 2 6 3" xfId="31796" xr:uid="{00000000-0005-0000-0000-0000D8040000}"/>
    <cellStyle name="40 % - Akzent4 2 2 2 6 4" xfId="45287" xr:uid="{00000000-0005-0000-0000-0000D8040000}"/>
    <cellStyle name="40 % - Akzent4 2 2 2 7" xfId="8217" xr:uid="{00000000-0005-0000-0000-0000D8040000}"/>
    <cellStyle name="40 % - Akzent4 2 2 2 7 2" xfId="21668" xr:uid="{00000000-0005-0000-0000-0000D8040000}"/>
    <cellStyle name="40 % - Akzent4 2 2 2 7 3" xfId="35152" xr:uid="{00000000-0005-0000-0000-0000D8040000}"/>
    <cellStyle name="40 % - Akzent4 2 2 2 7 4" xfId="48643" xr:uid="{00000000-0005-0000-0000-0000D8040000}"/>
    <cellStyle name="40 % - Akzent4 2 2 2 8" xfId="11573" xr:uid="{00000000-0005-0000-0000-0000D8040000}"/>
    <cellStyle name="40 % - Akzent4 2 2 2 8 2" xfId="25024" xr:uid="{00000000-0005-0000-0000-0000D8040000}"/>
    <cellStyle name="40 % - Akzent4 2 2 2 8 3" xfId="38508" xr:uid="{00000000-0005-0000-0000-0000D8040000}"/>
    <cellStyle name="40 % - Akzent4 2 2 2 8 4" xfId="51999" xr:uid="{00000000-0005-0000-0000-0000D8040000}"/>
    <cellStyle name="40 % - Akzent4 2 2 2 9" xfId="14954" xr:uid="{00000000-0005-0000-0000-0000D8040000}"/>
    <cellStyle name="40 % - Akzent4 2 2 3" xfId="1796" xr:uid="{00000000-0005-0000-0000-0000DE040000}"/>
    <cellStyle name="40 % - Akzent4 2 2 3 2" xfId="2936" xr:uid="{00000000-0005-0000-0000-0000DF040000}"/>
    <cellStyle name="40 % - Akzent4 2 2 3 2 2" xfId="6297" xr:uid="{00000000-0005-0000-0000-0000DF040000}"/>
    <cellStyle name="40 % - Akzent4 2 2 3 2 2 2" xfId="19748" xr:uid="{00000000-0005-0000-0000-0000DF040000}"/>
    <cellStyle name="40 % - Akzent4 2 2 3 2 2 3" xfId="33232" xr:uid="{00000000-0005-0000-0000-0000DF040000}"/>
    <cellStyle name="40 % - Akzent4 2 2 3 2 2 4" xfId="46723" xr:uid="{00000000-0005-0000-0000-0000DF040000}"/>
    <cellStyle name="40 % - Akzent4 2 2 3 2 3" xfId="9653" xr:uid="{00000000-0005-0000-0000-0000DF040000}"/>
    <cellStyle name="40 % - Akzent4 2 2 3 2 3 2" xfId="23104" xr:uid="{00000000-0005-0000-0000-0000DF040000}"/>
    <cellStyle name="40 % - Akzent4 2 2 3 2 3 3" xfId="36588" xr:uid="{00000000-0005-0000-0000-0000DF040000}"/>
    <cellStyle name="40 % - Akzent4 2 2 3 2 3 4" xfId="50079" xr:uid="{00000000-0005-0000-0000-0000DF040000}"/>
    <cellStyle name="40 % - Akzent4 2 2 3 2 4" xfId="13009" xr:uid="{00000000-0005-0000-0000-0000DF040000}"/>
    <cellStyle name="40 % - Akzent4 2 2 3 2 4 2" xfId="26460" xr:uid="{00000000-0005-0000-0000-0000DF040000}"/>
    <cellStyle name="40 % - Akzent4 2 2 3 2 4 3" xfId="39944" xr:uid="{00000000-0005-0000-0000-0000DF040000}"/>
    <cellStyle name="40 % - Akzent4 2 2 3 2 4 4" xfId="53435" xr:uid="{00000000-0005-0000-0000-0000DF040000}"/>
    <cellStyle name="40 % - Akzent4 2 2 3 2 5" xfId="16391" xr:uid="{00000000-0005-0000-0000-0000DF040000}"/>
    <cellStyle name="40 % - Akzent4 2 2 3 2 6" xfId="29875" xr:uid="{00000000-0005-0000-0000-0000DF040000}"/>
    <cellStyle name="40 % - Akzent4 2 2 3 2 7" xfId="43366" xr:uid="{00000000-0005-0000-0000-0000DF040000}"/>
    <cellStyle name="40 % - Akzent4 2 2 3 3" xfId="5170" xr:uid="{00000000-0005-0000-0000-0000DE040000}"/>
    <cellStyle name="40 % - Akzent4 2 2 3 3 2" xfId="18621" xr:uid="{00000000-0005-0000-0000-0000DE040000}"/>
    <cellStyle name="40 % - Akzent4 2 2 3 3 3" xfId="32105" xr:uid="{00000000-0005-0000-0000-0000DE040000}"/>
    <cellStyle name="40 % - Akzent4 2 2 3 3 4" xfId="45596" xr:uid="{00000000-0005-0000-0000-0000DE040000}"/>
    <cellStyle name="40 % - Akzent4 2 2 3 4" xfId="8526" xr:uid="{00000000-0005-0000-0000-0000DE040000}"/>
    <cellStyle name="40 % - Akzent4 2 2 3 4 2" xfId="21977" xr:uid="{00000000-0005-0000-0000-0000DE040000}"/>
    <cellStyle name="40 % - Akzent4 2 2 3 4 3" xfId="35461" xr:uid="{00000000-0005-0000-0000-0000DE040000}"/>
    <cellStyle name="40 % - Akzent4 2 2 3 4 4" xfId="48952" xr:uid="{00000000-0005-0000-0000-0000DE040000}"/>
    <cellStyle name="40 % - Akzent4 2 2 3 5" xfId="11882" xr:uid="{00000000-0005-0000-0000-0000DE040000}"/>
    <cellStyle name="40 % - Akzent4 2 2 3 5 2" xfId="25333" xr:uid="{00000000-0005-0000-0000-0000DE040000}"/>
    <cellStyle name="40 % - Akzent4 2 2 3 5 3" xfId="38817" xr:uid="{00000000-0005-0000-0000-0000DE040000}"/>
    <cellStyle name="40 % - Akzent4 2 2 3 5 4" xfId="52308" xr:uid="{00000000-0005-0000-0000-0000DE040000}"/>
    <cellStyle name="40 % - Akzent4 2 2 3 6" xfId="15264" xr:uid="{00000000-0005-0000-0000-0000DE040000}"/>
    <cellStyle name="40 % - Akzent4 2 2 3 7" xfId="28748" xr:uid="{00000000-0005-0000-0000-0000DE040000}"/>
    <cellStyle name="40 % - Akzent4 2 2 3 8" xfId="42239" xr:uid="{00000000-0005-0000-0000-0000DE040000}"/>
    <cellStyle name="40 % - Akzent4 2 2 4" xfId="2375" xr:uid="{00000000-0005-0000-0000-0000E0040000}"/>
    <cellStyle name="40 % - Akzent4 2 2 4 2" xfId="5737" xr:uid="{00000000-0005-0000-0000-0000E0040000}"/>
    <cellStyle name="40 % - Akzent4 2 2 4 2 2" xfId="19188" xr:uid="{00000000-0005-0000-0000-0000E0040000}"/>
    <cellStyle name="40 % - Akzent4 2 2 4 2 3" xfId="32672" xr:uid="{00000000-0005-0000-0000-0000E0040000}"/>
    <cellStyle name="40 % - Akzent4 2 2 4 2 4" xfId="46163" xr:uid="{00000000-0005-0000-0000-0000E0040000}"/>
    <cellStyle name="40 % - Akzent4 2 2 4 3" xfId="9093" xr:uid="{00000000-0005-0000-0000-0000E0040000}"/>
    <cellStyle name="40 % - Akzent4 2 2 4 3 2" xfId="22544" xr:uid="{00000000-0005-0000-0000-0000E0040000}"/>
    <cellStyle name="40 % - Akzent4 2 2 4 3 3" xfId="36028" xr:uid="{00000000-0005-0000-0000-0000E0040000}"/>
    <cellStyle name="40 % - Akzent4 2 2 4 3 4" xfId="49519" xr:uid="{00000000-0005-0000-0000-0000E0040000}"/>
    <cellStyle name="40 % - Akzent4 2 2 4 4" xfId="12449" xr:uid="{00000000-0005-0000-0000-0000E0040000}"/>
    <cellStyle name="40 % - Akzent4 2 2 4 4 2" xfId="25900" xr:uid="{00000000-0005-0000-0000-0000E0040000}"/>
    <cellStyle name="40 % - Akzent4 2 2 4 4 3" xfId="39384" xr:uid="{00000000-0005-0000-0000-0000E0040000}"/>
    <cellStyle name="40 % - Akzent4 2 2 4 4 4" xfId="52875" xr:uid="{00000000-0005-0000-0000-0000E0040000}"/>
    <cellStyle name="40 % - Akzent4 2 2 4 5" xfId="15831" xr:uid="{00000000-0005-0000-0000-0000E0040000}"/>
    <cellStyle name="40 % - Akzent4 2 2 4 6" xfId="29315" xr:uid="{00000000-0005-0000-0000-0000E0040000}"/>
    <cellStyle name="40 % - Akzent4 2 2 4 7" xfId="42806" xr:uid="{00000000-0005-0000-0000-0000E0040000}"/>
    <cellStyle name="40 % - Akzent4 2 2 5" xfId="3481" xr:uid="{00000000-0005-0000-0000-0000E1040000}"/>
    <cellStyle name="40 % - Akzent4 2 2 5 2" xfId="6842" xr:uid="{00000000-0005-0000-0000-0000E1040000}"/>
    <cellStyle name="40 % - Akzent4 2 2 5 2 2" xfId="20293" xr:uid="{00000000-0005-0000-0000-0000E1040000}"/>
    <cellStyle name="40 % - Akzent4 2 2 5 2 3" xfId="33777" xr:uid="{00000000-0005-0000-0000-0000E1040000}"/>
    <cellStyle name="40 % - Akzent4 2 2 5 2 4" xfId="47268" xr:uid="{00000000-0005-0000-0000-0000E1040000}"/>
    <cellStyle name="40 % - Akzent4 2 2 5 3" xfId="10198" xr:uid="{00000000-0005-0000-0000-0000E1040000}"/>
    <cellStyle name="40 % - Akzent4 2 2 5 3 2" xfId="23649" xr:uid="{00000000-0005-0000-0000-0000E1040000}"/>
    <cellStyle name="40 % - Akzent4 2 2 5 3 3" xfId="37133" xr:uid="{00000000-0005-0000-0000-0000E1040000}"/>
    <cellStyle name="40 % - Akzent4 2 2 5 3 4" xfId="50624" xr:uid="{00000000-0005-0000-0000-0000E1040000}"/>
    <cellStyle name="40 % - Akzent4 2 2 5 4" xfId="13554" xr:uid="{00000000-0005-0000-0000-0000E1040000}"/>
    <cellStyle name="40 % - Akzent4 2 2 5 4 2" xfId="27005" xr:uid="{00000000-0005-0000-0000-0000E1040000}"/>
    <cellStyle name="40 % - Akzent4 2 2 5 4 3" xfId="40489" xr:uid="{00000000-0005-0000-0000-0000E1040000}"/>
    <cellStyle name="40 % - Akzent4 2 2 5 4 4" xfId="53980" xr:uid="{00000000-0005-0000-0000-0000E1040000}"/>
    <cellStyle name="40 % - Akzent4 2 2 5 5" xfId="16936" xr:uid="{00000000-0005-0000-0000-0000E1040000}"/>
    <cellStyle name="40 % - Akzent4 2 2 5 6" xfId="30420" xr:uid="{00000000-0005-0000-0000-0000E1040000}"/>
    <cellStyle name="40 % - Akzent4 2 2 5 7" xfId="43911" xr:uid="{00000000-0005-0000-0000-0000E1040000}"/>
    <cellStyle name="40 % - Akzent4 2 2 6" xfId="4061" xr:uid="{00000000-0005-0000-0000-0000E2040000}"/>
    <cellStyle name="40 % - Akzent4 2 2 6 2" xfId="7418" xr:uid="{00000000-0005-0000-0000-0000E2040000}"/>
    <cellStyle name="40 % - Akzent4 2 2 6 2 2" xfId="20869" xr:uid="{00000000-0005-0000-0000-0000E2040000}"/>
    <cellStyle name="40 % - Akzent4 2 2 6 2 3" xfId="34353" xr:uid="{00000000-0005-0000-0000-0000E2040000}"/>
    <cellStyle name="40 % - Akzent4 2 2 6 2 4" xfId="47844" xr:uid="{00000000-0005-0000-0000-0000E2040000}"/>
    <cellStyle name="40 % - Akzent4 2 2 6 3" xfId="10774" xr:uid="{00000000-0005-0000-0000-0000E2040000}"/>
    <cellStyle name="40 % - Akzent4 2 2 6 3 2" xfId="24225" xr:uid="{00000000-0005-0000-0000-0000E2040000}"/>
    <cellStyle name="40 % - Akzent4 2 2 6 3 3" xfId="37709" xr:uid="{00000000-0005-0000-0000-0000E2040000}"/>
    <cellStyle name="40 % - Akzent4 2 2 6 3 4" xfId="51200" xr:uid="{00000000-0005-0000-0000-0000E2040000}"/>
    <cellStyle name="40 % - Akzent4 2 2 6 4" xfId="14130" xr:uid="{00000000-0005-0000-0000-0000E2040000}"/>
    <cellStyle name="40 % - Akzent4 2 2 6 4 2" xfId="27581" xr:uid="{00000000-0005-0000-0000-0000E2040000}"/>
    <cellStyle name="40 % - Akzent4 2 2 6 4 3" xfId="41065" xr:uid="{00000000-0005-0000-0000-0000E2040000}"/>
    <cellStyle name="40 % - Akzent4 2 2 6 4 4" xfId="54556" xr:uid="{00000000-0005-0000-0000-0000E2040000}"/>
    <cellStyle name="40 % - Akzent4 2 2 6 5" xfId="17512" xr:uid="{00000000-0005-0000-0000-0000E2040000}"/>
    <cellStyle name="40 % - Akzent4 2 2 6 6" xfId="30996" xr:uid="{00000000-0005-0000-0000-0000E2040000}"/>
    <cellStyle name="40 % - Akzent4 2 2 6 7" xfId="44487" xr:uid="{00000000-0005-0000-0000-0000E2040000}"/>
    <cellStyle name="40 % - Akzent4 2 2 7" xfId="4611" xr:uid="{00000000-0005-0000-0000-0000D7040000}"/>
    <cellStyle name="40 % - Akzent4 2 2 7 2" xfId="18062" xr:uid="{00000000-0005-0000-0000-0000D7040000}"/>
    <cellStyle name="40 % - Akzent4 2 2 7 3" xfId="31546" xr:uid="{00000000-0005-0000-0000-0000D7040000}"/>
    <cellStyle name="40 % - Akzent4 2 2 7 4" xfId="45037" xr:uid="{00000000-0005-0000-0000-0000D7040000}"/>
    <cellStyle name="40 % - Akzent4 2 2 8" xfId="7967" xr:uid="{00000000-0005-0000-0000-0000D7040000}"/>
    <cellStyle name="40 % - Akzent4 2 2 8 2" xfId="21418" xr:uid="{00000000-0005-0000-0000-0000D7040000}"/>
    <cellStyle name="40 % - Akzent4 2 2 8 3" xfId="34902" xr:uid="{00000000-0005-0000-0000-0000D7040000}"/>
    <cellStyle name="40 % - Akzent4 2 2 8 4" xfId="48393" xr:uid="{00000000-0005-0000-0000-0000D7040000}"/>
    <cellStyle name="40 % - Akzent4 2 2 9" xfId="11323" xr:uid="{00000000-0005-0000-0000-0000D7040000}"/>
    <cellStyle name="40 % - Akzent4 2 2 9 2" xfId="24774" xr:uid="{00000000-0005-0000-0000-0000D7040000}"/>
    <cellStyle name="40 % - Akzent4 2 2 9 3" xfId="38258" xr:uid="{00000000-0005-0000-0000-0000D7040000}"/>
    <cellStyle name="40 % - Akzent4 2 2 9 4" xfId="51749" xr:uid="{00000000-0005-0000-0000-0000D7040000}"/>
    <cellStyle name="40 % - Akzent4 2 3" xfId="1314" xr:uid="{00000000-0005-0000-0000-0000E3040000}"/>
    <cellStyle name="40 % - Akzent4 2 3 10" xfId="14790" xr:uid="{00000000-0005-0000-0000-0000E3040000}"/>
    <cellStyle name="40 % - Akzent4 2 3 11" xfId="28273" xr:uid="{00000000-0005-0000-0000-0000E3040000}"/>
    <cellStyle name="40 % - Akzent4 2 3 12" xfId="41764" xr:uid="{00000000-0005-0000-0000-0000E3040000}"/>
    <cellStyle name="40 % - Akzent4 2 3 2" xfId="1554" xr:uid="{00000000-0005-0000-0000-0000E4040000}"/>
    <cellStyle name="40 % - Akzent4 2 3 2 10" xfId="28523" xr:uid="{00000000-0005-0000-0000-0000E4040000}"/>
    <cellStyle name="40 % - Akzent4 2 3 2 11" xfId="42014" xr:uid="{00000000-0005-0000-0000-0000E4040000}"/>
    <cellStyle name="40 % - Akzent4 2 3 2 2" xfId="2131" xr:uid="{00000000-0005-0000-0000-0000E5040000}"/>
    <cellStyle name="40 % - Akzent4 2 3 2 2 2" xfId="3272" xr:uid="{00000000-0005-0000-0000-0000E6040000}"/>
    <cellStyle name="40 % - Akzent4 2 3 2 2 2 2" xfId="6633" xr:uid="{00000000-0005-0000-0000-0000E6040000}"/>
    <cellStyle name="40 % - Akzent4 2 3 2 2 2 2 2" xfId="20084" xr:uid="{00000000-0005-0000-0000-0000E6040000}"/>
    <cellStyle name="40 % - Akzent4 2 3 2 2 2 2 3" xfId="33568" xr:uid="{00000000-0005-0000-0000-0000E6040000}"/>
    <cellStyle name="40 % - Akzent4 2 3 2 2 2 2 4" xfId="47059" xr:uid="{00000000-0005-0000-0000-0000E6040000}"/>
    <cellStyle name="40 % - Akzent4 2 3 2 2 2 3" xfId="9989" xr:uid="{00000000-0005-0000-0000-0000E6040000}"/>
    <cellStyle name="40 % - Akzent4 2 3 2 2 2 3 2" xfId="23440" xr:uid="{00000000-0005-0000-0000-0000E6040000}"/>
    <cellStyle name="40 % - Akzent4 2 3 2 2 2 3 3" xfId="36924" xr:uid="{00000000-0005-0000-0000-0000E6040000}"/>
    <cellStyle name="40 % - Akzent4 2 3 2 2 2 3 4" xfId="50415" xr:uid="{00000000-0005-0000-0000-0000E6040000}"/>
    <cellStyle name="40 % - Akzent4 2 3 2 2 2 4" xfId="13345" xr:uid="{00000000-0005-0000-0000-0000E6040000}"/>
    <cellStyle name="40 % - Akzent4 2 3 2 2 2 4 2" xfId="26796" xr:uid="{00000000-0005-0000-0000-0000E6040000}"/>
    <cellStyle name="40 % - Akzent4 2 3 2 2 2 4 3" xfId="40280" xr:uid="{00000000-0005-0000-0000-0000E6040000}"/>
    <cellStyle name="40 % - Akzent4 2 3 2 2 2 4 4" xfId="53771" xr:uid="{00000000-0005-0000-0000-0000E6040000}"/>
    <cellStyle name="40 % - Akzent4 2 3 2 2 2 5" xfId="16727" xr:uid="{00000000-0005-0000-0000-0000E6040000}"/>
    <cellStyle name="40 % - Akzent4 2 3 2 2 2 6" xfId="30211" xr:uid="{00000000-0005-0000-0000-0000E6040000}"/>
    <cellStyle name="40 % - Akzent4 2 3 2 2 2 7" xfId="43702" xr:uid="{00000000-0005-0000-0000-0000E6040000}"/>
    <cellStyle name="40 % - Akzent4 2 3 2 2 3" xfId="5506" xr:uid="{00000000-0005-0000-0000-0000E5040000}"/>
    <cellStyle name="40 % - Akzent4 2 3 2 2 3 2" xfId="18957" xr:uid="{00000000-0005-0000-0000-0000E5040000}"/>
    <cellStyle name="40 % - Akzent4 2 3 2 2 3 3" xfId="32441" xr:uid="{00000000-0005-0000-0000-0000E5040000}"/>
    <cellStyle name="40 % - Akzent4 2 3 2 2 3 4" xfId="45932" xr:uid="{00000000-0005-0000-0000-0000E5040000}"/>
    <cellStyle name="40 % - Akzent4 2 3 2 2 4" xfId="8862" xr:uid="{00000000-0005-0000-0000-0000E5040000}"/>
    <cellStyle name="40 % - Akzent4 2 3 2 2 4 2" xfId="22313" xr:uid="{00000000-0005-0000-0000-0000E5040000}"/>
    <cellStyle name="40 % - Akzent4 2 3 2 2 4 3" xfId="35797" xr:uid="{00000000-0005-0000-0000-0000E5040000}"/>
    <cellStyle name="40 % - Akzent4 2 3 2 2 4 4" xfId="49288" xr:uid="{00000000-0005-0000-0000-0000E5040000}"/>
    <cellStyle name="40 % - Akzent4 2 3 2 2 5" xfId="12218" xr:uid="{00000000-0005-0000-0000-0000E5040000}"/>
    <cellStyle name="40 % - Akzent4 2 3 2 2 5 2" xfId="25669" xr:uid="{00000000-0005-0000-0000-0000E5040000}"/>
    <cellStyle name="40 % - Akzent4 2 3 2 2 5 3" xfId="39153" xr:uid="{00000000-0005-0000-0000-0000E5040000}"/>
    <cellStyle name="40 % - Akzent4 2 3 2 2 5 4" xfId="52644" xr:uid="{00000000-0005-0000-0000-0000E5040000}"/>
    <cellStyle name="40 % - Akzent4 2 3 2 2 6" xfId="15600" xr:uid="{00000000-0005-0000-0000-0000E5040000}"/>
    <cellStyle name="40 % - Akzent4 2 3 2 2 7" xfId="29084" xr:uid="{00000000-0005-0000-0000-0000E5040000}"/>
    <cellStyle name="40 % - Akzent4 2 3 2 2 8" xfId="42575" xr:uid="{00000000-0005-0000-0000-0000E5040000}"/>
    <cellStyle name="40 % - Akzent4 2 3 2 3" xfId="2712" xr:uid="{00000000-0005-0000-0000-0000E7040000}"/>
    <cellStyle name="40 % - Akzent4 2 3 2 3 2" xfId="6073" xr:uid="{00000000-0005-0000-0000-0000E7040000}"/>
    <cellStyle name="40 % - Akzent4 2 3 2 3 2 2" xfId="19524" xr:uid="{00000000-0005-0000-0000-0000E7040000}"/>
    <cellStyle name="40 % - Akzent4 2 3 2 3 2 3" xfId="33008" xr:uid="{00000000-0005-0000-0000-0000E7040000}"/>
    <cellStyle name="40 % - Akzent4 2 3 2 3 2 4" xfId="46499" xr:uid="{00000000-0005-0000-0000-0000E7040000}"/>
    <cellStyle name="40 % - Akzent4 2 3 2 3 3" xfId="9429" xr:uid="{00000000-0005-0000-0000-0000E7040000}"/>
    <cellStyle name="40 % - Akzent4 2 3 2 3 3 2" xfId="22880" xr:uid="{00000000-0005-0000-0000-0000E7040000}"/>
    <cellStyle name="40 % - Akzent4 2 3 2 3 3 3" xfId="36364" xr:uid="{00000000-0005-0000-0000-0000E7040000}"/>
    <cellStyle name="40 % - Akzent4 2 3 2 3 3 4" xfId="49855" xr:uid="{00000000-0005-0000-0000-0000E7040000}"/>
    <cellStyle name="40 % - Akzent4 2 3 2 3 4" xfId="12785" xr:uid="{00000000-0005-0000-0000-0000E7040000}"/>
    <cellStyle name="40 % - Akzent4 2 3 2 3 4 2" xfId="26236" xr:uid="{00000000-0005-0000-0000-0000E7040000}"/>
    <cellStyle name="40 % - Akzent4 2 3 2 3 4 3" xfId="39720" xr:uid="{00000000-0005-0000-0000-0000E7040000}"/>
    <cellStyle name="40 % - Akzent4 2 3 2 3 4 4" xfId="53211" xr:uid="{00000000-0005-0000-0000-0000E7040000}"/>
    <cellStyle name="40 % - Akzent4 2 3 2 3 5" xfId="16167" xr:uid="{00000000-0005-0000-0000-0000E7040000}"/>
    <cellStyle name="40 % - Akzent4 2 3 2 3 6" xfId="29651" xr:uid="{00000000-0005-0000-0000-0000E7040000}"/>
    <cellStyle name="40 % - Akzent4 2 3 2 3 7" xfId="43142" xr:uid="{00000000-0005-0000-0000-0000E7040000}"/>
    <cellStyle name="40 % - Akzent4 2 3 2 4" xfId="3817" xr:uid="{00000000-0005-0000-0000-0000E8040000}"/>
    <cellStyle name="40 % - Akzent4 2 3 2 4 2" xfId="7178" xr:uid="{00000000-0005-0000-0000-0000E8040000}"/>
    <cellStyle name="40 % - Akzent4 2 3 2 4 2 2" xfId="20629" xr:uid="{00000000-0005-0000-0000-0000E8040000}"/>
    <cellStyle name="40 % - Akzent4 2 3 2 4 2 3" xfId="34113" xr:uid="{00000000-0005-0000-0000-0000E8040000}"/>
    <cellStyle name="40 % - Akzent4 2 3 2 4 2 4" xfId="47604" xr:uid="{00000000-0005-0000-0000-0000E8040000}"/>
    <cellStyle name="40 % - Akzent4 2 3 2 4 3" xfId="10534" xr:uid="{00000000-0005-0000-0000-0000E8040000}"/>
    <cellStyle name="40 % - Akzent4 2 3 2 4 3 2" xfId="23985" xr:uid="{00000000-0005-0000-0000-0000E8040000}"/>
    <cellStyle name="40 % - Akzent4 2 3 2 4 3 3" xfId="37469" xr:uid="{00000000-0005-0000-0000-0000E8040000}"/>
    <cellStyle name="40 % - Akzent4 2 3 2 4 3 4" xfId="50960" xr:uid="{00000000-0005-0000-0000-0000E8040000}"/>
    <cellStyle name="40 % - Akzent4 2 3 2 4 4" xfId="13890" xr:uid="{00000000-0005-0000-0000-0000E8040000}"/>
    <cellStyle name="40 % - Akzent4 2 3 2 4 4 2" xfId="27341" xr:uid="{00000000-0005-0000-0000-0000E8040000}"/>
    <cellStyle name="40 % - Akzent4 2 3 2 4 4 3" xfId="40825" xr:uid="{00000000-0005-0000-0000-0000E8040000}"/>
    <cellStyle name="40 % - Akzent4 2 3 2 4 4 4" xfId="54316" xr:uid="{00000000-0005-0000-0000-0000E8040000}"/>
    <cellStyle name="40 % - Akzent4 2 3 2 4 5" xfId="17272" xr:uid="{00000000-0005-0000-0000-0000E8040000}"/>
    <cellStyle name="40 % - Akzent4 2 3 2 4 6" xfId="30756" xr:uid="{00000000-0005-0000-0000-0000E8040000}"/>
    <cellStyle name="40 % - Akzent4 2 3 2 4 7" xfId="44247" xr:uid="{00000000-0005-0000-0000-0000E8040000}"/>
    <cellStyle name="40 % - Akzent4 2 3 2 5" xfId="4397" xr:uid="{00000000-0005-0000-0000-0000E9040000}"/>
    <cellStyle name="40 % - Akzent4 2 3 2 5 2" xfId="7754" xr:uid="{00000000-0005-0000-0000-0000E9040000}"/>
    <cellStyle name="40 % - Akzent4 2 3 2 5 2 2" xfId="21205" xr:uid="{00000000-0005-0000-0000-0000E9040000}"/>
    <cellStyle name="40 % - Akzent4 2 3 2 5 2 3" xfId="34689" xr:uid="{00000000-0005-0000-0000-0000E9040000}"/>
    <cellStyle name="40 % - Akzent4 2 3 2 5 2 4" xfId="48180" xr:uid="{00000000-0005-0000-0000-0000E9040000}"/>
    <cellStyle name="40 % - Akzent4 2 3 2 5 3" xfId="11110" xr:uid="{00000000-0005-0000-0000-0000E9040000}"/>
    <cellStyle name="40 % - Akzent4 2 3 2 5 3 2" xfId="24561" xr:uid="{00000000-0005-0000-0000-0000E9040000}"/>
    <cellStyle name="40 % - Akzent4 2 3 2 5 3 3" xfId="38045" xr:uid="{00000000-0005-0000-0000-0000E9040000}"/>
    <cellStyle name="40 % - Akzent4 2 3 2 5 3 4" xfId="51536" xr:uid="{00000000-0005-0000-0000-0000E9040000}"/>
    <cellStyle name="40 % - Akzent4 2 3 2 5 4" xfId="14466" xr:uid="{00000000-0005-0000-0000-0000E9040000}"/>
    <cellStyle name="40 % - Akzent4 2 3 2 5 4 2" xfId="27917" xr:uid="{00000000-0005-0000-0000-0000E9040000}"/>
    <cellStyle name="40 % - Akzent4 2 3 2 5 4 3" xfId="41401" xr:uid="{00000000-0005-0000-0000-0000E9040000}"/>
    <cellStyle name="40 % - Akzent4 2 3 2 5 4 4" xfId="54892" xr:uid="{00000000-0005-0000-0000-0000E9040000}"/>
    <cellStyle name="40 % - Akzent4 2 3 2 5 5" xfId="17848" xr:uid="{00000000-0005-0000-0000-0000E9040000}"/>
    <cellStyle name="40 % - Akzent4 2 3 2 5 6" xfId="31332" xr:uid="{00000000-0005-0000-0000-0000E9040000}"/>
    <cellStyle name="40 % - Akzent4 2 3 2 5 7" xfId="44823" xr:uid="{00000000-0005-0000-0000-0000E9040000}"/>
    <cellStyle name="40 % - Akzent4 2 3 2 6" xfId="4947" xr:uid="{00000000-0005-0000-0000-0000E4040000}"/>
    <cellStyle name="40 % - Akzent4 2 3 2 6 2" xfId="18398" xr:uid="{00000000-0005-0000-0000-0000E4040000}"/>
    <cellStyle name="40 % - Akzent4 2 3 2 6 3" xfId="31882" xr:uid="{00000000-0005-0000-0000-0000E4040000}"/>
    <cellStyle name="40 % - Akzent4 2 3 2 6 4" xfId="45373" xr:uid="{00000000-0005-0000-0000-0000E4040000}"/>
    <cellStyle name="40 % - Akzent4 2 3 2 7" xfId="8303" xr:uid="{00000000-0005-0000-0000-0000E4040000}"/>
    <cellStyle name="40 % - Akzent4 2 3 2 7 2" xfId="21754" xr:uid="{00000000-0005-0000-0000-0000E4040000}"/>
    <cellStyle name="40 % - Akzent4 2 3 2 7 3" xfId="35238" xr:uid="{00000000-0005-0000-0000-0000E4040000}"/>
    <cellStyle name="40 % - Akzent4 2 3 2 7 4" xfId="48729" xr:uid="{00000000-0005-0000-0000-0000E4040000}"/>
    <cellStyle name="40 % - Akzent4 2 3 2 8" xfId="11659" xr:uid="{00000000-0005-0000-0000-0000E4040000}"/>
    <cellStyle name="40 % - Akzent4 2 3 2 8 2" xfId="25110" xr:uid="{00000000-0005-0000-0000-0000E4040000}"/>
    <cellStyle name="40 % - Akzent4 2 3 2 8 3" xfId="38594" xr:uid="{00000000-0005-0000-0000-0000E4040000}"/>
    <cellStyle name="40 % - Akzent4 2 3 2 8 4" xfId="52085" xr:uid="{00000000-0005-0000-0000-0000E4040000}"/>
    <cellStyle name="40 % - Akzent4 2 3 2 9" xfId="15040" xr:uid="{00000000-0005-0000-0000-0000E4040000}"/>
    <cellStyle name="40 % - Akzent4 2 3 3" xfId="1882" xr:uid="{00000000-0005-0000-0000-0000EA040000}"/>
    <cellStyle name="40 % - Akzent4 2 3 3 2" xfId="3022" xr:uid="{00000000-0005-0000-0000-0000EB040000}"/>
    <cellStyle name="40 % - Akzent4 2 3 3 2 2" xfId="6383" xr:uid="{00000000-0005-0000-0000-0000EB040000}"/>
    <cellStyle name="40 % - Akzent4 2 3 3 2 2 2" xfId="19834" xr:uid="{00000000-0005-0000-0000-0000EB040000}"/>
    <cellStyle name="40 % - Akzent4 2 3 3 2 2 3" xfId="33318" xr:uid="{00000000-0005-0000-0000-0000EB040000}"/>
    <cellStyle name="40 % - Akzent4 2 3 3 2 2 4" xfId="46809" xr:uid="{00000000-0005-0000-0000-0000EB040000}"/>
    <cellStyle name="40 % - Akzent4 2 3 3 2 3" xfId="9739" xr:uid="{00000000-0005-0000-0000-0000EB040000}"/>
    <cellStyle name="40 % - Akzent4 2 3 3 2 3 2" xfId="23190" xr:uid="{00000000-0005-0000-0000-0000EB040000}"/>
    <cellStyle name="40 % - Akzent4 2 3 3 2 3 3" xfId="36674" xr:uid="{00000000-0005-0000-0000-0000EB040000}"/>
    <cellStyle name="40 % - Akzent4 2 3 3 2 3 4" xfId="50165" xr:uid="{00000000-0005-0000-0000-0000EB040000}"/>
    <cellStyle name="40 % - Akzent4 2 3 3 2 4" xfId="13095" xr:uid="{00000000-0005-0000-0000-0000EB040000}"/>
    <cellStyle name="40 % - Akzent4 2 3 3 2 4 2" xfId="26546" xr:uid="{00000000-0005-0000-0000-0000EB040000}"/>
    <cellStyle name="40 % - Akzent4 2 3 3 2 4 3" xfId="40030" xr:uid="{00000000-0005-0000-0000-0000EB040000}"/>
    <cellStyle name="40 % - Akzent4 2 3 3 2 4 4" xfId="53521" xr:uid="{00000000-0005-0000-0000-0000EB040000}"/>
    <cellStyle name="40 % - Akzent4 2 3 3 2 5" xfId="16477" xr:uid="{00000000-0005-0000-0000-0000EB040000}"/>
    <cellStyle name="40 % - Akzent4 2 3 3 2 6" xfId="29961" xr:uid="{00000000-0005-0000-0000-0000EB040000}"/>
    <cellStyle name="40 % - Akzent4 2 3 3 2 7" xfId="43452" xr:uid="{00000000-0005-0000-0000-0000EB040000}"/>
    <cellStyle name="40 % - Akzent4 2 3 3 3" xfId="5256" xr:uid="{00000000-0005-0000-0000-0000EA040000}"/>
    <cellStyle name="40 % - Akzent4 2 3 3 3 2" xfId="18707" xr:uid="{00000000-0005-0000-0000-0000EA040000}"/>
    <cellStyle name="40 % - Akzent4 2 3 3 3 3" xfId="32191" xr:uid="{00000000-0005-0000-0000-0000EA040000}"/>
    <cellStyle name="40 % - Akzent4 2 3 3 3 4" xfId="45682" xr:uid="{00000000-0005-0000-0000-0000EA040000}"/>
    <cellStyle name="40 % - Akzent4 2 3 3 4" xfId="8612" xr:uid="{00000000-0005-0000-0000-0000EA040000}"/>
    <cellStyle name="40 % - Akzent4 2 3 3 4 2" xfId="22063" xr:uid="{00000000-0005-0000-0000-0000EA040000}"/>
    <cellStyle name="40 % - Akzent4 2 3 3 4 3" xfId="35547" xr:uid="{00000000-0005-0000-0000-0000EA040000}"/>
    <cellStyle name="40 % - Akzent4 2 3 3 4 4" xfId="49038" xr:uid="{00000000-0005-0000-0000-0000EA040000}"/>
    <cellStyle name="40 % - Akzent4 2 3 3 5" xfId="11968" xr:uid="{00000000-0005-0000-0000-0000EA040000}"/>
    <cellStyle name="40 % - Akzent4 2 3 3 5 2" xfId="25419" xr:uid="{00000000-0005-0000-0000-0000EA040000}"/>
    <cellStyle name="40 % - Akzent4 2 3 3 5 3" xfId="38903" xr:uid="{00000000-0005-0000-0000-0000EA040000}"/>
    <cellStyle name="40 % - Akzent4 2 3 3 5 4" xfId="52394" xr:uid="{00000000-0005-0000-0000-0000EA040000}"/>
    <cellStyle name="40 % - Akzent4 2 3 3 6" xfId="15350" xr:uid="{00000000-0005-0000-0000-0000EA040000}"/>
    <cellStyle name="40 % - Akzent4 2 3 3 7" xfId="28834" xr:uid="{00000000-0005-0000-0000-0000EA040000}"/>
    <cellStyle name="40 % - Akzent4 2 3 3 8" xfId="42325" xr:uid="{00000000-0005-0000-0000-0000EA040000}"/>
    <cellStyle name="40 % - Akzent4 2 3 4" xfId="2461" xr:uid="{00000000-0005-0000-0000-0000EC040000}"/>
    <cellStyle name="40 % - Akzent4 2 3 4 2" xfId="5823" xr:uid="{00000000-0005-0000-0000-0000EC040000}"/>
    <cellStyle name="40 % - Akzent4 2 3 4 2 2" xfId="19274" xr:uid="{00000000-0005-0000-0000-0000EC040000}"/>
    <cellStyle name="40 % - Akzent4 2 3 4 2 3" xfId="32758" xr:uid="{00000000-0005-0000-0000-0000EC040000}"/>
    <cellStyle name="40 % - Akzent4 2 3 4 2 4" xfId="46249" xr:uid="{00000000-0005-0000-0000-0000EC040000}"/>
    <cellStyle name="40 % - Akzent4 2 3 4 3" xfId="9179" xr:uid="{00000000-0005-0000-0000-0000EC040000}"/>
    <cellStyle name="40 % - Akzent4 2 3 4 3 2" xfId="22630" xr:uid="{00000000-0005-0000-0000-0000EC040000}"/>
    <cellStyle name="40 % - Akzent4 2 3 4 3 3" xfId="36114" xr:uid="{00000000-0005-0000-0000-0000EC040000}"/>
    <cellStyle name="40 % - Akzent4 2 3 4 3 4" xfId="49605" xr:uid="{00000000-0005-0000-0000-0000EC040000}"/>
    <cellStyle name="40 % - Akzent4 2 3 4 4" xfId="12535" xr:uid="{00000000-0005-0000-0000-0000EC040000}"/>
    <cellStyle name="40 % - Akzent4 2 3 4 4 2" xfId="25986" xr:uid="{00000000-0005-0000-0000-0000EC040000}"/>
    <cellStyle name="40 % - Akzent4 2 3 4 4 3" xfId="39470" xr:uid="{00000000-0005-0000-0000-0000EC040000}"/>
    <cellStyle name="40 % - Akzent4 2 3 4 4 4" xfId="52961" xr:uid="{00000000-0005-0000-0000-0000EC040000}"/>
    <cellStyle name="40 % - Akzent4 2 3 4 5" xfId="15917" xr:uid="{00000000-0005-0000-0000-0000EC040000}"/>
    <cellStyle name="40 % - Akzent4 2 3 4 6" xfId="29401" xr:uid="{00000000-0005-0000-0000-0000EC040000}"/>
    <cellStyle name="40 % - Akzent4 2 3 4 7" xfId="42892" xr:uid="{00000000-0005-0000-0000-0000EC040000}"/>
    <cellStyle name="40 % - Akzent4 2 3 5" xfId="3567" xr:uid="{00000000-0005-0000-0000-0000ED040000}"/>
    <cellStyle name="40 % - Akzent4 2 3 5 2" xfId="6928" xr:uid="{00000000-0005-0000-0000-0000ED040000}"/>
    <cellStyle name="40 % - Akzent4 2 3 5 2 2" xfId="20379" xr:uid="{00000000-0005-0000-0000-0000ED040000}"/>
    <cellStyle name="40 % - Akzent4 2 3 5 2 3" xfId="33863" xr:uid="{00000000-0005-0000-0000-0000ED040000}"/>
    <cellStyle name="40 % - Akzent4 2 3 5 2 4" xfId="47354" xr:uid="{00000000-0005-0000-0000-0000ED040000}"/>
    <cellStyle name="40 % - Akzent4 2 3 5 3" xfId="10284" xr:uid="{00000000-0005-0000-0000-0000ED040000}"/>
    <cellStyle name="40 % - Akzent4 2 3 5 3 2" xfId="23735" xr:uid="{00000000-0005-0000-0000-0000ED040000}"/>
    <cellStyle name="40 % - Akzent4 2 3 5 3 3" xfId="37219" xr:uid="{00000000-0005-0000-0000-0000ED040000}"/>
    <cellStyle name="40 % - Akzent4 2 3 5 3 4" xfId="50710" xr:uid="{00000000-0005-0000-0000-0000ED040000}"/>
    <cellStyle name="40 % - Akzent4 2 3 5 4" xfId="13640" xr:uid="{00000000-0005-0000-0000-0000ED040000}"/>
    <cellStyle name="40 % - Akzent4 2 3 5 4 2" xfId="27091" xr:uid="{00000000-0005-0000-0000-0000ED040000}"/>
    <cellStyle name="40 % - Akzent4 2 3 5 4 3" xfId="40575" xr:uid="{00000000-0005-0000-0000-0000ED040000}"/>
    <cellStyle name="40 % - Akzent4 2 3 5 4 4" xfId="54066" xr:uid="{00000000-0005-0000-0000-0000ED040000}"/>
    <cellStyle name="40 % - Akzent4 2 3 5 5" xfId="17022" xr:uid="{00000000-0005-0000-0000-0000ED040000}"/>
    <cellStyle name="40 % - Akzent4 2 3 5 6" xfId="30506" xr:uid="{00000000-0005-0000-0000-0000ED040000}"/>
    <cellStyle name="40 % - Akzent4 2 3 5 7" xfId="43997" xr:uid="{00000000-0005-0000-0000-0000ED040000}"/>
    <cellStyle name="40 % - Akzent4 2 3 6" xfId="4147" xr:uid="{00000000-0005-0000-0000-0000EE040000}"/>
    <cellStyle name="40 % - Akzent4 2 3 6 2" xfId="7504" xr:uid="{00000000-0005-0000-0000-0000EE040000}"/>
    <cellStyle name="40 % - Akzent4 2 3 6 2 2" xfId="20955" xr:uid="{00000000-0005-0000-0000-0000EE040000}"/>
    <cellStyle name="40 % - Akzent4 2 3 6 2 3" xfId="34439" xr:uid="{00000000-0005-0000-0000-0000EE040000}"/>
    <cellStyle name="40 % - Akzent4 2 3 6 2 4" xfId="47930" xr:uid="{00000000-0005-0000-0000-0000EE040000}"/>
    <cellStyle name="40 % - Akzent4 2 3 6 3" xfId="10860" xr:uid="{00000000-0005-0000-0000-0000EE040000}"/>
    <cellStyle name="40 % - Akzent4 2 3 6 3 2" xfId="24311" xr:uid="{00000000-0005-0000-0000-0000EE040000}"/>
    <cellStyle name="40 % - Akzent4 2 3 6 3 3" xfId="37795" xr:uid="{00000000-0005-0000-0000-0000EE040000}"/>
    <cellStyle name="40 % - Akzent4 2 3 6 3 4" xfId="51286" xr:uid="{00000000-0005-0000-0000-0000EE040000}"/>
    <cellStyle name="40 % - Akzent4 2 3 6 4" xfId="14216" xr:uid="{00000000-0005-0000-0000-0000EE040000}"/>
    <cellStyle name="40 % - Akzent4 2 3 6 4 2" xfId="27667" xr:uid="{00000000-0005-0000-0000-0000EE040000}"/>
    <cellStyle name="40 % - Akzent4 2 3 6 4 3" xfId="41151" xr:uid="{00000000-0005-0000-0000-0000EE040000}"/>
    <cellStyle name="40 % - Akzent4 2 3 6 4 4" xfId="54642" xr:uid="{00000000-0005-0000-0000-0000EE040000}"/>
    <cellStyle name="40 % - Akzent4 2 3 6 5" xfId="17598" xr:uid="{00000000-0005-0000-0000-0000EE040000}"/>
    <cellStyle name="40 % - Akzent4 2 3 6 6" xfId="31082" xr:uid="{00000000-0005-0000-0000-0000EE040000}"/>
    <cellStyle name="40 % - Akzent4 2 3 6 7" xfId="44573" xr:uid="{00000000-0005-0000-0000-0000EE040000}"/>
    <cellStyle name="40 % - Akzent4 2 3 7" xfId="4697" xr:uid="{00000000-0005-0000-0000-0000E3040000}"/>
    <cellStyle name="40 % - Akzent4 2 3 7 2" xfId="18148" xr:uid="{00000000-0005-0000-0000-0000E3040000}"/>
    <cellStyle name="40 % - Akzent4 2 3 7 3" xfId="31632" xr:uid="{00000000-0005-0000-0000-0000E3040000}"/>
    <cellStyle name="40 % - Akzent4 2 3 7 4" xfId="45123" xr:uid="{00000000-0005-0000-0000-0000E3040000}"/>
    <cellStyle name="40 % - Akzent4 2 3 8" xfId="8053" xr:uid="{00000000-0005-0000-0000-0000E3040000}"/>
    <cellStyle name="40 % - Akzent4 2 3 8 2" xfId="21504" xr:uid="{00000000-0005-0000-0000-0000E3040000}"/>
    <cellStyle name="40 % - Akzent4 2 3 8 3" xfId="34988" xr:uid="{00000000-0005-0000-0000-0000E3040000}"/>
    <cellStyle name="40 % - Akzent4 2 3 8 4" xfId="48479" xr:uid="{00000000-0005-0000-0000-0000E3040000}"/>
    <cellStyle name="40 % - Akzent4 2 3 9" xfId="11409" xr:uid="{00000000-0005-0000-0000-0000E3040000}"/>
    <cellStyle name="40 % - Akzent4 2 3 9 2" xfId="24860" xr:uid="{00000000-0005-0000-0000-0000E3040000}"/>
    <cellStyle name="40 % - Akzent4 2 3 9 3" xfId="38344" xr:uid="{00000000-0005-0000-0000-0000E3040000}"/>
    <cellStyle name="40 % - Akzent4 2 3 9 4" xfId="51835" xr:uid="{00000000-0005-0000-0000-0000E3040000}"/>
    <cellStyle name="40 % - Akzent4 2 4" xfId="1372" xr:uid="{00000000-0005-0000-0000-0000EF040000}"/>
    <cellStyle name="40 % - Akzent4 2 4 10" xfId="28336" xr:uid="{00000000-0005-0000-0000-0000EF040000}"/>
    <cellStyle name="40 % - Akzent4 2 4 11" xfId="41827" xr:uid="{00000000-0005-0000-0000-0000EF040000}"/>
    <cellStyle name="40 % - Akzent4 2 4 2" xfId="1945" xr:uid="{00000000-0005-0000-0000-0000F0040000}"/>
    <cellStyle name="40 % - Akzent4 2 4 2 2" xfId="3085" xr:uid="{00000000-0005-0000-0000-0000F1040000}"/>
    <cellStyle name="40 % - Akzent4 2 4 2 2 2" xfId="6446" xr:uid="{00000000-0005-0000-0000-0000F1040000}"/>
    <cellStyle name="40 % - Akzent4 2 4 2 2 2 2" xfId="19897" xr:uid="{00000000-0005-0000-0000-0000F1040000}"/>
    <cellStyle name="40 % - Akzent4 2 4 2 2 2 3" xfId="33381" xr:uid="{00000000-0005-0000-0000-0000F1040000}"/>
    <cellStyle name="40 % - Akzent4 2 4 2 2 2 4" xfId="46872" xr:uid="{00000000-0005-0000-0000-0000F1040000}"/>
    <cellStyle name="40 % - Akzent4 2 4 2 2 3" xfId="9802" xr:uid="{00000000-0005-0000-0000-0000F1040000}"/>
    <cellStyle name="40 % - Akzent4 2 4 2 2 3 2" xfId="23253" xr:uid="{00000000-0005-0000-0000-0000F1040000}"/>
    <cellStyle name="40 % - Akzent4 2 4 2 2 3 3" xfId="36737" xr:uid="{00000000-0005-0000-0000-0000F1040000}"/>
    <cellStyle name="40 % - Akzent4 2 4 2 2 3 4" xfId="50228" xr:uid="{00000000-0005-0000-0000-0000F1040000}"/>
    <cellStyle name="40 % - Akzent4 2 4 2 2 4" xfId="13158" xr:uid="{00000000-0005-0000-0000-0000F1040000}"/>
    <cellStyle name="40 % - Akzent4 2 4 2 2 4 2" xfId="26609" xr:uid="{00000000-0005-0000-0000-0000F1040000}"/>
    <cellStyle name="40 % - Akzent4 2 4 2 2 4 3" xfId="40093" xr:uid="{00000000-0005-0000-0000-0000F1040000}"/>
    <cellStyle name="40 % - Akzent4 2 4 2 2 4 4" xfId="53584" xr:uid="{00000000-0005-0000-0000-0000F1040000}"/>
    <cellStyle name="40 % - Akzent4 2 4 2 2 5" xfId="16540" xr:uid="{00000000-0005-0000-0000-0000F1040000}"/>
    <cellStyle name="40 % - Akzent4 2 4 2 2 6" xfId="30024" xr:uid="{00000000-0005-0000-0000-0000F1040000}"/>
    <cellStyle name="40 % - Akzent4 2 4 2 2 7" xfId="43515" xr:uid="{00000000-0005-0000-0000-0000F1040000}"/>
    <cellStyle name="40 % - Akzent4 2 4 2 3" xfId="5319" xr:uid="{00000000-0005-0000-0000-0000F0040000}"/>
    <cellStyle name="40 % - Akzent4 2 4 2 3 2" xfId="18770" xr:uid="{00000000-0005-0000-0000-0000F0040000}"/>
    <cellStyle name="40 % - Akzent4 2 4 2 3 3" xfId="32254" xr:uid="{00000000-0005-0000-0000-0000F0040000}"/>
    <cellStyle name="40 % - Akzent4 2 4 2 3 4" xfId="45745" xr:uid="{00000000-0005-0000-0000-0000F0040000}"/>
    <cellStyle name="40 % - Akzent4 2 4 2 4" xfId="8675" xr:uid="{00000000-0005-0000-0000-0000F0040000}"/>
    <cellStyle name="40 % - Akzent4 2 4 2 4 2" xfId="22126" xr:uid="{00000000-0005-0000-0000-0000F0040000}"/>
    <cellStyle name="40 % - Akzent4 2 4 2 4 3" xfId="35610" xr:uid="{00000000-0005-0000-0000-0000F0040000}"/>
    <cellStyle name="40 % - Akzent4 2 4 2 4 4" xfId="49101" xr:uid="{00000000-0005-0000-0000-0000F0040000}"/>
    <cellStyle name="40 % - Akzent4 2 4 2 5" xfId="12031" xr:uid="{00000000-0005-0000-0000-0000F0040000}"/>
    <cellStyle name="40 % - Akzent4 2 4 2 5 2" xfId="25482" xr:uid="{00000000-0005-0000-0000-0000F0040000}"/>
    <cellStyle name="40 % - Akzent4 2 4 2 5 3" xfId="38966" xr:uid="{00000000-0005-0000-0000-0000F0040000}"/>
    <cellStyle name="40 % - Akzent4 2 4 2 5 4" xfId="52457" xr:uid="{00000000-0005-0000-0000-0000F0040000}"/>
    <cellStyle name="40 % - Akzent4 2 4 2 6" xfId="15413" xr:uid="{00000000-0005-0000-0000-0000F0040000}"/>
    <cellStyle name="40 % - Akzent4 2 4 2 7" xfId="28897" xr:uid="{00000000-0005-0000-0000-0000F0040000}"/>
    <cellStyle name="40 % - Akzent4 2 4 2 8" xfId="42388" xr:uid="{00000000-0005-0000-0000-0000F0040000}"/>
    <cellStyle name="40 % - Akzent4 2 4 3" xfId="2525" xr:uid="{00000000-0005-0000-0000-0000F2040000}"/>
    <cellStyle name="40 % - Akzent4 2 4 3 2" xfId="5886" xr:uid="{00000000-0005-0000-0000-0000F2040000}"/>
    <cellStyle name="40 % - Akzent4 2 4 3 2 2" xfId="19337" xr:uid="{00000000-0005-0000-0000-0000F2040000}"/>
    <cellStyle name="40 % - Akzent4 2 4 3 2 3" xfId="32821" xr:uid="{00000000-0005-0000-0000-0000F2040000}"/>
    <cellStyle name="40 % - Akzent4 2 4 3 2 4" xfId="46312" xr:uid="{00000000-0005-0000-0000-0000F2040000}"/>
    <cellStyle name="40 % - Akzent4 2 4 3 3" xfId="9242" xr:uid="{00000000-0005-0000-0000-0000F2040000}"/>
    <cellStyle name="40 % - Akzent4 2 4 3 3 2" xfId="22693" xr:uid="{00000000-0005-0000-0000-0000F2040000}"/>
    <cellStyle name="40 % - Akzent4 2 4 3 3 3" xfId="36177" xr:uid="{00000000-0005-0000-0000-0000F2040000}"/>
    <cellStyle name="40 % - Akzent4 2 4 3 3 4" xfId="49668" xr:uid="{00000000-0005-0000-0000-0000F2040000}"/>
    <cellStyle name="40 % - Akzent4 2 4 3 4" xfId="12598" xr:uid="{00000000-0005-0000-0000-0000F2040000}"/>
    <cellStyle name="40 % - Akzent4 2 4 3 4 2" xfId="26049" xr:uid="{00000000-0005-0000-0000-0000F2040000}"/>
    <cellStyle name="40 % - Akzent4 2 4 3 4 3" xfId="39533" xr:uid="{00000000-0005-0000-0000-0000F2040000}"/>
    <cellStyle name="40 % - Akzent4 2 4 3 4 4" xfId="53024" xr:uid="{00000000-0005-0000-0000-0000F2040000}"/>
    <cellStyle name="40 % - Akzent4 2 4 3 5" xfId="15980" xr:uid="{00000000-0005-0000-0000-0000F2040000}"/>
    <cellStyle name="40 % - Akzent4 2 4 3 6" xfId="29464" xr:uid="{00000000-0005-0000-0000-0000F2040000}"/>
    <cellStyle name="40 % - Akzent4 2 4 3 7" xfId="42955" xr:uid="{00000000-0005-0000-0000-0000F2040000}"/>
    <cellStyle name="40 % - Akzent4 2 4 4" xfId="3630" xr:uid="{00000000-0005-0000-0000-0000F3040000}"/>
    <cellStyle name="40 % - Akzent4 2 4 4 2" xfId="6991" xr:uid="{00000000-0005-0000-0000-0000F3040000}"/>
    <cellStyle name="40 % - Akzent4 2 4 4 2 2" xfId="20442" xr:uid="{00000000-0005-0000-0000-0000F3040000}"/>
    <cellStyle name="40 % - Akzent4 2 4 4 2 3" xfId="33926" xr:uid="{00000000-0005-0000-0000-0000F3040000}"/>
    <cellStyle name="40 % - Akzent4 2 4 4 2 4" xfId="47417" xr:uid="{00000000-0005-0000-0000-0000F3040000}"/>
    <cellStyle name="40 % - Akzent4 2 4 4 3" xfId="10347" xr:uid="{00000000-0005-0000-0000-0000F3040000}"/>
    <cellStyle name="40 % - Akzent4 2 4 4 3 2" xfId="23798" xr:uid="{00000000-0005-0000-0000-0000F3040000}"/>
    <cellStyle name="40 % - Akzent4 2 4 4 3 3" xfId="37282" xr:uid="{00000000-0005-0000-0000-0000F3040000}"/>
    <cellStyle name="40 % - Akzent4 2 4 4 3 4" xfId="50773" xr:uid="{00000000-0005-0000-0000-0000F3040000}"/>
    <cellStyle name="40 % - Akzent4 2 4 4 4" xfId="13703" xr:uid="{00000000-0005-0000-0000-0000F3040000}"/>
    <cellStyle name="40 % - Akzent4 2 4 4 4 2" xfId="27154" xr:uid="{00000000-0005-0000-0000-0000F3040000}"/>
    <cellStyle name="40 % - Akzent4 2 4 4 4 3" xfId="40638" xr:uid="{00000000-0005-0000-0000-0000F3040000}"/>
    <cellStyle name="40 % - Akzent4 2 4 4 4 4" xfId="54129" xr:uid="{00000000-0005-0000-0000-0000F3040000}"/>
    <cellStyle name="40 % - Akzent4 2 4 4 5" xfId="17085" xr:uid="{00000000-0005-0000-0000-0000F3040000}"/>
    <cellStyle name="40 % - Akzent4 2 4 4 6" xfId="30569" xr:uid="{00000000-0005-0000-0000-0000F3040000}"/>
    <cellStyle name="40 % - Akzent4 2 4 4 7" xfId="44060" xr:uid="{00000000-0005-0000-0000-0000F3040000}"/>
    <cellStyle name="40 % - Akzent4 2 4 5" xfId="4210" xr:uid="{00000000-0005-0000-0000-0000F4040000}"/>
    <cellStyle name="40 % - Akzent4 2 4 5 2" xfId="7567" xr:uid="{00000000-0005-0000-0000-0000F4040000}"/>
    <cellStyle name="40 % - Akzent4 2 4 5 2 2" xfId="21018" xr:uid="{00000000-0005-0000-0000-0000F4040000}"/>
    <cellStyle name="40 % - Akzent4 2 4 5 2 3" xfId="34502" xr:uid="{00000000-0005-0000-0000-0000F4040000}"/>
    <cellStyle name="40 % - Akzent4 2 4 5 2 4" xfId="47993" xr:uid="{00000000-0005-0000-0000-0000F4040000}"/>
    <cellStyle name="40 % - Akzent4 2 4 5 3" xfId="10923" xr:uid="{00000000-0005-0000-0000-0000F4040000}"/>
    <cellStyle name="40 % - Akzent4 2 4 5 3 2" xfId="24374" xr:uid="{00000000-0005-0000-0000-0000F4040000}"/>
    <cellStyle name="40 % - Akzent4 2 4 5 3 3" xfId="37858" xr:uid="{00000000-0005-0000-0000-0000F4040000}"/>
    <cellStyle name="40 % - Akzent4 2 4 5 3 4" xfId="51349" xr:uid="{00000000-0005-0000-0000-0000F4040000}"/>
    <cellStyle name="40 % - Akzent4 2 4 5 4" xfId="14279" xr:uid="{00000000-0005-0000-0000-0000F4040000}"/>
    <cellStyle name="40 % - Akzent4 2 4 5 4 2" xfId="27730" xr:uid="{00000000-0005-0000-0000-0000F4040000}"/>
    <cellStyle name="40 % - Akzent4 2 4 5 4 3" xfId="41214" xr:uid="{00000000-0005-0000-0000-0000F4040000}"/>
    <cellStyle name="40 % - Akzent4 2 4 5 4 4" xfId="54705" xr:uid="{00000000-0005-0000-0000-0000F4040000}"/>
    <cellStyle name="40 % - Akzent4 2 4 5 5" xfId="17661" xr:uid="{00000000-0005-0000-0000-0000F4040000}"/>
    <cellStyle name="40 % - Akzent4 2 4 5 6" xfId="31145" xr:uid="{00000000-0005-0000-0000-0000F4040000}"/>
    <cellStyle name="40 % - Akzent4 2 4 5 7" xfId="44636" xr:uid="{00000000-0005-0000-0000-0000F4040000}"/>
    <cellStyle name="40 % - Akzent4 2 4 6" xfId="4760" xr:uid="{00000000-0005-0000-0000-0000EF040000}"/>
    <cellStyle name="40 % - Akzent4 2 4 6 2" xfId="18211" xr:uid="{00000000-0005-0000-0000-0000EF040000}"/>
    <cellStyle name="40 % - Akzent4 2 4 6 3" xfId="31695" xr:uid="{00000000-0005-0000-0000-0000EF040000}"/>
    <cellStyle name="40 % - Akzent4 2 4 6 4" xfId="45186" xr:uid="{00000000-0005-0000-0000-0000EF040000}"/>
    <cellStyle name="40 % - Akzent4 2 4 7" xfId="8116" xr:uid="{00000000-0005-0000-0000-0000EF040000}"/>
    <cellStyle name="40 % - Akzent4 2 4 7 2" xfId="21567" xr:uid="{00000000-0005-0000-0000-0000EF040000}"/>
    <cellStyle name="40 % - Akzent4 2 4 7 3" xfId="35051" xr:uid="{00000000-0005-0000-0000-0000EF040000}"/>
    <cellStyle name="40 % - Akzent4 2 4 7 4" xfId="48542" xr:uid="{00000000-0005-0000-0000-0000EF040000}"/>
    <cellStyle name="40 % - Akzent4 2 4 8" xfId="11472" xr:uid="{00000000-0005-0000-0000-0000EF040000}"/>
    <cellStyle name="40 % - Akzent4 2 4 8 2" xfId="24923" xr:uid="{00000000-0005-0000-0000-0000EF040000}"/>
    <cellStyle name="40 % - Akzent4 2 4 8 3" xfId="38407" xr:uid="{00000000-0005-0000-0000-0000EF040000}"/>
    <cellStyle name="40 % - Akzent4 2 4 8 4" xfId="51898" xr:uid="{00000000-0005-0000-0000-0000EF040000}"/>
    <cellStyle name="40 % - Akzent4 2 4 9" xfId="14853" xr:uid="{00000000-0005-0000-0000-0000EF040000}"/>
    <cellStyle name="40 % - Akzent4 2 5" xfId="1697" xr:uid="{00000000-0005-0000-0000-0000F5040000}"/>
    <cellStyle name="40 % - Akzent4 2 5 2" xfId="2835" xr:uid="{00000000-0005-0000-0000-0000F6040000}"/>
    <cellStyle name="40 % - Akzent4 2 5 2 2" xfId="6196" xr:uid="{00000000-0005-0000-0000-0000F6040000}"/>
    <cellStyle name="40 % - Akzent4 2 5 2 2 2" xfId="19647" xr:uid="{00000000-0005-0000-0000-0000F6040000}"/>
    <cellStyle name="40 % - Akzent4 2 5 2 2 3" xfId="33131" xr:uid="{00000000-0005-0000-0000-0000F6040000}"/>
    <cellStyle name="40 % - Akzent4 2 5 2 2 4" xfId="46622" xr:uid="{00000000-0005-0000-0000-0000F6040000}"/>
    <cellStyle name="40 % - Akzent4 2 5 2 3" xfId="9552" xr:uid="{00000000-0005-0000-0000-0000F6040000}"/>
    <cellStyle name="40 % - Akzent4 2 5 2 3 2" xfId="23003" xr:uid="{00000000-0005-0000-0000-0000F6040000}"/>
    <cellStyle name="40 % - Akzent4 2 5 2 3 3" xfId="36487" xr:uid="{00000000-0005-0000-0000-0000F6040000}"/>
    <cellStyle name="40 % - Akzent4 2 5 2 3 4" xfId="49978" xr:uid="{00000000-0005-0000-0000-0000F6040000}"/>
    <cellStyle name="40 % - Akzent4 2 5 2 4" xfId="12908" xr:uid="{00000000-0005-0000-0000-0000F6040000}"/>
    <cellStyle name="40 % - Akzent4 2 5 2 4 2" xfId="26359" xr:uid="{00000000-0005-0000-0000-0000F6040000}"/>
    <cellStyle name="40 % - Akzent4 2 5 2 4 3" xfId="39843" xr:uid="{00000000-0005-0000-0000-0000F6040000}"/>
    <cellStyle name="40 % - Akzent4 2 5 2 4 4" xfId="53334" xr:uid="{00000000-0005-0000-0000-0000F6040000}"/>
    <cellStyle name="40 % - Akzent4 2 5 2 5" xfId="16290" xr:uid="{00000000-0005-0000-0000-0000F6040000}"/>
    <cellStyle name="40 % - Akzent4 2 5 2 6" xfId="29774" xr:uid="{00000000-0005-0000-0000-0000F6040000}"/>
    <cellStyle name="40 % - Akzent4 2 5 2 7" xfId="43265" xr:uid="{00000000-0005-0000-0000-0000F6040000}"/>
    <cellStyle name="40 % - Akzent4 2 5 3" xfId="5069" xr:uid="{00000000-0005-0000-0000-0000F5040000}"/>
    <cellStyle name="40 % - Akzent4 2 5 3 2" xfId="18520" xr:uid="{00000000-0005-0000-0000-0000F5040000}"/>
    <cellStyle name="40 % - Akzent4 2 5 3 3" xfId="32004" xr:uid="{00000000-0005-0000-0000-0000F5040000}"/>
    <cellStyle name="40 % - Akzent4 2 5 3 4" xfId="45495" xr:uid="{00000000-0005-0000-0000-0000F5040000}"/>
    <cellStyle name="40 % - Akzent4 2 5 4" xfId="8425" xr:uid="{00000000-0005-0000-0000-0000F5040000}"/>
    <cellStyle name="40 % - Akzent4 2 5 4 2" xfId="21876" xr:uid="{00000000-0005-0000-0000-0000F5040000}"/>
    <cellStyle name="40 % - Akzent4 2 5 4 3" xfId="35360" xr:uid="{00000000-0005-0000-0000-0000F5040000}"/>
    <cellStyle name="40 % - Akzent4 2 5 4 4" xfId="48851" xr:uid="{00000000-0005-0000-0000-0000F5040000}"/>
    <cellStyle name="40 % - Akzent4 2 5 5" xfId="11781" xr:uid="{00000000-0005-0000-0000-0000F5040000}"/>
    <cellStyle name="40 % - Akzent4 2 5 5 2" xfId="25232" xr:uid="{00000000-0005-0000-0000-0000F5040000}"/>
    <cellStyle name="40 % - Akzent4 2 5 5 3" xfId="38716" xr:uid="{00000000-0005-0000-0000-0000F5040000}"/>
    <cellStyle name="40 % - Akzent4 2 5 5 4" xfId="52207" xr:uid="{00000000-0005-0000-0000-0000F5040000}"/>
    <cellStyle name="40 % - Akzent4 2 5 6" xfId="15163" xr:uid="{00000000-0005-0000-0000-0000F5040000}"/>
    <cellStyle name="40 % - Akzent4 2 5 7" xfId="28647" xr:uid="{00000000-0005-0000-0000-0000F5040000}"/>
    <cellStyle name="40 % - Akzent4 2 5 8" xfId="42138" xr:uid="{00000000-0005-0000-0000-0000F5040000}"/>
    <cellStyle name="40 % - Akzent4 2 6" xfId="2262" xr:uid="{00000000-0005-0000-0000-0000F7040000}"/>
    <cellStyle name="40 % - Akzent4 2 6 2" xfId="5635" xr:uid="{00000000-0005-0000-0000-0000F7040000}"/>
    <cellStyle name="40 % - Akzent4 2 6 2 2" xfId="19086" xr:uid="{00000000-0005-0000-0000-0000F7040000}"/>
    <cellStyle name="40 % - Akzent4 2 6 2 3" xfId="32570" xr:uid="{00000000-0005-0000-0000-0000F7040000}"/>
    <cellStyle name="40 % - Akzent4 2 6 2 4" xfId="46061" xr:uid="{00000000-0005-0000-0000-0000F7040000}"/>
    <cellStyle name="40 % - Akzent4 2 6 3" xfId="8991" xr:uid="{00000000-0005-0000-0000-0000F7040000}"/>
    <cellStyle name="40 % - Akzent4 2 6 3 2" xfId="22442" xr:uid="{00000000-0005-0000-0000-0000F7040000}"/>
    <cellStyle name="40 % - Akzent4 2 6 3 3" xfId="35926" xr:uid="{00000000-0005-0000-0000-0000F7040000}"/>
    <cellStyle name="40 % - Akzent4 2 6 3 4" xfId="49417" xr:uid="{00000000-0005-0000-0000-0000F7040000}"/>
    <cellStyle name="40 % - Akzent4 2 6 4" xfId="12347" xr:uid="{00000000-0005-0000-0000-0000F7040000}"/>
    <cellStyle name="40 % - Akzent4 2 6 4 2" xfId="25798" xr:uid="{00000000-0005-0000-0000-0000F7040000}"/>
    <cellStyle name="40 % - Akzent4 2 6 4 3" xfId="39282" xr:uid="{00000000-0005-0000-0000-0000F7040000}"/>
    <cellStyle name="40 % - Akzent4 2 6 4 4" xfId="52773" xr:uid="{00000000-0005-0000-0000-0000F7040000}"/>
    <cellStyle name="40 % - Akzent4 2 6 5" xfId="15729" xr:uid="{00000000-0005-0000-0000-0000F7040000}"/>
    <cellStyle name="40 % - Akzent4 2 6 6" xfId="29213" xr:uid="{00000000-0005-0000-0000-0000F7040000}"/>
    <cellStyle name="40 % - Akzent4 2 6 7" xfId="42704" xr:uid="{00000000-0005-0000-0000-0000F7040000}"/>
    <cellStyle name="40 % - Akzent4 2 7" xfId="3379" xr:uid="{00000000-0005-0000-0000-0000F8040000}"/>
    <cellStyle name="40 % - Akzent4 2 7 2" xfId="6740" xr:uid="{00000000-0005-0000-0000-0000F8040000}"/>
    <cellStyle name="40 % - Akzent4 2 7 2 2" xfId="20191" xr:uid="{00000000-0005-0000-0000-0000F8040000}"/>
    <cellStyle name="40 % - Akzent4 2 7 2 3" xfId="33675" xr:uid="{00000000-0005-0000-0000-0000F8040000}"/>
    <cellStyle name="40 % - Akzent4 2 7 2 4" xfId="47166" xr:uid="{00000000-0005-0000-0000-0000F8040000}"/>
    <cellStyle name="40 % - Akzent4 2 7 3" xfId="10096" xr:uid="{00000000-0005-0000-0000-0000F8040000}"/>
    <cellStyle name="40 % - Akzent4 2 7 3 2" xfId="23547" xr:uid="{00000000-0005-0000-0000-0000F8040000}"/>
    <cellStyle name="40 % - Akzent4 2 7 3 3" xfId="37031" xr:uid="{00000000-0005-0000-0000-0000F8040000}"/>
    <cellStyle name="40 % - Akzent4 2 7 3 4" xfId="50522" xr:uid="{00000000-0005-0000-0000-0000F8040000}"/>
    <cellStyle name="40 % - Akzent4 2 7 4" xfId="13452" xr:uid="{00000000-0005-0000-0000-0000F8040000}"/>
    <cellStyle name="40 % - Akzent4 2 7 4 2" xfId="26903" xr:uid="{00000000-0005-0000-0000-0000F8040000}"/>
    <cellStyle name="40 % - Akzent4 2 7 4 3" xfId="40387" xr:uid="{00000000-0005-0000-0000-0000F8040000}"/>
    <cellStyle name="40 % - Akzent4 2 7 4 4" xfId="53878" xr:uid="{00000000-0005-0000-0000-0000F8040000}"/>
    <cellStyle name="40 % - Akzent4 2 7 5" xfId="16834" xr:uid="{00000000-0005-0000-0000-0000F8040000}"/>
    <cellStyle name="40 % - Akzent4 2 7 6" xfId="30318" xr:uid="{00000000-0005-0000-0000-0000F8040000}"/>
    <cellStyle name="40 % - Akzent4 2 7 7" xfId="43809" xr:uid="{00000000-0005-0000-0000-0000F8040000}"/>
    <cellStyle name="40 % - Akzent4 2 8" xfId="3886" xr:uid="{00000000-0005-0000-0000-0000F9040000}"/>
    <cellStyle name="40 % - Akzent4 2 8 2" xfId="7247" xr:uid="{00000000-0005-0000-0000-0000F9040000}"/>
    <cellStyle name="40 % - Akzent4 2 8 2 2" xfId="20698" xr:uid="{00000000-0005-0000-0000-0000F9040000}"/>
    <cellStyle name="40 % - Akzent4 2 8 2 3" xfId="34182" xr:uid="{00000000-0005-0000-0000-0000F9040000}"/>
    <cellStyle name="40 % - Akzent4 2 8 2 4" xfId="47673" xr:uid="{00000000-0005-0000-0000-0000F9040000}"/>
    <cellStyle name="40 % - Akzent4 2 8 3" xfId="10603" xr:uid="{00000000-0005-0000-0000-0000F9040000}"/>
    <cellStyle name="40 % - Akzent4 2 8 3 2" xfId="24054" xr:uid="{00000000-0005-0000-0000-0000F9040000}"/>
    <cellStyle name="40 % - Akzent4 2 8 3 3" xfId="37538" xr:uid="{00000000-0005-0000-0000-0000F9040000}"/>
    <cellStyle name="40 % - Akzent4 2 8 3 4" xfId="51029" xr:uid="{00000000-0005-0000-0000-0000F9040000}"/>
    <cellStyle name="40 % - Akzent4 2 8 4" xfId="13959" xr:uid="{00000000-0005-0000-0000-0000F9040000}"/>
    <cellStyle name="40 % - Akzent4 2 8 4 2" xfId="27410" xr:uid="{00000000-0005-0000-0000-0000F9040000}"/>
    <cellStyle name="40 % - Akzent4 2 8 4 3" xfId="40894" xr:uid="{00000000-0005-0000-0000-0000F9040000}"/>
    <cellStyle name="40 % - Akzent4 2 8 4 4" xfId="54385" xr:uid="{00000000-0005-0000-0000-0000F9040000}"/>
    <cellStyle name="40 % - Akzent4 2 8 5" xfId="17341" xr:uid="{00000000-0005-0000-0000-0000F9040000}"/>
    <cellStyle name="40 % - Akzent4 2 8 6" xfId="30825" xr:uid="{00000000-0005-0000-0000-0000F9040000}"/>
    <cellStyle name="40 % - Akzent4 2 8 7" xfId="44316" xr:uid="{00000000-0005-0000-0000-0000F9040000}"/>
    <cellStyle name="40 % - Akzent4 2 9" xfId="3959" xr:uid="{00000000-0005-0000-0000-0000FA040000}"/>
    <cellStyle name="40 % - Akzent4 2 9 2" xfId="7316" xr:uid="{00000000-0005-0000-0000-0000FA040000}"/>
    <cellStyle name="40 % - Akzent4 2 9 2 2" xfId="20767" xr:uid="{00000000-0005-0000-0000-0000FA040000}"/>
    <cellStyle name="40 % - Akzent4 2 9 2 3" xfId="34251" xr:uid="{00000000-0005-0000-0000-0000FA040000}"/>
    <cellStyle name="40 % - Akzent4 2 9 2 4" xfId="47742" xr:uid="{00000000-0005-0000-0000-0000FA040000}"/>
    <cellStyle name="40 % - Akzent4 2 9 3" xfId="10672" xr:uid="{00000000-0005-0000-0000-0000FA040000}"/>
    <cellStyle name="40 % - Akzent4 2 9 3 2" xfId="24123" xr:uid="{00000000-0005-0000-0000-0000FA040000}"/>
    <cellStyle name="40 % - Akzent4 2 9 3 3" xfId="37607" xr:uid="{00000000-0005-0000-0000-0000FA040000}"/>
    <cellStyle name="40 % - Akzent4 2 9 3 4" xfId="51098" xr:uid="{00000000-0005-0000-0000-0000FA040000}"/>
    <cellStyle name="40 % - Akzent4 2 9 4" xfId="14028" xr:uid="{00000000-0005-0000-0000-0000FA040000}"/>
    <cellStyle name="40 % - Akzent4 2 9 4 2" xfId="27479" xr:uid="{00000000-0005-0000-0000-0000FA040000}"/>
    <cellStyle name="40 % - Akzent4 2 9 4 3" xfId="40963" xr:uid="{00000000-0005-0000-0000-0000FA040000}"/>
    <cellStyle name="40 % - Akzent4 2 9 4 4" xfId="54454" xr:uid="{00000000-0005-0000-0000-0000FA040000}"/>
    <cellStyle name="40 % - Akzent4 2 9 5" xfId="17410" xr:uid="{00000000-0005-0000-0000-0000FA040000}"/>
    <cellStyle name="40 % - Akzent4 2 9 6" xfId="30894" xr:uid="{00000000-0005-0000-0000-0000FA040000}"/>
    <cellStyle name="40 % - Akzent4 2 9 7" xfId="44385" xr:uid="{00000000-0005-0000-0000-0000FA040000}"/>
    <cellStyle name="40 % - Akzent4 20" xfId="41469" xr:uid="{00000000-0005-0000-0000-0000B7B20000}"/>
    <cellStyle name="40 % - Akzent4 3" xfId="1163" xr:uid="{00000000-0005-0000-0000-0000FB040000}"/>
    <cellStyle name="40 % - Akzent4 3 10" xfId="11247" xr:uid="{00000000-0005-0000-0000-0000FB040000}"/>
    <cellStyle name="40 % - Akzent4 3 10 2" xfId="24698" xr:uid="{00000000-0005-0000-0000-0000FB040000}"/>
    <cellStyle name="40 % - Akzent4 3 10 3" xfId="38182" xr:uid="{00000000-0005-0000-0000-0000FB040000}"/>
    <cellStyle name="40 % - Akzent4 3 10 4" xfId="51673" xr:uid="{00000000-0005-0000-0000-0000FB040000}"/>
    <cellStyle name="40 % - Akzent4 3 11" xfId="14628" xr:uid="{00000000-0005-0000-0000-0000FB040000}"/>
    <cellStyle name="40 % - Akzent4 3 12" xfId="28111" xr:uid="{00000000-0005-0000-0000-0000FB040000}"/>
    <cellStyle name="40 % - Akzent4 3 13" xfId="41602" xr:uid="{00000000-0005-0000-0000-0000FB040000}"/>
    <cellStyle name="40 % - Akzent4 3 2" xfId="1257" xr:uid="{00000000-0005-0000-0000-0000FC040000}"/>
    <cellStyle name="40 % - Akzent4 3 2 10" xfId="14730" xr:uid="{00000000-0005-0000-0000-0000FC040000}"/>
    <cellStyle name="40 % - Akzent4 3 2 11" xfId="28213" xr:uid="{00000000-0005-0000-0000-0000FC040000}"/>
    <cellStyle name="40 % - Akzent4 3 2 12" xfId="41704" xr:uid="{00000000-0005-0000-0000-0000FC040000}"/>
    <cellStyle name="40 % - Akzent4 3 2 2" xfId="1495" xr:uid="{00000000-0005-0000-0000-0000FD040000}"/>
    <cellStyle name="40 % - Akzent4 3 2 2 10" xfId="28463" xr:uid="{00000000-0005-0000-0000-0000FD040000}"/>
    <cellStyle name="40 % - Akzent4 3 2 2 11" xfId="41954" xr:uid="{00000000-0005-0000-0000-0000FD040000}"/>
    <cellStyle name="40 % - Akzent4 3 2 2 2" xfId="2071" xr:uid="{00000000-0005-0000-0000-0000FE040000}"/>
    <cellStyle name="40 % - Akzent4 3 2 2 2 2" xfId="3212" xr:uid="{00000000-0005-0000-0000-0000FF040000}"/>
    <cellStyle name="40 % - Akzent4 3 2 2 2 2 2" xfId="6573" xr:uid="{00000000-0005-0000-0000-0000FF040000}"/>
    <cellStyle name="40 % - Akzent4 3 2 2 2 2 2 2" xfId="20024" xr:uid="{00000000-0005-0000-0000-0000FF040000}"/>
    <cellStyle name="40 % - Akzent4 3 2 2 2 2 2 3" xfId="33508" xr:uid="{00000000-0005-0000-0000-0000FF040000}"/>
    <cellStyle name="40 % - Akzent4 3 2 2 2 2 2 4" xfId="46999" xr:uid="{00000000-0005-0000-0000-0000FF040000}"/>
    <cellStyle name="40 % - Akzent4 3 2 2 2 2 3" xfId="9929" xr:uid="{00000000-0005-0000-0000-0000FF040000}"/>
    <cellStyle name="40 % - Akzent4 3 2 2 2 2 3 2" xfId="23380" xr:uid="{00000000-0005-0000-0000-0000FF040000}"/>
    <cellStyle name="40 % - Akzent4 3 2 2 2 2 3 3" xfId="36864" xr:uid="{00000000-0005-0000-0000-0000FF040000}"/>
    <cellStyle name="40 % - Akzent4 3 2 2 2 2 3 4" xfId="50355" xr:uid="{00000000-0005-0000-0000-0000FF040000}"/>
    <cellStyle name="40 % - Akzent4 3 2 2 2 2 4" xfId="13285" xr:uid="{00000000-0005-0000-0000-0000FF040000}"/>
    <cellStyle name="40 % - Akzent4 3 2 2 2 2 4 2" xfId="26736" xr:uid="{00000000-0005-0000-0000-0000FF040000}"/>
    <cellStyle name="40 % - Akzent4 3 2 2 2 2 4 3" xfId="40220" xr:uid="{00000000-0005-0000-0000-0000FF040000}"/>
    <cellStyle name="40 % - Akzent4 3 2 2 2 2 4 4" xfId="53711" xr:uid="{00000000-0005-0000-0000-0000FF040000}"/>
    <cellStyle name="40 % - Akzent4 3 2 2 2 2 5" xfId="16667" xr:uid="{00000000-0005-0000-0000-0000FF040000}"/>
    <cellStyle name="40 % - Akzent4 3 2 2 2 2 6" xfId="30151" xr:uid="{00000000-0005-0000-0000-0000FF040000}"/>
    <cellStyle name="40 % - Akzent4 3 2 2 2 2 7" xfId="43642" xr:uid="{00000000-0005-0000-0000-0000FF040000}"/>
    <cellStyle name="40 % - Akzent4 3 2 2 2 3" xfId="5446" xr:uid="{00000000-0005-0000-0000-0000FE040000}"/>
    <cellStyle name="40 % - Akzent4 3 2 2 2 3 2" xfId="18897" xr:uid="{00000000-0005-0000-0000-0000FE040000}"/>
    <cellStyle name="40 % - Akzent4 3 2 2 2 3 3" xfId="32381" xr:uid="{00000000-0005-0000-0000-0000FE040000}"/>
    <cellStyle name="40 % - Akzent4 3 2 2 2 3 4" xfId="45872" xr:uid="{00000000-0005-0000-0000-0000FE040000}"/>
    <cellStyle name="40 % - Akzent4 3 2 2 2 4" xfId="8802" xr:uid="{00000000-0005-0000-0000-0000FE040000}"/>
    <cellStyle name="40 % - Akzent4 3 2 2 2 4 2" xfId="22253" xr:uid="{00000000-0005-0000-0000-0000FE040000}"/>
    <cellStyle name="40 % - Akzent4 3 2 2 2 4 3" xfId="35737" xr:uid="{00000000-0005-0000-0000-0000FE040000}"/>
    <cellStyle name="40 % - Akzent4 3 2 2 2 4 4" xfId="49228" xr:uid="{00000000-0005-0000-0000-0000FE040000}"/>
    <cellStyle name="40 % - Akzent4 3 2 2 2 5" xfId="12158" xr:uid="{00000000-0005-0000-0000-0000FE040000}"/>
    <cellStyle name="40 % - Akzent4 3 2 2 2 5 2" xfId="25609" xr:uid="{00000000-0005-0000-0000-0000FE040000}"/>
    <cellStyle name="40 % - Akzent4 3 2 2 2 5 3" xfId="39093" xr:uid="{00000000-0005-0000-0000-0000FE040000}"/>
    <cellStyle name="40 % - Akzent4 3 2 2 2 5 4" xfId="52584" xr:uid="{00000000-0005-0000-0000-0000FE040000}"/>
    <cellStyle name="40 % - Akzent4 3 2 2 2 6" xfId="15540" xr:uid="{00000000-0005-0000-0000-0000FE040000}"/>
    <cellStyle name="40 % - Akzent4 3 2 2 2 7" xfId="29024" xr:uid="{00000000-0005-0000-0000-0000FE040000}"/>
    <cellStyle name="40 % - Akzent4 3 2 2 2 8" xfId="42515" xr:uid="{00000000-0005-0000-0000-0000FE040000}"/>
    <cellStyle name="40 % - Akzent4 3 2 2 3" xfId="2652" xr:uid="{00000000-0005-0000-0000-000000050000}"/>
    <cellStyle name="40 % - Akzent4 3 2 2 3 2" xfId="6013" xr:uid="{00000000-0005-0000-0000-000000050000}"/>
    <cellStyle name="40 % - Akzent4 3 2 2 3 2 2" xfId="19464" xr:uid="{00000000-0005-0000-0000-000000050000}"/>
    <cellStyle name="40 % - Akzent4 3 2 2 3 2 3" xfId="32948" xr:uid="{00000000-0005-0000-0000-000000050000}"/>
    <cellStyle name="40 % - Akzent4 3 2 2 3 2 4" xfId="46439" xr:uid="{00000000-0005-0000-0000-000000050000}"/>
    <cellStyle name="40 % - Akzent4 3 2 2 3 3" xfId="9369" xr:uid="{00000000-0005-0000-0000-000000050000}"/>
    <cellStyle name="40 % - Akzent4 3 2 2 3 3 2" xfId="22820" xr:uid="{00000000-0005-0000-0000-000000050000}"/>
    <cellStyle name="40 % - Akzent4 3 2 2 3 3 3" xfId="36304" xr:uid="{00000000-0005-0000-0000-000000050000}"/>
    <cellStyle name="40 % - Akzent4 3 2 2 3 3 4" xfId="49795" xr:uid="{00000000-0005-0000-0000-000000050000}"/>
    <cellStyle name="40 % - Akzent4 3 2 2 3 4" xfId="12725" xr:uid="{00000000-0005-0000-0000-000000050000}"/>
    <cellStyle name="40 % - Akzent4 3 2 2 3 4 2" xfId="26176" xr:uid="{00000000-0005-0000-0000-000000050000}"/>
    <cellStyle name="40 % - Akzent4 3 2 2 3 4 3" xfId="39660" xr:uid="{00000000-0005-0000-0000-000000050000}"/>
    <cellStyle name="40 % - Akzent4 3 2 2 3 4 4" xfId="53151" xr:uid="{00000000-0005-0000-0000-000000050000}"/>
    <cellStyle name="40 % - Akzent4 3 2 2 3 5" xfId="16107" xr:uid="{00000000-0005-0000-0000-000000050000}"/>
    <cellStyle name="40 % - Akzent4 3 2 2 3 6" xfId="29591" xr:uid="{00000000-0005-0000-0000-000000050000}"/>
    <cellStyle name="40 % - Akzent4 3 2 2 3 7" xfId="43082" xr:uid="{00000000-0005-0000-0000-000000050000}"/>
    <cellStyle name="40 % - Akzent4 3 2 2 4" xfId="3757" xr:uid="{00000000-0005-0000-0000-000001050000}"/>
    <cellStyle name="40 % - Akzent4 3 2 2 4 2" xfId="7118" xr:uid="{00000000-0005-0000-0000-000001050000}"/>
    <cellStyle name="40 % - Akzent4 3 2 2 4 2 2" xfId="20569" xr:uid="{00000000-0005-0000-0000-000001050000}"/>
    <cellStyle name="40 % - Akzent4 3 2 2 4 2 3" xfId="34053" xr:uid="{00000000-0005-0000-0000-000001050000}"/>
    <cellStyle name="40 % - Akzent4 3 2 2 4 2 4" xfId="47544" xr:uid="{00000000-0005-0000-0000-000001050000}"/>
    <cellStyle name="40 % - Akzent4 3 2 2 4 3" xfId="10474" xr:uid="{00000000-0005-0000-0000-000001050000}"/>
    <cellStyle name="40 % - Akzent4 3 2 2 4 3 2" xfId="23925" xr:uid="{00000000-0005-0000-0000-000001050000}"/>
    <cellStyle name="40 % - Akzent4 3 2 2 4 3 3" xfId="37409" xr:uid="{00000000-0005-0000-0000-000001050000}"/>
    <cellStyle name="40 % - Akzent4 3 2 2 4 3 4" xfId="50900" xr:uid="{00000000-0005-0000-0000-000001050000}"/>
    <cellStyle name="40 % - Akzent4 3 2 2 4 4" xfId="13830" xr:uid="{00000000-0005-0000-0000-000001050000}"/>
    <cellStyle name="40 % - Akzent4 3 2 2 4 4 2" xfId="27281" xr:uid="{00000000-0005-0000-0000-000001050000}"/>
    <cellStyle name="40 % - Akzent4 3 2 2 4 4 3" xfId="40765" xr:uid="{00000000-0005-0000-0000-000001050000}"/>
    <cellStyle name="40 % - Akzent4 3 2 2 4 4 4" xfId="54256" xr:uid="{00000000-0005-0000-0000-000001050000}"/>
    <cellStyle name="40 % - Akzent4 3 2 2 4 5" xfId="17212" xr:uid="{00000000-0005-0000-0000-000001050000}"/>
    <cellStyle name="40 % - Akzent4 3 2 2 4 6" xfId="30696" xr:uid="{00000000-0005-0000-0000-000001050000}"/>
    <cellStyle name="40 % - Akzent4 3 2 2 4 7" xfId="44187" xr:uid="{00000000-0005-0000-0000-000001050000}"/>
    <cellStyle name="40 % - Akzent4 3 2 2 5" xfId="4337" xr:uid="{00000000-0005-0000-0000-000002050000}"/>
    <cellStyle name="40 % - Akzent4 3 2 2 5 2" xfId="7694" xr:uid="{00000000-0005-0000-0000-000002050000}"/>
    <cellStyle name="40 % - Akzent4 3 2 2 5 2 2" xfId="21145" xr:uid="{00000000-0005-0000-0000-000002050000}"/>
    <cellStyle name="40 % - Akzent4 3 2 2 5 2 3" xfId="34629" xr:uid="{00000000-0005-0000-0000-000002050000}"/>
    <cellStyle name="40 % - Akzent4 3 2 2 5 2 4" xfId="48120" xr:uid="{00000000-0005-0000-0000-000002050000}"/>
    <cellStyle name="40 % - Akzent4 3 2 2 5 3" xfId="11050" xr:uid="{00000000-0005-0000-0000-000002050000}"/>
    <cellStyle name="40 % - Akzent4 3 2 2 5 3 2" xfId="24501" xr:uid="{00000000-0005-0000-0000-000002050000}"/>
    <cellStyle name="40 % - Akzent4 3 2 2 5 3 3" xfId="37985" xr:uid="{00000000-0005-0000-0000-000002050000}"/>
    <cellStyle name="40 % - Akzent4 3 2 2 5 3 4" xfId="51476" xr:uid="{00000000-0005-0000-0000-000002050000}"/>
    <cellStyle name="40 % - Akzent4 3 2 2 5 4" xfId="14406" xr:uid="{00000000-0005-0000-0000-000002050000}"/>
    <cellStyle name="40 % - Akzent4 3 2 2 5 4 2" xfId="27857" xr:uid="{00000000-0005-0000-0000-000002050000}"/>
    <cellStyle name="40 % - Akzent4 3 2 2 5 4 3" xfId="41341" xr:uid="{00000000-0005-0000-0000-000002050000}"/>
    <cellStyle name="40 % - Akzent4 3 2 2 5 4 4" xfId="54832" xr:uid="{00000000-0005-0000-0000-000002050000}"/>
    <cellStyle name="40 % - Akzent4 3 2 2 5 5" xfId="17788" xr:uid="{00000000-0005-0000-0000-000002050000}"/>
    <cellStyle name="40 % - Akzent4 3 2 2 5 6" xfId="31272" xr:uid="{00000000-0005-0000-0000-000002050000}"/>
    <cellStyle name="40 % - Akzent4 3 2 2 5 7" xfId="44763" xr:uid="{00000000-0005-0000-0000-000002050000}"/>
    <cellStyle name="40 % - Akzent4 3 2 2 6" xfId="4887" xr:uid="{00000000-0005-0000-0000-0000FD040000}"/>
    <cellStyle name="40 % - Akzent4 3 2 2 6 2" xfId="18338" xr:uid="{00000000-0005-0000-0000-0000FD040000}"/>
    <cellStyle name="40 % - Akzent4 3 2 2 6 3" xfId="31822" xr:uid="{00000000-0005-0000-0000-0000FD040000}"/>
    <cellStyle name="40 % - Akzent4 3 2 2 6 4" xfId="45313" xr:uid="{00000000-0005-0000-0000-0000FD040000}"/>
    <cellStyle name="40 % - Akzent4 3 2 2 7" xfId="8243" xr:uid="{00000000-0005-0000-0000-0000FD040000}"/>
    <cellStyle name="40 % - Akzent4 3 2 2 7 2" xfId="21694" xr:uid="{00000000-0005-0000-0000-0000FD040000}"/>
    <cellStyle name="40 % - Akzent4 3 2 2 7 3" xfId="35178" xr:uid="{00000000-0005-0000-0000-0000FD040000}"/>
    <cellStyle name="40 % - Akzent4 3 2 2 7 4" xfId="48669" xr:uid="{00000000-0005-0000-0000-0000FD040000}"/>
    <cellStyle name="40 % - Akzent4 3 2 2 8" xfId="11599" xr:uid="{00000000-0005-0000-0000-0000FD040000}"/>
    <cellStyle name="40 % - Akzent4 3 2 2 8 2" xfId="25050" xr:uid="{00000000-0005-0000-0000-0000FD040000}"/>
    <cellStyle name="40 % - Akzent4 3 2 2 8 3" xfId="38534" xr:uid="{00000000-0005-0000-0000-0000FD040000}"/>
    <cellStyle name="40 % - Akzent4 3 2 2 8 4" xfId="52025" xr:uid="{00000000-0005-0000-0000-0000FD040000}"/>
    <cellStyle name="40 % - Akzent4 3 2 2 9" xfId="14980" xr:uid="{00000000-0005-0000-0000-0000FD040000}"/>
    <cellStyle name="40 % - Akzent4 3 2 3" xfId="1822" xr:uid="{00000000-0005-0000-0000-000003050000}"/>
    <cellStyle name="40 % - Akzent4 3 2 3 2" xfId="2962" xr:uid="{00000000-0005-0000-0000-000004050000}"/>
    <cellStyle name="40 % - Akzent4 3 2 3 2 2" xfId="6323" xr:uid="{00000000-0005-0000-0000-000004050000}"/>
    <cellStyle name="40 % - Akzent4 3 2 3 2 2 2" xfId="19774" xr:uid="{00000000-0005-0000-0000-000004050000}"/>
    <cellStyle name="40 % - Akzent4 3 2 3 2 2 3" xfId="33258" xr:uid="{00000000-0005-0000-0000-000004050000}"/>
    <cellStyle name="40 % - Akzent4 3 2 3 2 2 4" xfId="46749" xr:uid="{00000000-0005-0000-0000-000004050000}"/>
    <cellStyle name="40 % - Akzent4 3 2 3 2 3" xfId="9679" xr:uid="{00000000-0005-0000-0000-000004050000}"/>
    <cellStyle name="40 % - Akzent4 3 2 3 2 3 2" xfId="23130" xr:uid="{00000000-0005-0000-0000-000004050000}"/>
    <cellStyle name="40 % - Akzent4 3 2 3 2 3 3" xfId="36614" xr:uid="{00000000-0005-0000-0000-000004050000}"/>
    <cellStyle name="40 % - Akzent4 3 2 3 2 3 4" xfId="50105" xr:uid="{00000000-0005-0000-0000-000004050000}"/>
    <cellStyle name="40 % - Akzent4 3 2 3 2 4" xfId="13035" xr:uid="{00000000-0005-0000-0000-000004050000}"/>
    <cellStyle name="40 % - Akzent4 3 2 3 2 4 2" xfId="26486" xr:uid="{00000000-0005-0000-0000-000004050000}"/>
    <cellStyle name="40 % - Akzent4 3 2 3 2 4 3" xfId="39970" xr:uid="{00000000-0005-0000-0000-000004050000}"/>
    <cellStyle name="40 % - Akzent4 3 2 3 2 4 4" xfId="53461" xr:uid="{00000000-0005-0000-0000-000004050000}"/>
    <cellStyle name="40 % - Akzent4 3 2 3 2 5" xfId="16417" xr:uid="{00000000-0005-0000-0000-000004050000}"/>
    <cellStyle name="40 % - Akzent4 3 2 3 2 6" xfId="29901" xr:uid="{00000000-0005-0000-0000-000004050000}"/>
    <cellStyle name="40 % - Akzent4 3 2 3 2 7" xfId="43392" xr:uid="{00000000-0005-0000-0000-000004050000}"/>
    <cellStyle name="40 % - Akzent4 3 2 3 3" xfId="5196" xr:uid="{00000000-0005-0000-0000-000003050000}"/>
    <cellStyle name="40 % - Akzent4 3 2 3 3 2" xfId="18647" xr:uid="{00000000-0005-0000-0000-000003050000}"/>
    <cellStyle name="40 % - Akzent4 3 2 3 3 3" xfId="32131" xr:uid="{00000000-0005-0000-0000-000003050000}"/>
    <cellStyle name="40 % - Akzent4 3 2 3 3 4" xfId="45622" xr:uid="{00000000-0005-0000-0000-000003050000}"/>
    <cellStyle name="40 % - Akzent4 3 2 3 4" xfId="8552" xr:uid="{00000000-0005-0000-0000-000003050000}"/>
    <cellStyle name="40 % - Akzent4 3 2 3 4 2" xfId="22003" xr:uid="{00000000-0005-0000-0000-000003050000}"/>
    <cellStyle name="40 % - Akzent4 3 2 3 4 3" xfId="35487" xr:uid="{00000000-0005-0000-0000-000003050000}"/>
    <cellStyle name="40 % - Akzent4 3 2 3 4 4" xfId="48978" xr:uid="{00000000-0005-0000-0000-000003050000}"/>
    <cellStyle name="40 % - Akzent4 3 2 3 5" xfId="11908" xr:uid="{00000000-0005-0000-0000-000003050000}"/>
    <cellStyle name="40 % - Akzent4 3 2 3 5 2" xfId="25359" xr:uid="{00000000-0005-0000-0000-000003050000}"/>
    <cellStyle name="40 % - Akzent4 3 2 3 5 3" xfId="38843" xr:uid="{00000000-0005-0000-0000-000003050000}"/>
    <cellStyle name="40 % - Akzent4 3 2 3 5 4" xfId="52334" xr:uid="{00000000-0005-0000-0000-000003050000}"/>
    <cellStyle name="40 % - Akzent4 3 2 3 6" xfId="15290" xr:uid="{00000000-0005-0000-0000-000003050000}"/>
    <cellStyle name="40 % - Akzent4 3 2 3 7" xfId="28774" xr:uid="{00000000-0005-0000-0000-000003050000}"/>
    <cellStyle name="40 % - Akzent4 3 2 3 8" xfId="42265" xr:uid="{00000000-0005-0000-0000-000003050000}"/>
    <cellStyle name="40 % - Akzent4 3 2 4" xfId="2401" xr:uid="{00000000-0005-0000-0000-000005050000}"/>
    <cellStyle name="40 % - Akzent4 3 2 4 2" xfId="5763" xr:uid="{00000000-0005-0000-0000-000005050000}"/>
    <cellStyle name="40 % - Akzent4 3 2 4 2 2" xfId="19214" xr:uid="{00000000-0005-0000-0000-000005050000}"/>
    <cellStyle name="40 % - Akzent4 3 2 4 2 3" xfId="32698" xr:uid="{00000000-0005-0000-0000-000005050000}"/>
    <cellStyle name="40 % - Akzent4 3 2 4 2 4" xfId="46189" xr:uid="{00000000-0005-0000-0000-000005050000}"/>
    <cellStyle name="40 % - Akzent4 3 2 4 3" xfId="9119" xr:uid="{00000000-0005-0000-0000-000005050000}"/>
    <cellStyle name="40 % - Akzent4 3 2 4 3 2" xfId="22570" xr:uid="{00000000-0005-0000-0000-000005050000}"/>
    <cellStyle name="40 % - Akzent4 3 2 4 3 3" xfId="36054" xr:uid="{00000000-0005-0000-0000-000005050000}"/>
    <cellStyle name="40 % - Akzent4 3 2 4 3 4" xfId="49545" xr:uid="{00000000-0005-0000-0000-000005050000}"/>
    <cellStyle name="40 % - Akzent4 3 2 4 4" xfId="12475" xr:uid="{00000000-0005-0000-0000-000005050000}"/>
    <cellStyle name="40 % - Akzent4 3 2 4 4 2" xfId="25926" xr:uid="{00000000-0005-0000-0000-000005050000}"/>
    <cellStyle name="40 % - Akzent4 3 2 4 4 3" xfId="39410" xr:uid="{00000000-0005-0000-0000-000005050000}"/>
    <cellStyle name="40 % - Akzent4 3 2 4 4 4" xfId="52901" xr:uid="{00000000-0005-0000-0000-000005050000}"/>
    <cellStyle name="40 % - Akzent4 3 2 4 5" xfId="15857" xr:uid="{00000000-0005-0000-0000-000005050000}"/>
    <cellStyle name="40 % - Akzent4 3 2 4 6" xfId="29341" xr:uid="{00000000-0005-0000-0000-000005050000}"/>
    <cellStyle name="40 % - Akzent4 3 2 4 7" xfId="42832" xr:uid="{00000000-0005-0000-0000-000005050000}"/>
    <cellStyle name="40 % - Akzent4 3 2 5" xfId="3507" xr:uid="{00000000-0005-0000-0000-000006050000}"/>
    <cellStyle name="40 % - Akzent4 3 2 5 2" xfId="6868" xr:uid="{00000000-0005-0000-0000-000006050000}"/>
    <cellStyle name="40 % - Akzent4 3 2 5 2 2" xfId="20319" xr:uid="{00000000-0005-0000-0000-000006050000}"/>
    <cellStyle name="40 % - Akzent4 3 2 5 2 3" xfId="33803" xr:uid="{00000000-0005-0000-0000-000006050000}"/>
    <cellStyle name="40 % - Akzent4 3 2 5 2 4" xfId="47294" xr:uid="{00000000-0005-0000-0000-000006050000}"/>
    <cellStyle name="40 % - Akzent4 3 2 5 3" xfId="10224" xr:uid="{00000000-0005-0000-0000-000006050000}"/>
    <cellStyle name="40 % - Akzent4 3 2 5 3 2" xfId="23675" xr:uid="{00000000-0005-0000-0000-000006050000}"/>
    <cellStyle name="40 % - Akzent4 3 2 5 3 3" xfId="37159" xr:uid="{00000000-0005-0000-0000-000006050000}"/>
    <cellStyle name="40 % - Akzent4 3 2 5 3 4" xfId="50650" xr:uid="{00000000-0005-0000-0000-000006050000}"/>
    <cellStyle name="40 % - Akzent4 3 2 5 4" xfId="13580" xr:uid="{00000000-0005-0000-0000-000006050000}"/>
    <cellStyle name="40 % - Akzent4 3 2 5 4 2" xfId="27031" xr:uid="{00000000-0005-0000-0000-000006050000}"/>
    <cellStyle name="40 % - Akzent4 3 2 5 4 3" xfId="40515" xr:uid="{00000000-0005-0000-0000-000006050000}"/>
    <cellStyle name="40 % - Akzent4 3 2 5 4 4" xfId="54006" xr:uid="{00000000-0005-0000-0000-000006050000}"/>
    <cellStyle name="40 % - Akzent4 3 2 5 5" xfId="16962" xr:uid="{00000000-0005-0000-0000-000006050000}"/>
    <cellStyle name="40 % - Akzent4 3 2 5 6" xfId="30446" xr:uid="{00000000-0005-0000-0000-000006050000}"/>
    <cellStyle name="40 % - Akzent4 3 2 5 7" xfId="43937" xr:uid="{00000000-0005-0000-0000-000006050000}"/>
    <cellStyle name="40 % - Akzent4 3 2 6" xfId="4087" xr:uid="{00000000-0005-0000-0000-000007050000}"/>
    <cellStyle name="40 % - Akzent4 3 2 6 2" xfId="7444" xr:uid="{00000000-0005-0000-0000-000007050000}"/>
    <cellStyle name="40 % - Akzent4 3 2 6 2 2" xfId="20895" xr:uid="{00000000-0005-0000-0000-000007050000}"/>
    <cellStyle name="40 % - Akzent4 3 2 6 2 3" xfId="34379" xr:uid="{00000000-0005-0000-0000-000007050000}"/>
    <cellStyle name="40 % - Akzent4 3 2 6 2 4" xfId="47870" xr:uid="{00000000-0005-0000-0000-000007050000}"/>
    <cellStyle name="40 % - Akzent4 3 2 6 3" xfId="10800" xr:uid="{00000000-0005-0000-0000-000007050000}"/>
    <cellStyle name="40 % - Akzent4 3 2 6 3 2" xfId="24251" xr:uid="{00000000-0005-0000-0000-000007050000}"/>
    <cellStyle name="40 % - Akzent4 3 2 6 3 3" xfId="37735" xr:uid="{00000000-0005-0000-0000-000007050000}"/>
    <cellStyle name="40 % - Akzent4 3 2 6 3 4" xfId="51226" xr:uid="{00000000-0005-0000-0000-000007050000}"/>
    <cellStyle name="40 % - Akzent4 3 2 6 4" xfId="14156" xr:uid="{00000000-0005-0000-0000-000007050000}"/>
    <cellStyle name="40 % - Akzent4 3 2 6 4 2" xfId="27607" xr:uid="{00000000-0005-0000-0000-000007050000}"/>
    <cellStyle name="40 % - Akzent4 3 2 6 4 3" xfId="41091" xr:uid="{00000000-0005-0000-0000-000007050000}"/>
    <cellStyle name="40 % - Akzent4 3 2 6 4 4" xfId="54582" xr:uid="{00000000-0005-0000-0000-000007050000}"/>
    <cellStyle name="40 % - Akzent4 3 2 6 5" xfId="17538" xr:uid="{00000000-0005-0000-0000-000007050000}"/>
    <cellStyle name="40 % - Akzent4 3 2 6 6" xfId="31022" xr:uid="{00000000-0005-0000-0000-000007050000}"/>
    <cellStyle name="40 % - Akzent4 3 2 6 7" xfId="44513" xr:uid="{00000000-0005-0000-0000-000007050000}"/>
    <cellStyle name="40 % - Akzent4 3 2 7" xfId="4637" xr:uid="{00000000-0005-0000-0000-0000FC040000}"/>
    <cellStyle name="40 % - Akzent4 3 2 7 2" xfId="18088" xr:uid="{00000000-0005-0000-0000-0000FC040000}"/>
    <cellStyle name="40 % - Akzent4 3 2 7 3" xfId="31572" xr:uid="{00000000-0005-0000-0000-0000FC040000}"/>
    <cellStyle name="40 % - Akzent4 3 2 7 4" xfId="45063" xr:uid="{00000000-0005-0000-0000-0000FC040000}"/>
    <cellStyle name="40 % - Akzent4 3 2 8" xfId="7993" xr:uid="{00000000-0005-0000-0000-0000FC040000}"/>
    <cellStyle name="40 % - Akzent4 3 2 8 2" xfId="21444" xr:uid="{00000000-0005-0000-0000-0000FC040000}"/>
    <cellStyle name="40 % - Akzent4 3 2 8 3" xfId="34928" xr:uid="{00000000-0005-0000-0000-0000FC040000}"/>
    <cellStyle name="40 % - Akzent4 3 2 8 4" xfId="48419" xr:uid="{00000000-0005-0000-0000-0000FC040000}"/>
    <cellStyle name="40 % - Akzent4 3 2 9" xfId="11349" xr:uid="{00000000-0005-0000-0000-0000FC040000}"/>
    <cellStyle name="40 % - Akzent4 3 2 9 2" xfId="24800" xr:uid="{00000000-0005-0000-0000-0000FC040000}"/>
    <cellStyle name="40 % - Akzent4 3 2 9 3" xfId="38284" xr:uid="{00000000-0005-0000-0000-0000FC040000}"/>
    <cellStyle name="40 % - Akzent4 3 2 9 4" xfId="51775" xr:uid="{00000000-0005-0000-0000-0000FC040000}"/>
    <cellStyle name="40 % - Akzent4 3 3" xfId="1397" xr:uid="{00000000-0005-0000-0000-000008050000}"/>
    <cellStyle name="40 % - Akzent4 3 3 10" xfId="28362" xr:uid="{00000000-0005-0000-0000-000008050000}"/>
    <cellStyle name="40 % - Akzent4 3 3 11" xfId="41853" xr:uid="{00000000-0005-0000-0000-000008050000}"/>
    <cellStyle name="40 % - Akzent4 3 3 2" xfId="1971" xr:uid="{00000000-0005-0000-0000-000009050000}"/>
    <cellStyle name="40 % - Akzent4 3 3 2 2" xfId="3111" xr:uid="{00000000-0005-0000-0000-00000A050000}"/>
    <cellStyle name="40 % - Akzent4 3 3 2 2 2" xfId="6472" xr:uid="{00000000-0005-0000-0000-00000A050000}"/>
    <cellStyle name="40 % - Akzent4 3 3 2 2 2 2" xfId="19923" xr:uid="{00000000-0005-0000-0000-00000A050000}"/>
    <cellStyle name="40 % - Akzent4 3 3 2 2 2 3" xfId="33407" xr:uid="{00000000-0005-0000-0000-00000A050000}"/>
    <cellStyle name="40 % - Akzent4 3 3 2 2 2 4" xfId="46898" xr:uid="{00000000-0005-0000-0000-00000A050000}"/>
    <cellStyle name="40 % - Akzent4 3 3 2 2 3" xfId="9828" xr:uid="{00000000-0005-0000-0000-00000A050000}"/>
    <cellStyle name="40 % - Akzent4 3 3 2 2 3 2" xfId="23279" xr:uid="{00000000-0005-0000-0000-00000A050000}"/>
    <cellStyle name="40 % - Akzent4 3 3 2 2 3 3" xfId="36763" xr:uid="{00000000-0005-0000-0000-00000A050000}"/>
    <cellStyle name="40 % - Akzent4 3 3 2 2 3 4" xfId="50254" xr:uid="{00000000-0005-0000-0000-00000A050000}"/>
    <cellStyle name="40 % - Akzent4 3 3 2 2 4" xfId="13184" xr:uid="{00000000-0005-0000-0000-00000A050000}"/>
    <cellStyle name="40 % - Akzent4 3 3 2 2 4 2" xfId="26635" xr:uid="{00000000-0005-0000-0000-00000A050000}"/>
    <cellStyle name="40 % - Akzent4 3 3 2 2 4 3" xfId="40119" xr:uid="{00000000-0005-0000-0000-00000A050000}"/>
    <cellStyle name="40 % - Akzent4 3 3 2 2 4 4" xfId="53610" xr:uid="{00000000-0005-0000-0000-00000A050000}"/>
    <cellStyle name="40 % - Akzent4 3 3 2 2 5" xfId="16566" xr:uid="{00000000-0005-0000-0000-00000A050000}"/>
    <cellStyle name="40 % - Akzent4 3 3 2 2 6" xfId="30050" xr:uid="{00000000-0005-0000-0000-00000A050000}"/>
    <cellStyle name="40 % - Akzent4 3 3 2 2 7" xfId="43541" xr:uid="{00000000-0005-0000-0000-00000A050000}"/>
    <cellStyle name="40 % - Akzent4 3 3 2 3" xfId="5345" xr:uid="{00000000-0005-0000-0000-000009050000}"/>
    <cellStyle name="40 % - Akzent4 3 3 2 3 2" xfId="18796" xr:uid="{00000000-0005-0000-0000-000009050000}"/>
    <cellStyle name="40 % - Akzent4 3 3 2 3 3" xfId="32280" xr:uid="{00000000-0005-0000-0000-000009050000}"/>
    <cellStyle name="40 % - Akzent4 3 3 2 3 4" xfId="45771" xr:uid="{00000000-0005-0000-0000-000009050000}"/>
    <cellStyle name="40 % - Akzent4 3 3 2 4" xfId="8701" xr:uid="{00000000-0005-0000-0000-000009050000}"/>
    <cellStyle name="40 % - Akzent4 3 3 2 4 2" xfId="22152" xr:uid="{00000000-0005-0000-0000-000009050000}"/>
    <cellStyle name="40 % - Akzent4 3 3 2 4 3" xfId="35636" xr:uid="{00000000-0005-0000-0000-000009050000}"/>
    <cellStyle name="40 % - Akzent4 3 3 2 4 4" xfId="49127" xr:uid="{00000000-0005-0000-0000-000009050000}"/>
    <cellStyle name="40 % - Akzent4 3 3 2 5" xfId="12057" xr:uid="{00000000-0005-0000-0000-000009050000}"/>
    <cellStyle name="40 % - Akzent4 3 3 2 5 2" xfId="25508" xr:uid="{00000000-0005-0000-0000-000009050000}"/>
    <cellStyle name="40 % - Akzent4 3 3 2 5 3" xfId="38992" xr:uid="{00000000-0005-0000-0000-000009050000}"/>
    <cellStyle name="40 % - Akzent4 3 3 2 5 4" xfId="52483" xr:uid="{00000000-0005-0000-0000-000009050000}"/>
    <cellStyle name="40 % - Akzent4 3 3 2 6" xfId="15439" xr:uid="{00000000-0005-0000-0000-000009050000}"/>
    <cellStyle name="40 % - Akzent4 3 3 2 7" xfId="28923" xr:uid="{00000000-0005-0000-0000-000009050000}"/>
    <cellStyle name="40 % - Akzent4 3 3 2 8" xfId="42414" xr:uid="{00000000-0005-0000-0000-000009050000}"/>
    <cellStyle name="40 % - Akzent4 3 3 3" xfId="2551" xr:uid="{00000000-0005-0000-0000-00000B050000}"/>
    <cellStyle name="40 % - Akzent4 3 3 3 2" xfId="5912" xr:uid="{00000000-0005-0000-0000-00000B050000}"/>
    <cellStyle name="40 % - Akzent4 3 3 3 2 2" xfId="19363" xr:uid="{00000000-0005-0000-0000-00000B050000}"/>
    <cellStyle name="40 % - Akzent4 3 3 3 2 3" xfId="32847" xr:uid="{00000000-0005-0000-0000-00000B050000}"/>
    <cellStyle name="40 % - Akzent4 3 3 3 2 4" xfId="46338" xr:uid="{00000000-0005-0000-0000-00000B050000}"/>
    <cellStyle name="40 % - Akzent4 3 3 3 3" xfId="9268" xr:uid="{00000000-0005-0000-0000-00000B050000}"/>
    <cellStyle name="40 % - Akzent4 3 3 3 3 2" xfId="22719" xr:uid="{00000000-0005-0000-0000-00000B050000}"/>
    <cellStyle name="40 % - Akzent4 3 3 3 3 3" xfId="36203" xr:uid="{00000000-0005-0000-0000-00000B050000}"/>
    <cellStyle name="40 % - Akzent4 3 3 3 3 4" xfId="49694" xr:uid="{00000000-0005-0000-0000-00000B050000}"/>
    <cellStyle name="40 % - Akzent4 3 3 3 4" xfId="12624" xr:uid="{00000000-0005-0000-0000-00000B050000}"/>
    <cellStyle name="40 % - Akzent4 3 3 3 4 2" xfId="26075" xr:uid="{00000000-0005-0000-0000-00000B050000}"/>
    <cellStyle name="40 % - Akzent4 3 3 3 4 3" xfId="39559" xr:uid="{00000000-0005-0000-0000-00000B050000}"/>
    <cellStyle name="40 % - Akzent4 3 3 3 4 4" xfId="53050" xr:uid="{00000000-0005-0000-0000-00000B050000}"/>
    <cellStyle name="40 % - Akzent4 3 3 3 5" xfId="16006" xr:uid="{00000000-0005-0000-0000-00000B050000}"/>
    <cellStyle name="40 % - Akzent4 3 3 3 6" xfId="29490" xr:uid="{00000000-0005-0000-0000-00000B050000}"/>
    <cellStyle name="40 % - Akzent4 3 3 3 7" xfId="42981" xr:uid="{00000000-0005-0000-0000-00000B050000}"/>
    <cellStyle name="40 % - Akzent4 3 3 4" xfId="3656" xr:uid="{00000000-0005-0000-0000-00000C050000}"/>
    <cellStyle name="40 % - Akzent4 3 3 4 2" xfId="7017" xr:uid="{00000000-0005-0000-0000-00000C050000}"/>
    <cellStyle name="40 % - Akzent4 3 3 4 2 2" xfId="20468" xr:uid="{00000000-0005-0000-0000-00000C050000}"/>
    <cellStyle name="40 % - Akzent4 3 3 4 2 3" xfId="33952" xr:uid="{00000000-0005-0000-0000-00000C050000}"/>
    <cellStyle name="40 % - Akzent4 3 3 4 2 4" xfId="47443" xr:uid="{00000000-0005-0000-0000-00000C050000}"/>
    <cellStyle name="40 % - Akzent4 3 3 4 3" xfId="10373" xr:uid="{00000000-0005-0000-0000-00000C050000}"/>
    <cellStyle name="40 % - Akzent4 3 3 4 3 2" xfId="23824" xr:uid="{00000000-0005-0000-0000-00000C050000}"/>
    <cellStyle name="40 % - Akzent4 3 3 4 3 3" xfId="37308" xr:uid="{00000000-0005-0000-0000-00000C050000}"/>
    <cellStyle name="40 % - Akzent4 3 3 4 3 4" xfId="50799" xr:uid="{00000000-0005-0000-0000-00000C050000}"/>
    <cellStyle name="40 % - Akzent4 3 3 4 4" xfId="13729" xr:uid="{00000000-0005-0000-0000-00000C050000}"/>
    <cellStyle name="40 % - Akzent4 3 3 4 4 2" xfId="27180" xr:uid="{00000000-0005-0000-0000-00000C050000}"/>
    <cellStyle name="40 % - Akzent4 3 3 4 4 3" xfId="40664" xr:uid="{00000000-0005-0000-0000-00000C050000}"/>
    <cellStyle name="40 % - Akzent4 3 3 4 4 4" xfId="54155" xr:uid="{00000000-0005-0000-0000-00000C050000}"/>
    <cellStyle name="40 % - Akzent4 3 3 4 5" xfId="17111" xr:uid="{00000000-0005-0000-0000-00000C050000}"/>
    <cellStyle name="40 % - Akzent4 3 3 4 6" xfId="30595" xr:uid="{00000000-0005-0000-0000-00000C050000}"/>
    <cellStyle name="40 % - Akzent4 3 3 4 7" xfId="44086" xr:uid="{00000000-0005-0000-0000-00000C050000}"/>
    <cellStyle name="40 % - Akzent4 3 3 5" xfId="4236" xr:uid="{00000000-0005-0000-0000-00000D050000}"/>
    <cellStyle name="40 % - Akzent4 3 3 5 2" xfId="7593" xr:uid="{00000000-0005-0000-0000-00000D050000}"/>
    <cellStyle name="40 % - Akzent4 3 3 5 2 2" xfId="21044" xr:uid="{00000000-0005-0000-0000-00000D050000}"/>
    <cellStyle name="40 % - Akzent4 3 3 5 2 3" xfId="34528" xr:uid="{00000000-0005-0000-0000-00000D050000}"/>
    <cellStyle name="40 % - Akzent4 3 3 5 2 4" xfId="48019" xr:uid="{00000000-0005-0000-0000-00000D050000}"/>
    <cellStyle name="40 % - Akzent4 3 3 5 3" xfId="10949" xr:uid="{00000000-0005-0000-0000-00000D050000}"/>
    <cellStyle name="40 % - Akzent4 3 3 5 3 2" xfId="24400" xr:uid="{00000000-0005-0000-0000-00000D050000}"/>
    <cellStyle name="40 % - Akzent4 3 3 5 3 3" xfId="37884" xr:uid="{00000000-0005-0000-0000-00000D050000}"/>
    <cellStyle name="40 % - Akzent4 3 3 5 3 4" xfId="51375" xr:uid="{00000000-0005-0000-0000-00000D050000}"/>
    <cellStyle name="40 % - Akzent4 3 3 5 4" xfId="14305" xr:uid="{00000000-0005-0000-0000-00000D050000}"/>
    <cellStyle name="40 % - Akzent4 3 3 5 4 2" xfId="27756" xr:uid="{00000000-0005-0000-0000-00000D050000}"/>
    <cellStyle name="40 % - Akzent4 3 3 5 4 3" xfId="41240" xr:uid="{00000000-0005-0000-0000-00000D050000}"/>
    <cellStyle name="40 % - Akzent4 3 3 5 4 4" xfId="54731" xr:uid="{00000000-0005-0000-0000-00000D050000}"/>
    <cellStyle name="40 % - Akzent4 3 3 5 5" xfId="17687" xr:uid="{00000000-0005-0000-0000-00000D050000}"/>
    <cellStyle name="40 % - Akzent4 3 3 5 6" xfId="31171" xr:uid="{00000000-0005-0000-0000-00000D050000}"/>
    <cellStyle name="40 % - Akzent4 3 3 5 7" xfId="44662" xr:uid="{00000000-0005-0000-0000-00000D050000}"/>
    <cellStyle name="40 % - Akzent4 3 3 6" xfId="4786" xr:uid="{00000000-0005-0000-0000-000008050000}"/>
    <cellStyle name="40 % - Akzent4 3 3 6 2" xfId="18237" xr:uid="{00000000-0005-0000-0000-000008050000}"/>
    <cellStyle name="40 % - Akzent4 3 3 6 3" xfId="31721" xr:uid="{00000000-0005-0000-0000-000008050000}"/>
    <cellStyle name="40 % - Akzent4 3 3 6 4" xfId="45212" xr:uid="{00000000-0005-0000-0000-000008050000}"/>
    <cellStyle name="40 % - Akzent4 3 3 7" xfId="8142" xr:uid="{00000000-0005-0000-0000-000008050000}"/>
    <cellStyle name="40 % - Akzent4 3 3 7 2" xfId="21593" xr:uid="{00000000-0005-0000-0000-000008050000}"/>
    <cellStyle name="40 % - Akzent4 3 3 7 3" xfId="35077" xr:uid="{00000000-0005-0000-0000-000008050000}"/>
    <cellStyle name="40 % - Akzent4 3 3 7 4" xfId="48568" xr:uid="{00000000-0005-0000-0000-000008050000}"/>
    <cellStyle name="40 % - Akzent4 3 3 8" xfId="11498" xr:uid="{00000000-0005-0000-0000-000008050000}"/>
    <cellStyle name="40 % - Akzent4 3 3 8 2" xfId="24949" xr:uid="{00000000-0005-0000-0000-000008050000}"/>
    <cellStyle name="40 % - Akzent4 3 3 8 3" xfId="38433" xr:uid="{00000000-0005-0000-0000-000008050000}"/>
    <cellStyle name="40 % - Akzent4 3 3 8 4" xfId="51924" xr:uid="{00000000-0005-0000-0000-000008050000}"/>
    <cellStyle name="40 % - Akzent4 3 3 9" xfId="14879" xr:uid="{00000000-0005-0000-0000-000008050000}"/>
    <cellStyle name="40 % - Akzent4 3 4" xfId="1722" xr:uid="{00000000-0005-0000-0000-00000E050000}"/>
    <cellStyle name="40 % - Akzent4 3 4 2" xfId="2861" xr:uid="{00000000-0005-0000-0000-00000F050000}"/>
    <cellStyle name="40 % - Akzent4 3 4 2 2" xfId="6222" xr:uid="{00000000-0005-0000-0000-00000F050000}"/>
    <cellStyle name="40 % - Akzent4 3 4 2 2 2" xfId="19673" xr:uid="{00000000-0005-0000-0000-00000F050000}"/>
    <cellStyle name="40 % - Akzent4 3 4 2 2 3" xfId="33157" xr:uid="{00000000-0005-0000-0000-00000F050000}"/>
    <cellStyle name="40 % - Akzent4 3 4 2 2 4" xfId="46648" xr:uid="{00000000-0005-0000-0000-00000F050000}"/>
    <cellStyle name="40 % - Akzent4 3 4 2 3" xfId="9578" xr:uid="{00000000-0005-0000-0000-00000F050000}"/>
    <cellStyle name="40 % - Akzent4 3 4 2 3 2" xfId="23029" xr:uid="{00000000-0005-0000-0000-00000F050000}"/>
    <cellStyle name="40 % - Akzent4 3 4 2 3 3" xfId="36513" xr:uid="{00000000-0005-0000-0000-00000F050000}"/>
    <cellStyle name="40 % - Akzent4 3 4 2 3 4" xfId="50004" xr:uid="{00000000-0005-0000-0000-00000F050000}"/>
    <cellStyle name="40 % - Akzent4 3 4 2 4" xfId="12934" xr:uid="{00000000-0005-0000-0000-00000F050000}"/>
    <cellStyle name="40 % - Akzent4 3 4 2 4 2" xfId="26385" xr:uid="{00000000-0005-0000-0000-00000F050000}"/>
    <cellStyle name="40 % - Akzent4 3 4 2 4 3" xfId="39869" xr:uid="{00000000-0005-0000-0000-00000F050000}"/>
    <cellStyle name="40 % - Akzent4 3 4 2 4 4" xfId="53360" xr:uid="{00000000-0005-0000-0000-00000F050000}"/>
    <cellStyle name="40 % - Akzent4 3 4 2 5" xfId="16316" xr:uid="{00000000-0005-0000-0000-00000F050000}"/>
    <cellStyle name="40 % - Akzent4 3 4 2 6" xfId="29800" xr:uid="{00000000-0005-0000-0000-00000F050000}"/>
    <cellStyle name="40 % - Akzent4 3 4 2 7" xfId="43291" xr:uid="{00000000-0005-0000-0000-00000F050000}"/>
    <cellStyle name="40 % - Akzent4 3 4 3" xfId="5095" xr:uid="{00000000-0005-0000-0000-00000E050000}"/>
    <cellStyle name="40 % - Akzent4 3 4 3 2" xfId="18546" xr:uid="{00000000-0005-0000-0000-00000E050000}"/>
    <cellStyle name="40 % - Akzent4 3 4 3 3" xfId="32030" xr:uid="{00000000-0005-0000-0000-00000E050000}"/>
    <cellStyle name="40 % - Akzent4 3 4 3 4" xfId="45521" xr:uid="{00000000-0005-0000-0000-00000E050000}"/>
    <cellStyle name="40 % - Akzent4 3 4 4" xfId="8451" xr:uid="{00000000-0005-0000-0000-00000E050000}"/>
    <cellStyle name="40 % - Akzent4 3 4 4 2" xfId="21902" xr:uid="{00000000-0005-0000-0000-00000E050000}"/>
    <cellStyle name="40 % - Akzent4 3 4 4 3" xfId="35386" xr:uid="{00000000-0005-0000-0000-00000E050000}"/>
    <cellStyle name="40 % - Akzent4 3 4 4 4" xfId="48877" xr:uid="{00000000-0005-0000-0000-00000E050000}"/>
    <cellStyle name="40 % - Akzent4 3 4 5" xfId="11807" xr:uid="{00000000-0005-0000-0000-00000E050000}"/>
    <cellStyle name="40 % - Akzent4 3 4 5 2" xfId="25258" xr:uid="{00000000-0005-0000-0000-00000E050000}"/>
    <cellStyle name="40 % - Akzent4 3 4 5 3" xfId="38742" xr:uid="{00000000-0005-0000-0000-00000E050000}"/>
    <cellStyle name="40 % - Akzent4 3 4 5 4" xfId="52233" xr:uid="{00000000-0005-0000-0000-00000E050000}"/>
    <cellStyle name="40 % - Akzent4 3 4 6" xfId="15189" xr:uid="{00000000-0005-0000-0000-00000E050000}"/>
    <cellStyle name="40 % - Akzent4 3 4 7" xfId="28673" xr:uid="{00000000-0005-0000-0000-00000E050000}"/>
    <cellStyle name="40 % - Akzent4 3 4 8" xfId="42164" xr:uid="{00000000-0005-0000-0000-00000E050000}"/>
    <cellStyle name="40 % - Akzent4 3 5" xfId="2299" xr:uid="{00000000-0005-0000-0000-000010050000}"/>
    <cellStyle name="40 % - Akzent4 3 5 2" xfId="5661" xr:uid="{00000000-0005-0000-0000-000010050000}"/>
    <cellStyle name="40 % - Akzent4 3 5 2 2" xfId="19112" xr:uid="{00000000-0005-0000-0000-000010050000}"/>
    <cellStyle name="40 % - Akzent4 3 5 2 3" xfId="32596" xr:uid="{00000000-0005-0000-0000-000010050000}"/>
    <cellStyle name="40 % - Akzent4 3 5 2 4" xfId="46087" xr:uid="{00000000-0005-0000-0000-000010050000}"/>
    <cellStyle name="40 % - Akzent4 3 5 3" xfId="9017" xr:uid="{00000000-0005-0000-0000-000010050000}"/>
    <cellStyle name="40 % - Akzent4 3 5 3 2" xfId="22468" xr:uid="{00000000-0005-0000-0000-000010050000}"/>
    <cellStyle name="40 % - Akzent4 3 5 3 3" xfId="35952" xr:uid="{00000000-0005-0000-0000-000010050000}"/>
    <cellStyle name="40 % - Akzent4 3 5 3 4" xfId="49443" xr:uid="{00000000-0005-0000-0000-000010050000}"/>
    <cellStyle name="40 % - Akzent4 3 5 4" xfId="12373" xr:uid="{00000000-0005-0000-0000-000010050000}"/>
    <cellStyle name="40 % - Akzent4 3 5 4 2" xfId="25824" xr:uid="{00000000-0005-0000-0000-000010050000}"/>
    <cellStyle name="40 % - Akzent4 3 5 4 3" xfId="39308" xr:uid="{00000000-0005-0000-0000-000010050000}"/>
    <cellStyle name="40 % - Akzent4 3 5 4 4" xfId="52799" xr:uid="{00000000-0005-0000-0000-000010050000}"/>
    <cellStyle name="40 % - Akzent4 3 5 5" xfId="15755" xr:uid="{00000000-0005-0000-0000-000010050000}"/>
    <cellStyle name="40 % - Akzent4 3 5 6" xfId="29239" xr:uid="{00000000-0005-0000-0000-000010050000}"/>
    <cellStyle name="40 % - Akzent4 3 5 7" xfId="42730" xr:uid="{00000000-0005-0000-0000-000010050000}"/>
    <cellStyle name="40 % - Akzent4 3 6" xfId="3405" xr:uid="{00000000-0005-0000-0000-000011050000}"/>
    <cellStyle name="40 % - Akzent4 3 6 2" xfId="6766" xr:uid="{00000000-0005-0000-0000-000011050000}"/>
    <cellStyle name="40 % - Akzent4 3 6 2 2" xfId="20217" xr:uid="{00000000-0005-0000-0000-000011050000}"/>
    <cellStyle name="40 % - Akzent4 3 6 2 3" xfId="33701" xr:uid="{00000000-0005-0000-0000-000011050000}"/>
    <cellStyle name="40 % - Akzent4 3 6 2 4" xfId="47192" xr:uid="{00000000-0005-0000-0000-000011050000}"/>
    <cellStyle name="40 % - Akzent4 3 6 3" xfId="10122" xr:uid="{00000000-0005-0000-0000-000011050000}"/>
    <cellStyle name="40 % - Akzent4 3 6 3 2" xfId="23573" xr:uid="{00000000-0005-0000-0000-000011050000}"/>
    <cellStyle name="40 % - Akzent4 3 6 3 3" xfId="37057" xr:uid="{00000000-0005-0000-0000-000011050000}"/>
    <cellStyle name="40 % - Akzent4 3 6 3 4" xfId="50548" xr:uid="{00000000-0005-0000-0000-000011050000}"/>
    <cellStyle name="40 % - Akzent4 3 6 4" xfId="13478" xr:uid="{00000000-0005-0000-0000-000011050000}"/>
    <cellStyle name="40 % - Akzent4 3 6 4 2" xfId="26929" xr:uid="{00000000-0005-0000-0000-000011050000}"/>
    <cellStyle name="40 % - Akzent4 3 6 4 3" xfId="40413" xr:uid="{00000000-0005-0000-0000-000011050000}"/>
    <cellStyle name="40 % - Akzent4 3 6 4 4" xfId="53904" xr:uid="{00000000-0005-0000-0000-000011050000}"/>
    <cellStyle name="40 % - Akzent4 3 6 5" xfId="16860" xr:uid="{00000000-0005-0000-0000-000011050000}"/>
    <cellStyle name="40 % - Akzent4 3 6 6" xfId="30344" xr:uid="{00000000-0005-0000-0000-000011050000}"/>
    <cellStyle name="40 % - Akzent4 3 6 7" xfId="43835" xr:uid="{00000000-0005-0000-0000-000011050000}"/>
    <cellStyle name="40 % - Akzent4 3 7" xfId="3985" xr:uid="{00000000-0005-0000-0000-000012050000}"/>
    <cellStyle name="40 % - Akzent4 3 7 2" xfId="7342" xr:uid="{00000000-0005-0000-0000-000012050000}"/>
    <cellStyle name="40 % - Akzent4 3 7 2 2" xfId="20793" xr:uid="{00000000-0005-0000-0000-000012050000}"/>
    <cellStyle name="40 % - Akzent4 3 7 2 3" xfId="34277" xr:uid="{00000000-0005-0000-0000-000012050000}"/>
    <cellStyle name="40 % - Akzent4 3 7 2 4" xfId="47768" xr:uid="{00000000-0005-0000-0000-000012050000}"/>
    <cellStyle name="40 % - Akzent4 3 7 3" xfId="10698" xr:uid="{00000000-0005-0000-0000-000012050000}"/>
    <cellStyle name="40 % - Akzent4 3 7 3 2" xfId="24149" xr:uid="{00000000-0005-0000-0000-000012050000}"/>
    <cellStyle name="40 % - Akzent4 3 7 3 3" xfId="37633" xr:uid="{00000000-0005-0000-0000-000012050000}"/>
    <cellStyle name="40 % - Akzent4 3 7 3 4" xfId="51124" xr:uid="{00000000-0005-0000-0000-000012050000}"/>
    <cellStyle name="40 % - Akzent4 3 7 4" xfId="14054" xr:uid="{00000000-0005-0000-0000-000012050000}"/>
    <cellStyle name="40 % - Akzent4 3 7 4 2" xfId="27505" xr:uid="{00000000-0005-0000-0000-000012050000}"/>
    <cellStyle name="40 % - Akzent4 3 7 4 3" xfId="40989" xr:uid="{00000000-0005-0000-0000-000012050000}"/>
    <cellStyle name="40 % - Akzent4 3 7 4 4" xfId="54480" xr:uid="{00000000-0005-0000-0000-000012050000}"/>
    <cellStyle name="40 % - Akzent4 3 7 5" xfId="17436" xr:uid="{00000000-0005-0000-0000-000012050000}"/>
    <cellStyle name="40 % - Akzent4 3 7 6" xfId="30920" xr:uid="{00000000-0005-0000-0000-000012050000}"/>
    <cellStyle name="40 % - Akzent4 3 7 7" xfId="44411" xr:uid="{00000000-0005-0000-0000-000012050000}"/>
    <cellStyle name="40 % - Akzent4 3 8" xfId="4535" xr:uid="{00000000-0005-0000-0000-0000FB040000}"/>
    <cellStyle name="40 % - Akzent4 3 8 2" xfId="17986" xr:uid="{00000000-0005-0000-0000-0000FB040000}"/>
    <cellStyle name="40 % - Akzent4 3 8 3" xfId="31470" xr:uid="{00000000-0005-0000-0000-0000FB040000}"/>
    <cellStyle name="40 % - Akzent4 3 8 4" xfId="44961" xr:uid="{00000000-0005-0000-0000-0000FB040000}"/>
    <cellStyle name="40 % - Akzent4 3 9" xfId="7891" xr:uid="{00000000-0005-0000-0000-0000FB040000}"/>
    <cellStyle name="40 % - Akzent4 3 9 2" xfId="21342" xr:uid="{00000000-0005-0000-0000-0000FB040000}"/>
    <cellStyle name="40 % - Akzent4 3 9 3" xfId="34826" xr:uid="{00000000-0005-0000-0000-0000FB040000}"/>
    <cellStyle name="40 % - Akzent4 3 9 4" xfId="48317" xr:uid="{00000000-0005-0000-0000-0000FB040000}"/>
    <cellStyle name="40 % - Akzent4 4" xfId="1182" xr:uid="{00000000-0005-0000-0000-000013050000}"/>
    <cellStyle name="40 % - Akzent4 4 10" xfId="11266" xr:uid="{00000000-0005-0000-0000-000013050000}"/>
    <cellStyle name="40 % - Akzent4 4 10 2" xfId="24717" xr:uid="{00000000-0005-0000-0000-000013050000}"/>
    <cellStyle name="40 % - Akzent4 4 10 3" xfId="38201" xr:uid="{00000000-0005-0000-0000-000013050000}"/>
    <cellStyle name="40 % - Akzent4 4 10 4" xfId="51692" xr:uid="{00000000-0005-0000-0000-000013050000}"/>
    <cellStyle name="40 % - Akzent4 4 11" xfId="14647" xr:uid="{00000000-0005-0000-0000-000013050000}"/>
    <cellStyle name="40 % - Akzent4 4 12" xfId="28130" xr:uid="{00000000-0005-0000-0000-000013050000}"/>
    <cellStyle name="40 % - Akzent4 4 13" xfId="41621" xr:uid="{00000000-0005-0000-0000-000013050000}"/>
    <cellStyle name="40 % - Akzent4 4 2" xfId="1276" xr:uid="{00000000-0005-0000-0000-000014050000}"/>
    <cellStyle name="40 % - Akzent4 4 2 10" xfId="14749" xr:uid="{00000000-0005-0000-0000-000014050000}"/>
    <cellStyle name="40 % - Akzent4 4 2 11" xfId="28232" xr:uid="{00000000-0005-0000-0000-000014050000}"/>
    <cellStyle name="40 % - Akzent4 4 2 12" xfId="41723" xr:uid="{00000000-0005-0000-0000-000014050000}"/>
    <cellStyle name="40 % - Akzent4 4 2 2" xfId="1514" xr:uid="{00000000-0005-0000-0000-000015050000}"/>
    <cellStyle name="40 % - Akzent4 4 2 2 10" xfId="28482" xr:uid="{00000000-0005-0000-0000-000015050000}"/>
    <cellStyle name="40 % - Akzent4 4 2 2 11" xfId="41973" xr:uid="{00000000-0005-0000-0000-000015050000}"/>
    <cellStyle name="40 % - Akzent4 4 2 2 2" xfId="2090" xr:uid="{00000000-0005-0000-0000-000016050000}"/>
    <cellStyle name="40 % - Akzent4 4 2 2 2 2" xfId="3231" xr:uid="{00000000-0005-0000-0000-000017050000}"/>
    <cellStyle name="40 % - Akzent4 4 2 2 2 2 2" xfId="6592" xr:uid="{00000000-0005-0000-0000-000017050000}"/>
    <cellStyle name="40 % - Akzent4 4 2 2 2 2 2 2" xfId="20043" xr:uid="{00000000-0005-0000-0000-000017050000}"/>
    <cellStyle name="40 % - Akzent4 4 2 2 2 2 2 3" xfId="33527" xr:uid="{00000000-0005-0000-0000-000017050000}"/>
    <cellStyle name="40 % - Akzent4 4 2 2 2 2 2 4" xfId="47018" xr:uid="{00000000-0005-0000-0000-000017050000}"/>
    <cellStyle name="40 % - Akzent4 4 2 2 2 2 3" xfId="9948" xr:uid="{00000000-0005-0000-0000-000017050000}"/>
    <cellStyle name="40 % - Akzent4 4 2 2 2 2 3 2" xfId="23399" xr:uid="{00000000-0005-0000-0000-000017050000}"/>
    <cellStyle name="40 % - Akzent4 4 2 2 2 2 3 3" xfId="36883" xr:uid="{00000000-0005-0000-0000-000017050000}"/>
    <cellStyle name="40 % - Akzent4 4 2 2 2 2 3 4" xfId="50374" xr:uid="{00000000-0005-0000-0000-000017050000}"/>
    <cellStyle name="40 % - Akzent4 4 2 2 2 2 4" xfId="13304" xr:uid="{00000000-0005-0000-0000-000017050000}"/>
    <cellStyle name="40 % - Akzent4 4 2 2 2 2 4 2" xfId="26755" xr:uid="{00000000-0005-0000-0000-000017050000}"/>
    <cellStyle name="40 % - Akzent4 4 2 2 2 2 4 3" xfId="40239" xr:uid="{00000000-0005-0000-0000-000017050000}"/>
    <cellStyle name="40 % - Akzent4 4 2 2 2 2 4 4" xfId="53730" xr:uid="{00000000-0005-0000-0000-000017050000}"/>
    <cellStyle name="40 % - Akzent4 4 2 2 2 2 5" xfId="16686" xr:uid="{00000000-0005-0000-0000-000017050000}"/>
    <cellStyle name="40 % - Akzent4 4 2 2 2 2 6" xfId="30170" xr:uid="{00000000-0005-0000-0000-000017050000}"/>
    <cellStyle name="40 % - Akzent4 4 2 2 2 2 7" xfId="43661" xr:uid="{00000000-0005-0000-0000-000017050000}"/>
    <cellStyle name="40 % - Akzent4 4 2 2 2 3" xfId="5465" xr:uid="{00000000-0005-0000-0000-000016050000}"/>
    <cellStyle name="40 % - Akzent4 4 2 2 2 3 2" xfId="18916" xr:uid="{00000000-0005-0000-0000-000016050000}"/>
    <cellStyle name="40 % - Akzent4 4 2 2 2 3 3" xfId="32400" xr:uid="{00000000-0005-0000-0000-000016050000}"/>
    <cellStyle name="40 % - Akzent4 4 2 2 2 3 4" xfId="45891" xr:uid="{00000000-0005-0000-0000-000016050000}"/>
    <cellStyle name="40 % - Akzent4 4 2 2 2 4" xfId="8821" xr:uid="{00000000-0005-0000-0000-000016050000}"/>
    <cellStyle name="40 % - Akzent4 4 2 2 2 4 2" xfId="22272" xr:uid="{00000000-0005-0000-0000-000016050000}"/>
    <cellStyle name="40 % - Akzent4 4 2 2 2 4 3" xfId="35756" xr:uid="{00000000-0005-0000-0000-000016050000}"/>
    <cellStyle name="40 % - Akzent4 4 2 2 2 4 4" xfId="49247" xr:uid="{00000000-0005-0000-0000-000016050000}"/>
    <cellStyle name="40 % - Akzent4 4 2 2 2 5" xfId="12177" xr:uid="{00000000-0005-0000-0000-000016050000}"/>
    <cellStyle name="40 % - Akzent4 4 2 2 2 5 2" xfId="25628" xr:uid="{00000000-0005-0000-0000-000016050000}"/>
    <cellStyle name="40 % - Akzent4 4 2 2 2 5 3" xfId="39112" xr:uid="{00000000-0005-0000-0000-000016050000}"/>
    <cellStyle name="40 % - Akzent4 4 2 2 2 5 4" xfId="52603" xr:uid="{00000000-0005-0000-0000-000016050000}"/>
    <cellStyle name="40 % - Akzent4 4 2 2 2 6" xfId="15559" xr:uid="{00000000-0005-0000-0000-000016050000}"/>
    <cellStyle name="40 % - Akzent4 4 2 2 2 7" xfId="29043" xr:uid="{00000000-0005-0000-0000-000016050000}"/>
    <cellStyle name="40 % - Akzent4 4 2 2 2 8" xfId="42534" xr:uid="{00000000-0005-0000-0000-000016050000}"/>
    <cellStyle name="40 % - Akzent4 4 2 2 3" xfId="2671" xr:uid="{00000000-0005-0000-0000-000018050000}"/>
    <cellStyle name="40 % - Akzent4 4 2 2 3 2" xfId="6032" xr:uid="{00000000-0005-0000-0000-000018050000}"/>
    <cellStyle name="40 % - Akzent4 4 2 2 3 2 2" xfId="19483" xr:uid="{00000000-0005-0000-0000-000018050000}"/>
    <cellStyle name="40 % - Akzent4 4 2 2 3 2 3" xfId="32967" xr:uid="{00000000-0005-0000-0000-000018050000}"/>
    <cellStyle name="40 % - Akzent4 4 2 2 3 2 4" xfId="46458" xr:uid="{00000000-0005-0000-0000-000018050000}"/>
    <cellStyle name="40 % - Akzent4 4 2 2 3 3" xfId="9388" xr:uid="{00000000-0005-0000-0000-000018050000}"/>
    <cellStyle name="40 % - Akzent4 4 2 2 3 3 2" xfId="22839" xr:uid="{00000000-0005-0000-0000-000018050000}"/>
    <cellStyle name="40 % - Akzent4 4 2 2 3 3 3" xfId="36323" xr:uid="{00000000-0005-0000-0000-000018050000}"/>
    <cellStyle name="40 % - Akzent4 4 2 2 3 3 4" xfId="49814" xr:uid="{00000000-0005-0000-0000-000018050000}"/>
    <cellStyle name="40 % - Akzent4 4 2 2 3 4" xfId="12744" xr:uid="{00000000-0005-0000-0000-000018050000}"/>
    <cellStyle name="40 % - Akzent4 4 2 2 3 4 2" xfId="26195" xr:uid="{00000000-0005-0000-0000-000018050000}"/>
    <cellStyle name="40 % - Akzent4 4 2 2 3 4 3" xfId="39679" xr:uid="{00000000-0005-0000-0000-000018050000}"/>
    <cellStyle name="40 % - Akzent4 4 2 2 3 4 4" xfId="53170" xr:uid="{00000000-0005-0000-0000-000018050000}"/>
    <cellStyle name="40 % - Akzent4 4 2 2 3 5" xfId="16126" xr:uid="{00000000-0005-0000-0000-000018050000}"/>
    <cellStyle name="40 % - Akzent4 4 2 2 3 6" xfId="29610" xr:uid="{00000000-0005-0000-0000-000018050000}"/>
    <cellStyle name="40 % - Akzent4 4 2 2 3 7" xfId="43101" xr:uid="{00000000-0005-0000-0000-000018050000}"/>
    <cellStyle name="40 % - Akzent4 4 2 2 4" xfId="3776" xr:uid="{00000000-0005-0000-0000-000019050000}"/>
    <cellStyle name="40 % - Akzent4 4 2 2 4 2" xfId="7137" xr:uid="{00000000-0005-0000-0000-000019050000}"/>
    <cellStyle name="40 % - Akzent4 4 2 2 4 2 2" xfId="20588" xr:uid="{00000000-0005-0000-0000-000019050000}"/>
    <cellStyle name="40 % - Akzent4 4 2 2 4 2 3" xfId="34072" xr:uid="{00000000-0005-0000-0000-000019050000}"/>
    <cellStyle name="40 % - Akzent4 4 2 2 4 2 4" xfId="47563" xr:uid="{00000000-0005-0000-0000-000019050000}"/>
    <cellStyle name="40 % - Akzent4 4 2 2 4 3" xfId="10493" xr:uid="{00000000-0005-0000-0000-000019050000}"/>
    <cellStyle name="40 % - Akzent4 4 2 2 4 3 2" xfId="23944" xr:uid="{00000000-0005-0000-0000-000019050000}"/>
    <cellStyle name="40 % - Akzent4 4 2 2 4 3 3" xfId="37428" xr:uid="{00000000-0005-0000-0000-000019050000}"/>
    <cellStyle name="40 % - Akzent4 4 2 2 4 3 4" xfId="50919" xr:uid="{00000000-0005-0000-0000-000019050000}"/>
    <cellStyle name="40 % - Akzent4 4 2 2 4 4" xfId="13849" xr:uid="{00000000-0005-0000-0000-000019050000}"/>
    <cellStyle name="40 % - Akzent4 4 2 2 4 4 2" xfId="27300" xr:uid="{00000000-0005-0000-0000-000019050000}"/>
    <cellStyle name="40 % - Akzent4 4 2 2 4 4 3" xfId="40784" xr:uid="{00000000-0005-0000-0000-000019050000}"/>
    <cellStyle name="40 % - Akzent4 4 2 2 4 4 4" xfId="54275" xr:uid="{00000000-0005-0000-0000-000019050000}"/>
    <cellStyle name="40 % - Akzent4 4 2 2 4 5" xfId="17231" xr:uid="{00000000-0005-0000-0000-000019050000}"/>
    <cellStyle name="40 % - Akzent4 4 2 2 4 6" xfId="30715" xr:uid="{00000000-0005-0000-0000-000019050000}"/>
    <cellStyle name="40 % - Akzent4 4 2 2 4 7" xfId="44206" xr:uid="{00000000-0005-0000-0000-000019050000}"/>
    <cellStyle name="40 % - Akzent4 4 2 2 5" xfId="4356" xr:uid="{00000000-0005-0000-0000-00001A050000}"/>
    <cellStyle name="40 % - Akzent4 4 2 2 5 2" xfId="7713" xr:uid="{00000000-0005-0000-0000-00001A050000}"/>
    <cellStyle name="40 % - Akzent4 4 2 2 5 2 2" xfId="21164" xr:uid="{00000000-0005-0000-0000-00001A050000}"/>
    <cellStyle name="40 % - Akzent4 4 2 2 5 2 3" xfId="34648" xr:uid="{00000000-0005-0000-0000-00001A050000}"/>
    <cellStyle name="40 % - Akzent4 4 2 2 5 2 4" xfId="48139" xr:uid="{00000000-0005-0000-0000-00001A050000}"/>
    <cellStyle name="40 % - Akzent4 4 2 2 5 3" xfId="11069" xr:uid="{00000000-0005-0000-0000-00001A050000}"/>
    <cellStyle name="40 % - Akzent4 4 2 2 5 3 2" xfId="24520" xr:uid="{00000000-0005-0000-0000-00001A050000}"/>
    <cellStyle name="40 % - Akzent4 4 2 2 5 3 3" xfId="38004" xr:uid="{00000000-0005-0000-0000-00001A050000}"/>
    <cellStyle name="40 % - Akzent4 4 2 2 5 3 4" xfId="51495" xr:uid="{00000000-0005-0000-0000-00001A050000}"/>
    <cellStyle name="40 % - Akzent4 4 2 2 5 4" xfId="14425" xr:uid="{00000000-0005-0000-0000-00001A050000}"/>
    <cellStyle name="40 % - Akzent4 4 2 2 5 4 2" xfId="27876" xr:uid="{00000000-0005-0000-0000-00001A050000}"/>
    <cellStyle name="40 % - Akzent4 4 2 2 5 4 3" xfId="41360" xr:uid="{00000000-0005-0000-0000-00001A050000}"/>
    <cellStyle name="40 % - Akzent4 4 2 2 5 4 4" xfId="54851" xr:uid="{00000000-0005-0000-0000-00001A050000}"/>
    <cellStyle name="40 % - Akzent4 4 2 2 5 5" xfId="17807" xr:uid="{00000000-0005-0000-0000-00001A050000}"/>
    <cellStyle name="40 % - Akzent4 4 2 2 5 6" xfId="31291" xr:uid="{00000000-0005-0000-0000-00001A050000}"/>
    <cellStyle name="40 % - Akzent4 4 2 2 5 7" xfId="44782" xr:uid="{00000000-0005-0000-0000-00001A050000}"/>
    <cellStyle name="40 % - Akzent4 4 2 2 6" xfId="4906" xr:uid="{00000000-0005-0000-0000-000015050000}"/>
    <cellStyle name="40 % - Akzent4 4 2 2 6 2" xfId="18357" xr:uid="{00000000-0005-0000-0000-000015050000}"/>
    <cellStyle name="40 % - Akzent4 4 2 2 6 3" xfId="31841" xr:uid="{00000000-0005-0000-0000-000015050000}"/>
    <cellStyle name="40 % - Akzent4 4 2 2 6 4" xfId="45332" xr:uid="{00000000-0005-0000-0000-000015050000}"/>
    <cellStyle name="40 % - Akzent4 4 2 2 7" xfId="8262" xr:uid="{00000000-0005-0000-0000-000015050000}"/>
    <cellStyle name="40 % - Akzent4 4 2 2 7 2" xfId="21713" xr:uid="{00000000-0005-0000-0000-000015050000}"/>
    <cellStyle name="40 % - Akzent4 4 2 2 7 3" xfId="35197" xr:uid="{00000000-0005-0000-0000-000015050000}"/>
    <cellStyle name="40 % - Akzent4 4 2 2 7 4" xfId="48688" xr:uid="{00000000-0005-0000-0000-000015050000}"/>
    <cellStyle name="40 % - Akzent4 4 2 2 8" xfId="11618" xr:uid="{00000000-0005-0000-0000-000015050000}"/>
    <cellStyle name="40 % - Akzent4 4 2 2 8 2" xfId="25069" xr:uid="{00000000-0005-0000-0000-000015050000}"/>
    <cellStyle name="40 % - Akzent4 4 2 2 8 3" xfId="38553" xr:uid="{00000000-0005-0000-0000-000015050000}"/>
    <cellStyle name="40 % - Akzent4 4 2 2 8 4" xfId="52044" xr:uid="{00000000-0005-0000-0000-000015050000}"/>
    <cellStyle name="40 % - Akzent4 4 2 2 9" xfId="14999" xr:uid="{00000000-0005-0000-0000-000015050000}"/>
    <cellStyle name="40 % - Akzent4 4 2 3" xfId="1841" xr:uid="{00000000-0005-0000-0000-00001B050000}"/>
    <cellStyle name="40 % - Akzent4 4 2 3 2" xfId="2981" xr:uid="{00000000-0005-0000-0000-00001C050000}"/>
    <cellStyle name="40 % - Akzent4 4 2 3 2 2" xfId="6342" xr:uid="{00000000-0005-0000-0000-00001C050000}"/>
    <cellStyle name="40 % - Akzent4 4 2 3 2 2 2" xfId="19793" xr:uid="{00000000-0005-0000-0000-00001C050000}"/>
    <cellStyle name="40 % - Akzent4 4 2 3 2 2 3" xfId="33277" xr:uid="{00000000-0005-0000-0000-00001C050000}"/>
    <cellStyle name="40 % - Akzent4 4 2 3 2 2 4" xfId="46768" xr:uid="{00000000-0005-0000-0000-00001C050000}"/>
    <cellStyle name="40 % - Akzent4 4 2 3 2 3" xfId="9698" xr:uid="{00000000-0005-0000-0000-00001C050000}"/>
    <cellStyle name="40 % - Akzent4 4 2 3 2 3 2" xfId="23149" xr:uid="{00000000-0005-0000-0000-00001C050000}"/>
    <cellStyle name="40 % - Akzent4 4 2 3 2 3 3" xfId="36633" xr:uid="{00000000-0005-0000-0000-00001C050000}"/>
    <cellStyle name="40 % - Akzent4 4 2 3 2 3 4" xfId="50124" xr:uid="{00000000-0005-0000-0000-00001C050000}"/>
    <cellStyle name="40 % - Akzent4 4 2 3 2 4" xfId="13054" xr:uid="{00000000-0005-0000-0000-00001C050000}"/>
    <cellStyle name="40 % - Akzent4 4 2 3 2 4 2" xfId="26505" xr:uid="{00000000-0005-0000-0000-00001C050000}"/>
    <cellStyle name="40 % - Akzent4 4 2 3 2 4 3" xfId="39989" xr:uid="{00000000-0005-0000-0000-00001C050000}"/>
    <cellStyle name="40 % - Akzent4 4 2 3 2 4 4" xfId="53480" xr:uid="{00000000-0005-0000-0000-00001C050000}"/>
    <cellStyle name="40 % - Akzent4 4 2 3 2 5" xfId="16436" xr:uid="{00000000-0005-0000-0000-00001C050000}"/>
    <cellStyle name="40 % - Akzent4 4 2 3 2 6" xfId="29920" xr:uid="{00000000-0005-0000-0000-00001C050000}"/>
    <cellStyle name="40 % - Akzent4 4 2 3 2 7" xfId="43411" xr:uid="{00000000-0005-0000-0000-00001C050000}"/>
    <cellStyle name="40 % - Akzent4 4 2 3 3" xfId="5215" xr:uid="{00000000-0005-0000-0000-00001B050000}"/>
    <cellStyle name="40 % - Akzent4 4 2 3 3 2" xfId="18666" xr:uid="{00000000-0005-0000-0000-00001B050000}"/>
    <cellStyle name="40 % - Akzent4 4 2 3 3 3" xfId="32150" xr:uid="{00000000-0005-0000-0000-00001B050000}"/>
    <cellStyle name="40 % - Akzent4 4 2 3 3 4" xfId="45641" xr:uid="{00000000-0005-0000-0000-00001B050000}"/>
    <cellStyle name="40 % - Akzent4 4 2 3 4" xfId="8571" xr:uid="{00000000-0005-0000-0000-00001B050000}"/>
    <cellStyle name="40 % - Akzent4 4 2 3 4 2" xfId="22022" xr:uid="{00000000-0005-0000-0000-00001B050000}"/>
    <cellStyle name="40 % - Akzent4 4 2 3 4 3" xfId="35506" xr:uid="{00000000-0005-0000-0000-00001B050000}"/>
    <cellStyle name="40 % - Akzent4 4 2 3 4 4" xfId="48997" xr:uid="{00000000-0005-0000-0000-00001B050000}"/>
    <cellStyle name="40 % - Akzent4 4 2 3 5" xfId="11927" xr:uid="{00000000-0005-0000-0000-00001B050000}"/>
    <cellStyle name="40 % - Akzent4 4 2 3 5 2" xfId="25378" xr:uid="{00000000-0005-0000-0000-00001B050000}"/>
    <cellStyle name="40 % - Akzent4 4 2 3 5 3" xfId="38862" xr:uid="{00000000-0005-0000-0000-00001B050000}"/>
    <cellStyle name="40 % - Akzent4 4 2 3 5 4" xfId="52353" xr:uid="{00000000-0005-0000-0000-00001B050000}"/>
    <cellStyle name="40 % - Akzent4 4 2 3 6" xfId="15309" xr:uid="{00000000-0005-0000-0000-00001B050000}"/>
    <cellStyle name="40 % - Akzent4 4 2 3 7" xfId="28793" xr:uid="{00000000-0005-0000-0000-00001B050000}"/>
    <cellStyle name="40 % - Akzent4 4 2 3 8" xfId="42284" xr:uid="{00000000-0005-0000-0000-00001B050000}"/>
    <cellStyle name="40 % - Akzent4 4 2 4" xfId="2420" xr:uid="{00000000-0005-0000-0000-00001D050000}"/>
    <cellStyle name="40 % - Akzent4 4 2 4 2" xfId="5782" xr:uid="{00000000-0005-0000-0000-00001D050000}"/>
    <cellStyle name="40 % - Akzent4 4 2 4 2 2" xfId="19233" xr:uid="{00000000-0005-0000-0000-00001D050000}"/>
    <cellStyle name="40 % - Akzent4 4 2 4 2 3" xfId="32717" xr:uid="{00000000-0005-0000-0000-00001D050000}"/>
    <cellStyle name="40 % - Akzent4 4 2 4 2 4" xfId="46208" xr:uid="{00000000-0005-0000-0000-00001D050000}"/>
    <cellStyle name="40 % - Akzent4 4 2 4 3" xfId="9138" xr:uid="{00000000-0005-0000-0000-00001D050000}"/>
    <cellStyle name="40 % - Akzent4 4 2 4 3 2" xfId="22589" xr:uid="{00000000-0005-0000-0000-00001D050000}"/>
    <cellStyle name="40 % - Akzent4 4 2 4 3 3" xfId="36073" xr:uid="{00000000-0005-0000-0000-00001D050000}"/>
    <cellStyle name="40 % - Akzent4 4 2 4 3 4" xfId="49564" xr:uid="{00000000-0005-0000-0000-00001D050000}"/>
    <cellStyle name="40 % - Akzent4 4 2 4 4" xfId="12494" xr:uid="{00000000-0005-0000-0000-00001D050000}"/>
    <cellStyle name="40 % - Akzent4 4 2 4 4 2" xfId="25945" xr:uid="{00000000-0005-0000-0000-00001D050000}"/>
    <cellStyle name="40 % - Akzent4 4 2 4 4 3" xfId="39429" xr:uid="{00000000-0005-0000-0000-00001D050000}"/>
    <cellStyle name="40 % - Akzent4 4 2 4 4 4" xfId="52920" xr:uid="{00000000-0005-0000-0000-00001D050000}"/>
    <cellStyle name="40 % - Akzent4 4 2 4 5" xfId="15876" xr:uid="{00000000-0005-0000-0000-00001D050000}"/>
    <cellStyle name="40 % - Akzent4 4 2 4 6" xfId="29360" xr:uid="{00000000-0005-0000-0000-00001D050000}"/>
    <cellStyle name="40 % - Akzent4 4 2 4 7" xfId="42851" xr:uid="{00000000-0005-0000-0000-00001D050000}"/>
    <cellStyle name="40 % - Akzent4 4 2 5" xfId="3526" xr:uid="{00000000-0005-0000-0000-00001E050000}"/>
    <cellStyle name="40 % - Akzent4 4 2 5 2" xfId="6887" xr:uid="{00000000-0005-0000-0000-00001E050000}"/>
    <cellStyle name="40 % - Akzent4 4 2 5 2 2" xfId="20338" xr:uid="{00000000-0005-0000-0000-00001E050000}"/>
    <cellStyle name="40 % - Akzent4 4 2 5 2 3" xfId="33822" xr:uid="{00000000-0005-0000-0000-00001E050000}"/>
    <cellStyle name="40 % - Akzent4 4 2 5 2 4" xfId="47313" xr:uid="{00000000-0005-0000-0000-00001E050000}"/>
    <cellStyle name="40 % - Akzent4 4 2 5 3" xfId="10243" xr:uid="{00000000-0005-0000-0000-00001E050000}"/>
    <cellStyle name="40 % - Akzent4 4 2 5 3 2" xfId="23694" xr:uid="{00000000-0005-0000-0000-00001E050000}"/>
    <cellStyle name="40 % - Akzent4 4 2 5 3 3" xfId="37178" xr:uid="{00000000-0005-0000-0000-00001E050000}"/>
    <cellStyle name="40 % - Akzent4 4 2 5 3 4" xfId="50669" xr:uid="{00000000-0005-0000-0000-00001E050000}"/>
    <cellStyle name="40 % - Akzent4 4 2 5 4" xfId="13599" xr:uid="{00000000-0005-0000-0000-00001E050000}"/>
    <cellStyle name="40 % - Akzent4 4 2 5 4 2" xfId="27050" xr:uid="{00000000-0005-0000-0000-00001E050000}"/>
    <cellStyle name="40 % - Akzent4 4 2 5 4 3" xfId="40534" xr:uid="{00000000-0005-0000-0000-00001E050000}"/>
    <cellStyle name="40 % - Akzent4 4 2 5 4 4" xfId="54025" xr:uid="{00000000-0005-0000-0000-00001E050000}"/>
    <cellStyle name="40 % - Akzent4 4 2 5 5" xfId="16981" xr:uid="{00000000-0005-0000-0000-00001E050000}"/>
    <cellStyle name="40 % - Akzent4 4 2 5 6" xfId="30465" xr:uid="{00000000-0005-0000-0000-00001E050000}"/>
    <cellStyle name="40 % - Akzent4 4 2 5 7" xfId="43956" xr:uid="{00000000-0005-0000-0000-00001E050000}"/>
    <cellStyle name="40 % - Akzent4 4 2 6" xfId="4106" xr:uid="{00000000-0005-0000-0000-00001F050000}"/>
    <cellStyle name="40 % - Akzent4 4 2 6 2" xfId="7463" xr:uid="{00000000-0005-0000-0000-00001F050000}"/>
    <cellStyle name="40 % - Akzent4 4 2 6 2 2" xfId="20914" xr:uid="{00000000-0005-0000-0000-00001F050000}"/>
    <cellStyle name="40 % - Akzent4 4 2 6 2 3" xfId="34398" xr:uid="{00000000-0005-0000-0000-00001F050000}"/>
    <cellStyle name="40 % - Akzent4 4 2 6 2 4" xfId="47889" xr:uid="{00000000-0005-0000-0000-00001F050000}"/>
    <cellStyle name="40 % - Akzent4 4 2 6 3" xfId="10819" xr:uid="{00000000-0005-0000-0000-00001F050000}"/>
    <cellStyle name="40 % - Akzent4 4 2 6 3 2" xfId="24270" xr:uid="{00000000-0005-0000-0000-00001F050000}"/>
    <cellStyle name="40 % - Akzent4 4 2 6 3 3" xfId="37754" xr:uid="{00000000-0005-0000-0000-00001F050000}"/>
    <cellStyle name="40 % - Akzent4 4 2 6 3 4" xfId="51245" xr:uid="{00000000-0005-0000-0000-00001F050000}"/>
    <cellStyle name="40 % - Akzent4 4 2 6 4" xfId="14175" xr:uid="{00000000-0005-0000-0000-00001F050000}"/>
    <cellStyle name="40 % - Akzent4 4 2 6 4 2" xfId="27626" xr:uid="{00000000-0005-0000-0000-00001F050000}"/>
    <cellStyle name="40 % - Akzent4 4 2 6 4 3" xfId="41110" xr:uid="{00000000-0005-0000-0000-00001F050000}"/>
    <cellStyle name="40 % - Akzent4 4 2 6 4 4" xfId="54601" xr:uid="{00000000-0005-0000-0000-00001F050000}"/>
    <cellStyle name="40 % - Akzent4 4 2 6 5" xfId="17557" xr:uid="{00000000-0005-0000-0000-00001F050000}"/>
    <cellStyle name="40 % - Akzent4 4 2 6 6" xfId="31041" xr:uid="{00000000-0005-0000-0000-00001F050000}"/>
    <cellStyle name="40 % - Akzent4 4 2 6 7" xfId="44532" xr:uid="{00000000-0005-0000-0000-00001F050000}"/>
    <cellStyle name="40 % - Akzent4 4 2 7" xfId="4656" xr:uid="{00000000-0005-0000-0000-000014050000}"/>
    <cellStyle name="40 % - Akzent4 4 2 7 2" xfId="18107" xr:uid="{00000000-0005-0000-0000-000014050000}"/>
    <cellStyle name="40 % - Akzent4 4 2 7 3" xfId="31591" xr:uid="{00000000-0005-0000-0000-000014050000}"/>
    <cellStyle name="40 % - Akzent4 4 2 7 4" xfId="45082" xr:uid="{00000000-0005-0000-0000-000014050000}"/>
    <cellStyle name="40 % - Akzent4 4 2 8" xfId="8012" xr:uid="{00000000-0005-0000-0000-000014050000}"/>
    <cellStyle name="40 % - Akzent4 4 2 8 2" xfId="21463" xr:uid="{00000000-0005-0000-0000-000014050000}"/>
    <cellStyle name="40 % - Akzent4 4 2 8 3" xfId="34947" xr:uid="{00000000-0005-0000-0000-000014050000}"/>
    <cellStyle name="40 % - Akzent4 4 2 8 4" xfId="48438" xr:uid="{00000000-0005-0000-0000-000014050000}"/>
    <cellStyle name="40 % - Akzent4 4 2 9" xfId="11368" xr:uid="{00000000-0005-0000-0000-000014050000}"/>
    <cellStyle name="40 % - Akzent4 4 2 9 2" xfId="24819" xr:uid="{00000000-0005-0000-0000-000014050000}"/>
    <cellStyle name="40 % - Akzent4 4 2 9 3" xfId="38303" xr:uid="{00000000-0005-0000-0000-000014050000}"/>
    <cellStyle name="40 % - Akzent4 4 2 9 4" xfId="51794" xr:uid="{00000000-0005-0000-0000-000014050000}"/>
    <cellStyle name="40 % - Akzent4 4 3" xfId="1416" xr:uid="{00000000-0005-0000-0000-000020050000}"/>
    <cellStyle name="40 % - Akzent4 4 3 10" xfId="28381" xr:uid="{00000000-0005-0000-0000-000020050000}"/>
    <cellStyle name="40 % - Akzent4 4 3 11" xfId="41872" xr:uid="{00000000-0005-0000-0000-000020050000}"/>
    <cellStyle name="40 % - Akzent4 4 3 2" xfId="1990" xr:uid="{00000000-0005-0000-0000-000021050000}"/>
    <cellStyle name="40 % - Akzent4 4 3 2 2" xfId="3130" xr:uid="{00000000-0005-0000-0000-000022050000}"/>
    <cellStyle name="40 % - Akzent4 4 3 2 2 2" xfId="6491" xr:uid="{00000000-0005-0000-0000-000022050000}"/>
    <cellStyle name="40 % - Akzent4 4 3 2 2 2 2" xfId="19942" xr:uid="{00000000-0005-0000-0000-000022050000}"/>
    <cellStyle name="40 % - Akzent4 4 3 2 2 2 3" xfId="33426" xr:uid="{00000000-0005-0000-0000-000022050000}"/>
    <cellStyle name="40 % - Akzent4 4 3 2 2 2 4" xfId="46917" xr:uid="{00000000-0005-0000-0000-000022050000}"/>
    <cellStyle name="40 % - Akzent4 4 3 2 2 3" xfId="9847" xr:uid="{00000000-0005-0000-0000-000022050000}"/>
    <cellStyle name="40 % - Akzent4 4 3 2 2 3 2" xfId="23298" xr:uid="{00000000-0005-0000-0000-000022050000}"/>
    <cellStyle name="40 % - Akzent4 4 3 2 2 3 3" xfId="36782" xr:uid="{00000000-0005-0000-0000-000022050000}"/>
    <cellStyle name="40 % - Akzent4 4 3 2 2 3 4" xfId="50273" xr:uid="{00000000-0005-0000-0000-000022050000}"/>
    <cellStyle name="40 % - Akzent4 4 3 2 2 4" xfId="13203" xr:uid="{00000000-0005-0000-0000-000022050000}"/>
    <cellStyle name="40 % - Akzent4 4 3 2 2 4 2" xfId="26654" xr:uid="{00000000-0005-0000-0000-000022050000}"/>
    <cellStyle name="40 % - Akzent4 4 3 2 2 4 3" xfId="40138" xr:uid="{00000000-0005-0000-0000-000022050000}"/>
    <cellStyle name="40 % - Akzent4 4 3 2 2 4 4" xfId="53629" xr:uid="{00000000-0005-0000-0000-000022050000}"/>
    <cellStyle name="40 % - Akzent4 4 3 2 2 5" xfId="16585" xr:uid="{00000000-0005-0000-0000-000022050000}"/>
    <cellStyle name="40 % - Akzent4 4 3 2 2 6" xfId="30069" xr:uid="{00000000-0005-0000-0000-000022050000}"/>
    <cellStyle name="40 % - Akzent4 4 3 2 2 7" xfId="43560" xr:uid="{00000000-0005-0000-0000-000022050000}"/>
    <cellStyle name="40 % - Akzent4 4 3 2 3" xfId="5364" xr:uid="{00000000-0005-0000-0000-000021050000}"/>
    <cellStyle name="40 % - Akzent4 4 3 2 3 2" xfId="18815" xr:uid="{00000000-0005-0000-0000-000021050000}"/>
    <cellStyle name="40 % - Akzent4 4 3 2 3 3" xfId="32299" xr:uid="{00000000-0005-0000-0000-000021050000}"/>
    <cellStyle name="40 % - Akzent4 4 3 2 3 4" xfId="45790" xr:uid="{00000000-0005-0000-0000-000021050000}"/>
    <cellStyle name="40 % - Akzent4 4 3 2 4" xfId="8720" xr:uid="{00000000-0005-0000-0000-000021050000}"/>
    <cellStyle name="40 % - Akzent4 4 3 2 4 2" xfId="22171" xr:uid="{00000000-0005-0000-0000-000021050000}"/>
    <cellStyle name="40 % - Akzent4 4 3 2 4 3" xfId="35655" xr:uid="{00000000-0005-0000-0000-000021050000}"/>
    <cellStyle name="40 % - Akzent4 4 3 2 4 4" xfId="49146" xr:uid="{00000000-0005-0000-0000-000021050000}"/>
    <cellStyle name="40 % - Akzent4 4 3 2 5" xfId="12076" xr:uid="{00000000-0005-0000-0000-000021050000}"/>
    <cellStyle name="40 % - Akzent4 4 3 2 5 2" xfId="25527" xr:uid="{00000000-0005-0000-0000-000021050000}"/>
    <cellStyle name="40 % - Akzent4 4 3 2 5 3" xfId="39011" xr:uid="{00000000-0005-0000-0000-000021050000}"/>
    <cellStyle name="40 % - Akzent4 4 3 2 5 4" xfId="52502" xr:uid="{00000000-0005-0000-0000-000021050000}"/>
    <cellStyle name="40 % - Akzent4 4 3 2 6" xfId="15458" xr:uid="{00000000-0005-0000-0000-000021050000}"/>
    <cellStyle name="40 % - Akzent4 4 3 2 7" xfId="28942" xr:uid="{00000000-0005-0000-0000-000021050000}"/>
    <cellStyle name="40 % - Akzent4 4 3 2 8" xfId="42433" xr:uid="{00000000-0005-0000-0000-000021050000}"/>
    <cellStyle name="40 % - Akzent4 4 3 3" xfId="2570" xr:uid="{00000000-0005-0000-0000-000023050000}"/>
    <cellStyle name="40 % - Akzent4 4 3 3 2" xfId="5931" xr:uid="{00000000-0005-0000-0000-000023050000}"/>
    <cellStyle name="40 % - Akzent4 4 3 3 2 2" xfId="19382" xr:uid="{00000000-0005-0000-0000-000023050000}"/>
    <cellStyle name="40 % - Akzent4 4 3 3 2 3" xfId="32866" xr:uid="{00000000-0005-0000-0000-000023050000}"/>
    <cellStyle name="40 % - Akzent4 4 3 3 2 4" xfId="46357" xr:uid="{00000000-0005-0000-0000-000023050000}"/>
    <cellStyle name="40 % - Akzent4 4 3 3 3" xfId="9287" xr:uid="{00000000-0005-0000-0000-000023050000}"/>
    <cellStyle name="40 % - Akzent4 4 3 3 3 2" xfId="22738" xr:uid="{00000000-0005-0000-0000-000023050000}"/>
    <cellStyle name="40 % - Akzent4 4 3 3 3 3" xfId="36222" xr:uid="{00000000-0005-0000-0000-000023050000}"/>
    <cellStyle name="40 % - Akzent4 4 3 3 3 4" xfId="49713" xr:uid="{00000000-0005-0000-0000-000023050000}"/>
    <cellStyle name="40 % - Akzent4 4 3 3 4" xfId="12643" xr:uid="{00000000-0005-0000-0000-000023050000}"/>
    <cellStyle name="40 % - Akzent4 4 3 3 4 2" xfId="26094" xr:uid="{00000000-0005-0000-0000-000023050000}"/>
    <cellStyle name="40 % - Akzent4 4 3 3 4 3" xfId="39578" xr:uid="{00000000-0005-0000-0000-000023050000}"/>
    <cellStyle name="40 % - Akzent4 4 3 3 4 4" xfId="53069" xr:uid="{00000000-0005-0000-0000-000023050000}"/>
    <cellStyle name="40 % - Akzent4 4 3 3 5" xfId="16025" xr:uid="{00000000-0005-0000-0000-000023050000}"/>
    <cellStyle name="40 % - Akzent4 4 3 3 6" xfId="29509" xr:uid="{00000000-0005-0000-0000-000023050000}"/>
    <cellStyle name="40 % - Akzent4 4 3 3 7" xfId="43000" xr:uid="{00000000-0005-0000-0000-000023050000}"/>
    <cellStyle name="40 % - Akzent4 4 3 4" xfId="3675" xr:uid="{00000000-0005-0000-0000-000024050000}"/>
    <cellStyle name="40 % - Akzent4 4 3 4 2" xfId="7036" xr:uid="{00000000-0005-0000-0000-000024050000}"/>
    <cellStyle name="40 % - Akzent4 4 3 4 2 2" xfId="20487" xr:uid="{00000000-0005-0000-0000-000024050000}"/>
    <cellStyle name="40 % - Akzent4 4 3 4 2 3" xfId="33971" xr:uid="{00000000-0005-0000-0000-000024050000}"/>
    <cellStyle name="40 % - Akzent4 4 3 4 2 4" xfId="47462" xr:uid="{00000000-0005-0000-0000-000024050000}"/>
    <cellStyle name="40 % - Akzent4 4 3 4 3" xfId="10392" xr:uid="{00000000-0005-0000-0000-000024050000}"/>
    <cellStyle name="40 % - Akzent4 4 3 4 3 2" xfId="23843" xr:uid="{00000000-0005-0000-0000-000024050000}"/>
    <cellStyle name="40 % - Akzent4 4 3 4 3 3" xfId="37327" xr:uid="{00000000-0005-0000-0000-000024050000}"/>
    <cellStyle name="40 % - Akzent4 4 3 4 3 4" xfId="50818" xr:uid="{00000000-0005-0000-0000-000024050000}"/>
    <cellStyle name="40 % - Akzent4 4 3 4 4" xfId="13748" xr:uid="{00000000-0005-0000-0000-000024050000}"/>
    <cellStyle name="40 % - Akzent4 4 3 4 4 2" xfId="27199" xr:uid="{00000000-0005-0000-0000-000024050000}"/>
    <cellStyle name="40 % - Akzent4 4 3 4 4 3" xfId="40683" xr:uid="{00000000-0005-0000-0000-000024050000}"/>
    <cellStyle name="40 % - Akzent4 4 3 4 4 4" xfId="54174" xr:uid="{00000000-0005-0000-0000-000024050000}"/>
    <cellStyle name="40 % - Akzent4 4 3 4 5" xfId="17130" xr:uid="{00000000-0005-0000-0000-000024050000}"/>
    <cellStyle name="40 % - Akzent4 4 3 4 6" xfId="30614" xr:uid="{00000000-0005-0000-0000-000024050000}"/>
    <cellStyle name="40 % - Akzent4 4 3 4 7" xfId="44105" xr:uid="{00000000-0005-0000-0000-000024050000}"/>
    <cellStyle name="40 % - Akzent4 4 3 5" xfId="4255" xr:uid="{00000000-0005-0000-0000-000025050000}"/>
    <cellStyle name="40 % - Akzent4 4 3 5 2" xfId="7612" xr:uid="{00000000-0005-0000-0000-000025050000}"/>
    <cellStyle name="40 % - Akzent4 4 3 5 2 2" xfId="21063" xr:uid="{00000000-0005-0000-0000-000025050000}"/>
    <cellStyle name="40 % - Akzent4 4 3 5 2 3" xfId="34547" xr:uid="{00000000-0005-0000-0000-000025050000}"/>
    <cellStyle name="40 % - Akzent4 4 3 5 2 4" xfId="48038" xr:uid="{00000000-0005-0000-0000-000025050000}"/>
    <cellStyle name="40 % - Akzent4 4 3 5 3" xfId="10968" xr:uid="{00000000-0005-0000-0000-000025050000}"/>
    <cellStyle name="40 % - Akzent4 4 3 5 3 2" xfId="24419" xr:uid="{00000000-0005-0000-0000-000025050000}"/>
    <cellStyle name="40 % - Akzent4 4 3 5 3 3" xfId="37903" xr:uid="{00000000-0005-0000-0000-000025050000}"/>
    <cellStyle name="40 % - Akzent4 4 3 5 3 4" xfId="51394" xr:uid="{00000000-0005-0000-0000-000025050000}"/>
    <cellStyle name="40 % - Akzent4 4 3 5 4" xfId="14324" xr:uid="{00000000-0005-0000-0000-000025050000}"/>
    <cellStyle name="40 % - Akzent4 4 3 5 4 2" xfId="27775" xr:uid="{00000000-0005-0000-0000-000025050000}"/>
    <cellStyle name="40 % - Akzent4 4 3 5 4 3" xfId="41259" xr:uid="{00000000-0005-0000-0000-000025050000}"/>
    <cellStyle name="40 % - Akzent4 4 3 5 4 4" xfId="54750" xr:uid="{00000000-0005-0000-0000-000025050000}"/>
    <cellStyle name="40 % - Akzent4 4 3 5 5" xfId="17706" xr:uid="{00000000-0005-0000-0000-000025050000}"/>
    <cellStyle name="40 % - Akzent4 4 3 5 6" xfId="31190" xr:uid="{00000000-0005-0000-0000-000025050000}"/>
    <cellStyle name="40 % - Akzent4 4 3 5 7" xfId="44681" xr:uid="{00000000-0005-0000-0000-000025050000}"/>
    <cellStyle name="40 % - Akzent4 4 3 6" xfId="4805" xr:uid="{00000000-0005-0000-0000-000020050000}"/>
    <cellStyle name="40 % - Akzent4 4 3 6 2" xfId="18256" xr:uid="{00000000-0005-0000-0000-000020050000}"/>
    <cellStyle name="40 % - Akzent4 4 3 6 3" xfId="31740" xr:uid="{00000000-0005-0000-0000-000020050000}"/>
    <cellStyle name="40 % - Akzent4 4 3 6 4" xfId="45231" xr:uid="{00000000-0005-0000-0000-000020050000}"/>
    <cellStyle name="40 % - Akzent4 4 3 7" xfId="8161" xr:uid="{00000000-0005-0000-0000-000020050000}"/>
    <cellStyle name="40 % - Akzent4 4 3 7 2" xfId="21612" xr:uid="{00000000-0005-0000-0000-000020050000}"/>
    <cellStyle name="40 % - Akzent4 4 3 7 3" xfId="35096" xr:uid="{00000000-0005-0000-0000-000020050000}"/>
    <cellStyle name="40 % - Akzent4 4 3 7 4" xfId="48587" xr:uid="{00000000-0005-0000-0000-000020050000}"/>
    <cellStyle name="40 % - Akzent4 4 3 8" xfId="11517" xr:uid="{00000000-0005-0000-0000-000020050000}"/>
    <cellStyle name="40 % - Akzent4 4 3 8 2" xfId="24968" xr:uid="{00000000-0005-0000-0000-000020050000}"/>
    <cellStyle name="40 % - Akzent4 4 3 8 3" xfId="38452" xr:uid="{00000000-0005-0000-0000-000020050000}"/>
    <cellStyle name="40 % - Akzent4 4 3 8 4" xfId="51943" xr:uid="{00000000-0005-0000-0000-000020050000}"/>
    <cellStyle name="40 % - Akzent4 4 3 9" xfId="14898" xr:uid="{00000000-0005-0000-0000-000020050000}"/>
    <cellStyle name="40 % - Akzent4 4 4" xfId="1741" xr:uid="{00000000-0005-0000-0000-000026050000}"/>
    <cellStyle name="40 % - Akzent4 4 4 2" xfId="2880" xr:uid="{00000000-0005-0000-0000-000027050000}"/>
    <cellStyle name="40 % - Akzent4 4 4 2 2" xfId="6241" xr:uid="{00000000-0005-0000-0000-000027050000}"/>
    <cellStyle name="40 % - Akzent4 4 4 2 2 2" xfId="19692" xr:uid="{00000000-0005-0000-0000-000027050000}"/>
    <cellStyle name="40 % - Akzent4 4 4 2 2 3" xfId="33176" xr:uid="{00000000-0005-0000-0000-000027050000}"/>
    <cellStyle name="40 % - Akzent4 4 4 2 2 4" xfId="46667" xr:uid="{00000000-0005-0000-0000-000027050000}"/>
    <cellStyle name="40 % - Akzent4 4 4 2 3" xfId="9597" xr:uid="{00000000-0005-0000-0000-000027050000}"/>
    <cellStyle name="40 % - Akzent4 4 4 2 3 2" xfId="23048" xr:uid="{00000000-0005-0000-0000-000027050000}"/>
    <cellStyle name="40 % - Akzent4 4 4 2 3 3" xfId="36532" xr:uid="{00000000-0005-0000-0000-000027050000}"/>
    <cellStyle name="40 % - Akzent4 4 4 2 3 4" xfId="50023" xr:uid="{00000000-0005-0000-0000-000027050000}"/>
    <cellStyle name="40 % - Akzent4 4 4 2 4" xfId="12953" xr:uid="{00000000-0005-0000-0000-000027050000}"/>
    <cellStyle name="40 % - Akzent4 4 4 2 4 2" xfId="26404" xr:uid="{00000000-0005-0000-0000-000027050000}"/>
    <cellStyle name="40 % - Akzent4 4 4 2 4 3" xfId="39888" xr:uid="{00000000-0005-0000-0000-000027050000}"/>
    <cellStyle name="40 % - Akzent4 4 4 2 4 4" xfId="53379" xr:uid="{00000000-0005-0000-0000-000027050000}"/>
    <cellStyle name="40 % - Akzent4 4 4 2 5" xfId="16335" xr:uid="{00000000-0005-0000-0000-000027050000}"/>
    <cellStyle name="40 % - Akzent4 4 4 2 6" xfId="29819" xr:uid="{00000000-0005-0000-0000-000027050000}"/>
    <cellStyle name="40 % - Akzent4 4 4 2 7" xfId="43310" xr:uid="{00000000-0005-0000-0000-000027050000}"/>
    <cellStyle name="40 % - Akzent4 4 4 3" xfId="5114" xr:uid="{00000000-0005-0000-0000-000026050000}"/>
    <cellStyle name="40 % - Akzent4 4 4 3 2" xfId="18565" xr:uid="{00000000-0005-0000-0000-000026050000}"/>
    <cellStyle name="40 % - Akzent4 4 4 3 3" xfId="32049" xr:uid="{00000000-0005-0000-0000-000026050000}"/>
    <cellStyle name="40 % - Akzent4 4 4 3 4" xfId="45540" xr:uid="{00000000-0005-0000-0000-000026050000}"/>
    <cellStyle name="40 % - Akzent4 4 4 4" xfId="8470" xr:uid="{00000000-0005-0000-0000-000026050000}"/>
    <cellStyle name="40 % - Akzent4 4 4 4 2" xfId="21921" xr:uid="{00000000-0005-0000-0000-000026050000}"/>
    <cellStyle name="40 % - Akzent4 4 4 4 3" xfId="35405" xr:uid="{00000000-0005-0000-0000-000026050000}"/>
    <cellStyle name="40 % - Akzent4 4 4 4 4" xfId="48896" xr:uid="{00000000-0005-0000-0000-000026050000}"/>
    <cellStyle name="40 % - Akzent4 4 4 5" xfId="11826" xr:uid="{00000000-0005-0000-0000-000026050000}"/>
    <cellStyle name="40 % - Akzent4 4 4 5 2" xfId="25277" xr:uid="{00000000-0005-0000-0000-000026050000}"/>
    <cellStyle name="40 % - Akzent4 4 4 5 3" xfId="38761" xr:uid="{00000000-0005-0000-0000-000026050000}"/>
    <cellStyle name="40 % - Akzent4 4 4 5 4" xfId="52252" xr:uid="{00000000-0005-0000-0000-000026050000}"/>
    <cellStyle name="40 % - Akzent4 4 4 6" xfId="15208" xr:uid="{00000000-0005-0000-0000-000026050000}"/>
    <cellStyle name="40 % - Akzent4 4 4 7" xfId="28692" xr:uid="{00000000-0005-0000-0000-000026050000}"/>
    <cellStyle name="40 % - Akzent4 4 4 8" xfId="42183" xr:uid="{00000000-0005-0000-0000-000026050000}"/>
    <cellStyle name="40 % - Akzent4 4 5" xfId="2318" xr:uid="{00000000-0005-0000-0000-000028050000}"/>
    <cellStyle name="40 % - Akzent4 4 5 2" xfId="5680" xr:uid="{00000000-0005-0000-0000-000028050000}"/>
    <cellStyle name="40 % - Akzent4 4 5 2 2" xfId="19131" xr:uid="{00000000-0005-0000-0000-000028050000}"/>
    <cellStyle name="40 % - Akzent4 4 5 2 3" xfId="32615" xr:uid="{00000000-0005-0000-0000-000028050000}"/>
    <cellStyle name="40 % - Akzent4 4 5 2 4" xfId="46106" xr:uid="{00000000-0005-0000-0000-000028050000}"/>
    <cellStyle name="40 % - Akzent4 4 5 3" xfId="9036" xr:uid="{00000000-0005-0000-0000-000028050000}"/>
    <cellStyle name="40 % - Akzent4 4 5 3 2" xfId="22487" xr:uid="{00000000-0005-0000-0000-000028050000}"/>
    <cellStyle name="40 % - Akzent4 4 5 3 3" xfId="35971" xr:uid="{00000000-0005-0000-0000-000028050000}"/>
    <cellStyle name="40 % - Akzent4 4 5 3 4" xfId="49462" xr:uid="{00000000-0005-0000-0000-000028050000}"/>
    <cellStyle name="40 % - Akzent4 4 5 4" xfId="12392" xr:uid="{00000000-0005-0000-0000-000028050000}"/>
    <cellStyle name="40 % - Akzent4 4 5 4 2" xfId="25843" xr:uid="{00000000-0005-0000-0000-000028050000}"/>
    <cellStyle name="40 % - Akzent4 4 5 4 3" xfId="39327" xr:uid="{00000000-0005-0000-0000-000028050000}"/>
    <cellStyle name="40 % - Akzent4 4 5 4 4" xfId="52818" xr:uid="{00000000-0005-0000-0000-000028050000}"/>
    <cellStyle name="40 % - Akzent4 4 5 5" xfId="15774" xr:uid="{00000000-0005-0000-0000-000028050000}"/>
    <cellStyle name="40 % - Akzent4 4 5 6" xfId="29258" xr:uid="{00000000-0005-0000-0000-000028050000}"/>
    <cellStyle name="40 % - Akzent4 4 5 7" xfId="42749" xr:uid="{00000000-0005-0000-0000-000028050000}"/>
    <cellStyle name="40 % - Akzent4 4 6" xfId="3424" xr:uid="{00000000-0005-0000-0000-000029050000}"/>
    <cellStyle name="40 % - Akzent4 4 6 2" xfId="6785" xr:uid="{00000000-0005-0000-0000-000029050000}"/>
    <cellStyle name="40 % - Akzent4 4 6 2 2" xfId="20236" xr:uid="{00000000-0005-0000-0000-000029050000}"/>
    <cellStyle name="40 % - Akzent4 4 6 2 3" xfId="33720" xr:uid="{00000000-0005-0000-0000-000029050000}"/>
    <cellStyle name="40 % - Akzent4 4 6 2 4" xfId="47211" xr:uid="{00000000-0005-0000-0000-000029050000}"/>
    <cellStyle name="40 % - Akzent4 4 6 3" xfId="10141" xr:uid="{00000000-0005-0000-0000-000029050000}"/>
    <cellStyle name="40 % - Akzent4 4 6 3 2" xfId="23592" xr:uid="{00000000-0005-0000-0000-000029050000}"/>
    <cellStyle name="40 % - Akzent4 4 6 3 3" xfId="37076" xr:uid="{00000000-0005-0000-0000-000029050000}"/>
    <cellStyle name="40 % - Akzent4 4 6 3 4" xfId="50567" xr:uid="{00000000-0005-0000-0000-000029050000}"/>
    <cellStyle name="40 % - Akzent4 4 6 4" xfId="13497" xr:uid="{00000000-0005-0000-0000-000029050000}"/>
    <cellStyle name="40 % - Akzent4 4 6 4 2" xfId="26948" xr:uid="{00000000-0005-0000-0000-000029050000}"/>
    <cellStyle name="40 % - Akzent4 4 6 4 3" xfId="40432" xr:uid="{00000000-0005-0000-0000-000029050000}"/>
    <cellStyle name="40 % - Akzent4 4 6 4 4" xfId="53923" xr:uid="{00000000-0005-0000-0000-000029050000}"/>
    <cellStyle name="40 % - Akzent4 4 6 5" xfId="16879" xr:uid="{00000000-0005-0000-0000-000029050000}"/>
    <cellStyle name="40 % - Akzent4 4 6 6" xfId="30363" xr:uid="{00000000-0005-0000-0000-000029050000}"/>
    <cellStyle name="40 % - Akzent4 4 6 7" xfId="43854" xr:uid="{00000000-0005-0000-0000-000029050000}"/>
    <cellStyle name="40 % - Akzent4 4 7" xfId="4004" xr:uid="{00000000-0005-0000-0000-00002A050000}"/>
    <cellStyle name="40 % - Akzent4 4 7 2" xfId="7361" xr:uid="{00000000-0005-0000-0000-00002A050000}"/>
    <cellStyle name="40 % - Akzent4 4 7 2 2" xfId="20812" xr:uid="{00000000-0005-0000-0000-00002A050000}"/>
    <cellStyle name="40 % - Akzent4 4 7 2 3" xfId="34296" xr:uid="{00000000-0005-0000-0000-00002A050000}"/>
    <cellStyle name="40 % - Akzent4 4 7 2 4" xfId="47787" xr:uid="{00000000-0005-0000-0000-00002A050000}"/>
    <cellStyle name="40 % - Akzent4 4 7 3" xfId="10717" xr:uid="{00000000-0005-0000-0000-00002A050000}"/>
    <cellStyle name="40 % - Akzent4 4 7 3 2" xfId="24168" xr:uid="{00000000-0005-0000-0000-00002A050000}"/>
    <cellStyle name="40 % - Akzent4 4 7 3 3" xfId="37652" xr:uid="{00000000-0005-0000-0000-00002A050000}"/>
    <cellStyle name="40 % - Akzent4 4 7 3 4" xfId="51143" xr:uid="{00000000-0005-0000-0000-00002A050000}"/>
    <cellStyle name="40 % - Akzent4 4 7 4" xfId="14073" xr:uid="{00000000-0005-0000-0000-00002A050000}"/>
    <cellStyle name="40 % - Akzent4 4 7 4 2" xfId="27524" xr:uid="{00000000-0005-0000-0000-00002A050000}"/>
    <cellStyle name="40 % - Akzent4 4 7 4 3" xfId="41008" xr:uid="{00000000-0005-0000-0000-00002A050000}"/>
    <cellStyle name="40 % - Akzent4 4 7 4 4" xfId="54499" xr:uid="{00000000-0005-0000-0000-00002A050000}"/>
    <cellStyle name="40 % - Akzent4 4 7 5" xfId="17455" xr:uid="{00000000-0005-0000-0000-00002A050000}"/>
    <cellStyle name="40 % - Akzent4 4 7 6" xfId="30939" xr:uid="{00000000-0005-0000-0000-00002A050000}"/>
    <cellStyle name="40 % - Akzent4 4 7 7" xfId="44430" xr:uid="{00000000-0005-0000-0000-00002A050000}"/>
    <cellStyle name="40 % - Akzent4 4 8" xfId="4554" xr:uid="{00000000-0005-0000-0000-000013050000}"/>
    <cellStyle name="40 % - Akzent4 4 8 2" xfId="18005" xr:uid="{00000000-0005-0000-0000-000013050000}"/>
    <cellStyle name="40 % - Akzent4 4 8 3" xfId="31489" xr:uid="{00000000-0005-0000-0000-000013050000}"/>
    <cellStyle name="40 % - Akzent4 4 8 4" xfId="44980" xr:uid="{00000000-0005-0000-0000-000013050000}"/>
    <cellStyle name="40 % - Akzent4 4 9" xfId="7910" xr:uid="{00000000-0005-0000-0000-000013050000}"/>
    <cellStyle name="40 % - Akzent4 4 9 2" xfId="21361" xr:uid="{00000000-0005-0000-0000-000013050000}"/>
    <cellStyle name="40 % - Akzent4 4 9 3" xfId="34845" xr:uid="{00000000-0005-0000-0000-000013050000}"/>
    <cellStyle name="40 % - Akzent4 4 9 4" xfId="48336" xr:uid="{00000000-0005-0000-0000-000013050000}"/>
    <cellStyle name="40 % - Akzent4 5" xfId="1202" xr:uid="{00000000-0005-0000-0000-00002B050000}"/>
    <cellStyle name="40 % - Akzent4 5 10" xfId="14665" xr:uid="{00000000-0005-0000-0000-00002B050000}"/>
    <cellStyle name="40 % - Akzent4 5 11" xfId="28148" xr:uid="{00000000-0005-0000-0000-00002B050000}"/>
    <cellStyle name="40 % - Akzent4 5 12" xfId="41639" xr:uid="{00000000-0005-0000-0000-00002B050000}"/>
    <cellStyle name="40 % - Akzent4 5 2" xfId="1433" xr:uid="{00000000-0005-0000-0000-00002C050000}"/>
    <cellStyle name="40 % - Akzent4 5 2 10" xfId="28398" xr:uid="{00000000-0005-0000-0000-00002C050000}"/>
    <cellStyle name="40 % - Akzent4 5 2 11" xfId="41889" xr:uid="{00000000-0005-0000-0000-00002C050000}"/>
    <cellStyle name="40 % - Akzent4 5 2 2" xfId="2007" xr:uid="{00000000-0005-0000-0000-00002D050000}"/>
    <cellStyle name="40 % - Akzent4 5 2 2 2" xfId="3147" xr:uid="{00000000-0005-0000-0000-00002E050000}"/>
    <cellStyle name="40 % - Akzent4 5 2 2 2 2" xfId="6508" xr:uid="{00000000-0005-0000-0000-00002E050000}"/>
    <cellStyle name="40 % - Akzent4 5 2 2 2 2 2" xfId="19959" xr:uid="{00000000-0005-0000-0000-00002E050000}"/>
    <cellStyle name="40 % - Akzent4 5 2 2 2 2 3" xfId="33443" xr:uid="{00000000-0005-0000-0000-00002E050000}"/>
    <cellStyle name="40 % - Akzent4 5 2 2 2 2 4" xfId="46934" xr:uid="{00000000-0005-0000-0000-00002E050000}"/>
    <cellStyle name="40 % - Akzent4 5 2 2 2 3" xfId="9864" xr:uid="{00000000-0005-0000-0000-00002E050000}"/>
    <cellStyle name="40 % - Akzent4 5 2 2 2 3 2" xfId="23315" xr:uid="{00000000-0005-0000-0000-00002E050000}"/>
    <cellStyle name="40 % - Akzent4 5 2 2 2 3 3" xfId="36799" xr:uid="{00000000-0005-0000-0000-00002E050000}"/>
    <cellStyle name="40 % - Akzent4 5 2 2 2 3 4" xfId="50290" xr:uid="{00000000-0005-0000-0000-00002E050000}"/>
    <cellStyle name="40 % - Akzent4 5 2 2 2 4" xfId="13220" xr:uid="{00000000-0005-0000-0000-00002E050000}"/>
    <cellStyle name="40 % - Akzent4 5 2 2 2 4 2" xfId="26671" xr:uid="{00000000-0005-0000-0000-00002E050000}"/>
    <cellStyle name="40 % - Akzent4 5 2 2 2 4 3" xfId="40155" xr:uid="{00000000-0005-0000-0000-00002E050000}"/>
    <cellStyle name="40 % - Akzent4 5 2 2 2 4 4" xfId="53646" xr:uid="{00000000-0005-0000-0000-00002E050000}"/>
    <cellStyle name="40 % - Akzent4 5 2 2 2 5" xfId="16602" xr:uid="{00000000-0005-0000-0000-00002E050000}"/>
    <cellStyle name="40 % - Akzent4 5 2 2 2 6" xfId="30086" xr:uid="{00000000-0005-0000-0000-00002E050000}"/>
    <cellStyle name="40 % - Akzent4 5 2 2 2 7" xfId="43577" xr:uid="{00000000-0005-0000-0000-00002E050000}"/>
    <cellStyle name="40 % - Akzent4 5 2 2 3" xfId="5381" xr:uid="{00000000-0005-0000-0000-00002D050000}"/>
    <cellStyle name="40 % - Akzent4 5 2 2 3 2" xfId="18832" xr:uid="{00000000-0005-0000-0000-00002D050000}"/>
    <cellStyle name="40 % - Akzent4 5 2 2 3 3" xfId="32316" xr:uid="{00000000-0005-0000-0000-00002D050000}"/>
    <cellStyle name="40 % - Akzent4 5 2 2 3 4" xfId="45807" xr:uid="{00000000-0005-0000-0000-00002D050000}"/>
    <cellStyle name="40 % - Akzent4 5 2 2 4" xfId="8737" xr:uid="{00000000-0005-0000-0000-00002D050000}"/>
    <cellStyle name="40 % - Akzent4 5 2 2 4 2" xfId="22188" xr:uid="{00000000-0005-0000-0000-00002D050000}"/>
    <cellStyle name="40 % - Akzent4 5 2 2 4 3" xfId="35672" xr:uid="{00000000-0005-0000-0000-00002D050000}"/>
    <cellStyle name="40 % - Akzent4 5 2 2 4 4" xfId="49163" xr:uid="{00000000-0005-0000-0000-00002D050000}"/>
    <cellStyle name="40 % - Akzent4 5 2 2 5" xfId="12093" xr:uid="{00000000-0005-0000-0000-00002D050000}"/>
    <cellStyle name="40 % - Akzent4 5 2 2 5 2" xfId="25544" xr:uid="{00000000-0005-0000-0000-00002D050000}"/>
    <cellStyle name="40 % - Akzent4 5 2 2 5 3" xfId="39028" xr:uid="{00000000-0005-0000-0000-00002D050000}"/>
    <cellStyle name="40 % - Akzent4 5 2 2 5 4" xfId="52519" xr:uid="{00000000-0005-0000-0000-00002D050000}"/>
    <cellStyle name="40 % - Akzent4 5 2 2 6" xfId="15475" xr:uid="{00000000-0005-0000-0000-00002D050000}"/>
    <cellStyle name="40 % - Akzent4 5 2 2 7" xfId="28959" xr:uid="{00000000-0005-0000-0000-00002D050000}"/>
    <cellStyle name="40 % - Akzent4 5 2 2 8" xfId="42450" xr:uid="{00000000-0005-0000-0000-00002D050000}"/>
    <cellStyle name="40 % - Akzent4 5 2 3" xfId="2587" xr:uid="{00000000-0005-0000-0000-00002F050000}"/>
    <cellStyle name="40 % - Akzent4 5 2 3 2" xfId="5948" xr:uid="{00000000-0005-0000-0000-00002F050000}"/>
    <cellStyle name="40 % - Akzent4 5 2 3 2 2" xfId="19399" xr:uid="{00000000-0005-0000-0000-00002F050000}"/>
    <cellStyle name="40 % - Akzent4 5 2 3 2 3" xfId="32883" xr:uid="{00000000-0005-0000-0000-00002F050000}"/>
    <cellStyle name="40 % - Akzent4 5 2 3 2 4" xfId="46374" xr:uid="{00000000-0005-0000-0000-00002F050000}"/>
    <cellStyle name="40 % - Akzent4 5 2 3 3" xfId="9304" xr:uid="{00000000-0005-0000-0000-00002F050000}"/>
    <cellStyle name="40 % - Akzent4 5 2 3 3 2" xfId="22755" xr:uid="{00000000-0005-0000-0000-00002F050000}"/>
    <cellStyle name="40 % - Akzent4 5 2 3 3 3" xfId="36239" xr:uid="{00000000-0005-0000-0000-00002F050000}"/>
    <cellStyle name="40 % - Akzent4 5 2 3 3 4" xfId="49730" xr:uid="{00000000-0005-0000-0000-00002F050000}"/>
    <cellStyle name="40 % - Akzent4 5 2 3 4" xfId="12660" xr:uid="{00000000-0005-0000-0000-00002F050000}"/>
    <cellStyle name="40 % - Akzent4 5 2 3 4 2" xfId="26111" xr:uid="{00000000-0005-0000-0000-00002F050000}"/>
    <cellStyle name="40 % - Akzent4 5 2 3 4 3" xfId="39595" xr:uid="{00000000-0005-0000-0000-00002F050000}"/>
    <cellStyle name="40 % - Akzent4 5 2 3 4 4" xfId="53086" xr:uid="{00000000-0005-0000-0000-00002F050000}"/>
    <cellStyle name="40 % - Akzent4 5 2 3 5" xfId="16042" xr:uid="{00000000-0005-0000-0000-00002F050000}"/>
    <cellStyle name="40 % - Akzent4 5 2 3 6" xfId="29526" xr:uid="{00000000-0005-0000-0000-00002F050000}"/>
    <cellStyle name="40 % - Akzent4 5 2 3 7" xfId="43017" xr:uid="{00000000-0005-0000-0000-00002F050000}"/>
    <cellStyle name="40 % - Akzent4 5 2 4" xfId="3692" xr:uid="{00000000-0005-0000-0000-000030050000}"/>
    <cellStyle name="40 % - Akzent4 5 2 4 2" xfId="7053" xr:uid="{00000000-0005-0000-0000-000030050000}"/>
    <cellStyle name="40 % - Akzent4 5 2 4 2 2" xfId="20504" xr:uid="{00000000-0005-0000-0000-000030050000}"/>
    <cellStyle name="40 % - Akzent4 5 2 4 2 3" xfId="33988" xr:uid="{00000000-0005-0000-0000-000030050000}"/>
    <cellStyle name="40 % - Akzent4 5 2 4 2 4" xfId="47479" xr:uid="{00000000-0005-0000-0000-000030050000}"/>
    <cellStyle name="40 % - Akzent4 5 2 4 3" xfId="10409" xr:uid="{00000000-0005-0000-0000-000030050000}"/>
    <cellStyle name="40 % - Akzent4 5 2 4 3 2" xfId="23860" xr:uid="{00000000-0005-0000-0000-000030050000}"/>
    <cellStyle name="40 % - Akzent4 5 2 4 3 3" xfId="37344" xr:uid="{00000000-0005-0000-0000-000030050000}"/>
    <cellStyle name="40 % - Akzent4 5 2 4 3 4" xfId="50835" xr:uid="{00000000-0005-0000-0000-000030050000}"/>
    <cellStyle name="40 % - Akzent4 5 2 4 4" xfId="13765" xr:uid="{00000000-0005-0000-0000-000030050000}"/>
    <cellStyle name="40 % - Akzent4 5 2 4 4 2" xfId="27216" xr:uid="{00000000-0005-0000-0000-000030050000}"/>
    <cellStyle name="40 % - Akzent4 5 2 4 4 3" xfId="40700" xr:uid="{00000000-0005-0000-0000-000030050000}"/>
    <cellStyle name="40 % - Akzent4 5 2 4 4 4" xfId="54191" xr:uid="{00000000-0005-0000-0000-000030050000}"/>
    <cellStyle name="40 % - Akzent4 5 2 4 5" xfId="17147" xr:uid="{00000000-0005-0000-0000-000030050000}"/>
    <cellStyle name="40 % - Akzent4 5 2 4 6" xfId="30631" xr:uid="{00000000-0005-0000-0000-000030050000}"/>
    <cellStyle name="40 % - Akzent4 5 2 4 7" xfId="44122" xr:uid="{00000000-0005-0000-0000-000030050000}"/>
    <cellStyle name="40 % - Akzent4 5 2 5" xfId="4272" xr:uid="{00000000-0005-0000-0000-000031050000}"/>
    <cellStyle name="40 % - Akzent4 5 2 5 2" xfId="7629" xr:uid="{00000000-0005-0000-0000-000031050000}"/>
    <cellStyle name="40 % - Akzent4 5 2 5 2 2" xfId="21080" xr:uid="{00000000-0005-0000-0000-000031050000}"/>
    <cellStyle name="40 % - Akzent4 5 2 5 2 3" xfId="34564" xr:uid="{00000000-0005-0000-0000-000031050000}"/>
    <cellStyle name="40 % - Akzent4 5 2 5 2 4" xfId="48055" xr:uid="{00000000-0005-0000-0000-000031050000}"/>
    <cellStyle name="40 % - Akzent4 5 2 5 3" xfId="10985" xr:uid="{00000000-0005-0000-0000-000031050000}"/>
    <cellStyle name="40 % - Akzent4 5 2 5 3 2" xfId="24436" xr:uid="{00000000-0005-0000-0000-000031050000}"/>
    <cellStyle name="40 % - Akzent4 5 2 5 3 3" xfId="37920" xr:uid="{00000000-0005-0000-0000-000031050000}"/>
    <cellStyle name="40 % - Akzent4 5 2 5 3 4" xfId="51411" xr:uid="{00000000-0005-0000-0000-000031050000}"/>
    <cellStyle name="40 % - Akzent4 5 2 5 4" xfId="14341" xr:uid="{00000000-0005-0000-0000-000031050000}"/>
    <cellStyle name="40 % - Akzent4 5 2 5 4 2" xfId="27792" xr:uid="{00000000-0005-0000-0000-000031050000}"/>
    <cellStyle name="40 % - Akzent4 5 2 5 4 3" xfId="41276" xr:uid="{00000000-0005-0000-0000-000031050000}"/>
    <cellStyle name="40 % - Akzent4 5 2 5 4 4" xfId="54767" xr:uid="{00000000-0005-0000-0000-000031050000}"/>
    <cellStyle name="40 % - Akzent4 5 2 5 5" xfId="17723" xr:uid="{00000000-0005-0000-0000-000031050000}"/>
    <cellStyle name="40 % - Akzent4 5 2 5 6" xfId="31207" xr:uid="{00000000-0005-0000-0000-000031050000}"/>
    <cellStyle name="40 % - Akzent4 5 2 5 7" xfId="44698" xr:uid="{00000000-0005-0000-0000-000031050000}"/>
    <cellStyle name="40 % - Akzent4 5 2 6" xfId="4822" xr:uid="{00000000-0005-0000-0000-00002C050000}"/>
    <cellStyle name="40 % - Akzent4 5 2 6 2" xfId="18273" xr:uid="{00000000-0005-0000-0000-00002C050000}"/>
    <cellStyle name="40 % - Akzent4 5 2 6 3" xfId="31757" xr:uid="{00000000-0005-0000-0000-00002C050000}"/>
    <cellStyle name="40 % - Akzent4 5 2 6 4" xfId="45248" xr:uid="{00000000-0005-0000-0000-00002C050000}"/>
    <cellStyle name="40 % - Akzent4 5 2 7" xfId="8178" xr:uid="{00000000-0005-0000-0000-00002C050000}"/>
    <cellStyle name="40 % - Akzent4 5 2 7 2" xfId="21629" xr:uid="{00000000-0005-0000-0000-00002C050000}"/>
    <cellStyle name="40 % - Akzent4 5 2 7 3" xfId="35113" xr:uid="{00000000-0005-0000-0000-00002C050000}"/>
    <cellStyle name="40 % - Akzent4 5 2 7 4" xfId="48604" xr:uid="{00000000-0005-0000-0000-00002C050000}"/>
    <cellStyle name="40 % - Akzent4 5 2 8" xfId="11534" xr:uid="{00000000-0005-0000-0000-00002C050000}"/>
    <cellStyle name="40 % - Akzent4 5 2 8 2" xfId="24985" xr:uid="{00000000-0005-0000-0000-00002C050000}"/>
    <cellStyle name="40 % - Akzent4 5 2 8 3" xfId="38469" xr:uid="{00000000-0005-0000-0000-00002C050000}"/>
    <cellStyle name="40 % - Akzent4 5 2 8 4" xfId="51960" xr:uid="{00000000-0005-0000-0000-00002C050000}"/>
    <cellStyle name="40 % - Akzent4 5 2 9" xfId="14915" xr:uid="{00000000-0005-0000-0000-00002C050000}"/>
    <cellStyle name="40 % - Akzent4 5 3" xfId="1758" xr:uid="{00000000-0005-0000-0000-000032050000}"/>
    <cellStyle name="40 % - Akzent4 5 3 2" xfId="2897" xr:uid="{00000000-0005-0000-0000-000033050000}"/>
    <cellStyle name="40 % - Akzent4 5 3 2 2" xfId="6258" xr:uid="{00000000-0005-0000-0000-000033050000}"/>
    <cellStyle name="40 % - Akzent4 5 3 2 2 2" xfId="19709" xr:uid="{00000000-0005-0000-0000-000033050000}"/>
    <cellStyle name="40 % - Akzent4 5 3 2 2 3" xfId="33193" xr:uid="{00000000-0005-0000-0000-000033050000}"/>
    <cellStyle name="40 % - Akzent4 5 3 2 2 4" xfId="46684" xr:uid="{00000000-0005-0000-0000-000033050000}"/>
    <cellStyle name="40 % - Akzent4 5 3 2 3" xfId="9614" xr:uid="{00000000-0005-0000-0000-000033050000}"/>
    <cellStyle name="40 % - Akzent4 5 3 2 3 2" xfId="23065" xr:uid="{00000000-0005-0000-0000-000033050000}"/>
    <cellStyle name="40 % - Akzent4 5 3 2 3 3" xfId="36549" xr:uid="{00000000-0005-0000-0000-000033050000}"/>
    <cellStyle name="40 % - Akzent4 5 3 2 3 4" xfId="50040" xr:uid="{00000000-0005-0000-0000-000033050000}"/>
    <cellStyle name="40 % - Akzent4 5 3 2 4" xfId="12970" xr:uid="{00000000-0005-0000-0000-000033050000}"/>
    <cellStyle name="40 % - Akzent4 5 3 2 4 2" xfId="26421" xr:uid="{00000000-0005-0000-0000-000033050000}"/>
    <cellStyle name="40 % - Akzent4 5 3 2 4 3" xfId="39905" xr:uid="{00000000-0005-0000-0000-000033050000}"/>
    <cellStyle name="40 % - Akzent4 5 3 2 4 4" xfId="53396" xr:uid="{00000000-0005-0000-0000-000033050000}"/>
    <cellStyle name="40 % - Akzent4 5 3 2 5" xfId="16352" xr:uid="{00000000-0005-0000-0000-000033050000}"/>
    <cellStyle name="40 % - Akzent4 5 3 2 6" xfId="29836" xr:uid="{00000000-0005-0000-0000-000033050000}"/>
    <cellStyle name="40 % - Akzent4 5 3 2 7" xfId="43327" xr:uid="{00000000-0005-0000-0000-000033050000}"/>
    <cellStyle name="40 % - Akzent4 5 3 3" xfId="5131" xr:uid="{00000000-0005-0000-0000-000032050000}"/>
    <cellStyle name="40 % - Akzent4 5 3 3 2" xfId="18582" xr:uid="{00000000-0005-0000-0000-000032050000}"/>
    <cellStyle name="40 % - Akzent4 5 3 3 3" xfId="32066" xr:uid="{00000000-0005-0000-0000-000032050000}"/>
    <cellStyle name="40 % - Akzent4 5 3 3 4" xfId="45557" xr:uid="{00000000-0005-0000-0000-000032050000}"/>
    <cellStyle name="40 % - Akzent4 5 3 4" xfId="8487" xr:uid="{00000000-0005-0000-0000-000032050000}"/>
    <cellStyle name="40 % - Akzent4 5 3 4 2" xfId="21938" xr:uid="{00000000-0005-0000-0000-000032050000}"/>
    <cellStyle name="40 % - Akzent4 5 3 4 3" xfId="35422" xr:uid="{00000000-0005-0000-0000-000032050000}"/>
    <cellStyle name="40 % - Akzent4 5 3 4 4" xfId="48913" xr:uid="{00000000-0005-0000-0000-000032050000}"/>
    <cellStyle name="40 % - Akzent4 5 3 5" xfId="11843" xr:uid="{00000000-0005-0000-0000-000032050000}"/>
    <cellStyle name="40 % - Akzent4 5 3 5 2" xfId="25294" xr:uid="{00000000-0005-0000-0000-000032050000}"/>
    <cellStyle name="40 % - Akzent4 5 3 5 3" xfId="38778" xr:uid="{00000000-0005-0000-0000-000032050000}"/>
    <cellStyle name="40 % - Akzent4 5 3 5 4" xfId="52269" xr:uid="{00000000-0005-0000-0000-000032050000}"/>
    <cellStyle name="40 % - Akzent4 5 3 6" xfId="15225" xr:uid="{00000000-0005-0000-0000-000032050000}"/>
    <cellStyle name="40 % - Akzent4 5 3 7" xfId="28709" xr:uid="{00000000-0005-0000-0000-000032050000}"/>
    <cellStyle name="40 % - Akzent4 5 3 8" xfId="42200" xr:uid="{00000000-0005-0000-0000-000032050000}"/>
    <cellStyle name="40 % - Akzent4 5 4" xfId="2336" xr:uid="{00000000-0005-0000-0000-000034050000}"/>
    <cellStyle name="40 % - Akzent4 5 4 2" xfId="5698" xr:uid="{00000000-0005-0000-0000-000034050000}"/>
    <cellStyle name="40 % - Akzent4 5 4 2 2" xfId="19149" xr:uid="{00000000-0005-0000-0000-000034050000}"/>
    <cellStyle name="40 % - Akzent4 5 4 2 3" xfId="32633" xr:uid="{00000000-0005-0000-0000-000034050000}"/>
    <cellStyle name="40 % - Akzent4 5 4 2 4" xfId="46124" xr:uid="{00000000-0005-0000-0000-000034050000}"/>
    <cellStyle name="40 % - Akzent4 5 4 3" xfId="9054" xr:uid="{00000000-0005-0000-0000-000034050000}"/>
    <cellStyle name="40 % - Akzent4 5 4 3 2" xfId="22505" xr:uid="{00000000-0005-0000-0000-000034050000}"/>
    <cellStyle name="40 % - Akzent4 5 4 3 3" xfId="35989" xr:uid="{00000000-0005-0000-0000-000034050000}"/>
    <cellStyle name="40 % - Akzent4 5 4 3 4" xfId="49480" xr:uid="{00000000-0005-0000-0000-000034050000}"/>
    <cellStyle name="40 % - Akzent4 5 4 4" xfId="12410" xr:uid="{00000000-0005-0000-0000-000034050000}"/>
    <cellStyle name="40 % - Akzent4 5 4 4 2" xfId="25861" xr:uid="{00000000-0005-0000-0000-000034050000}"/>
    <cellStyle name="40 % - Akzent4 5 4 4 3" xfId="39345" xr:uid="{00000000-0005-0000-0000-000034050000}"/>
    <cellStyle name="40 % - Akzent4 5 4 4 4" xfId="52836" xr:uid="{00000000-0005-0000-0000-000034050000}"/>
    <cellStyle name="40 % - Akzent4 5 4 5" xfId="15792" xr:uid="{00000000-0005-0000-0000-000034050000}"/>
    <cellStyle name="40 % - Akzent4 5 4 6" xfId="29276" xr:uid="{00000000-0005-0000-0000-000034050000}"/>
    <cellStyle name="40 % - Akzent4 5 4 7" xfId="42767" xr:uid="{00000000-0005-0000-0000-000034050000}"/>
    <cellStyle name="40 % - Akzent4 5 5" xfId="3442" xr:uid="{00000000-0005-0000-0000-000035050000}"/>
    <cellStyle name="40 % - Akzent4 5 5 2" xfId="6803" xr:uid="{00000000-0005-0000-0000-000035050000}"/>
    <cellStyle name="40 % - Akzent4 5 5 2 2" xfId="20254" xr:uid="{00000000-0005-0000-0000-000035050000}"/>
    <cellStyle name="40 % - Akzent4 5 5 2 3" xfId="33738" xr:uid="{00000000-0005-0000-0000-000035050000}"/>
    <cellStyle name="40 % - Akzent4 5 5 2 4" xfId="47229" xr:uid="{00000000-0005-0000-0000-000035050000}"/>
    <cellStyle name="40 % - Akzent4 5 5 3" xfId="10159" xr:uid="{00000000-0005-0000-0000-000035050000}"/>
    <cellStyle name="40 % - Akzent4 5 5 3 2" xfId="23610" xr:uid="{00000000-0005-0000-0000-000035050000}"/>
    <cellStyle name="40 % - Akzent4 5 5 3 3" xfId="37094" xr:uid="{00000000-0005-0000-0000-000035050000}"/>
    <cellStyle name="40 % - Akzent4 5 5 3 4" xfId="50585" xr:uid="{00000000-0005-0000-0000-000035050000}"/>
    <cellStyle name="40 % - Akzent4 5 5 4" xfId="13515" xr:uid="{00000000-0005-0000-0000-000035050000}"/>
    <cellStyle name="40 % - Akzent4 5 5 4 2" xfId="26966" xr:uid="{00000000-0005-0000-0000-000035050000}"/>
    <cellStyle name="40 % - Akzent4 5 5 4 3" xfId="40450" xr:uid="{00000000-0005-0000-0000-000035050000}"/>
    <cellStyle name="40 % - Akzent4 5 5 4 4" xfId="53941" xr:uid="{00000000-0005-0000-0000-000035050000}"/>
    <cellStyle name="40 % - Akzent4 5 5 5" xfId="16897" xr:uid="{00000000-0005-0000-0000-000035050000}"/>
    <cellStyle name="40 % - Akzent4 5 5 6" xfId="30381" xr:uid="{00000000-0005-0000-0000-000035050000}"/>
    <cellStyle name="40 % - Akzent4 5 5 7" xfId="43872" xr:uid="{00000000-0005-0000-0000-000035050000}"/>
    <cellStyle name="40 % - Akzent4 5 6" xfId="4022" xr:uid="{00000000-0005-0000-0000-000036050000}"/>
    <cellStyle name="40 % - Akzent4 5 6 2" xfId="7379" xr:uid="{00000000-0005-0000-0000-000036050000}"/>
    <cellStyle name="40 % - Akzent4 5 6 2 2" xfId="20830" xr:uid="{00000000-0005-0000-0000-000036050000}"/>
    <cellStyle name="40 % - Akzent4 5 6 2 3" xfId="34314" xr:uid="{00000000-0005-0000-0000-000036050000}"/>
    <cellStyle name="40 % - Akzent4 5 6 2 4" xfId="47805" xr:uid="{00000000-0005-0000-0000-000036050000}"/>
    <cellStyle name="40 % - Akzent4 5 6 3" xfId="10735" xr:uid="{00000000-0005-0000-0000-000036050000}"/>
    <cellStyle name="40 % - Akzent4 5 6 3 2" xfId="24186" xr:uid="{00000000-0005-0000-0000-000036050000}"/>
    <cellStyle name="40 % - Akzent4 5 6 3 3" xfId="37670" xr:uid="{00000000-0005-0000-0000-000036050000}"/>
    <cellStyle name="40 % - Akzent4 5 6 3 4" xfId="51161" xr:uid="{00000000-0005-0000-0000-000036050000}"/>
    <cellStyle name="40 % - Akzent4 5 6 4" xfId="14091" xr:uid="{00000000-0005-0000-0000-000036050000}"/>
    <cellStyle name="40 % - Akzent4 5 6 4 2" xfId="27542" xr:uid="{00000000-0005-0000-0000-000036050000}"/>
    <cellStyle name="40 % - Akzent4 5 6 4 3" xfId="41026" xr:uid="{00000000-0005-0000-0000-000036050000}"/>
    <cellStyle name="40 % - Akzent4 5 6 4 4" xfId="54517" xr:uid="{00000000-0005-0000-0000-000036050000}"/>
    <cellStyle name="40 % - Akzent4 5 6 5" xfId="17473" xr:uid="{00000000-0005-0000-0000-000036050000}"/>
    <cellStyle name="40 % - Akzent4 5 6 6" xfId="30957" xr:uid="{00000000-0005-0000-0000-000036050000}"/>
    <cellStyle name="40 % - Akzent4 5 6 7" xfId="44448" xr:uid="{00000000-0005-0000-0000-000036050000}"/>
    <cellStyle name="40 % - Akzent4 5 7" xfId="4572" xr:uid="{00000000-0005-0000-0000-00002B050000}"/>
    <cellStyle name="40 % - Akzent4 5 7 2" xfId="18023" xr:uid="{00000000-0005-0000-0000-00002B050000}"/>
    <cellStyle name="40 % - Akzent4 5 7 3" xfId="31507" xr:uid="{00000000-0005-0000-0000-00002B050000}"/>
    <cellStyle name="40 % - Akzent4 5 7 4" xfId="44998" xr:uid="{00000000-0005-0000-0000-00002B050000}"/>
    <cellStyle name="40 % - Akzent4 5 8" xfId="7928" xr:uid="{00000000-0005-0000-0000-00002B050000}"/>
    <cellStyle name="40 % - Akzent4 5 8 2" xfId="21379" xr:uid="{00000000-0005-0000-0000-00002B050000}"/>
    <cellStyle name="40 % - Akzent4 5 8 3" xfId="34863" xr:uid="{00000000-0005-0000-0000-00002B050000}"/>
    <cellStyle name="40 % - Akzent4 5 8 4" xfId="48354" xr:uid="{00000000-0005-0000-0000-00002B050000}"/>
    <cellStyle name="40 % - Akzent4 5 9" xfId="11284" xr:uid="{00000000-0005-0000-0000-00002B050000}"/>
    <cellStyle name="40 % - Akzent4 5 9 2" xfId="24735" xr:uid="{00000000-0005-0000-0000-00002B050000}"/>
    <cellStyle name="40 % - Akzent4 5 9 3" xfId="38219" xr:uid="{00000000-0005-0000-0000-00002B050000}"/>
    <cellStyle name="40 % - Akzent4 5 9 4" xfId="51710" xr:uid="{00000000-0005-0000-0000-00002B050000}"/>
    <cellStyle name="40 % - Akzent4 6" xfId="1293" xr:uid="{00000000-0005-0000-0000-000037050000}"/>
    <cellStyle name="40 % - Akzent4 6 10" xfId="14766" xr:uid="{00000000-0005-0000-0000-000037050000}"/>
    <cellStyle name="40 % - Akzent4 6 11" xfId="28249" xr:uid="{00000000-0005-0000-0000-000037050000}"/>
    <cellStyle name="40 % - Akzent4 6 12" xfId="41740" xr:uid="{00000000-0005-0000-0000-000037050000}"/>
    <cellStyle name="40 % - Akzent4 6 2" xfId="1531" xr:uid="{00000000-0005-0000-0000-000038050000}"/>
    <cellStyle name="40 % - Akzent4 6 2 10" xfId="28499" xr:uid="{00000000-0005-0000-0000-000038050000}"/>
    <cellStyle name="40 % - Akzent4 6 2 11" xfId="41990" xr:uid="{00000000-0005-0000-0000-000038050000}"/>
    <cellStyle name="40 % - Akzent4 6 2 2" xfId="2107" xr:uid="{00000000-0005-0000-0000-000039050000}"/>
    <cellStyle name="40 % - Akzent4 6 2 2 2" xfId="3248" xr:uid="{00000000-0005-0000-0000-00003A050000}"/>
    <cellStyle name="40 % - Akzent4 6 2 2 2 2" xfId="6609" xr:uid="{00000000-0005-0000-0000-00003A050000}"/>
    <cellStyle name="40 % - Akzent4 6 2 2 2 2 2" xfId="20060" xr:uid="{00000000-0005-0000-0000-00003A050000}"/>
    <cellStyle name="40 % - Akzent4 6 2 2 2 2 3" xfId="33544" xr:uid="{00000000-0005-0000-0000-00003A050000}"/>
    <cellStyle name="40 % - Akzent4 6 2 2 2 2 4" xfId="47035" xr:uid="{00000000-0005-0000-0000-00003A050000}"/>
    <cellStyle name="40 % - Akzent4 6 2 2 2 3" xfId="9965" xr:uid="{00000000-0005-0000-0000-00003A050000}"/>
    <cellStyle name="40 % - Akzent4 6 2 2 2 3 2" xfId="23416" xr:uid="{00000000-0005-0000-0000-00003A050000}"/>
    <cellStyle name="40 % - Akzent4 6 2 2 2 3 3" xfId="36900" xr:uid="{00000000-0005-0000-0000-00003A050000}"/>
    <cellStyle name="40 % - Akzent4 6 2 2 2 3 4" xfId="50391" xr:uid="{00000000-0005-0000-0000-00003A050000}"/>
    <cellStyle name="40 % - Akzent4 6 2 2 2 4" xfId="13321" xr:uid="{00000000-0005-0000-0000-00003A050000}"/>
    <cellStyle name="40 % - Akzent4 6 2 2 2 4 2" xfId="26772" xr:uid="{00000000-0005-0000-0000-00003A050000}"/>
    <cellStyle name="40 % - Akzent4 6 2 2 2 4 3" xfId="40256" xr:uid="{00000000-0005-0000-0000-00003A050000}"/>
    <cellStyle name="40 % - Akzent4 6 2 2 2 4 4" xfId="53747" xr:uid="{00000000-0005-0000-0000-00003A050000}"/>
    <cellStyle name="40 % - Akzent4 6 2 2 2 5" xfId="16703" xr:uid="{00000000-0005-0000-0000-00003A050000}"/>
    <cellStyle name="40 % - Akzent4 6 2 2 2 6" xfId="30187" xr:uid="{00000000-0005-0000-0000-00003A050000}"/>
    <cellStyle name="40 % - Akzent4 6 2 2 2 7" xfId="43678" xr:uid="{00000000-0005-0000-0000-00003A050000}"/>
    <cellStyle name="40 % - Akzent4 6 2 2 3" xfId="5482" xr:uid="{00000000-0005-0000-0000-000039050000}"/>
    <cellStyle name="40 % - Akzent4 6 2 2 3 2" xfId="18933" xr:uid="{00000000-0005-0000-0000-000039050000}"/>
    <cellStyle name="40 % - Akzent4 6 2 2 3 3" xfId="32417" xr:uid="{00000000-0005-0000-0000-000039050000}"/>
    <cellStyle name="40 % - Akzent4 6 2 2 3 4" xfId="45908" xr:uid="{00000000-0005-0000-0000-000039050000}"/>
    <cellStyle name="40 % - Akzent4 6 2 2 4" xfId="8838" xr:uid="{00000000-0005-0000-0000-000039050000}"/>
    <cellStyle name="40 % - Akzent4 6 2 2 4 2" xfId="22289" xr:uid="{00000000-0005-0000-0000-000039050000}"/>
    <cellStyle name="40 % - Akzent4 6 2 2 4 3" xfId="35773" xr:uid="{00000000-0005-0000-0000-000039050000}"/>
    <cellStyle name="40 % - Akzent4 6 2 2 4 4" xfId="49264" xr:uid="{00000000-0005-0000-0000-000039050000}"/>
    <cellStyle name="40 % - Akzent4 6 2 2 5" xfId="12194" xr:uid="{00000000-0005-0000-0000-000039050000}"/>
    <cellStyle name="40 % - Akzent4 6 2 2 5 2" xfId="25645" xr:uid="{00000000-0005-0000-0000-000039050000}"/>
    <cellStyle name="40 % - Akzent4 6 2 2 5 3" xfId="39129" xr:uid="{00000000-0005-0000-0000-000039050000}"/>
    <cellStyle name="40 % - Akzent4 6 2 2 5 4" xfId="52620" xr:uid="{00000000-0005-0000-0000-000039050000}"/>
    <cellStyle name="40 % - Akzent4 6 2 2 6" xfId="15576" xr:uid="{00000000-0005-0000-0000-000039050000}"/>
    <cellStyle name="40 % - Akzent4 6 2 2 7" xfId="29060" xr:uid="{00000000-0005-0000-0000-000039050000}"/>
    <cellStyle name="40 % - Akzent4 6 2 2 8" xfId="42551" xr:uid="{00000000-0005-0000-0000-000039050000}"/>
    <cellStyle name="40 % - Akzent4 6 2 3" xfId="2688" xr:uid="{00000000-0005-0000-0000-00003B050000}"/>
    <cellStyle name="40 % - Akzent4 6 2 3 2" xfId="6049" xr:uid="{00000000-0005-0000-0000-00003B050000}"/>
    <cellStyle name="40 % - Akzent4 6 2 3 2 2" xfId="19500" xr:uid="{00000000-0005-0000-0000-00003B050000}"/>
    <cellStyle name="40 % - Akzent4 6 2 3 2 3" xfId="32984" xr:uid="{00000000-0005-0000-0000-00003B050000}"/>
    <cellStyle name="40 % - Akzent4 6 2 3 2 4" xfId="46475" xr:uid="{00000000-0005-0000-0000-00003B050000}"/>
    <cellStyle name="40 % - Akzent4 6 2 3 3" xfId="9405" xr:uid="{00000000-0005-0000-0000-00003B050000}"/>
    <cellStyle name="40 % - Akzent4 6 2 3 3 2" xfId="22856" xr:uid="{00000000-0005-0000-0000-00003B050000}"/>
    <cellStyle name="40 % - Akzent4 6 2 3 3 3" xfId="36340" xr:uid="{00000000-0005-0000-0000-00003B050000}"/>
    <cellStyle name="40 % - Akzent4 6 2 3 3 4" xfId="49831" xr:uid="{00000000-0005-0000-0000-00003B050000}"/>
    <cellStyle name="40 % - Akzent4 6 2 3 4" xfId="12761" xr:uid="{00000000-0005-0000-0000-00003B050000}"/>
    <cellStyle name="40 % - Akzent4 6 2 3 4 2" xfId="26212" xr:uid="{00000000-0005-0000-0000-00003B050000}"/>
    <cellStyle name="40 % - Akzent4 6 2 3 4 3" xfId="39696" xr:uid="{00000000-0005-0000-0000-00003B050000}"/>
    <cellStyle name="40 % - Akzent4 6 2 3 4 4" xfId="53187" xr:uid="{00000000-0005-0000-0000-00003B050000}"/>
    <cellStyle name="40 % - Akzent4 6 2 3 5" xfId="16143" xr:uid="{00000000-0005-0000-0000-00003B050000}"/>
    <cellStyle name="40 % - Akzent4 6 2 3 6" xfId="29627" xr:uid="{00000000-0005-0000-0000-00003B050000}"/>
    <cellStyle name="40 % - Akzent4 6 2 3 7" xfId="43118" xr:uid="{00000000-0005-0000-0000-00003B050000}"/>
    <cellStyle name="40 % - Akzent4 6 2 4" xfId="3793" xr:uid="{00000000-0005-0000-0000-00003C050000}"/>
    <cellStyle name="40 % - Akzent4 6 2 4 2" xfId="7154" xr:uid="{00000000-0005-0000-0000-00003C050000}"/>
    <cellStyle name="40 % - Akzent4 6 2 4 2 2" xfId="20605" xr:uid="{00000000-0005-0000-0000-00003C050000}"/>
    <cellStyle name="40 % - Akzent4 6 2 4 2 3" xfId="34089" xr:uid="{00000000-0005-0000-0000-00003C050000}"/>
    <cellStyle name="40 % - Akzent4 6 2 4 2 4" xfId="47580" xr:uid="{00000000-0005-0000-0000-00003C050000}"/>
    <cellStyle name="40 % - Akzent4 6 2 4 3" xfId="10510" xr:uid="{00000000-0005-0000-0000-00003C050000}"/>
    <cellStyle name="40 % - Akzent4 6 2 4 3 2" xfId="23961" xr:uid="{00000000-0005-0000-0000-00003C050000}"/>
    <cellStyle name="40 % - Akzent4 6 2 4 3 3" xfId="37445" xr:uid="{00000000-0005-0000-0000-00003C050000}"/>
    <cellStyle name="40 % - Akzent4 6 2 4 3 4" xfId="50936" xr:uid="{00000000-0005-0000-0000-00003C050000}"/>
    <cellStyle name="40 % - Akzent4 6 2 4 4" xfId="13866" xr:uid="{00000000-0005-0000-0000-00003C050000}"/>
    <cellStyle name="40 % - Akzent4 6 2 4 4 2" xfId="27317" xr:uid="{00000000-0005-0000-0000-00003C050000}"/>
    <cellStyle name="40 % - Akzent4 6 2 4 4 3" xfId="40801" xr:uid="{00000000-0005-0000-0000-00003C050000}"/>
    <cellStyle name="40 % - Akzent4 6 2 4 4 4" xfId="54292" xr:uid="{00000000-0005-0000-0000-00003C050000}"/>
    <cellStyle name="40 % - Akzent4 6 2 4 5" xfId="17248" xr:uid="{00000000-0005-0000-0000-00003C050000}"/>
    <cellStyle name="40 % - Akzent4 6 2 4 6" xfId="30732" xr:uid="{00000000-0005-0000-0000-00003C050000}"/>
    <cellStyle name="40 % - Akzent4 6 2 4 7" xfId="44223" xr:uid="{00000000-0005-0000-0000-00003C050000}"/>
    <cellStyle name="40 % - Akzent4 6 2 5" xfId="4373" xr:uid="{00000000-0005-0000-0000-00003D050000}"/>
    <cellStyle name="40 % - Akzent4 6 2 5 2" xfId="7730" xr:uid="{00000000-0005-0000-0000-00003D050000}"/>
    <cellStyle name="40 % - Akzent4 6 2 5 2 2" xfId="21181" xr:uid="{00000000-0005-0000-0000-00003D050000}"/>
    <cellStyle name="40 % - Akzent4 6 2 5 2 3" xfId="34665" xr:uid="{00000000-0005-0000-0000-00003D050000}"/>
    <cellStyle name="40 % - Akzent4 6 2 5 2 4" xfId="48156" xr:uid="{00000000-0005-0000-0000-00003D050000}"/>
    <cellStyle name="40 % - Akzent4 6 2 5 3" xfId="11086" xr:uid="{00000000-0005-0000-0000-00003D050000}"/>
    <cellStyle name="40 % - Akzent4 6 2 5 3 2" xfId="24537" xr:uid="{00000000-0005-0000-0000-00003D050000}"/>
    <cellStyle name="40 % - Akzent4 6 2 5 3 3" xfId="38021" xr:uid="{00000000-0005-0000-0000-00003D050000}"/>
    <cellStyle name="40 % - Akzent4 6 2 5 3 4" xfId="51512" xr:uid="{00000000-0005-0000-0000-00003D050000}"/>
    <cellStyle name="40 % - Akzent4 6 2 5 4" xfId="14442" xr:uid="{00000000-0005-0000-0000-00003D050000}"/>
    <cellStyle name="40 % - Akzent4 6 2 5 4 2" xfId="27893" xr:uid="{00000000-0005-0000-0000-00003D050000}"/>
    <cellStyle name="40 % - Akzent4 6 2 5 4 3" xfId="41377" xr:uid="{00000000-0005-0000-0000-00003D050000}"/>
    <cellStyle name="40 % - Akzent4 6 2 5 4 4" xfId="54868" xr:uid="{00000000-0005-0000-0000-00003D050000}"/>
    <cellStyle name="40 % - Akzent4 6 2 5 5" xfId="17824" xr:uid="{00000000-0005-0000-0000-00003D050000}"/>
    <cellStyle name="40 % - Akzent4 6 2 5 6" xfId="31308" xr:uid="{00000000-0005-0000-0000-00003D050000}"/>
    <cellStyle name="40 % - Akzent4 6 2 5 7" xfId="44799" xr:uid="{00000000-0005-0000-0000-00003D050000}"/>
    <cellStyle name="40 % - Akzent4 6 2 6" xfId="4923" xr:uid="{00000000-0005-0000-0000-000038050000}"/>
    <cellStyle name="40 % - Akzent4 6 2 6 2" xfId="18374" xr:uid="{00000000-0005-0000-0000-000038050000}"/>
    <cellStyle name="40 % - Akzent4 6 2 6 3" xfId="31858" xr:uid="{00000000-0005-0000-0000-000038050000}"/>
    <cellStyle name="40 % - Akzent4 6 2 6 4" xfId="45349" xr:uid="{00000000-0005-0000-0000-000038050000}"/>
    <cellStyle name="40 % - Akzent4 6 2 7" xfId="8279" xr:uid="{00000000-0005-0000-0000-000038050000}"/>
    <cellStyle name="40 % - Akzent4 6 2 7 2" xfId="21730" xr:uid="{00000000-0005-0000-0000-000038050000}"/>
    <cellStyle name="40 % - Akzent4 6 2 7 3" xfId="35214" xr:uid="{00000000-0005-0000-0000-000038050000}"/>
    <cellStyle name="40 % - Akzent4 6 2 7 4" xfId="48705" xr:uid="{00000000-0005-0000-0000-000038050000}"/>
    <cellStyle name="40 % - Akzent4 6 2 8" xfId="11635" xr:uid="{00000000-0005-0000-0000-000038050000}"/>
    <cellStyle name="40 % - Akzent4 6 2 8 2" xfId="25086" xr:uid="{00000000-0005-0000-0000-000038050000}"/>
    <cellStyle name="40 % - Akzent4 6 2 8 3" xfId="38570" xr:uid="{00000000-0005-0000-0000-000038050000}"/>
    <cellStyle name="40 % - Akzent4 6 2 8 4" xfId="52061" xr:uid="{00000000-0005-0000-0000-000038050000}"/>
    <cellStyle name="40 % - Akzent4 6 2 9" xfId="15016" xr:uid="{00000000-0005-0000-0000-000038050000}"/>
    <cellStyle name="40 % - Akzent4 6 3" xfId="1858" xr:uid="{00000000-0005-0000-0000-00003E050000}"/>
    <cellStyle name="40 % - Akzent4 6 3 2" xfId="2998" xr:uid="{00000000-0005-0000-0000-00003F050000}"/>
    <cellStyle name="40 % - Akzent4 6 3 2 2" xfId="6359" xr:uid="{00000000-0005-0000-0000-00003F050000}"/>
    <cellStyle name="40 % - Akzent4 6 3 2 2 2" xfId="19810" xr:uid="{00000000-0005-0000-0000-00003F050000}"/>
    <cellStyle name="40 % - Akzent4 6 3 2 2 3" xfId="33294" xr:uid="{00000000-0005-0000-0000-00003F050000}"/>
    <cellStyle name="40 % - Akzent4 6 3 2 2 4" xfId="46785" xr:uid="{00000000-0005-0000-0000-00003F050000}"/>
    <cellStyle name="40 % - Akzent4 6 3 2 3" xfId="9715" xr:uid="{00000000-0005-0000-0000-00003F050000}"/>
    <cellStyle name="40 % - Akzent4 6 3 2 3 2" xfId="23166" xr:uid="{00000000-0005-0000-0000-00003F050000}"/>
    <cellStyle name="40 % - Akzent4 6 3 2 3 3" xfId="36650" xr:uid="{00000000-0005-0000-0000-00003F050000}"/>
    <cellStyle name="40 % - Akzent4 6 3 2 3 4" xfId="50141" xr:uid="{00000000-0005-0000-0000-00003F050000}"/>
    <cellStyle name="40 % - Akzent4 6 3 2 4" xfId="13071" xr:uid="{00000000-0005-0000-0000-00003F050000}"/>
    <cellStyle name="40 % - Akzent4 6 3 2 4 2" xfId="26522" xr:uid="{00000000-0005-0000-0000-00003F050000}"/>
    <cellStyle name="40 % - Akzent4 6 3 2 4 3" xfId="40006" xr:uid="{00000000-0005-0000-0000-00003F050000}"/>
    <cellStyle name="40 % - Akzent4 6 3 2 4 4" xfId="53497" xr:uid="{00000000-0005-0000-0000-00003F050000}"/>
    <cellStyle name="40 % - Akzent4 6 3 2 5" xfId="16453" xr:uid="{00000000-0005-0000-0000-00003F050000}"/>
    <cellStyle name="40 % - Akzent4 6 3 2 6" xfId="29937" xr:uid="{00000000-0005-0000-0000-00003F050000}"/>
    <cellStyle name="40 % - Akzent4 6 3 2 7" xfId="43428" xr:uid="{00000000-0005-0000-0000-00003F050000}"/>
    <cellStyle name="40 % - Akzent4 6 3 3" xfId="5232" xr:uid="{00000000-0005-0000-0000-00003E050000}"/>
    <cellStyle name="40 % - Akzent4 6 3 3 2" xfId="18683" xr:uid="{00000000-0005-0000-0000-00003E050000}"/>
    <cellStyle name="40 % - Akzent4 6 3 3 3" xfId="32167" xr:uid="{00000000-0005-0000-0000-00003E050000}"/>
    <cellStyle name="40 % - Akzent4 6 3 3 4" xfId="45658" xr:uid="{00000000-0005-0000-0000-00003E050000}"/>
    <cellStyle name="40 % - Akzent4 6 3 4" xfId="8588" xr:uid="{00000000-0005-0000-0000-00003E050000}"/>
    <cellStyle name="40 % - Akzent4 6 3 4 2" xfId="22039" xr:uid="{00000000-0005-0000-0000-00003E050000}"/>
    <cellStyle name="40 % - Akzent4 6 3 4 3" xfId="35523" xr:uid="{00000000-0005-0000-0000-00003E050000}"/>
    <cellStyle name="40 % - Akzent4 6 3 4 4" xfId="49014" xr:uid="{00000000-0005-0000-0000-00003E050000}"/>
    <cellStyle name="40 % - Akzent4 6 3 5" xfId="11944" xr:uid="{00000000-0005-0000-0000-00003E050000}"/>
    <cellStyle name="40 % - Akzent4 6 3 5 2" xfId="25395" xr:uid="{00000000-0005-0000-0000-00003E050000}"/>
    <cellStyle name="40 % - Akzent4 6 3 5 3" xfId="38879" xr:uid="{00000000-0005-0000-0000-00003E050000}"/>
    <cellStyle name="40 % - Akzent4 6 3 5 4" xfId="52370" xr:uid="{00000000-0005-0000-0000-00003E050000}"/>
    <cellStyle name="40 % - Akzent4 6 3 6" xfId="15326" xr:uid="{00000000-0005-0000-0000-00003E050000}"/>
    <cellStyle name="40 % - Akzent4 6 3 7" xfId="28810" xr:uid="{00000000-0005-0000-0000-00003E050000}"/>
    <cellStyle name="40 % - Akzent4 6 3 8" xfId="42301" xr:uid="{00000000-0005-0000-0000-00003E050000}"/>
    <cellStyle name="40 % - Akzent4 6 4" xfId="2437" xr:uid="{00000000-0005-0000-0000-000040050000}"/>
    <cellStyle name="40 % - Akzent4 6 4 2" xfId="5799" xr:uid="{00000000-0005-0000-0000-000040050000}"/>
    <cellStyle name="40 % - Akzent4 6 4 2 2" xfId="19250" xr:uid="{00000000-0005-0000-0000-000040050000}"/>
    <cellStyle name="40 % - Akzent4 6 4 2 3" xfId="32734" xr:uid="{00000000-0005-0000-0000-000040050000}"/>
    <cellStyle name="40 % - Akzent4 6 4 2 4" xfId="46225" xr:uid="{00000000-0005-0000-0000-000040050000}"/>
    <cellStyle name="40 % - Akzent4 6 4 3" xfId="9155" xr:uid="{00000000-0005-0000-0000-000040050000}"/>
    <cellStyle name="40 % - Akzent4 6 4 3 2" xfId="22606" xr:uid="{00000000-0005-0000-0000-000040050000}"/>
    <cellStyle name="40 % - Akzent4 6 4 3 3" xfId="36090" xr:uid="{00000000-0005-0000-0000-000040050000}"/>
    <cellStyle name="40 % - Akzent4 6 4 3 4" xfId="49581" xr:uid="{00000000-0005-0000-0000-000040050000}"/>
    <cellStyle name="40 % - Akzent4 6 4 4" xfId="12511" xr:uid="{00000000-0005-0000-0000-000040050000}"/>
    <cellStyle name="40 % - Akzent4 6 4 4 2" xfId="25962" xr:uid="{00000000-0005-0000-0000-000040050000}"/>
    <cellStyle name="40 % - Akzent4 6 4 4 3" xfId="39446" xr:uid="{00000000-0005-0000-0000-000040050000}"/>
    <cellStyle name="40 % - Akzent4 6 4 4 4" xfId="52937" xr:uid="{00000000-0005-0000-0000-000040050000}"/>
    <cellStyle name="40 % - Akzent4 6 4 5" xfId="15893" xr:uid="{00000000-0005-0000-0000-000040050000}"/>
    <cellStyle name="40 % - Akzent4 6 4 6" xfId="29377" xr:uid="{00000000-0005-0000-0000-000040050000}"/>
    <cellStyle name="40 % - Akzent4 6 4 7" xfId="42868" xr:uid="{00000000-0005-0000-0000-000040050000}"/>
    <cellStyle name="40 % - Akzent4 6 5" xfId="3543" xr:uid="{00000000-0005-0000-0000-000041050000}"/>
    <cellStyle name="40 % - Akzent4 6 5 2" xfId="6904" xr:uid="{00000000-0005-0000-0000-000041050000}"/>
    <cellStyle name="40 % - Akzent4 6 5 2 2" xfId="20355" xr:uid="{00000000-0005-0000-0000-000041050000}"/>
    <cellStyle name="40 % - Akzent4 6 5 2 3" xfId="33839" xr:uid="{00000000-0005-0000-0000-000041050000}"/>
    <cellStyle name="40 % - Akzent4 6 5 2 4" xfId="47330" xr:uid="{00000000-0005-0000-0000-000041050000}"/>
    <cellStyle name="40 % - Akzent4 6 5 3" xfId="10260" xr:uid="{00000000-0005-0000-0000-000041050000}"/>
    <cellStyle name="40 % - Akzent4 6 5 3 2" xfId="23711" xr:uid="{00000000-0005-0000-0000-000041050000}"/>
    <cellStyle name="40 % - Akzent4 6 5 3 3" xfId="37195" xr:uid="{00000000-0005-0000-0000-000041050000}"/>
    <cellStyle name="40 % - Akzent4 6 5 3 4" xfId="50686" xr:uid="{00000000-0005-0000-0000-000041050000}"/>
    <cellStyle name="40 % - Akzent4 6 5 4" xfId="13616" xr:uid="{00000000-0005-0000-0000-000041050000}"/>
    <cellStyle name="40 % - Akzent4 6 5 4 2" xfId="27067" xr:uid="{00000000-0005-0000-0000-000041050000}"/>
    <cellStyle name="40 % - Akzent4 6 5 4 3" xfId="40551" xr:uid="{00000000-0005-0000-0000-000041050000}"/>
    <cellStyle name="40 % - Akzent4 6 5 4 4" xfId="54042" xr:uid="{00000000-0005-0000-0000-000041050000}"/>
    <cellStyle name="40 % - Akzent4 6 5 5" xfId="16998" xr:uid="{00000000-0005-0000-0000-000041050000}"/>
    <cellStyle name="40 % - Akzent4 6 5 6" xfId="30482" xr:uid="{00000000-0005-0000-0000-000041050000}"/>
    <cellStyle name="40 % - Akzent4 6 5 7" xfId="43973" xr:uid="{00000000-0005-0000-0000-000041050000}"/>
    <cellStyle name="40 % - Akzent4 6 6" xfId="4123" xr:uid="{00000000-0005-0000-0000-000042050000}"/>
    <cellStyle name="40 % - Akzent4 6 6 2" xfId="7480" xr:uid="{00000000-0005-0000-0000-000042050000}"/>
    <cellStyle name="40 % - Akzent4 6 6 2 2" xfId="20931" xr:uid="{00000000-0005-0000-0000-000042050000}"/>
    <cellStyle name="40 % - Akzent4 6 6 2 3" xfId="34415" xr:uid="{00000000-0005-0000-0000-000042050000}"/>
    <cellStyle name="40 % - Akzent4 6 6 2 4" xfId="47906" xr:uid="{00000000-0005-0000-0000-000042050000}"/>
    <cellStyle name="40 % - Akzent4 6 6 3" xfId="10836" xr:uid="{00000000-0005-0000-0000-000042050000}"/>
    <cellStyle name="40 % - Akzent4 6 6 3 2" xfId="24287" xr:uid="{00000000-0005-0000-0000-000042050000}"/>
    <cellStyle name="40 % - Akzent4 6 6 3 3" xfId="37771" xr:uid="{00000000-0005-0000-0000-000042050000}"/>
    <cellStyle name="40 % - Akzent4 6 6 3 4" xfId="51262" xr:uid="{00000000-0005-0000-0000-000042050000}"/>
    <cellStyle name="40 % - Akzent4 6 6 4" xfId="14192" xr:uid="{00000000-0005-0000-0000-000042050000}"/>
    <cellStyle name="40 % - Akzent4 6 6 4 2" xfId="27643" xr:uid="{00000000-0005-0000-0000-000042050000}"/>
    <cellStyle name="40 % - Akzent4 6 6 4 3" xfId="41127" xr:uid="{00000000-0005-0000-0000-000042050000}"/>
    <cellStyle name="40 % - Akzent4 6 6 4 4" xfId="54618" xr:uid="{00000000-0005-0000-0000-000042050000}"/>
    <cellStyle name="40 % - Akzent4 6 6 5" xfId="17574" xr:uid="{00000000-0005-0000-0000-000042050000}"/>
    <cellStyle name="40 % - Akzent4 6 6 6" xfId="31058" xr:uid="{00000000-0005-0000-0000-000042050000}"/>
    <cellStyle name="40 % - Akzent4 6 6 7" xfId="44549" xr:uid="{00000000-0005-0000-0000-000042050000}"/>
    <cellStyle name="40 % - Akzent4 6 7" xfId="4673" xr:uid="{00000000-0005-0000-0000-000037050000}"/>
    <cellStyle name="40 % - Akzent4 6 7 2" xfId="18124" xr:uid="{00000000-0005-0000-0000-000037050000}"/>
    <cellStyle name="40 % - Akzent4 6 7 3" xfId="31608" xr:uid="{00000000-0005-0000-0000-000037050000}"/>
    <cellStyle name="40 % - Akzent4 6 7 4" xfId="45099" xr:uid="{00000000-0005-0000-0000-000037050000}"/>
    <cellStyle name="40 % - Akzent4 6 8" xfId="8029" xr:uid="{00000000-0005-0000-0000-000037050000}"/>
    <cellStyle name="40 % - Akzent4 6 8 2" xfId="21480" xr:uid="{00000000-0005-0000-0000-000037050000}"/>
    <cellStyle name="40 % - Akzent4 6 8 3" xfId="34964" xr:uid="{00000000-0005-0000-0000-000037050000}"/>
    <cellStyle name="40 % - Akzent4 6 8 4" xfId="48455" xr:uid="{00000000-0005-0000-0000-000037050000}"/>
    <cellStyle name="40 % - Akzent4 6 9" xfId="11385" xr:uid="{00000000-0005-0000-0000-000037050000}"/>
    <cellStyle name="40 % - Akzent4 6 9 2" xfId="24836" xr:uid="{00000000-0005-0000-0000-000037050000}"/>
    <cellStyle name="40 % - Akzent4 6 9 3" xfId="38320" xr:uid="{00000000-0005-0000-0000-000037050000}"/>
    <cellStyle name="40 % - Akzent4 6 9 4" xfId="51811" xr:uid="{00000000-0005-0000-0000-000037050000}"/>
    <cellStyle name="40 % - Akzent4 7" xfId="1348" xr:uid="{00000000-0005-0000-0000-000043050000}"/>
    <cellStyle name="40 % - Akzent4 7 10" xfId="28310" xr:uid="{00000000-0005-0000-0000-000043050000}"/>
    <cellStyle name="40 % - Akzent4 7 11" xfId="41801" xr:uid="{00000000-0005-0000-0000-000043050000}"/>
    <cellStyle name="40 % - Akzent4 7 2" xfId="1919" xr:uid="{00000000-0005-0000-0000-000044050000}"/>
    <cellStyle name="40 % - Akzent4 7 2 2" xfId="3059" xr:uid="{00000000-0005-0000-0000-000045050000}"/>
    <cellStyle name="40 % - Akzent4 7 2 2 2" xfId="6420" xr:uid="{00000000-0005-0000-0000-000045050000}"/>
    <cellStyle name="40 % - Akzent4 7 2 2 2 2" xfId="19871" xr:uid="{00000000-0005-0000-0000-000045050000}"/>
    <cellStyle name="40 % - Akzent4 7 2 2 2 3" xfId="33355" xr:uid="{00000000-0005-0000-0000-000045050000}"/>
    <cellStyle name="40 % - Akzent4 7 2 2 2 4" xfId="46846" xr:uid="{00000000-0005-0000-0000-000045050000}"/>
    <cellStyle name="40 % - Akzent4 7 2 2 3" xfId="9776" xr:uid="{00000000-0005-0000-0000-000045050000}"/>
    <cellStyle name="40 % - Akzent4 7 2 2 3 2" xfId="23227" xr:uid="{00000000-0005-0000-0000-000045050000}"/>
    <cellStyle name="40 % - Akzent4 7 2 2 3 3" xfId="36711" xr:uid="{00000000-0005-0000-0000-000045050000}"/>
    <cellStyle name="40 % - Akzent4 7 2 2 3 4" xfId="50202" xr:uid="{00000000-0005-0000-0000-000045050000}"/>
    <cellStyle name="40 % - Akzent4 7 2 2 4" xfId="13132" xr:uid="{00000000-0005-0000-0000-000045050000}"/>
    <cellStyle name="40 % - Akzent4 7 2 2 4 2" xfId="26583" xr:uid="{00000000-0005-0000-0000-000045050000}"/>
    <cellStyle name="40 % - Akzent4 7 2 2 4 3" xfId="40067" xr:uid="{00000000-0005-0000-0000-000045050000}"/>
    <cellStyle name="40 % - Akzent4 7 2 2 4 4" xfId="53558" xr:uid="{00000000-0005-0000-0000-000045050000}"/>
    <cellStyle name="40 % - Akzent4 7 2 2 5" xfId="16514" xr:uid="{00000000-0005-0000-0000-000045050000}"/>
    <cellStyle name="40 % - Akzent4 7 2 2 6" xfId="29998" xr:uid="{00000000-0005-0000-0000-000045050000}"/>
    <cellStyle name="40 % - Akzent4 7 2 2 7" xfId="43489" xr:uid="{00000000-0005-0000-0000-000045050000}"/>
    <cellStyle name="40 % - Akzent4 7 2 3" xfId="5293" xr:uid="{00000000-0005-0000-0000-000044050000}"/>
    <cellStyle name="40 % - Akzent4 7 2 3 2" xfId="18744" xr:uid="{00000000-0005-0000-0000-000044050000}"/>
    <cellStyle name="40 % - Akzent4 7 2 3 3" xfId="32228" xr:uid="{00000000-0005-0000-0000-000044050000}"/>
    <cellStyle name="40 % - Akzent4 7 2 3 4" xfId="45719" xr:uid="{00000000-0005-0000-0000-000044050000}"/>
    <cellStyle name="40 % - Akzent4 7 2 4" xfId="8649" xr:uid="{00000000-0005-0000-0000-000044050000}"/>
    <cellStyle name="40 % - Akzent4 7 2 4 2" xfId="22100" xr:uid="{00000000-0005-0000-0000-000044050000}"/>
    <cellStyle name="40 % - Akzent4 7 2 4 3" xfId="35584" xr:uid="{00000000-0005-0000-0000-000044050000}"/>
    <cellStyle name="40 % - Akzent4 7 2 4 4" xfId="49075" xr:uid="{00000000-0005-0000-0000-000044050000}"/>
    <cellStyle name="40 % - Akzent4 7 2 5" xfId="12005" xr:uid="{00000000-0005-0000-0000-000044050000}"/>
    <cellStyle name="40 % - Akzent4 7 2 5 2" xfId="25456" xr:uid="{00000000-0005-0000-0000-000044050000}"/>
    <cellStyle name="40 % - Akzent4 7 2 5 3" xfId="38940" xr:uid="{00000000-0005-0000-0000-000044050000}"/>
    <cellStyle name="40 % - Akzent4 7 2 5 4" xfId="52431" xr:uid="{00000000-0005-0000-0000-000044050000}"/>
    <cellStyle name="40 % - Akzent4 7 2 6" xfId="15387" xr:uid="{00000000-0005-0000-0000-000044050000}"/>
    <cellStyle name="40 % - Akzent4 7 2 7" xfId="28871" xr:uid="{00000000-0005-0000-0000-000044050000}"/>
    <cellStyle name="40 % - Akzent4 7 2 8" xfId="42362" xr:uid="{00000000-0005-0000-0000-000044050000}"/>
    <cellStyle name="40 % - Akzent4 7 3" xfId="2499" xr:uid="{00000000-0005-0000-0000-000046050000}"/>
    <cellStyle name="40 % - Akzent4 7 3 2" xfId="5860" xr:uid="{00000000-0005-0000-0000-000046050000}"/>
    <cellStyle name="40 % - Akzent4 7 3 2 2" xfId="19311" xr:uid="{00000000-0005-0000-0000-000046050000}"/>
    <cellStyle name="40 % - Akzent4 7 3 2 3" xfId="32795" xr:uid="{00000000-0005-0000-0000-000046050000}"/>
    <cellStyle name="40 % - Akzent4 7 3 2 4" xfId="46286" xr:uid="{00000000-0005-0000-0000-000046050000}"/>
    <cellStyle name="40 % - Akzent4 7 3 3" xfId="9216" xr:uid="{00000000-0005-0000-0000-000046050000}"/>
    <cellStyle name="40 % - Akzent4 7 3 3 2" xfId="22667" xr:uid="{00000000-0005-0000-0000-000046050000}"/>
    <cellStyle name="40 % - Akzent4 7 3 3 3" xfId="36151" xr:uid="{00000000-0005-0000-0000-000046050000}"/>
    <cellStyle name="40 % - Akzent4 7 3 3 4" xfId="49642" xr:uid="{00000000-0005-0000-0000-000046050000}"/>
    <cellStyle name="40 % - Akzent4 7 3 4" xfId="12572" xr:uid="{00000000-0005-0000-0000-000046050000}"/>
    <cellStyle name="40 % - Akzent4 7 3 4 2" xfId="26023" xr:uid="{00000000-0005-0000-0000-000046050000}"/>
    <cellStyle name="40 % - Akzent4 7 3 4 3" xfId="39507" xr:uid="{00000000-0005-0000-0000-000046050000}"/>
    <cellStyle name="40 % - Akzent4 7 3 4 4" xfId="52998" xr:uid="{00000000-0005-0000-0000-000046050000}"/>
    <cellStyle name="40 % - Akzent4 7 3 5" xfId="15954" xr:uid="{00000000-0005-0000-0000-000046050000}"/>
    <cellStyle name="40 % - Akzent4 7 3 6" xfId="29438" xr:uid="{00000000-0005-0000-0000-000046050000}"/>
    <cellStyle name="40 % - Akzent4 7 3 7" xfId="42929" xr:uid="{00000000-0005-0000-0000-000046050000}"/>
    <cellStyle name="40 % - Akzent4 7 4" xfId="3604" xr:uid="{00000000-0005-0000-0000-000047050000}"/>
    <cellStyle name="40 % - Akzent4 7 4 2" xfId="6965" xr:uid="{00000000-0005-0000-0000-000047050000}"/>
    <cellStyle name="40 % - Akzent4 7 4 2 2" xfId="20416" xr:uid="{00000000-0005-0000-0000-000047050000}"/>
    <cellStyle name="40 % - Akzent4 7 4 2 3" xfId="33900" xr:uid="{00000000-0005-0000-0000-000047050000}"/>
    <cellStyle name="40 % - Akzent4 7 4 2 4" xfId="47391" xr:uid="{00000000-0005-0000-0000-000047050000}"/>
    <cellStyle name="40 % - Akzent4 7 4 3" xfId="10321" xr:uid="{00000000-0005-0000-0000-000047050000}"/>
    <cellStyle name="40 % - Akzent4 7 4 3 2" xfId="23772" xr:uid="{00000000-0005-0000-0000-000047050000}"/>
    <cellStyle name="40 % - Akzent4 7 4 3 3" xfId="37256" xr:uid="{00000000-0005-0000-0000-000047050000}"/>
    <cellStyle name="40 % - Akzent4 7 4 3 4" xfId="50747" xr:uid="{00000000-0005-0000-0000-000047050000}"/>
    <cellStyle name="40 % - Akzent4 7 4 4" xfId="13677" xr:uid="{00000000-0005-0000-0000-000047050000}"/>
    <cellStyle name="40 % - Akzent4 7 4 4 2" xfId="27128" xr:uid="{00000000-0005-0000-0000-000047050000}"/>
    <cellStyle name="40 % - Akzent4 7 4 4 3" xfId="40612" xr:uid="{00000000-0005-0000-0000-000047050000}"/>
    <cellStyle name="40 % - Akzent4 7 4 4 4" xfId="54103" xr:uid="{00000000-0005-0000-0000-000047050000}"/>
    <cellStyle name="40 % - Akzent4 7 4 5" xfId="17059" xr:uid="{00000000-0005-0000-0000-000047050000}"/>
    <cellStyle name="40 % - Akzent4 7 4 6" xfId="30543" xr:uid="{00000000-0005-0000-0000-000047050000}"/>
    <cellStyle name="40 % - Akzent4 7 4 7" xfId="44034" xr:uid="{00000000-0005-0000-0000-000047050000}"/>
    <cellStyle name="40 % - Akzent4 7 5" xfId="4184" xr:uid="{00000000-0005-0000-0000-000048050000}"/>
    <cellStyle name="40 % - Akzent4 7 5 2" xfId="7541" xr:uid="{00000000-0005-0000-0000-000048050000}"/>
    <cellStyle name="40 % - Akzent4 7 5 2 2" xfId="20992" xr:uid="{00000000-0005-0000-0000-000048050000}"/>
    <cellStyle name="40 % - Akzent4 7 5 2 3" xfId="34476" xr:uid="{00000000-0005-0000-0000-000048050000}"/>
    <cellStyle name="40 % - Akzent4 7 5 2 4" xfId="47967" xr:uid="{00000000-0005-0000-0000-000048050000}"/>
    <cellStyle name="40 % - Akzent4 7 5 3" xfId="10897" xr:uid="{00000000-0005-0000-0000-000048050000}"/>
    <cellStyle name="40 % - Akzent4 7 5 3 2" xfId="24348" xr:uid="{00000000-0005-0000-0000-000048050000}"/>
    <cellStyle name="40 % - Akzent4 7 5 3 3" xfId="37832" xr:uid="{00000000-0005-0000-0000-000048050000}"/>
    <cellStyle name="40 % - Akzent4 7 5 3 4" xfId="51323" xr:uid="{00000000-0005-0000-0000-000048050000}"/>
    <cellStyle name="40 % - Akzent4 7 5 4" xfId="14253" xr:uid="{00000000-0005-0000-0000-000048050000}"/>
    <cellStyle name="40 % - Akzent4 7 5 4 2" xfId="27704" xr:uid="{00000000-0005-0000-0000-000048050000}"/>
    <cellStyle name="40 % - Akzent4 7 5 4 3" xfId="41188" xr:uid="{00000000-0005-0000-0000-000048050000}"/>
    <cellStyle name="40 % - Akzent4 7 5 4 4" xfId="54679" xr:uid="{00000000-0005-0000-0000-000048050000}"/>
    <cellStyle name="40 % - Akzent4 7 5 5" xfId="17635" xr:uid="{00000000-0005-0000-0000-000048050000}"/>
    <cellStyle name="40 % - Akzent4 7 5 6" xfId="31119" xr:uid="{00000000-0005-0000-0000-000048050000}"/>
    <cellStyle name="40 % - Akzent4 7 5 7" xfId="44610" xr:uid="{00000000-0005-0000-0000-000048050000}"/>
    <cellStyle name="40 % - Akzent4 7 6" xfId="4734" xr:uid="{00000000-0005-0000-0000-000043050000}"/>
    <cellStyle name="40 % - Akzent4 7 6 2" xfId="18185" xr:uid="{00000000-0005-0000-0000-000043050000}"/>
    <cellStyle name="40 % - Akzent4 7 6 3" xfId="31669" xr:uid="{00000000-0005-0000-0000-000043050000}"/>
    <cellStyle name="40 % - Akzent4 7 6 4" xfId="45160" xr:uid="{00000000-0005-0000-0000-000043050000}"/>
    <cellStyle name="40 % - Akzent4 7 7" xfId="8090" xr:uid="{00000000-0005-0000-0000-000043050000}"/>
    <cellStyle name="40 % - Akzent4 7 7 2" xfId="21541" xr:uid="{00000000-0005-0000-0000-000043050000}"/>
    <cellStyle name="40 % - Akzent4 7 7 3" xfId="35025" xr:uid="{00000000-0005-0000-0000-000043050000}"/>
    <cellStyle name="40 % - Akzent4 7 7 4" xfId="48516" xr:uid="{00000000-0005-0000-0000-000043050000}"/>
    <cellStyle name="40 % - Akzent4 7 8" xfId="11446" xr:uid="{00000000-0005-0000-0000-000043050000}"/>
    <cellStyle name="40 % - Akzent4 7 8 2" xfId="24897" xr:uid="{00000000-0005-0000-0000-000043050000}"/>
    <cellStyle name="40 % - Akzent4 7 8 3" xfId="38381" xr:uid="{00000000-0005-0000-0000-000043050000}"/>
    <cellStyle name="40 % - Akzent4 7 8 4" xfId="51872" xr:uid="{00000000-0005-0000-0000-000043050000}"/>
    <cellStyle name="40 % - Akzent4 7 9" xfId="14827" xr:uid="{00000000-0005-0000-0000-000043050000}"/>
    <cellStyle name="40 % - Akzent4 8" xfId="1582" xr:uid="{00000000-0005-0000-0000-000049050000}"/>
    <cellStyle name="40 % - Akzent4 8 10" xfId="28551" xr:uid="{00000000-0005-0000-0000-000049050000}"/>
    <cellStyle name="40 % - Akzent4 8 11" xfId="42042" xr:uid="{00000000-0005-0000-0000-000049050000}"/>
    <cellStyle name="40 % - Akzent4 8 2" xfId="2159" xr:uid="{00000000-0005-0000-0000-00004A050000}"/>
    <cellStyle name="40 % - Akzent4 8 2 2" xfId="3300" xr:uid="{00000000-0005-0000-0000-00004B050000}"/>
    <cellStyle name="40 % - Akzent4 8 2 2 2" xfId="6661" xr:uid="{00000000-0005-0000-0000-00004B050000}"/>
    <cellStyle name="40 % - Akzent4 8 2 2 2 2" xfId="20112" xr:uid="{00000000-0005-0000-0000-00004B050000}"/>
    <cellStyle name="40 % - Akzent4 8 2 2 2 3" xfId="33596" xr:uid="{00000000-0005-0000-0000-00004B050000}"/>
    <cellStyle name="40 % - Akzent4 8 2 2 2 4" xfId="47087" xr:uid="{00000000-0005-0000-0000-00004B050000}"/>
    <cellStyle name="40 % - Akzent4 8 2 2 3" xfId="10017" xr:uid="{00000000-0005-0000-0000-00004B050000}"/>
    <cellStyle name="40 % - Akzent4 8 2 2 3 2" xfId="23468" xr:uid="{00000000-0005-0000-0000-00004B050000}"/>
    <cellStyle name="40 % - Akzent4 8 2 2 3 3" xfId="36952" xr:uid="{00000000-0005-0000-0000-00004B050000}"/>
    <cellStyle name="40 % - Akzent4 8 2 2 3 4" xfId="50443" xr:uid="{00000000-0005-0000-0000-00004B050000}"/>
    <cellStyle name="40 % - Akzent4 8 2 2 4" xfId="13373" xr:uid="{00000000-0005-0000-0000-00004B050000}"/>
    <cellStyle name="40 % - Akzent4 8 2 2 4 2" xfId="26824" xr:uid="{00000000-0005-0000-0000-00004B050000}"/>
    <cellStyle name="40 % - Akzent4 8 2 2 4 3" xfId="40308" xr:uid="{00000000-0005-0000-0000-00004B050000}"/>
    <cellStyle name="40 % - Akzent4 8 2 2 4 4" xfId="53799" xr:uid="{00000000-0005-0000-0000-00004B050000}"/>
    <cellStyle name="40 % - Akzent4 8 2 2 5" xfId="16755" xr:uid="{00000000-0005-0000-0000-00004B050000}"/>
    <cellStyle name="40 % - Akzent4 8 2 2 6" xfId="30239" xr:uid="{00000000-0005-0000-0000-00004B050000}"/>
    <cellStyle name="40 % - Akzent4 8 2 2 7" xfId="43730" xr:uid="{00000000-0005-0000-0000-00004B050000}"/>
    <cellStyle name="40 % - Akzent4 8 2 3" xfId="5534" xr:uid="{00000000-0005-0000-0000-00004A050000}"/>
    <cellStyle name="40 % - Akzent4 8 2 3 2" xfId="18985" xr:uid="{00000000-0005-0000-0000-00004A050000}"/>
    <cellStyle name="40 % - Akzent4 8 2 3 3" xfId="32469" xr:uid="{00000000-0005-0000-0000-00004A050000}"/>
    <cellStyle name="40 % - Akzent4 8 2 3 4" xfId="45960" xr:uid="{00000000-0005-0000-0000-00004A050000}"/>
    <cellStyle name="40 % - Akzent4 8 2 4" xfId="8890" xr:uid="{00000000-0005-0000-0000-00004A050000}"/>
    <cellStyle name="40 % - Akzent4 8 2 4 2" xfId="22341" xr:uid="{00000000-0005-0000-0000-00004A050000}"/>
    <cellStyle name="40 % - Akzent4 8 2 4 3" xfId="35825" xr:uid="{00000000-0005-0000-0000-00004A050000}"/>
    <cellStyle name="40 % - Akzent4 8 2 4 4" xfId="49316" xr:uid="{00000000-0005-0000-0000-00004A050000}"/>
    <cellStyle name="40 % - Akzent4 8 2 5" xfId="12246" xr:uid="{00000000-0005-0000-0000-00004A050000}"/>
    <cellStyle name="40 % - Akzent4 8 2 5 2" xfId="25697" xr:uid="{00000000-0005-0000-0000-00004A050000}"/>
    <cellStyle name="40 % - Akzent4 8 2 5 3" xfId="39181" xr:uid="{00000000-0005-0000-0000-00004A050000}"/>
    <cellStyle name="40 % - Akzent4 8 2 5 4" xfId="52672" xr:uid="{00000000-0005-0000-0000-00004A050000}"/>
    <cellStyle name="40 % - Akzent4 8 2 6" xfId="15628" xr:uid="{00000000-0005-0000-0000-00004A050000}"/>
    <cellStyle name="40 % - Akzent4 8 2 7" xfId="29112" xr:uid="{00000000-0005-0000-0000-00004A050000}"/>
    <cellStyle name="40 % - Akzent4 8 2 8" xfId="42603" xr:uid="{00000000-0005-0000-0000-00004A050000}"/>
    <cellStyle name="40 % - Akzent4 8 3" xfId="2740" xr:uid="{00000000-0005-0000-0000-00004C050000}"/>
    <cellStyle name="40 % - Akzent4 8 3 2" xfId="6101" xr:uid="{00000000-0005-0000-0000-00004C050000}"/>
    <cellStyle name="40 % - Akzent4 8 3 2 2" xfId="19552" xr:uid="{00000000-0005-0000-0000-00004C050000}"/>
    <cellStyle name="40 % - Akzent4 8 3 2 3" xfId="33036" xr:uid="{00000000-0005-0000-0000-00004C050000}"/>
    <cellStyle name="40 % - Akzent4 8 3 2 4" xfId="46527" xr:uid="{00000000-0005-0000-0000-00004C050000}"/>
    <cellStyle name="40 % - Akzent4 8 3 3" xfId="9457" xr:uid="{00000000-0005-0000-0000-00004C050000}"/>
    <cellStyle name="40 % - Akzent4 8 3 3 2" xfId="22908" xr:uid="{00000000-0005-0000-0000-00004C050000}"/>
    <cellStyle name="40 % - Akzent4 8 3 3 3" xfId="36392" xr:uid="{00000000-0005-0000-0000-00004C050000}"/>
    <cellStyle name="40 % - Akzent4 8 3 3 4" xfId="49883" xr:uid="{00000000-0005-0000-0000-00004C050000}"/>
    <cellStyle name="40 % - Akzent4 8 3 4" xfId="12813" xr:uid="{00000000-0005-0000-0000-00004C050000}"/>
    <cellStyle name="40 % - Akzent4 8 3 4 2" xfId="26264" xr:uid="{00000000-0005-0000-0000-00004C050000}"/>
    <cellStyle name="40 % - Akzent4 8 3 4 3" xfId="39748" xr:uid="{00000000-0005-0000-0000-00004C050000}"/>
    <cellStyle name="40 % - Akzent4 8 3 4 4" xfId="53239" xr:uid="{00000000-0005-0000-0000-00004C050000}"/>
    <cellStyle name="40 % - Akzent4 8 3 5" xfId="16195" xr:uid="{00000000-0005-0000-0000-00004C050000}"/>
    <cellStyle name="40 % - Akzent4 8 3 6" xfId="29679" xr:uid="{00000000-0005-0000-0000-00004C050000}"/>
    <cellStyle name="40 % - Akzent4 8 3 7" xfId="43170" xr:uid="{00000000-0005-0000-0000-00004C050000}"/>
    <cellStyle name="40 % - Akzent4 8 4" xfId="3845" xr:uid="{00000000-0005-0000-0000-00004D050000}"/>
    <cellStyle name="40 % - Akzent4 8 4 2" xfId="7206" xr:uid="{00000000-0005-0000-0000-00004D050000}"/>
    <cellStyle name="40 % - Akzent4 8 4 2 2" xfId="20657" xr:uid="{00000000-0005-0000-0000-00004D050000}"/>
    <cellStyle name="40 % - Akzent4 8 4 2 3" xfId="34141" xr:uid="{00000000-0005-0000-0000-00004D050000}"/>
    <cellStyle name="40 % - Akzent4 8 4 2 4" xfId="47632" xr:uid="{00000000-0005-0000-0000-00004D050000}"/>
    <cellStyle name="40 % - Akzent4 8 4 3" xfId="10562" xr:uid="{00000000-0005-0000-0000-00004D050000}"/>
    <cellStyle name="40 % - Akzent4 8 4 3 2" xfId="24013" xr:uid="{00000000-0005-0000-0000-00004D050000}"/>
    <cellStyle name="40 % - Akzent4 8 4 3 3" xfId="37497" xr:uid="{00000000-0005-0000-0000-00004D050000}"/>
    <cellStyle name="40 % - Akzent4 8 4 3 4" xfId="50988" xr:uid="{00000000-0005-0000-0000-00004D050000}"/>
    <cellStyle name="40 % - Akzent4 8 4 4" xfId="13918" xr:uid="{00000000-0005-0000-0000-00004D050000}"/>
    <cellStyle name="40 % - Akzent4 8 4 4 2" xfId="27369" xr:uid="{00000000-0005-0000-0000-00004D050000}"/>
    <cellStyle name="40 % - Akzent4 8 4 4 3" xfId="40853" xr:uid="{00000000-0005-0000-0000-00004D050000}"/>
    <cellStyle name="40 % - Akzent4 8 4 4 4" xfId="54344" xr:uid="{00000000-0005-0000-0000-00004D050000}"/>
    <cellStyle name="40 % - Akzent4 8 4 5" xfId="17300" xr:uid="{00000000-0005-0000-0000-00004D050000}"/>
    <cellStyle name="40 % - Akzent4 8 4 6" xfId="30784" xr:uid="{00000000-0005-0000-0000-00004D050000}"/>
    <cellStyle name="40 % - Akzent4 8 4 7" xfId="44275" xr:uid="{00000000-0005-0000-0000-00004D050000}"/>
    <cellStyle name="40 % - Akzent4 8 5" xfId="4425" xr:uid="{00000000-0005-0000-0000-00004E050000}"/>
    <cellStyle name="40 % - Akzent4 8 5 2" xfId="7782" xr:uid="{00000000-0005-0000-0000-00004E050000}"/>
    <cellStyle name="40 % - Akzent4 8 5 2 2" xfId="21233" xr:uid="{00000000-0005-0000-0000-00004E050000}"/>
    <cellStyle name="40 % - Akzent4 8 5 2 3" xfId="34717" xr:uid="{00000000-0005-0000-0000-00004E050000}"/>
    <cellStyle name="40 % - Akzent4 8 5 2 4" xfId="48208" xr:uid="{00000000-0005-0000-0000-00004E050000}"/>
    <cellStyle name="40 % - Akzent4 8 5 3" xfId="11138" xr:uid="{00000000-0005-0000-0000-00004E050000}"/>
    <cellStyle name="40 % - Akzent4 8 5 3 2" xfId="24589" xr:uid="{00000000-0005-0000-0000-00004E050000}"/>
    <cellStyle name="40 % - Akzent4 8 5 3 3" xfId="38073" xr:uid="{00000000-0005-0000-0000-00004E050000}"/>
    <cellStyle name="40 % - Akzent4 8 5 3 4" xfId="51564" xr:uid="{00000000-0005-0000-0000-00004E050000}"/>
    <cellStyle name="40 % - Akzent4 8 5 4" xfId="14494" xr:uid="{00000000-0005-0000-0000-00004E050000}"/>
    <cellStyle name="40 % - Akzent4 8 5 4 2" xfId="27945" xr:uid="{00000000-0005-0000-0000-00004E050000}"/>
    <cellStyle name="40 % - Akzent4 8 5 4 3" xfId="41429" xr:uid="{00000000-0005-0000-0000-00004E050000}"/>
    <cellStyle name="40 % - Akzent4 8 5 4 4" xfId="54920" xr:uid="{00000000-0005-0000-0000-00004E050000}"/>
    <cellStyle name="40 % - Akzent4 8 5 5" xfId="17876" xr:uid="{00000000-0005-0000-0000-00004E050000}"/>
    <cellStyle name="40 % - Akzent4 8 5 6" xfId="31360" xr:uid="{00000000-0005-0000-0000-00004E050000}"/>
    <cellStyle name="40 % - Akzent4 8 5 7" xfId="44851" xr:uid="{00000000-0005-0000-0000-00004E050000}"/>
    <cellStyle name="40 % - Akzent4 8 6" xfId="4975" xr:uid="{00000000-0005-0000-0000-000049050000}"/>
    <cellStyle name="40 % - Akzent4 8 6 2" xfId="18426" xr:uid="{00000000-0005-0000-0000-000049050000}"/>
    <cellStyle name="40 % - Akzent4 8 6 3" xfId="31910" xr:uid="{00000000-0005-0000-0000-000049050000}"/>
    <cellStyle name="40 % - Akzent4 8 6 4" xfId="45401" xr:uid="{00000000-0005-0000-0000-000049050000}"/>
    <cellStyle name="40 % - Akzent4 8 7" xfId="8331" xr:uid="{00000000-0005-0000-0000-000049050000}"/>
    <cellStyle name="40 % - Akzent4 8 7 2" xfId="21782" xr:uid="{00000000-0005-0000-0000-000049050000}"/>
    <cellStyle name="40 % - Akzent4 8 7 3" xfId="35266" xr:uid="{00000000-0005-0000-0000-000049050000}"/>
    <cellStyle name="40 % - Akzent4 8 7 4" xfId="48757" xr:uid="{00000000-0005-0000-0000-000049050000}"/>
    <cellStyle name="40 % - Akzent4 8 8" xfId="11687" xr:uid="{00000000-0005-0000-0000-000049050000}"/>
    <cellStyle name="40 % - Akzent4 8 8 2" xfId="25138" xr:uid="{00000000-0005-0000-0000-000049050000}"/>
    <cellStyle name="40 % - Akzent4 8 8 3" xfId="38622" xr:uid="{00000000-0005-0000-0000-000049050000}"/>
    <cellStyle name="40 % - Akzent4 8 8 4" xfId="52113" xr:uid="{00000000-0005-0000-0000-000049050000}"/>
    <cellStyle name="40 % - Akzent4 8 9" xfId="15068" xr:uid="{00000000-0005-0000-0000-000049050000}"/>
    <cellStyle name="40 % - Akzent4 9" xfId="1626" xr:uid="{00000000-0005-0000-0000-00004F050000}"/>
    <cellStyle name="40 % - Akzent4 9 2" xfId="2180" xr:uid="{00000000-0005-0000-0000-000050050000}"/>
    <cellStyle name="40 % - Akzent4 9 2 2" xfId="3321" xr:uid="{00000000-0005-0000-0000-000051050000}"/>
    <cellStyle name="40 % - Akzent4 9 2 2 2" xfId="6682" xr:uid="{00000000-0005-0000-0000-000051050000}"/>
    <cellStyle name="40 % - Akzent4 9 2 2 2 2" xfId="20133" xr:uid="{00000000-0005-0000-0000-000051050000}"/>
    <cellStyle name="40 % - Akzent4 9 2 2 2 3" xfId="33617" xr:uid="{00000000-0005-0000-0000-000051050000}"/>
    <cellStyle name="40 % - Akzent4 9 2 2 2 4" xfId="47108" xr:uid="{00000000-0005-0000-0000-000051050000}"/>
    <cellStyle name="40 % - Akzent4 9 2 2 3" xfId="10038" xr:uid="{00000000-0005-0000-0000-000051050000}"/>
    <cellStyle name="40 % - Akzent4 9 2 2 3 2" xfId="23489" xr:uid="{00000000-0005-0000-0000-000051050000}"/>
    <cellStyle name="40 % - Akzent4 9 2 2 3 3" xfId="36973" xr:uid="{00000000-0005-0000-0000-000051050000}"/>
    <cellStyle name="40 % - Akzent4 9 2 2 3 4" xfId="50464" xr:uid="{00000000-0005-0000-0000-000051050000}"/>
    <cellStyle name="40 % - Akzent4 9 2 2 4" xfId="13394" xr:uid="{00000000-0005-0000-0000-000051050000}"/>
    <cellStyle name="40 % - Akzent4 9 2 2 4 2" xfId="26845" xr:uid="{00000000-0005-0000-0000-000051050000}"/>
    <cellStyle name="40 % - Akzent4 9 2 2 4 3" xfId="40329" xr:uid="{00000000-0005-0000-0000-000051050000}"/>
    <cellStyle name="40 % - Akzent4 9 2 2 4 4" xfId="53820" xr:uid="{00000000-0005-0000-0000-000051050000}"/>
    <cellStyle name="40 % - Akzent4 9 2 2 5" xfId="16776" xr:uid="{00000000-0005-0000-0000-000051050000}"/>
    <cellStyle name="40 % - Akzent4 9 2 2 6" xfId="30260" xr:uid="{00000000-0005-0000-0000-000051050000}"/>
    <cellStyle name="40 % - Akzent4 9 2 2 7" xfId="43751" xr:uid="{00000000-0005-0000-0000-000051050000}"/>
    <cellStyle name="40 % - Akzent4 9 2 3" xfId="5555" xr:uid="{00000000-0005-0000-0000-000050050000}"/>
    <cellStyle name="40 % - Akzent4 9 2 3 2" xfId="19006" xr:uid="{00000000-0005-0000-0000-000050050000}"/>
    <cellStyle name="40 % - Akzent4 9 2 3 3" xfId="32490" xr:uid="{00000000-0005-0000-0000-000050050000}"/>
    <cellStyle name="40 % - Akzent4 9 2 3 4" xfId="45981" xr:uid="{00000000-0005-0000-0000-000050050000}"/>
    <cellStyle name="40 % - Akzent4 9 2 4" xfId="8911" xr:uid="{00000000-0005-0000-0000-000050050000}"/>
    <cellStyle name="40 % - Akzent4 9 2 4 2" xfId="22362" xr:uid="{00000000-0005-0000-0000-000050050000}"/>
    <cellStyle name="40 % - Akzent4 9 2 4 3" xfId="35846" xr:uid="{00000000-0005-0000-0000-000050050000}"/>
    <cellStyle name="40 % - Akzent4 9 2 4 4" xfId="49337" xr:uid="{00000000-0005-0000-0000-000050050000}"/>
    <cellStyle name="40 % - Akzent4 9 2 5" xfId="12267" xr:uid="{00000000-0005-0000-0000-000050050000}"/>
    <cellStyle name="40 % - Akzent4 9 2 5 2" xfId="25718" xr:uid="{00000000-0005-0000-0000-000050050000}"/>
    <cellStyle name="40 % - Akzent4 9 2 5 3" xfId="39202" xr:uid="{00000000-0005-0000-0000-000050050000}"/>
    <cellStyle name="40 % - Akzent4 9 2 5 4" xfId="52693" xr:uid="{00000000-0005-0000-0000-000050050000}"/>
    <cellStyle name="40 % - Akzent4 9 2 6" xfId="15649" xr:uid="{00000000-0005-0000-0000-000050050000}"/>
    <cellStyle name="40 % - Akzent4 9 2 7" xfId="29133" xr:uid="{00000000-0005-0000-0000-000050050000}"/>
    <cellStyle name="40 % - Akzent4 9 2 8" xfId="42624" xr:uid="{00000000-0005-0000-0000-000050050000}"/>
    <cellStyle name="40 % - Akzent4 9 3" xfId="2762" xr:uid="{00000000-0005-0000-0000-000052050000}"/>
    <cellStyle name="40 % - Akzent4 9 3 2" xfId="6123" xr:uid="{00000000-0005-0000-0000-000052050000}"/>
    <cellStyle name="40 % - Akzent4 9 3 2 2" xfId="19574" xr:uid="{00000000-0005-0000-0000-000052050000}"/>
    <cellStyle name="40 % - Akzent4 9 3 2 3" xfId="33058" xr:uid="{00000000-0005-0000-0000-000052050000}"/>
    <cellStyle name="40 % - Akzent4 9 3 2 4" xfId="46549" xr:uid="{00000000-0005-0000-0000-000052050000}"/>
    <cellStyle name="40 % - Akzent4 9 3 3" xfId="9479" xr:uid="{00000000-0005-0000-0000-000052050000}"/>
    <cellStyle name="40 % - Akzent4 9 3 3 2" xfId="22930" xr:uid="{00000000-0005-0000-0000-000052050000}"/>
    <cellStyle name="40 % - Akzent4 9 3 3 3" xfId="36414" xr:uid="{00000000-0005-0000-0000-000052050000}"/>
    <cellStyle name="40 % - Akzent4 9 3 3 4" xfId="49905" xr:uid="{00000000-0005-0000-0000-000052050000}"/>
    <cellStyle name="40 % - Akzent4 9 3 4" xfId="12835" xr:uid="{00000000-0005-0000-0000-000052050000}"/>
    <cellStyle name="40 % - Akzent4 9 3 4 2" xfId="26286" xr:uid="{00000000-0005-0000-0000-000052050000}"/>
    <cellStyle name="40 % - Akzent4 9 3 4 3" xfId="39770" xr:uid="{00000000-0005-0000-0000-000052050000}"/>
    <cellStyle name="40 % - Akzent4 9 3 4 4" xfId="53261" xr:uid="{00000000-0005-0000-0000-000052050000}"/>
    <cellStyle name="40 % - Akzent4 9 3 5" xfId="16217" xr:uid="{00000000-0005-0000-0000-000052050000}"/>
    <cellStyle name="40 % - Akzent4 9 3 6" xfId="29701" xr:uid="{00000000-0005-0000-0000-000052050000}"/>
    <cellStyle name="40 % - Akzent4 9 3 7" xfId="43192" xr:uid="{00000000-0005-0000-0000-000052050000}"/>
    <cellStyle name="40 % - Akzent4 9 4" xfId="4996" xr:uid="{00000000-0005-0000-0000-00004F050000}"/>
    <cellStyle name="40 % - Akzent4 9 4 2" xfId="18447" xr:uid="{00000000-0005-0000-0000-00004F050000}"/>
    <cellStyle name="40 % - Akzent4 9 4 3" xfId="31931" xr:uid="{00000000-0005-0000-0000-00004F050000}"/>
    <cellStyle name="40 % - Akzent4 9 4 4" xfId="45422" xr:uid="{00000000-0005-0000-0000-00004F050000}"/>
    <cellStyle name="40 % - Akzent4 9 5" xfId="8352" xr:uid="{00000000-0005-0000-0000-00004F050000}"/>
    <cellStyle name="40 % - Akzent4 9 5 2" xfId="21803" xr:uid="{00000000-0005-0000-0000-00004F050000}"/>
    <cellStyle name="40 % - Akzent4 9 5 3" xfId="35287" xr:uid="{00000000-0005-0000-0000-00004F050000}"/>
    <cellStyle name="40 % - Akzent4 9 5 4" xfId="48778" xr:uid="{00000000-0005-0000-0000-00004F050000}"/>
    <cellStyle name="40 % - Akzent4 9 6" xfId="11708" xr:uid="{00000000-0005-0000-0000-00004F050000}"/>
    <cellStyle name="40 % - Akzent4 9 6 2" xfId="25159" xr:uid="{00000000-0005-0000-0000-00004F050000}"/>
    <cellStyle name="40 % - Akzent4 9 6 3" xfId="38643" xr:uid="{00000000-0005-0000-0000-00004F050000}"/>
    <cellStyle name="40 % - Akzent4 9 6 4" xfId="52134" xr:uid="{00000000-0005-0000-0000-00004F050000}"/>
    <cellStyle name="40 % - Akzent4 9 7" xfId="15090" xr:uid="{00000000-0005-0000-0000-00004F050000}"/>
    <cellStyle name="40 % - Akzent4 9 8" xfId="28574" xr:uid="{00000000-0005-0000-0000-00004F050000}"/>
    <cellStyle name="40 % - Akzent4 9 9" xfId="42065" xr:uid="{00000000-0005-0000-0000-00004F050000}"/>
    <cellStyle name="40 % - Akzent5" xfId="272" builtinId="47" customBuiltin="1"/>
    <cellStyle name="40 % - Akzent5 10" xfId="1653" xr:uid="{00000000-0005-0000-0000-000054050000}"/>
    <cellStyle name="40 % - Akzent5 10 2" xfId="2789" xr:uid="{00000000-0005-0000-0000-000055050000}"/>
    <cellStyle name="40 % - Akzent5 10 2 2" xfId="6150" xr:uid="{00000000-0005-0000-0000-000055050000}"/>
    <cellStyle name="40 % - Akzent5 10 2 2 2" xfId="19601" xr:uid="{00000000-0005-0000-0000-000055050000}"/>
    <cellStyle name="40 % - Akzent5 10 2 2 3" xfId="33085" xr:uid="{00000000-0005-0000-0000-000055050000}"/>
    <cellStyle name="40 % - Akzent5 10 2 2 4" xfId="46576" xr:uid="{00000000-0005-0000-0000-000055050000}"/>
    <cellStyle name="40 % - Akzent5 10 2 3" xfId="9506" xr:uid="{00000000-0005-0000-0000-000055050000}"/>
    <cellStyle name="40 % - Akzent5 10 2 3 2" xfId="22957" xr:uid="{00000000-0005-0000-0000-000055050000}"/>
    <cellStyle name="40 % - Akzent5 10 2 3 3" xfId="36441" xr:uid="{00000000-0005-0000-0000-000055050000}"/>
    <cellStyle name="40 % - Akzent5 10 2 3 4" xfId="49932" xr:uid="{00000000-0005-0000-0000-000055050000}"/>
    <cellStyle name="40 % - Akzent5 10 2 4" xfId="12862" xr:uid="{00000000-0005-0000-0000-000055050000}"/>
    <cellStyle name="40 % - Akzent5 10 2 4 2" xfId="26313" xr:uid="{00000000-0005-0000-0000-000055050000}"/>
    <cellStyle name="40 % - Akzent5 10 2 4 3" xfId="39797" xr:uid="{00000000-0005-0000-0000-000055050000}"/>
    <cellStyle name="40 % - Akzent5 10 2 4 4" xfId="53288" xr:uid="{00000000-0005-0000-0000-000055050000}"/>
    <cellStyle name="40 % - Akzent5 10 2 5" xfId="16244" xr:uid="{00000000-0005-0000-0000-000055050000}"/>
    <cellStyle name="40 % - Akzent5 10 2 6" xfId="29728" xr:uid="{00000000-0005-0000-0000-000055050000}"/>
    <cellStyle name="40 % - Akzent5 10 2 7" xfId="43219" xr:uid="{00000000-0005-0000-0000-000055050000}"/>
    <cellStyle name="40 % - Akzent5 10 3" xfId="5023" xr:uid="{00000000-0005-0000-0000-000054050000}"/>
    <cellStyle name="40 % - Akzent5 10 3 2" xfId="18474" xr:uid="{00000000-0005-0000-0000-000054050000}"/>
    <cellStyle name="40 % - Akzent5 10 3 3" xfId="31958" xr:uid="{00000000-0005-0000-0000-000054050000}"/>
    <cellStyle name="40 % - Akzent5 10 3 4" xfId="45449" xr:uid="{00000000-0005-0000-0000-000054050000}"/>
    <cellStyle name="40 % - Akzent5 10 4" xfId="8379" xr:uid="{00000000-0005-0000-0000-000054050000}"/>
    <cellStyle name="40 % - Akzent5 10 4 2" xfId="21830" xr:uid="{00000000-0005-0000-0000-000054050000}"/>
    <cellStyle name="40 % - Akzent5 10 4 3" xfId="35314" xr:uid="{00000000-0005-0000-0000-000054050000}"/>
    <cellStyle name="40 % - Akzent5 10 4 4" xfId="48805" xr:uid="{00000000-0005-0000-0000-000054050000}"/>
    <cellStyle name="40 % - Akzent5 10 5" xfId="11735" xr:uid="{00000000-0005-0000-0000-000054050000}"/>
    <cellStyle name="40 % - Akzent5 10 5 2" xfId="25186" xr:uid="{00000000-0005-0000-0000-000054050000}"/>
    <cellStyle name="40 % - Akzent5 10 5 3" xfId="38670" xr:uid="{00000000-0005-0000-0000-000054050000}"/>
    <cellStyle name="40 % - Akzent5 10 5 4" xfId="52161" xr:uid="{00000000-0005-0000-0000-000054050000}"/>
    <cellStyle name="40 % - Akzent5 10 6" xfId="15117" xr:uid="{00000000-0005-0000-0000-000054050000}"/>
    <cellStyle name="40 % - Akzent5 10 7" xfId="28601" xr:uid="{00000000-0005-0000-0000-000054050000}"/>
    <cellStyle name="40 % - Akzent5 10 8" xfId="42092" xr:uid="{00000000-0005-0000-0000-000054050000}"/>
    <cellStyle name="40 % - Akzent5 11" xfId="2212" xr:uid="{00000000-0005-0000-0000-000056050000}"/>
    <cellStyle name="40 % - Akzent5 11 2" xfId="5587" xr:uid="{00000000-0005-0000-0000-000056050000}"/>
    <cellStyle name="40 % - Akzent5 11 2 2" xfId="19038" xr:uid="{00000000-0005-0000-0000-000056050000}"/>
    <cellStyle name="40 % - Akzent5 11 2 3" xfId="32522" xr:uid="{00000000-0005-0000-0000-000056050000}"/>
    <cellStyle name="40 % - Akzent5 11 2 4" xfId="46013" xr:uid="{00000000-0005-0000-0000-000056050000}"/>
    <cellStyle name="40 % - Akzent5 11 3" xfId="8943" xr:uid="{00000000-0005-0000-0000-000056050000}"/>
    <cellStyle name="40 % - Akzent5 11 3 2" xfId="22394" xr:uid="{00000000-0005-0000-0000-000056050000}"/>
    <cellStyle name="40 % - Akzent5 11 3 3" xfId="35878" xr:uid="{00000000-0005-0000-0000-000056050000}"/>
    <cellStyle name="40 % - Akzent5 11 3 4" xfId="49369" xr:uid="{00000000-0005-0000-0000-000056050000}"/>
    <cellStyle name="40 % - Akzent5 11 4" xfId="12299" xr:uid="{00000000-0005-0000-0000-000056050000}"/>
    <cellStyle name="40 % - Akzent5 11 4 2" xfId="25750" xr:uid="{00000000-0005-0000-0000-000056050000}"/>
    <cellStyle name="40 % - Akzent5 11 4 3" xfId="39234" xr:uid="{00000000-0005-0000-0000-000056050000}"/>
    <cellStyle name="40 % - Akzent5 11 4 4" xfId="52725" xr:uid="{00000000-0005-0000-0000-000056050000}"/>
    <cellStyle name="40 % - Akzent5 11 5" xfId="15681" xr:uid="{00000000-0005-0000-0000-000056050000}"/>
    <cellStyle name="40 % - Akzent5 11 6" xfId="29165" xr:uid="{00000000-0005-0000-0000-000056050000}"/>
    <cellStyle name="40 % - Akzent5 11 7" xfId="42656" xr:uid="{00000000-0005-0000-0000-000056050000}"/>
    <cellStyle name="40 % - Akzent5 12" xfId="3353" xr:uid="{00000000-0005-0000-0000-000057050000}"/>
    <cellStyle name="40 % - Akzent5 12 2" xfId="6714" xr:uid="{00000000-0005-0000-0000-000057050000}"/>
    <cellStyle name="40 % - Akzent5 12 2 2" xfId="20165" xr:uid="{00000000-0005-0000-0000-000057050000}"/>
    <cellStyle name="40 % - Akzent5 12 2 3" xfId="33649" xr:uid="{00000000-0005-0000-0000-000057050000}"/>
    <cellStyle name="40 % - Akzent5 12 2 4" xfId="47140" xr:uid="{00000000-0005-0000-0000-000057050000}"/>
    <cellStyle name="40 % - Akzent5 12 3" xfId="10070" xr:uid="{00000000-0005-0000-0000-000057050000}"/>
    <cellStyle name="40 % - Akzent5 12 3 2" xfId="23521" xr:uid="{00000000-0005-0000-0000-000057050000}"/>
    <cellStyle name="40 % - Akzent5 12 3 3" xfId="37005" xr:uid="{00000000-0005-0000-0000-000057050000}"/>
    <cellStyle name="40 % - Akzent5 12 3 4" xfId="50496" xr:uid="{00000000-0005-0000-0000-000057050000}"/>
    <cellStyle name="40 % - Akzent5 12 4" xfId="13426" xr:uid="{00000000-0005-0000-0000-000057050000}"/>
    <cellStyle name="40 % - Akzent5 12 4 2" xfId="26877" xr:uid="{00000000-0005-0000-0000-000057050000}"/>
    <cellStyle name="40 % - Akzent5 12 4 3" xfId="40361" xr:uid="{00000000-0005-0000-0000-000057050000}"/>
    <cellStyle name="40 % - Akzent5 12 4 4" xfId="53852" xr:uid="{00000000-0005-0000-0000-000057050000}"/>
    <cellStyle name="40 % - Akzent5 12 5" xfId="16808" xr:uid="{00000000-0005-0000-0000-000057050000}"/>
    <cellStyle name="40 % - Akzent5 12 6" xfId="30292" xr:uid="{00000000-0005-0000-0000-000057050000}"/>
    <cellStyle name="40 % - Akzent5 12 7" xfId="43783" xr:uid="{00000000-0005-0000-0000-000057050000}"/>
    <cellStyle name="40 % - Akzent5 13" xfId="3869" xr:uid="{00000000-0005-0000-0000-000058050000}"/>
    <cellStyle name="40 % - Akzent5 13 2" xfId="7230" xr:uid="{00000000-0005-0000-0000-000058050000}"/>
    <cellStyle name="40 % - Akzent5 13 2 2" xfId="20681" xr:uid="{00000000-0005-0000-0000-000058050000}"/>
    <cellStyle name="40 % - Akzent5 13 2 3" xfId="34165" xr:uid="{00000000-0005-0000-0000-000058050000}"/>
    <cellStyle name="40 % - Akzent5 13 2 4" xfId="47656" xr:uid="{00000000-0005-0000-0000-000058050000}"/>
    <cellStyle name="40 % - Akzent5 13 3" xfId="10586" xr:uid="{00000000-0005-0000-0000-000058050000}"/>
    <cellStyle name="40 % - Akzent5 13 3 2" xfId="24037" xr:uid="{00000000-0005-0000-0000-000058050000}"/>
    <cellStyle name="40 % - Akzent5 13 3 3" xfId="37521" xr:uid="{00000000-0005-0000-0000-000058050000}"/>
    <cellStyle name="40 % - Akzent5 13 3 4" xfId="51012" xr:uid="{00000000-0005-0000-0000-000058050000}"/>
    <cellStyle name="40 % - Akzent5 13 4" xfId="13942" xr:uid="{00000000-0005-0000-0000-000058050000}"/>
    <cellStyle name="40 % - Akzent5 13 4 2" xfId="27393" xr:uid="{00000000-0005-0000-0000-000058050000}"/>
    <cellStyle name="40 % - Akzent5 13 4 3" xfId="40877" xr:uid="{00000000-0005-0000-0000-000058050000}"/>
    <cellStyle name="40 % - Akzent5 13 4 4" xfId="54368" xr:uid="{00000000-0005-0000-0000-000058050000}"/>
    <cellStyle name="40 % - Akzent5 13 5" xfId="17324" xr:uid="{00000000-0005-0000-0000-000058050000}"/>
    <cellStyle name="40 % - Akzent5 13 6" xfId="30808" xr:uid="{00000000-0005-0000-0000-000058050000}"/>
    <cellStyle name="40 % - Akzent5 13 7" xfId="44299" xr:uid="{00000000-0005-0000-0000-000058050000}"/>
    <cellStyle name="40 % - Akzent5 14" xfId="3933" xr:uid="{00000000-0005-0000-0000-000059050000}"/>
    <cellStyle name="40 % - Akzent5 14 2" xfId="7290" xr:uid="{00000000-0005-0000-0000-000059050000}"/>
    <cellStyle name="40 % - Akzent5 14 2 2" xfId="20741" xr:uid="{00000000-0005-0000-0000-000059050000}"/>
    <cellStyle name="40 % - Akzent5 14 2 3" xfId="34225" xr:uid="{00000000-0005-0000-0000-000059050000}"/>
    <cellStyle name="40 % - Akzent5 14 2 4" xfId="47716" xr:uid="{00000000-0005-0000-0000-000059050000}"/>
    <cellStyle name="40 % - Akzent5 14 3" xfId="10646" xr:uid="{00000000-0005-0000-0000-000059050000}"/>
    <cellStyle name="40 % - Akzent5 14 3 2" xfId="24097" xr:uid="{00000000-0005-0000-0000-000059050000}"/>
    <cellStyle name="40 % - Akzent5 14 3 3" xfId="37581" xr:uid="{00000000-0005-0000-0000-000059050000}"/>
    <cellStyle name="40 % - Akzent5 14 3 4" xfId="51072" xr:uid="{00000000-0005-0000-0000-000059050000}"/>
    <cellStyle name="40 % - Akzent5 14 4" xfId="14002" xr:uid="{00000000-0005-0000-0000-000059050000}"/>
    <cellStyle name="40 % - Akzent5 14 4 2" xfId="27453" xr:uid="{00000000-0005-0000-0000-000059050000}"/>
    <cellStyle name="40 % - Akzent5 14 4 3" xfId="40937" xr:uid="{00000000-0005-0000-0000-000059050000}"/>
    <cellStyle name="40 % - Akzent5 14 4 4" xfId="54428" xr:uid="{00000000-0005-0000-0000-000059050000}"/>
    <cellStyle name="40 % - Akzent5 14 5" xfId="17384" xr:uid="{00000000-0005-0000-0000-000059050000}"/>
    <cellStyle name="40 % - Akzent5 14 6" xfId="30868" xr:uid="{00000000-0005-0000-0000-000059050000}"/>
    <cellStyle name="40 % - Akzent5 14 7" xfId="44359" xr:uid="{00000000-0005-0000-0000-000059050000}"/>
    <cellStyle name="40 % - Akzent5 15" xfId="4461" xr:uid="{00000000-0005-0000-0000-0000A8140000}"/>
    <cellStyle name="40 % - Akzent5 15 2" xfId="17912" xr:uid="{00000000-0005-0000-0000-0000A8140000}"/>
    <cellStyle name="40 % - Akzent5 15 3" xfId="31396" xr:uid="{00000000-0005-0000-0000-0000A8140000}"/>
    <cellStyle name="40 % - Akzent5 15 4" xfId="44887" xr:uid="{00000000-0005-0000-0000-0000A8140000}"/>
    <cellStyle name="40 % - Akzent5 16" xfId="7817" xr:uid="{00000000-0005-0000-0000-0000C4210000}"/>
    <cellStyle name="40 % - Akzent5 16 2" xfId="21268" xr:uid="{00000000-0005-0000-0000-0000C4210000}"/>
    <cellStyle name="40 % - Akzent5 16 3" xfId="34752" xr:uid="{00000000-0005-0000-0000-0000C4210000}"/>
    <cellStyle name="40 % - Akzent5 16 4" xfId="48243" xr:uid="{00000000-0005-0000-0000-0000C4210000}"/>
    <cellStyle name="40 % - Akzent5 17" xfId="11173" xr:uid="{00000000-0005-0000-0000-0000E02E0000}"/>
    <cellStyle name="40 % - Akzent5 17 2" xfId="24624" xr:uid="{00000000-0005-0000-0000-0000E02E0000}"/>
    <cellStyle name="40 % - Akzent5 17 3" xfId="38108" xr:uid="{00000000-0005-0000-0000-0000E02E0000}"/>
    <cellStyle name="40 % - Akzent5 17 4" xfId="51599" xr:uid="{00000000-0005-0000-0000-0000E02E0000}"/>
    <cellStyle name="40 % - Akzent5 18" xfId="14520" xr:uid="{00000000-0005-0000-0000-0000884B0000}"/>
    <cellStyle name="40 % - Akzent5 19" xfId="28004" xr:uid="{00000000-0005-0000-0000-000023800000}"/>
    <cellStyle name="40 % - Akzent5 2" xfId="571" xr:uid="{00000000-0005-0000-0000-000057000000}"/>
    <cellStyle name="40 % - Akzent5 2 10" xfId="4508" xr:uid="{00000000-0005-0000-0000-00005A050000}"/>
    <cellStyle name="40 % - Akzent5 2 10 2" xfId="17959" xr:uid="{00000000-0005-0000-0000-00005A050000}"/>
    <cellStyle name="40 % - Akzent5 2 10 3" xfId="31443" xr:uid="{00000000-0005-0000-0000-00005A050000}"/>
    <cellStyle name="40 % - Akzent5 2 10 4" xfId="44934" xr:uid="{00000000-0005-0000-0000-00005A050000}"/>
    <cellStyle name="40 % - Akzent5 2 11" xfId="7864" xr:uid="{00000000-0005-0000-0000-00005A050000}"/>
    <cellStyle name="40 % - Akzent5 2 11 2" xfId="21315" xr:uid="{00000000-0005-0000-0000-00005A050000}"/>
    <cellStyle name="40 % - Akzent5 2 11 3" xfId="34799" xr:uid="{00000000-0005-0000-0000-00005A050000}"/>
    <cellStyle name="40 % - Akzent5 2 11 4" xfId="48290" xr:uid="{00000000-0005-0000-0000-00005A050000}"/>
    <cellStyle name="40 % - Akzent5 2 12" xfId="11220" xr:uid="{00000000-0005-0000-0000-00005A050000}"/>
    <cellStyle name="40 % - Akzent5 2 12 2" xfId="24671" xr:uid="{00000000-0005-0000-0000-00005A050000}"/>
    <cellStyle name="40 % - Akzent5 2 12 3" xfId="38155" xr:uid="{00000000-0005-0000-0000-00005A050000}"/>
    <cellStyle name="40 % - Akzent5 2 12 4" xfId="51646" xr:uid="{00000000-0005-0000-0000-00005A050000}"/>
    <cellStyle name="40 % - Akzent5 2 13" xfId="14601" xr:uid="{00000000-0005-0000-0000-00005A050000}"/>
    <cellStyle name="40 % - Akzent5 2 14" xfId="28080" xr:uid="{00000000-0005-0000-0000-00005A050000}"/>
    <cellStyle name="40 % - Akzent5 2 15" xfId="41558" xr:uid="{00000000-0005-0000-0000-00005A050000}"/>
    <cellStyle name="40 % - Akzent5 2 2" xfId="711" xr:uid="{00000000-0005-0000-0000-000058000000}"/>
    <cellStyle name="40 % - Akzent5 2 2 10" xfId="14703" xr:uid="{00000000-0005-0000-0000-00005B050000}"/>
    <cellStyle name="40 % - Akzent5 2 2 11" xfId="28186" xr:uid="{00000000-0005-0000-0000-00005B050000}"/>
    <cellStyle name="40 % - Akzent5 2 2 12" xfId="41677" xr:uid="{00000000-0005-0000-0000-00005B050000}"/>
    <cellStyle name="40 % - Akzent5 2 2 13" xfId="1233" xr:uid="{00000000-0005-0000-0000-00005B050000}"/>
    <cellStyle name="40 % - Akzent5 2 2 2" xfId="1469" xr:uid="{00000000-0005-0000-0000-00005C050000}"/>
    <cellStyle name="40 % - Akzent5 2 2 2 10" xfId="28436" xr:uid="{00000000-0005-0000-0000-00005C050000}"/>
    <cellStyle name="40 % - Akzent5 2 2 2 11" xfId="41927" xr:uid="{00000000-0005-0000-0000-00005C050000}"/>
    <cellStyle name="40 % - Akzent5 2 2 2 2" xfId="2044" xr:uid="{00000000-0005-0000-0000-00005D050000}"/>
    <cellStyle name="40 % - Akzent5 2 2 2 2 2" xfId="3185" xr:uid="{00000000-0005-0000-0000-00005E050000}"/>
    <cellStyle name="40 % - Akzent5 2 2 2 2 2 2" xfId="6546" xr:uid="{00000000-0005-0000-0000-00005E050000}"/>
    <cellStyle name="40 % - Akzent5 2 2 2 2 2 2 2" xfId="19997" xr:uid="{00000000-0005-0000-0000-00005E050000}"/>
    <cellStyle name="40 % - Akzent5 2 2 2 2 2 2 3" xfId="33481" xr:uid="{00000000-0005-0000-0000-00005E050000}"/>
    <cellStyle name="40 % - Akzent5 2 2 2 2 2 2 4" xfId="46972" xr:uid="{00000000-0005-0000-0000-00005E050000}"/>
    <cellStyle name="40 % - Akzent5 2 2 2 2 2 3" xfId="9902" xr:uid="{00000000-0005-0000-0000-00005E050000}"/>
    <cellStyle name="40 % - Akzent5 2 2 2 2 2 3 2" xfId="23353" xr:uid="{00000000-0005-0000-0000-00005E050000}"/>
    <cellStyle name="40 % - Akzent5 2 2 2 2 2 3 3" xfId="36837" xr:uid="{00000000-0005-0000-0000-00005E050000}"/>
    <cellStyle name="40 % - Akzent5 2 2 2 2 2 3 4" xfId="50328" xr:uid="{00000000-0005-0000-0000-00005E050000}"/>
    <cellStyle name="40 % - Akzent5 2 2 2 2 2 4" xfId="13258" xr:uid="{00000000-0005-0000-0000-00005E050000}"/>
    <cellStyle name="40 % - Akzent5 2 2 2 2 2 4 2" xfId="26709" xr:uid="{00000000-0005-0000-0000-00005E050000}"/>
    <cellStyle name="40 % - Akzent5 2 2 2 2 2 4 3" xfId="40193" xr:uid="{00000000-0005-0000-0000-00005E050000}"/>
    <cellStyle name="40 % - Akzent5 2 2 2 2 2 4 4" xfId="53684" xr:uid="{00000000-0005-0000-0000-00005E050000}"/>
    <cellStyle name="40 % - Akzent5 2 2 2 2 2 5" xfId="16640" xr:uid="{00000000-0005-0000-0000-00005E050000}"/>
    <cellStyle name="40 % - Akzent5 2 2 2 2 2 6" xfId="30124" xr:uid="{00000000-0005-0000-0000-00005E050000}"/>
    <cellStyle name="40 % - Akzent5 2 2 2 2 2 7" xfId="43615" xr:uid="{00000000-0005-0000-0000-00005E050000}"/>
    <cellStyle name="40 % - Akzent5 2 2 2 2 3" xfId="5419" xr:uid="{00000000-0005-0000-0000-00005D050000}"/>
    <cellStyle name="40 % - Akzent5 2 2 2 2 3 2" xfId="18870" xr:uid="{00000000-0005-0000-0000-00005D050000}"/>
    <cellStyle name="40 % - Akzent5 2 2 2 2 3 3" xfId="32354" xr:uid="{00000000-0005-0000-0000-00005D050000}"/>
    <cellStyle name="40 % - Akzent5 2 2 2 2 3 4" xfId="45845" xr:uid="{00000000-0005-0000-0000-00005D050000}"/>
    <cellStyle name="40 % - Akzent5 2 2 2 2 4" xfId="8775" xr:uid="{00000000-0005-0000-0000-00005D050000}"/>
    <cellStyle name="40 % - Akzent5 2 2 2 2 4 2" xfId="22226" xr:uid="{00000000-0005-0000-0000-00005D050000}"/>
    <cellStyle name="40 % - Akzent5 2 2 2 2 4 3" xfId="35710" xr:uid="{00000000-0005-0000-0000-00005D050000}"/>
    <cellStyle name="40 % - Akzent5 2 2 2 2 4 4" xfId="49201" xr:uid="{00000000-0005-0000-0000-00005D050000}"/>
    <cellStyle name="40 % - Akzent5 2 2 2 2 5" xfId="12131" xr:uid="{00000000-0005-0000-0000-00005D050000}"/>
    <cellStyle name="40 % - Akzent5 2 2 2 2 5 2" xfId="25582" xr:uid="{00000000-0005-0000-0000-00005D050000}"/>
    <cellStyle name="40 % - Akzent5 2 2 2 2 5 3" xfId="39066" xr:uid="{00000000-0005-0000-0000-00005D050000}"/>
    <cellStyle name="40 % - Akzent5 2 2 2 2 5 4" xfId="52557" xr:uid="{00000000-0005-0000-0000-00005D050000}"/>
    <cellStyle name="40 % - Akzent5 2 2 2 2 6" xfId="15513" xr:uid="{00000000-0005-0000-0000-00005D050000}"/>
    <cellStyle name="40 % - Akzent5 2 2 2 2 7" xfId="28997" xr:uid="{00000000-0005-0000-0000-00005D050000}"/>
    <cellStyle name="40 % - Akzent5 2 2 2 2 8" xfId="42488" xr:uid="{00000000-0005-0000-0000-00005D050000}"/>
    <cellStyle name="40 % - Akzent5 2 2 2 3" xfId="2625" xr:uid="{00000000-0005-0000-0000-00005F050000}"/>
    <cellStyle name="40 % - Akzent5 2 2 2 3 2" xfId="5986" xr:uid="{00000000-0005-0000-0000-00005F050000}"/>
    <cellStyle name="40 % - Akzent5 2 2 2 3 2 2" xfId="19437" xr:uid="{00000000-0005-0000-0000-00005F050000}"/>
    <cellStyle name="40 % - Akzent5 2 2 2 3 2 3" xfId="32921" xr:uid="{00000000-0005-0000-0000-00005F050000}"/>
    <cellStyle name="40 % - Akzent5 2 2 2 3 2 4" xfId="46412" xr:uid="{00000000-0005-0000-0000-00005F050000}"/>
    <cellStyle name="40 % - Akzent5 2 2 2 3 3" xfId="9342" xr:uid="{00000000-0005-0000-0000-00005F050000}"/>
    <cellStyle name="40 % - Akzent5 2 2 2 3 3 2" xfId="22793" xr:uid="{00000000-0005-0000-0000-00005F050000}"/>
    <cellStyle name="40 % - Akzent5 2 2 2 3 3 3" xfId="36277" xr:uid="{00000000-0005-0000-0000-00005F050000}"/>
    <cellStyle name="40 % - Akzent5 2 2 2 3 3 4" xfId="49768" xr:uid="{00000000-0005-0000-0000-00005F050000}"/>
    <cellStyle name="40 % - Akzent5 2 2 2 3 4" xfId="12698" xr:uid="{00000000-0005-0000-0000-00005F050000}"/>
    <cellStyle name="40 % - Akzent5 2 2 2 3 4 2" xfId="26149" xr:uid="{00000000-0005-0000-0000-00005F050000}"/>
    <cellStyle name="40 % - Akzent5 2 2 2 3 4 3" xfId="39633" xr:uid="{00000000-0005-0000-0000-00005F050000}"/>
    <cellStyle name="40 % - Akzent5 2 2 2 3 4 4" xfId="53124" xr:uid="{00000000-0005-0000-0000-00005F050000}"/>
    <cellStyle name="40 % - Akzent5 2 2 2 3 5" xfId="16080" xr:uid="{00000000-0005-0000-0000-00005F050000}"/>
    <cellStyle name="40 % - Akzent5 2 2 2 3 6" xfId="29564" xr:uid="{00000000-0005-0000-0000-00005F050000}"/>
    <cellStyle name="40 % - Akzent5 2 2 2 3 7" xfId="43055" xr:uid="{00000000-0005-0000-0000-00005F050000}"/>
    <cellStyle name="40 % - Akzent5 2 2 2 4" xfId="3730" xr:uid="{00000000-0005-0000-0000-000060050000}"/>
    <cellStyle name="40 % - Akzent5 2 2 2 4 2" xfId="7091" xr:uid="{00000000-0005-0000-0000-000060050000}"/>
    <cellStyle name="40 % - Akzent5 2 2 2 4 2 2" xfId="20542" xr:uid="{00000000-0005-0000-0000-000060050000}"/>
    <cellStyle name="40 % - Akzent5 2 2 2 4 2 3" xfId="34026" xr:uid="{00000000-0005-0000-0000-000060050000}"/>
    <cellStyle name="40 % - Akzent5 2 2 2 4 2 4" xfId="47517" xr:uid="{00000000-0005-0000-0000-000060050000}"/>
    <cellStyle name="40 % - Akzent5 2 2 2 4 3" xfId="10447" xr:uid="{00000000-0005-0000-0000-000060050000}"/>
    <cellStyle name="40 % - Akzent5 2 2 2 4 3 2" xfId="23898" xr:uid="{00000000-0005-0000-0000-000060050000}"/>
    <cellStyle name="40 % - Akzent5 2 2 2 4 3 3" xfId="37382" xr:uid="{00000000-0005-0000-0000-000060050000}"/>
    <cellStyle name="40 % - Akzent5 2 2 2 4 3 4" xfId="50873" xr:uid="{00000000-0005-0000-0000-000060050000}"/>
    <cellStyle name="40 % - Akzent5 2 2 2 4 4" xfId="13803" xr:uid="{00000000-0005-0000-0000-000060050000}"/>
    <cellStyle name="40 % - Akzent5 2 2 2 4 4 2" xfId="27254" xr:uid="{00000000-0005-0000-0000-000060050000}"/>
    <cellStyle name="40 % - Akzent5 2 2 2 4 4 3" xfId="40738" xr:uid="{00000000-0005-0000-0000-000060050000}"/>
    <cellStyle name="40 % - Akzent5 2 2 2 4 4 4" xfId="54229" xr:uid="{00000000-0005-0000-0000-000060050000}"/>
    <cellStyle name="40 % - Akzent5 2 2 2 4 5" xfId="17185" xr:uid="{00000000-0005-0000-0000-000060050000}"/>
    <cellStyle name="40 % - Akzent5 2 2 2 4 6" xfId="30669" xr:uid="{00000000-0005-0000-0000-000060050000}"/>
    <cellStyle name="40 % - Akzent5 2 2 2 4 7" xfId="44160" xr:uid="{00000000-0005-0000-0000-000060050000}"/>
    <cellStyle name="40 % - Akzent5 2 2 2 5" xfId="4310" xr:uid="{00000000-0005-0000-0000-000061050000}"/>
    <cellStyle name="40 % - Akzent5 2 2 2 5 2" xfId="7667" xr:uid="{00000000-0005-0000-0000-000061050000}"/>
    <cellStyle name="40 % - Akzent5 2 2 2 5 2 2" xfId="21118" xr:uid="{00000000-0005-0000-0000-000061050000}"/>
    <cellStyle name="40 % - Akzent5 2 2 2 5 2 3" xfId="34602" xr:uid="{00000000-0005-0000-0000-000061050000}"/>
    <cellStyle name="40 % - Akzent5 2 2 2 5 2 4" xfId="48093" xr:uid="{00000000-0005-0000-0000-000061050000}"/>
    <cellStyle name="40 % - Akzent5 2 2 2 5 3" xfId="11023" xr:uid="{00000000-0005-0000-0000-000061050000}"/>
    <cellStyle name="40 % - Akzent5 2 2 2 5 3 2" xfId="24474" xr:uid="{00000000-0005-0000-0000-000061050000}"/>
    <cellStyle name="40 % - Akzent5 2 2 2 5 3 3" xfId="37958" xr:uid="{00000000-0005-0000-0000-000061050000}"/>
    <cellStyle name="40 % - Akzent5 2 2 2 5 3 4" xfId="51449" xr:uid="{00000000-0005-0000-0000-000061050000}"/>
    <cellStyle name="40 % - Akzent5 2 2 2 5 4" xfId="14379" xr:uid="{00000000-0005-0000-0000-000061050000}"/>
    <cellStyle name="40 % - Akzent5 2 2 2 5 4 2" xfId="27830" xr:uid="{00000000-0005-0000-0000-000061050000}"/>
    <cellStyle name="40 % - Akzent5 2 2 2 5 4 3" xfId="41314" xr:uid="{00000000-0005-0000-0000-000061050000}"/>
    <cellStyle name="40 % - Akzent5 2 2 2 5 4 4" xfId="54805" xr:uid="{00000000-0005-0000-0000-000061050000}"/>
    <cellStyle name="40 % - Akzent5 2 2 2 5 5" xfId="17761" xr:uid="{00000000-0005-0000-0000-000061050000}"/>
    <cellStyle name="40 % - Akzent5 2 2 2 5 6" xfId="31245" xr:uid="{00000000-0005-0000-0000-000061050000}"/>
    <cellStyle name="40 % - Akzent5 2 2 2 5 7" xfId="44736" xr:uid="{00000000-0005-0000-0000-000061050000}"/>
    <cellStyle name="40 % - Akzent5 2 2 2 6" xfId="4860" xr:uid="{00000000-0005-0000-0000-00005C050000}"/>
    <cellStyle name="40 % - Akzent5 2 2 2 6 2" xfId="18311" xr:uid="{00000000-0005-0000-0000-00005C050000}"/>
    <cellStyle name="40 % - Akzent5 2 2 2 6 3" xfId="31795" xr:uid="{00000000-0005-0000-0000-00005C050000}"/>
    <cellStyle name="40 % - Akzent5 2 2 2 6 4" xfId="45286" xr:uid="{00000000-0005-0000-0000-00005C050000}"/>
    <cellStyle name="40 % - Akzent5 2 2 2 7" xfId="8216" xr:uid="{00000000-0005-0000-0000-00005C050000}"/>
    <cellStyle name="40 % - Akzent5 2 2 2 7 2" xfId="21667" xr:uid="{00000000-0005-0000-0000-00005C050000}"/>
    <cellStyle name="40 % - Akzent5 2 2 2 7 3" xfId="35151" xr:uid="{00000000-0005-0000-0000-00005C050000}"/>
    <cellStyle name="40 % - Akzent5 2 2 2 7 4" xfId="48642" xr:uid="{00000000-0005-0000-0000-00005C050000}"/>
    <cellStyle name="40 % - Akzent5 2 2 2 8" xfId="11572" xr:uid="{00000000-0005-0000-0000-00005C050000}"/>
    <cellStyle name="40 % - Akzent5 2 2 2 8 2" xfId="25023" xr:uid="{00000000-0005-0000-0000-00005C050000}"/>
    <cellStyle name="40 % - Akzent5 2 2 2 8 3" xfId="38507" xr:uid="{00000000-0005-0000-0000-00005C050000}"/>
    <cellStyle name="40 % - Akzent5 2 2 2 8 4" xfId="51998" xr:uid="{00000000-0005-0000-0000-00005C050000}"/>
    <cellStyle name="40 % - Akzent5 2 2 2 9" xfId="14953" xr:uid="{00000000-0005-0000-0000-00005C050000}"/>
    <cellStyle name="40 % - Akzent5 2 2 3" xfId="1795" xr:uid="{00000000-0005-0000-0000-000062050000}"/>
    <cellStyle name="40 % - Akzent5 2 2 3 2" xfId="2935" xr:uid="{00000000-0005-0000-0000-000063050000}"/>
    <cellStyle name="40 % - Akzent5 2 2 3 2 2" xfId="6296" xr:uid="{00000000-0005-0000-0000-000063050000}"/>
    <cellStyle name="40 % - Akzent5 2 2 3 2 2 2" xfId="19747" xr:uid="{00000000-0005-0000-0000-000063050000}"/>
    <cellStyle name="40 % - Akzent5 2 2 3 2 2 3" xfId="33231" xr:uid="{00000000-0005-0000-0000-000063050000}"/>
    <cellStyle name="40 % - Akzent5 2 2 3 2 2 4" xfId="46722" xr:uid="{00000000-0005-0000-0000-000063050000}"/>
    <cellStyle name="40 % - Akzent5 2 2 3 2 3" xfId="9652" xr:uid="{00000000-0005-0000-0000-000063050000}"/>
    <cellStyle name="40 % - Akzent5 2 2 3 2 3 2" xfId="23103" xr:uid="{00000000-0005-0000-0000-000063050000}"/>
    <cellStyle name="40 % - Akzent5 2 2 3 2 3 3" xfId="36587" xr:uid="{00000000-0005-0000-0000-000063050000}"/>
    <cellStyle name="40 % - Akzent5 2 2 3 2 3 4" xfId="50078" xr:uid="{00000000-0005-0000-0000-000063050000}"/>
    <cellStyle name="40 % - Akzent5 2 2 3 2 4" xfId="13008" xr:uid="{00000000-0005-0000-0000-000063050000}"/>
    <cellStyle name="40 % - Akzent5 2 2 3 2 4 2" xfId="26459" xr:uid="{00000000-0005-0000-0000-000063050000}"/>
    <cellStyle name="40 % - Akzent5 2 2 3 2 4 3" xfId="39943" xr:uid="{00000000-0005-0000-0000-000063050000}"/>
    <cellStyle name="40 % - Akzent5 2 2 3 2 4 4" xfId="53434" xr:uid="{00000000-0005-0000-0000-000063050000}"/>
    <cellStyle name="40 % - Akzent5 2 2 3 2 5" xfId="16390" xr:uid="{00000000-0005-0000-0000-000063050000}"/>
    <cellStyle name="40 % - Akzent5 2 2 3 2 6" xfId="29874" xr:uid="{00000000-0005-0000-0000-000063050000}"/>
    <cellStyle name="40 % - Akzent5 2 2 3 2 7" xfId="43365" xr:uid="{00000000-0005-0000-0000-000063050000}"/>
    <cellStyle name="40 % - Akzent5 2 2 3 3" xfId="5169" xr:uid="{00000000-0005-0000-0000-000062050000}"/>
    <cellStyle name="40 % - Akzent5 2 2 3 3 2" xfId="18620" xr:uid="{00000000-0005-0000-0000-000062050000}"/>
    <cellStyle name="40 % - Akzent5 2 2 3 3 3" xfId="32104" xr:uid="{00000000-0005-0000-0000-000062050000}"/>
    <cellStyle name="40 % - Akzent5 2 2 3 3 4" xfId="45595" xr:uid="{00000000-0005-0000-0000-000062050000}"/>
    <cellStyle name="40 % - Akzent5 2 2 3 4" xfId="8525" xr:uid="{00000000-0005-0000-0000-000062050000}"/>
    <cellStyle name="40 % - Akzent5 2 2 3 4 2" xfId="21976" xr:uid="{00000000-0005-0000-0000-000062050000}"/>
    <cellStyle name="40 % - Akzent5 2 2 3 4 3" xfId="35460" xr:uid="{00000000-0005-0000-0000-000062050000}"/>
    <cellStyle name="40 % - Akzent5 2 2 3 4 4" xfId="48951" xr:uid="{00000000-0005-0000-0000-000062050000}"/>
    <cellStyle name="40 % - Akzent5 2 2 3 5" xfId="11881" xr:uid="{00000000-0005-0000-0000-000062050000}"/>
    <cellStyle name="40 % - Akzent5 2 2 3 5 2" xfId="25332" xr:uid="{00000000-0005-0000-0000-000062050000}"/>
    <cellStyle name="40 % - Akzent5 2 2 3 5 3" xfId="38816" xr:uid="{00000000-0005-0000-0000-000062050000}"/>
    <cellStyle name="40 % - Akzent5 2 2 3 5 4" xfId="52307" xr:uid="{00000000-0005-0000-0000-000062050000}"/>
    <cellStyle name="40 % - Akzent5 2 2 3 6" xfId="15263" xr:uid="{00000000-0005-0000-0000-000062050000}"/>
    <cellStyle name="40 % - Akzent5 2 2 3 7" xfId="28747" xr:uid="{00000000-0005-0000-0000-000062050000}"/>
    <cellStyle name="40 % - Akzent5 2 2 3 8" xfId="42238" xr:uid="{00000000-0005-0000-0000-000062050000}"/>
    <cellStyle name="40 % - Akzent5 2 2 4" xfId="2374" xr:uid="{00000000-0005-0000-0000-000064050000}"/>
    <cellStyle name="40 % - Akzent5 2 2 4 2" xfId="5736" xr:uid="{00000000-0005-0000-0000-000064050000}"/>
    <cellStyle name="40 % - Akzent5 2 2 4 2 2" xfId="19187" xr:uid="{00000000-0005-0000-0000-000064050000}"/>
    <cellStyle name="40 % - Akzent5 2 2 4 2 3" xfId="32671" xr:uid="{00000000-0005-0000-0000-000064050000}"/>
    <cellStyle name="40 % - Akzent5 2 2 4 2 4" xfId="46162" xr:uid="{00000000-0005-0000-0000-000064050000}"/>
    <cellStyle name="40 % - Akzent5 2 2 4 3" xfId="9092" xr:uid="{00000000-0005-0000-0000-000064050000}"/>
    <cellStyle name="40 % - Akzent5 2 2 4 3 2" xfId="22543" xr:uid="{00000000-0005-0000-0000-000064050000}"/>
    <cellStyle name="40 % - Akzent5 2 2 4 3 3" xfId="36027" xr:uid="{00000000-0005-0000-0000-000064050000}"/>
    <cellStyle name="40 % - Akzent5 2 2 4 3 4" xfId="49518" xr:uid="{00000000-0005-0000-0000-000064050000}"/>
    <cellStyle name="40 % - Akzent5 2 2 4 4" xfId="12448" xr:uid="{00000000-0005-0000-0000-000064050000}"/>
    <cellStyle name="40 % - Akzent5 2 2 4 4 2" xfId="25899" xr:uid="{00000000-0005-0000-0000-000064050000}"/>
    <cellStyle name="40 % - Akzent5 2 2 4 4 3" xfId="39383" xr:uid="{00000000-0005-0000-0000-000064050000}"/>
    <cellStyle name="40 % - Akzent5 2 2 4 4 4" xfId="52874" xr:uid="{00000000-0005-0000-0000-000064050000}"/>
    <cellStyle name="40 % - Akzent5 2 2 4 5" xfId="15830" xr:uid="{00000000-0005-0000-0000-000064050000}"/>
    <cellStyle name="40 % - Akzent5 2 2 4 6" xfId="29314" xr:uid="{00000000-0005-0000-0000-000064050000}"/>
    <cellStyle name="40 % - Akzent5 2 2 4 7" xfId="42805" xr:uid="{00000000-0005-0000-0000-000064050000}"/>
    <cellStyle name="40 % - Akzent5 2 2 5" xfId="3480" xr:uid="{00000000-0005-0000-0000-000065050000}"/>
    <cellStyle name="40 % - Akzent5 2 2 5 2" xfId="6841" xr:uid="{00000000-0005-0000-0000-000065050000}"/>
    <cellStyle name="40 % - Akzent5 2 2 5 2 2" xfId="20292" xr:uid="{00000000-0005-0000-0000-000065050000}"/>
    <cellStyle name="40 % - Akzent5 2 2 5 2 3" xfId="33776" xr:uid="{00000000-0005-0000-0000-000065050000}"/>
    <cellStyle name="40 % - Akzent5 2 2 5 2 4" xfId="47267" xr:uid="{00000000-0005-0000-0000-000065050000}"/>
    <cellStyle name="40 % - Akzent5 2 2 5 3" xfId="10197" xr:uid="{00000000-0005-0000-0000-000065050000}"/>
    <cellStyle name="40 % - Akzent5 2 2 5 3 2" xfId="23648" xr:uid="{00000000-0005-0000-0000-000065050000}"/>
    <cellStyle name="40 % - Akzent5 2 2 5 3 3" xfId="37132" xr:uid="{00000000-0005-0000-0000-000065050000}"/>
    <cellStyle name="40 % - Akzent5 2 2 5 3 4" xfId="50623" xr:uid="{00000000-0005-0000-0000-000065050000}"/>
    <cellStyle name="40 % - Akzent5 2 2 5 4" xfId="13553" xr:uid="{00000000-0005-0000-0000-000065050000}"/>
    <cellStyle name="40 % - Akzent5 2 2 5 4 2" xfId="27004" xr:uid="{00000000-0005-0000-0000-000065050000}"/>
    <cellStyle name="40 % - Akzent5 2 2 5 4 3" xfId="40488" xr:uid="{00000000-0005-0000-0000-000065050000}"/>
    <cellStyle name="40 % - Akzent5 2 2 5 4 4" xfId="53979" xr:uid="{00000000-0005-0000-0000-000065050000}"/>
    <cellStyle name="40 % - Akzent5 2 2 5 5" xfId="16935" xr:uid="{00000000-0005-0000-0000-000065050000}"/>
    <cellStyle name="40 % - Akzent5 2 2 5 6" xfId="30419" xr:uid="{00000000-0005-0000-0000-000065050000}"/>
    <cellStyle name="40 % - Akzent5 2 2 5 7" xfId="43910" xr:uid="{00000000-0005-0000-0000-000065050000}"/>
    <cellStyle name="40 % - Akzent5 2 2 6" xfId="4060" xr:uid="{00000000-0005-0000-0000-000066050000}"/>
    <cellStyle name="40 % - Akzent5 2 2 6 2" xfId="7417" xr:uid="{00000000-0005-0000-0000-000066050000}"/>
    <cellStyle name="40 % - Akzent5 2 2 6 2 2" xfId="20868" xr:uid="{00000000-0005-0000-0000-000066050000}"/>
    <cellStyle name="40 % - Akzent5 2 2 6 2 3" xfId="34352" xr:uid="{00000000-0005-0000-0000-000066050000}"/>
    <cellStyle name="40 % - Akzent5 2 2 6 2 4" xfId="47843" xr:uid="{00000000-0005-0000-0000-000066050000}"/>
    <cellStyle name="40 % - Akzent5 2 2 6 3" xfId="10773" xr:uid="{00000000-0005-0000-0000-000066050000}"/>
    <cellStyle name="40 % - Akzent5 2 2 6 3 2" xfId="24224" xr:uid="{00000000-0005-0000-0000-000066050000}"/>
    <cellStyle name="40 % - Akzent5 2 2 6 3 3" xfId="37708" xr:uid="{00000000-0005-0000-0000-000066050000}"/>
    <cellStyle name="40 % - Akzent5 2 2 6 3 4" xfId="51199" xr:uid="{00000000-0005-0000-0000-000066050000}"/>
    <cellStyle name="40 % - Akzent5 2 2 6 4" xfId="14129" xr:uid="{00000000-0005-0000-0000-000066050000}"/>
    <cellStyle name="40 % - Akzent5 2 2 6 4 2" xfId="27580" xr:uid="{00000000-0005-0000-0000-000066050000}"/>
    <cellStyle name="40 % - Akzent5 2 2 6 4 3" xfId="41064" xr:uid="{00000000-0005-0000-0000-000066050000}"/>
    <cellStyle name="40 % - Akzent5 2 2 6 4 4" xfId="54555" xr:uid="{00000000-0005-0000-0000-000066050000}"/>
    <cellStyle name="40 % - Akzent5 2 2 6 5" xfId="17511" xr:uid="{00000000-0005-0000-0000-000066050000}"/>
    <cellStyle name="40 % - Akzent5 2 2 6 6" xfId="30995" xr:uid="{00000000-0005-0000-0000-000066050000}"/>
    <cellStyle name="40 % - Akzent5 2 2 6 7" xfId="44486" xr:uid="{00000000-0005-0000-0000-000066050000}"/>
    <cellStyle name="40 % - Akzent5 2 2 7" xfId="4610" xr:uid="{00000000-0005-0000-0000-00005B050000}"/>
    <cellStyle name="40 % - Akzent5 2 2 7 2" xfId="18061" xr:uid="{00000000-0005-0000-0000-00005B050000}"/>
    <cellStyle name="40 % - Akzent5 2 2 7 3" xfId="31545" xr:uid="{00000000-0005-0000-0000-00005B050000}"/>
    <cellStyle name="40 % - Akzent5 2 2 7 4" xfId="45036" xr:uid="{00000000-0005-0000-0000-00005B050000}"/>
    <cellStyle name="40 % - Akzent5 2 2 8" xfId="7966" xr:uid="{00000000-0005-0000-0000-00005B050000}"/>
    <cellStyle name="40 % - Akzent5 2 2 8 2" xfId="21417" xr:uid="{00000000-0005-0000-0000-00005B050000}"/>
    <cellStyle name="40 % - Akzent5 2 2 8 3" xfId="34901" xr:uid="{00000000-0005-0000-0000-00005B050000}"/>
    <cellStyle name="40 % - Akzent5 2 2 8 4" xfId="48392" xr:uid="{00000000-0005-0000-0000-00005B050000}"/>
    <cellStyle name="40 % - Akzent5 2 2 9" xfId="11322" xr:uid="{00000000-0005-0000-0000-00005B050000}"/>
    <cellStyle name="40 % - Akzent5 2 2 9 2" xfId="24773" xr:uid="{00000000-0005-0000-0000-00005B050000}"/>
    <cellStyle name="40 % - Akzent5 2 2 9 3" xfId="38257" xr:uid="{00000000-0005-0000-0000-00005B050000}"/>
    <cellStyle name="40 % - Akzent5 2 2 9 4" xfId="51748" xr:uid="{00000000-0005-0000-0000-00005B050000}"/>
    <cellStyle name="40 % - Akzent5 2 3" xfId="1313" xr:uid="{00000000-0005-0000-0000-000067050000}"/>
    <cellStyle name="40 % - Akzent5 2 3 10" xfId="14789" xr:uid="{00000000-0005-0000-0000-000067050000}"/>
    <cellStyle name="40 % - Akzent5 2 3 11" xfId="28272" xr:uid="{00000000-0005-0000-0000-000067050000}"/>
    <cellStyle name="40 % - Akzent5 2 3 12" xfId="41763" xr:uid="{00000000-0005-0000-0000-000067050000}"/>
    <cellStyle name="40 % - Akzent5 2 3 2" xfId="1553" xr:uid="{00000000-0005-0000-0000-000068050000}"/>
    <cellStyle name="40 % - Akzent5 2 3 2 10" xfId="28522" xr:uid="{00000000-0005-0000-0000-000068050000}"/>
    <cellStyle name="40 % - Akzent5 2 3 2 11" xfId="42013" xr:uid="{00000000-0005-0000-0000-000068050000}"/>
    <cellStyle name="40 % - Akzent5 2 3 2 2" xfId="2130" xr:uid="{00000000-0005-0000-0000-000069050000}"/>
    <cellStyle name="40 % - Akzent5 2 3 2 2 2" xfId="3271" xr:uid="{00000000-0005-0000-0000-00006A050000}"/>
    <cellStyle name="40 % - Akzent5 2 3 2 2 2 2" xfId="6632" xr:uid="{00000000-0005-0000-0000-00006A050000}"/>
    <cellStyle name="40 % - Akzent5 2 3 2 2 2 2 2" xfId="20083" xr:uid="{00000000-0005-0000-0000-00006A050000}"/>
    <cellStyle name="40 % - Akzent5 2 3 2 2 2 2 3" xfId="33567" xr:uid="{00000000-0005-0000-0000-00006A050000}"/>
    <cellStyle name="40 % - Akzent5 2 3 2 2 2 2 4" xfId="47058" xr:uid="{00000000-0005-0000-0000-00006A050000}"/>
    <cellStyle name="40 % - Akzent5 2 3 2 2 2 3" xfId="9988" xr:uid="{00000000-0005-0000-0000-00006A050000}"/>
    <cellStyle name="40 % - Akzent5 2 3 2 2 2 3 2" xfId="23439" xr:uid="{00000000-0005-0000-0000-00006A050000}"/>
    <cellStyle name="40 % - Akzent5 2 3 2 2 2 3 3" xfId="36923" xr:uid="{00000000-0005-0000-0000-00006A050000}"/>
    <cellStyle name="40 % - Akzent5 2 3 2 2 2 3 4" xfId="50414" xr:uid="{00000000-0005-0000-0000-00006A050000}"/>
    <cellStyle name="40 % - Akzent5 2 3 2 2 2 4" xfId="13344" xr:uid="{00000000-0005-0000-0000-00006A050000}"/>
    <cellStyle name="40 % - Akzent5 2 3 2 2 2 4 2" xfId="26795" xr:uid="{00000000-0005-0000-0000-00006A050000}"/>
    <cellStyle name="40 % - Akzent5 2 3 2 2 2 4 3" xfId="40279" xr:uid="{00000000-0005-0000-0000-00006A050000}"/>
    <cellStyle name="40 % - Akzent5 2 3 2 2 2 4 4" xfId="53770" xr:uid="{00000000-0005-0000-0000-00006A050000}"/>
    <cellStyle name="40 % - Akzent5 2 3 2 2 2 5" xfId="16726" xr:uid="{00000000-0005-0000-0000-00006A050000}"/>
    <cellStyle name="40 % - Akzent5 2 3 2 2 2 6" xfId="30210" xr:uid="{00000000-0005-0000-0000-00006A050000}"/>
    <cellStyle name="40 % - Akzent5 2 3 2 2 2 7" xfId="43701" xr:uid="{00000000-0005-0000-0000-00006A050000}"/>
    <cellStyle name="40 % - Akzent5 2 3 2 2 3" xfId="5505" xr:uid="{00000000-0005-0000-0000-000069050000}"/>
    <cellStyle name="40 % - Akzent5 2 3 2 2 3 2" xfId="18956" xr:uid="{00000000-0005-0000-0000-000069050000}"/>
    <cellStyle name="40 % - Akzent5 2 3 2 2 3 3" xfId="32440" xr:uid="{00000000-0005-0000-0000-000069050000}"/>
    <cellStyle name="40 % - Akzent5 2 3 2 2 3 4" xfId="45931" xr:uid="{00000000-0005-0000-0000-000069050000}"/>
    <cellStyle name="40 % - Akzent5 2 3 2 2 4" xfId="8861" xr:uid="{00000000-0005-0000-0000-000069050000}"/>
    <cellStyle name="40 % - Akzent5 2 3 2 2 4 2" xfId="22312" xr:uid="{00000000-0005-0000-0000-000069050000}"/>
    <cellStyle name="40 % - Akzent5 2 3 2 2 4 3" xfId="35796" xr:uid="{00000000-0005-0000-0000-000069050000}"/>
    <cellStyle name="40 % - Akzent5 2 3 2 2 4 4" xfId="49287" xr:uid="{00000000-0005-0000-0000-000069050000}"/>
    <cellStyle name="40 % - Akzent5 2 3 2 2 5" xfId="12217" xr:uid="{00000000-0005-0000-0000-000069050000}"/>
    <cellStyle name="40 % - Akzent5 2 3 2 2 5 2" xfId="25668" xr:uid="{00000000-0005-0000-0000-000069050000}"/>
    <cellStyle name="40 % - Akzent5 2 3 2 2 5 3" xfId="39152" xr:uid="{00000000-0005-0000-0000-000069050000}"/>
    <cellStyle name="40 % - Akzent5 2 3 2 2 5 4" xfId="52643" xr:uid="{00000000-0005-0000-0000-000069050000}"/>
    <cellStyle name="40 % - Akzent5 2 3 2 2 6" xfId="15599" xr:uid="{00000000-0005-0000-0000-000069050000}"/>
    <cellStyle name="40 % - Akzent5 2 3 2 2 7" xfId="29083" xr:uid="{00000000-0005-0000-0000-000069050000}"/>
    <cellStyle name="40 % - Akzent5 2 3 2 2 8" xfId="42574" xr:uid="{00000000-0005-0000-0000-000069050000}"/>
    <cellStyle name="40 % - Akzent5 2 3 2 3" xfId="2711" xr:uid="{00000000-0005-0000-0000-00006B050000}"/>
    <cellStyle name="40 % - Akzent5 2 3 2 3 2" xfId="6072" xr:uid="{00000000-0005-0000-0000-00006B050000}"/>
    <cellStyle name="40 % - Akzent5 2 3 2 3 2 2" xfId="19523" xr:uid="{00000000-0005-0000-0000-00006B050000}"/>
    <cellStyle name="40 % - Akzent5 2 3 2 3 2 3" xfId="33007" xr:uid="{00000000-0005-0000-0000-00006B050000}"/>
    <cellStyle name="40 % - Akzent5 2 3 2 3 2 4" xfId="46498" xr:uid="{00000000-0005-0000-0000-00006B050000}"/>
    <cellStyle name="40 % - Akzent5 2 3 2 3 3" xfId="9428" xr:uid="{00000000-0005-0000-0000-00006B050000}"/>
    <cellStyle name="40 % - Akzent5 2 3 2 3 3 2" xfId="22879" xr:uid="{00000000-0005-0000-0000-00006B050000}"/>
    <cellStyle name="40 % - Akzent5 2 3 2 3 3 3" xfId="36363" xr:uid="{00000000-0005-0000-0000-00006B050000}"/>
    <cellStyle name="40 % - Akzent5 2 3 2 3 3 4" xfId="49854" xr:uid="{00000000-0005-0000-0000-00006B050000}"/>
    <cellStyle name="40 % - Akzent5 2 3 2 3 4" xfId="12784" xr:uid="{00000000-0005-0000-0000-00006B050000}"/>
    <cellStyle name="40 % - Akzent5 2 3 2 3 4 2" xfId="26235" xr:uid="{00000000-0005-0000-0000-00006B050000}"/>
    <cellStyle name="40 % - Akzent5 2 3 2 3 4 3" xfId="39719" xr:uid="{00000000-0005-0000-0000-00006B050000}"/>
    <cellStyle name="40 % - Akzent5 2 3 2 3 4 4" xfId="53210" xr:uid="{00000000-0005-0000-0000-00006B050000}"/>
    <cellStyle name="40 % - Akzent5 2 3 2 3 5" xfId="16166" xr:uid="{00000000-0005-0000-0000-00006B050000}"/>
    <cellStyle name="40 % - Akzent5 2 3 2 3 6" xfId="29650" xr:uid="{00000000-0005-0000-0000-00006B050000}"/>
    <cellStyle name="40 % - Akzent5 2 3 2 3 7" xfId="43141" xr:uid="{00000000-0005-0000-0000-00006B050000}"/>
    <cellStyle name="40 % - Akzent5 2 3 2 4" xfId="3816" xr:uid="{00000000-0005-0000-0000-00006C050000}"/>
    <cellStyle name="40 % - Akzent5 2 3 2 4 2" xfId="7177" xr:uid="{00000000-0005-0000-0000-00006C050000}"/>
    <cellStyle name="40 % - Akzent5 2 3 2 4 2 2" xfId="20628" xr:uid="{00000000-0005-0000-0000-00006C050000}"/>
    <cellStyle name="40 % - Akzent5 2 3 2 4 2 3" xfId="34112" xr:uid="{00000000-0005-0000-0000-00006C050000}"/>
    <cellStyle name="40 % - Akzent5 2 3 2 4 2 4" xfId="47603" xr:uid="{00000000-0005-0000-0000-00006C050000}"/>
    <cellStyle name="40 % - Akzent5 2 3 2 4 3" xfId="10533" xr:uid="{00000000-0005-0000-0000-00006C050000}"/>
    <cellStyle name="40 % - Akzent5 2 3 2 4 3 2" xfId="23984" xr:uid="{00000000-0005-0000-0000-00006C050000}"/>
    <cellStyle name="40 % - Akzent5 2 3 2 4 3 3" xfId="37468" xr:uid="{00000000-0005-0000-0000-00006C050000}"/>
    <cellStyle name="40 % - Akzent5 2 3 2 4 3 4" xfId="50959" xr:uid="{00000000-0005-0000-0000-00006C050000}"/>
    <cellStyle name="40 % - Akzent5 2 3 2 4 4" xfId="13889" xr:uid="{00000000-0005-0000-0000-00006C050000}"/>
    <cellStyle name="40 % - Akzent5 2 3 2 4 4 2" xfId="27340" xr:uid="{00000000-0005-0000-0000-00006C050000}"/>
    <cellStyle name="40 % - Akzent5 2 3 2 4 4 3" xfId="40824" xr:uid="{00000000-0005-0000-0000-00006C050000}"/>
    <cellStyle name="40 % - Akzent5 2 3 2 4 4 4" xfId="54315" xr:uid="{00000000-0005-0000-0000-00006C050000}"/>
    <cellStyle name="40 % - Akzent5 2 3 2 4 5" xfId="17271" xr:uid="{00000000-0005-0000-0000-00006C050000}"/>
    <cellStyle name="40 % - Akzent5 2 3 2 4 6" xfId="30755" xr:uid="{00000000-0005-0000-0000-00006C050000}"/>
    <cellStyle name="40 % - Akzent5 2 3 2 4 7" xfId="44246" xr:uid="{00000000-0005-0000-0000-00006C050000}"/>
    <cellStyle name="40 % - Akzent5 2 3 2 5" xfId="4396" xr:uid="{00000000-0005-0000-0000-00006D050000}"/>
    <cellStyle name="40 % - Akzent5 2 3 2 5 2" xfId="7753" xr:uid="{00000000-0005-0000-0000-00006D050000}"/>
    <cellStyle name="40 % - Akzent5 2 3 2 5 2 2" xfId="21204" xr:uid="{00000000-0005-0000-0000-00006D050000}"/>
    <cellStyle name="40 % - Akzent5 2 3 2 5 2 3" xfId="34688" xr:uid="{00000000-0005-0000-0000-00006D050000}"/>
    <cellStyle name="40 % - Akzent5 2 3 2 5 2 4" xfId="48179" xr:uid="{00000000-0005-0000-0000-00006D050000}"/>
    <cellStyle name="40 % - Akzent5 2 3 2 5 3" xfId="11109" xr:uid="{00000000-0005-0000-0000-00006D050000}"/>
    <cellStyle name="40 % - Akzent5 2 3 2 5 3 2" xfId="24560" xr:uid="{00000000-0005-0000-0000-00006D050000}"/>
    <cellStyle name="40 % - Akzent5 2 3 2 5 3 3" xfId="38044" xr:uid="{00000000-0005-0000-0000-00006D050000}"/>
    <cellStyle name="40 % - Akzent5 2 3 2 5 3 4" xfId="51535" xr:uid="{00000000-0005-0000-0000-00006D050000}"/>
    <cellStyle name="40 % - Akzent5 2 3 2 5 4" xfId="14465" xr:uid="{00000000-0005-0000-0000-00006D050000}"/>
    <cellStyle name="40 % - Akzent5 2 3 2 5 4 2" xfId="27916" xr:uid="{00000000-0005-0000-0000-00006D050000}"/>
    <cellStyle name="40 % - Akzent5 2 3 2 5 4 3" xfId="41400" xr:uid="{00000000-0005-0000-0000-00006D050000}"/>
    <cellStyle name="40 % - Akzent5 2 3 2 5 4 4" xfId="54891" xr:uid="{00000000-0005-0000-0000-00006D050000}"/>
    <cellStyle name="40 % - Akzent5 2 3 2 5 5" xfId="17847" xr:uid="{00000000-0005-0000-0000-00006D050000}"/>
    <cellStyle name="40 % - Akzent5 2 3 2 5 6" xfId="31331" xr:uid="{00000000-0005-0000-0000-00006D050000}"/>
    <cellStyle name="40 % - Akzent5 2 3 2 5 7" xfId="44822" xr:uid="{00000000-0005-0000-0000-00006D050000}"/>
    <cellStyle name="40 % - Akzent5 2 3 2 6" xfId="4946" xr:uid="{00000000-0005-0000-0000-000068050000}"/>
    <cellStyle name="40 % - Akzent5 2 3 2 6 2" xfId="18397" xr:uid="{00000000-0005-0000-0000-000068050000}"/>
    <cellStyle name="40 % - Akzent5 2 3 2 6 3" xfId="31881" xr:uid="{00000000-0005-0000-0000-000068050000}"/>
    <cellStyle name="40 % - Akzent5 2 3 2 6 4" xfId="45372" xr:uid="{00000000-0005-0000-0000-000068050000}"/>
    <cellStyle name="40 % - Akzent5 2 3 2 7" xfId="8302" xr:uid="{00000000-0005-0000-0000-000068050000}"/>
    <cellStyle name="40 % - Akzent5 2 3 2 7 2" xfId="21753" xr:uid="{00000000-0005-0000-0000-000068050000}"/>
    <cellStyle name="40 % - Akzent5 2 3 2 7 3" xfId="35237" xr:uid="{00000000-0005-0000-0000-000068050000}"/>
    <cellStyle name="40 % - Akzent5 2 3 2 7 4" xfId="48728" xr:uid="{00000000-0005-0000-0000-000068050000}"/>
    <cellStyle name="40 % - Akzent5 2 3 2 8" xfId="11658" xr:uid="{00000000-0005-0000-0000-000068050000}"/>
    <cellStyle name="40 % - Akzent5 2 3 2 8 2" xfId="25109" xr:uid="{00000000-0005-0000-0000-000068050000}"/>
    <cellStyle name="40 % - Akzent5 2 3 2 8 3" xfId="38593" xr:uid="{00000000-0005-0000-0000-000068050000}"/>
    <cellStyle name="40 % - Akzent5 2 3 2 8 4" xfId="52084" xr:uid="{00000000-0005-0000-0000-000068050000}"/>
    <cellStyle name="40 % - Akzent5 2 3 2 9" xfId="15039" xr:uid="{00000000-0005-0000-0000-000068050000}"/>
    <cellStyle name="40 % - Akzent5 2 3 3" xfId="1881" xr:uid="{00000000-0005-0000-0000-00006E050000}"/>
    <cellStyle name="40 % - Akzent5 2 3 3 2" xfId="3021" xr:uid="{00000000-0005-0000-0000-00006F050000}"/>
    <cellStyle name="40 % - Akzent5 2 3 3 2 2" xfId="6382" xr:uid="{00000000-0005-0000-0000-00006F050000}"/>
    <cellStyle name="40 % - Akzent5 2 3 3 2 2 2" xfId="19833" xr:uid="{00000000-0005-0000-0000-00006F050000}"/>
    <cellStyle name="40 % - Akzent5 2 3 3 2 2 3" xfId="33317" xr:uid="{00000000-0005-0000-0000-00006F050000}"/>
    <cellStyle name="40 % - Akzent5 2 3 3 2 2 4" xfId="46808" xr:uid="{00000000-0005-0000-0000-00006F050000}"/>
    <cellStyle name="40 % - Akzent5 2 3 3 2 3" xfId="9738" xr:uid="{00000000-0005-0000-0000-00006F050000}"/>
    <cellStyle name="40 % - Akzent5 2 3 3 2 3 2" xfId="23189" xr:uid="{00000000-0005-0000-0000-00006F050000}"/>
    <cellStyle name="40 % - Akzent5 2 3 3 2 3 3" xfId="36673" xr:uid="{00000000-0005-0000-0000-00006F050000}"/>
    <cellStyle name="40 % - Akzent5 2 3 3 2 3 4" xfId="50164" xr:uid="{00000000-0005-0000-0000-00006F050000}"/>
    <cellStyle name="40 % - Akzent5 2 3 3 2 4" xfId="13094" xr:uid="{00000000-0005-0000-0000-00006F050000}"/>
    <cellStyle name="40 % - Akzent5 2 3 3 2 4 2" xfId="26545" xr:uid="{00000000-0005-0000-0000-00006F050000}"/>
    <cellStyle name="40 % - Akzent5 2 3 3 2 4 3" xfId="40029" xr:uid="{00000000-0005-0000-0000-00006F050000}"/>
    <cellStyle name="40 % - Akzent5 2 3 3 2 4 4" xfId="53520" xr:uid="{00000000-0005-0000-0000-00006F050000}"/>
    <cellStyle name="40 % - Akzent5 2 3 3 2 5" xfId="16476" xr:uid="{00000000-0005-0000-0000-00006F050000}"/>
    <cellStyle name="40 % - Akzent5 2 3 3 2 6" xfId="29960" xr:uid="{00000000-0005-0000-0000-00006F050000}"/>
    <cellStyle name="40 % - Akzent5 2 3 3 2 7" xfId="43451" xr:uid="{00000000-0005-0000-0000-00006F050000}"/>
    <cellStyle name="40 % - Akzent5 2 3 3 3" xfId="5255" xr:uid="{00000000-0005-0000-0000-00006E050000}"/>
    <cellStyle name="40 % - Akzent5 2 3 3 3 2" xfId="18706" xr:uid="{00000000-0005-0000-0000-00006E050000}"/>
    <cellStyle name="40 % - Akzent5 2 3 3 3 3" xfId="32190" xr:uid="{00000000-0005-0000-0000-00006E050000}"/>
    <cellStyle name="40 % - Akzent5 2 3 3 3 4" xfId="45681" xr:uid="{00000000-0005-0000-0000-00006E050000}"/>
    <cellStyle name="40 % - Akzent5 2 3 3 4" xfId="8611" xr:uid="{00000000-0005-0000-0000-00006E050000}"/>
    <cellStyle name="40 % - Akzent5 2 3 3 4 2" xfId="22062" xr:uid="{00000000-0005-0000-0000-00006E050000}"/>
    <cellStyle name="40 % - Akzent5 2 3 3 4 3" xfId="35546" xr:uid="{00000000-0005-0000-0000-00006E050000}"/>
    <cellStyle name="40 % - Akzent5 2 3 3 4 4" xfId="49037" xr:uid="{00000000-0005-0000-0000-00006E050000}"/>
    <cellStyle name="40 % - Akzent5 2 3 3 5" xfId="11967" xr:uid="{00000000-0005-0000-0000-00006E050000}"/>
    <cellStyle name="40 % - Akzent5 2 3 3 5 2" xfId="25418" xr:uid="{00000000-0005-0000-0000-00006E050000}"/>
    <cellStyle name="40 % - Akzent5 2 3 3 5 3" xfId="38902" xr:uid="{00000000-0005-0000-0000-00006E050000}"/>
    <cellStyle name="40 % - Akzent5 2 3 3 5 4" xfId="52393" xr:uid="{00000000-0005-0000-0000-00006E050000}"/>
    <cellStyle name="40 % - Akzent5 2 3 3 6" xfId="15349" xr:uid="{00000000-0005-0000-0000-00006E050000}"/>
    <cellStyle name="40 % - Akzent5 2 3 3 7" xfId="28833" xr:uid="{00000000-0005-0000-0000-00006E050000}"/>
    <cellStyle name="40 % - Akzent5 2 3 3 8" xfId="42324" xr:uid="{00000000-0005-0000-0000-00006E050000}"/>
    <cellStyle name="40 % - Akzent5 2 3 4" xfId="2460" xr:uid="{00000000-0005-0000-0000-000070050000}"/>
    <cellStyle name="40 % - Akzent5 2 3 4 2" xfId="5822" xr:uid="{00000000-0005-0000-0000-000070050000}"/>
    <cellStyle name="40 % - Akzent5 2 3 4 2 2" xfId="19273" xr:uid="{00000000-0005-0000-0000-000070050000}"/>
    <cellStyle name="40 % - Akzent5 2 3 4 2 3" xfId="32757" xr:uid="{00000000-0005-0000-0000-000070050000}"/>
    <cellStyle name="40 % - Akzent5 2 3 4 2 4" xfId="46248" xr:uid="{00000000-0005-0000-0000-000070050000}"/>
    <cellStyle name="40 % - Akzent5 2 3 4 3" xfId="9178" xr:uid="{00000000-0005-0000-0000-000070050000}"/>
    <cellStyle name="40 % - Akzent5 2 3 4 3 2" xfId="22629" xr:uid="{00000000-0005-0000-0000-000070050000}"/>
    <cellStyle name="40 % - Akzent5 2 3 4 3 3" xfId="36113" xr:uid="{00000000-0005-0000-0000-000070050000}"/>
    <cellStyle name="40 % - Akzent5 2 3 4 3 4" xfId="49604" xr:uid="{00000000-0005-0000-0000-000070050000}"/>
    <cellStyle name="40 % - Akzent5 2 3 4 4" xfId="12534" xr:uid="{00000000-0005-0000-0000-000070050000}"/>
    <cellStyle name="40 % - Akzent5 2 3 4 4 2" xfId="25985" xr:uid="{00000000-0005-0000-0000-000070050000}"/>
    <cellStyle name="40 % - Akzent5 2 3 4 4 3" xfId="39469" xr:uid="{00000000-0005-0000-0000-000070050000}"/>
    <cellStyle name="40 % - Akzent5 2 3 4 4 4" xfId="52960" xr:uid="{00000000-0005-0000-0000-000070050000}"/>
    <cellStyle name="40 % - Akzent5 2 3 4 5" xfId="15916" xr:uid="{00000000-0005-0000-0000-000070050000}"/>
    <cellStyle name="40 % - Akzent5 2 3 4 6" xfId="29400" xr:uid="{00000000-0005-0000-0000-000070050000}"/>
    <cellStyle name="40 % - Akzent5 2 3 4 7" xfId="42891" xr:uid="{00000000-0005-0000-0000-000070050000}"/>
    <cellStyle name="40 % - Akzent5 2 3 5" xfId="3566" xr:uid="{00000000-0005-0000-0000-000071050000}"/>
    <cellStyle name="40 % - Akzent5 2 3 5 2" xfId="6927" xr:uid="{00000000-0005-0000-0000-000071050000}"/>
    <cellStyle name="40 % - Akzent5 2 3 5 2 2" xfId="20378" xr:uid="{00000000-0005-0000-0000-000071050000}"/>
    <cellStyle name="40 % - Akzent5 2 3 5 2 3" xfId="33862" xr:uid="{00000000-0005-0000-0000-000071050000}"/>
    <cellStyle name="40 % - Akzent5 2 3 5 2 4" xfId="47353" xr:uid="{00000000-0005-0000-0000-000071050000}"/>
    <cellStyle name="40 % - Akzent5 2 3 5 3" xfId="10283" xr:uid="{00000000-0005-0000-0000-000071050000}"/>
    <cellStyle name="40 % - Akzent5 2 3 5 3 2" xfId="23734" xr:uid="{00000000-0005-0000-0000-000071050000}"/>
    <cellStyle name="40 % - Akzent5 2 3 5 3 3" xfId="37218" xr:uid="{00000000-0005-0000-0000-000071050000}"/>
    <cellStyle name="40 % - Akzent5 2 3 5 3 4" xfId="50709" xr:uid="{00000000-0005-0000-0000-000071050000}"/>
    <cellStyle name="40 % - Akzent5 2 3 5 4" xfId="13639" xr:uid="{00000000-0005-0000-0000-000071050000}"/>
    <cellStyle name="40 % - Akzent5 2 3 5 4 2" xfId="27090" xr:uid="{00000000-0005-0000-0000-000071050000}"/>
    <cellStyle name="40 % - Akzent5 2 3 5 4 3" xfId="40574" xr:uid="{00000000-0005-0000-0000-000071050000}"/>
    <cellStyle name="40 % - Akzent5 2 3 5 4 4" xfId="54065" xr:uid="{00000000-0005-0000-0000-000071050000}"/>
    <cellStyle name="40 % - Akzent5 2 3 5 5" xfId="17021" xr:uid="{00000000-0005-0000-0000-000071050000}"/>
    <cellStyle name="40 % - Akzent5 2 3 5 6" xfId="30505" xr:uid="{00000000-0005-0000-0000-000071050000}"/>
    <cellStyle name="40 % - Akzent5 2 3 5 7" xfId="43996" xr:uid="{00000000-0005-0000-0000-000071050000}"/>
    <cellStyle name="40 % - Akzent5 2 3 6" xfId="4146" xr:uid="{00000000-0005-0000-0000-000072050000}"/>
    <cellStyle name="40 % - Akzent5 2 3 6 2" xfId="7503" xr:uid="{00000000-0005-0000-0000-000072050000}"/>
    <cellStyle name="40 % - Akzent5 2 3 6 2 2" xfId="20954" xr:uid="{00000000-0005-0000-0000-000072050000}"/>
    <cellStyle name="40 % - Akzent5 2 3 6 2 3" xfId="34438" xr:uid="{00000000-0005-0000-0000-000072050000}"/>
    <cellStyle name="40 % - Akzent5 2 3 6 2 4" xfId="47929" xr:uid="{00000000-0005-0000-0000-000072050000}"/>
    <cellStyle name="40 % - Akzent5 2 3 6 3" xfId="10859" xr:uid="{00000000-0005-0000-0000-000072050000}"/>
    <cellStyle name="40 % - Akzent5 2 3 6 3 2" xfId="24310" xr:uid="{00000000-0005-0000-0000-000072050000}"/>
    <cellStyle name="40 % - Akzent5 2 3 6 3 3" xfId="37794" xr:uid="{00000000-0005-0000-0000-000072050000}"/>
    <cellStyle name="40 % - Akzent5 2 3 6 3 4" xfId="51285" xr:uid="{00000000-0005-0000-0000-000072050000}"/>
    <cellStyle name="40 % - Akzent5 2 3 6 4" xfId="14215" xr:uid="{00000000-0005-0000-0000-000072050000}"/>
    <cellStyle name="40 % - Akzent5 2 3 6 4 2" xfId="27666" xr:uid="{00000000-0005-0000-0000-000072050000}"/>
    <cellStyle name="40 % - Akzent5 2 3 6 4 3" xfId="41150" xr:uid="{00000000-0005-0000-0000-000072050000}"/>
    <cellStyle name="40 % - Akzent5 2 3 6 4 4" xfId="54641" xr:uid="{00000000-0005-0000-0000-000072050000}"/>
    <cellStyle name="40 % - Akzent5 2 3 6 5" xfId="17597" xr:uid="{00000000-0005-0000-0000-000072050000}"/>
    <cellStyle name="40 % - Akzent5 2 3 6 6" xfId="31081" xr:uid="{00000000-0005-0000-0000-000072050000}"/>
    <cellStyle name="40 % - Akzent5 2 3 6 7" xfId="44572" xr:uid="{00000000-0005-0000-0000-000072050000}"/>
    <cellStyle name="40 % - Akzent5 2 3 7" xfId="4696" xr:uid="{00000000-0005-0000-0000-000067050000}"/>
    <cellStyle name="40 % - Akzent5 2 3 7 2" xfId="18147" xr:uid="{00000000-0005-0000-0000-000067050000}"/>
    <cellStyle name="40 % - Akzent5 2 3 7 3" xfId="31631" xr:uid="{00000000-0005-0000-0000-000067050000}"/>
    <cellStyle name="40 % - Akzent5 2 3 7 4" xfId="45122" xr:uid="{00000000-0005-0000-0000-000067050000}"/>
    <cellStyle name="40 % - Akzent5 2 3 8" xfId="8052" xr:uid="{00000000-0005-0000-0000-000067050000}"/>
    <cellStyle name="40 % - Akzent5 2 3 8 2" xfId="21503" xr:uid="{00000000-0005-0000-0000-000067050000}"/>
    <cellStyle name="40 % - Akzent5 2 3 8 3" xfId="34987" xr:uid="{00000000-0005-0000-0000-000067050000}"/>
    <cellStyle name="40 % - Akzent5 2 3 8 4" xfId="48478" xr:uid="{00000000-0005-0000-0000-000067050000}"/>
    <cellStyle name="40 % - Akzent5 2 3 9" xfId="11408" xr:uid="{00000000-0005-0000-0000-000067050000}"/>
    <cellStyle name="40 % - Akzent5 2 3 9 2" xfId="24859" xr:uid="{00000000-0005-0000-0000-000067050000}"/>
    <cellStyle name="40 % - Akzent5 2 3 9 3" xfId="38343" xr:uid="{00000000-0005-0000-0000-000067050000}"/>
    <cellStyle name="40 % - Akzent5 2 3 9 4" xfId="51834" xr:uid="{00000000-0005-0000-0000-000067050000}"/>
    <cellStyle name="40 % - Akzent5 2 4" xfId="1371" xr:uid="{00000000-0005-0000-0000-000073050000}"/>
    <cellStyle name="40 % - Akzent5 2 4 10" xfId="28335" xr:uid="{00000000-0005-0000-0000-000073050000}"/>
    <cellStyle name="40 % - Akzent5 2 4 11" xfId="41826" xr:uid="{00000000-0005-0000-0000-000073050000}"/>
    <cellStyle name="40 % - Akzent5 2 4 2" xfId="1944" xr:uid="{00000000-0005-0000-0000-000074050000}"/>
    <cellStyle name="40 % - Akzent5 2 4 2 2" xfId="3084" xr:uid="{00000000-0005-0000-0000-000075050000}"/>
    <cellStyle name="40 % - Akzent5 2 4 2 2 2" xfId="6445" xr:uid="{00000000-0005-0000-0000-000075050000}"/>
    <cellStyle name="40 % - Akzent5 2 4 2 2 2 2" xfId="19896" xr:uid="{00000000-0005-0000-0000-000075050000}"/>
    <cellStyle name="40 % - Akzent5 2 4 2 2 2 3" xfId="33380" xr:uid="{00000000-0005-0000-0000-000075050000}"/>
    <cellStyle name="40 % - Akzent5 2 4 2 2 2 4" xfId="46871" xr:uid="{00000000-0005-0000-0000-000075050000}"/>
    <cellStyle name="40 % - Akzent5 2 4 2 2 3" xfId="9801" xr:uid="{00000000-0005-0000-0000-000075050000}"/>
    <cellStyle name="40 % - Akzent5 2 4 2 2 3 2" xfId="23252" xr:uid="{00000000-0005-0000-0000-000075050000}"/>
    <cellStyle name="40 % - Akzent5 2 4 2 2 3 3" xfId="36736" xr:uid="{00000000-0005-0000-0000-000075050000}"/>
    <cellStyle name="40 % - Akzent5 2 4 2 2 3 4" xfId="50227" xr:uid="{00000000-0005-0000-0000-000075050000}"/>
    <cellStyle name="40 % - Akzent5 2 4 2 2 4" xfId="13157" xr:uid="{00000000-0005-0000-0000-000075050000}"/>
    <cellStyle name="40 % - Akzent5 2 4 2 2 4 2" xfId="26608" xr:uid="{00000000-0005-0000-0000-000075050000}"/>
    <cellStyle name="40 % - Akzent5 2 4 2 2 4 3" xfId="40092" xr:uid="{00000000-0005-0000-0000-000075050000}"/>
    <cellStyle name="40 % - Akzent5 2 4 2 2 4 4" xfId="53583" xr:uid="{00000000-0005-0000-0000-000075050000}"/>
    <cellStyle name="40 % - Akzent5 2 4 2 2 5" xfId="16539" xr:uid="{00000000-0005-0000-0000-000075050000}"/>
    <cellStyle name="40 % - Akzent5 2 4 2 2 6" xfId="30023" xr:uid="{00000000-0005-0000-0000-000075050000}"/>
    <cellStyle name="40 % - Akzent5 2 4 2 2 7" xfId="43514" xr:uid="{00000000-0005-0000-0000-000075050000}"/>
    <cellStyle name="40 % - Akzent5 2 4 2 3" xfId="5318" xr:uid="{00000000-0005-0000-0000-000074050000}"/>
    <cellStyle name="40 % - Akzent5 2 4 2 3 2" xfId="18769" xr:uid="{00000000-0005-0000-0000-000074050000}"/>
    <cellStyle name="40 % - Akzent5 2 4 2 3 3" xfId="32253" xr:uid="{00000000-0005-0000-0000-000074050000}"/>
    <cellStyle name="40 % - Akzent5 2 4 2 3 4" xfId="45744" xr:uid="{00000000-0005-0000-0000-000074050000}"/>
    <cellStyle name="40 % - Akzent5 2 4 2 4" xfId="8674" xr:uid="{00000000-0005-0000-0000-000074050000}"/>
    <cellStyle name="40 % - Akzent5 2 4 2 4 2" xfId="22125" xr:uid="{00000000-0005-0000-0000-000074050000}"/>
    <cellStyle name="40 % - Akzent5 2 4 2 4 3" xfId="35609" xr:uid="{00000000-0005-0000-0000-000074050000}"/>
    <cellStyle name="40 % - Akzent5 2 4 2 4 4" xfId="49100" xr:uid="{00000000-0005-0000-0000-000074050000}"/>
    <cellStyle name="40 % - Akzent5 2 4 2 5" xfId="12030" xr:uid="{00000000-0005-0000-0000-000074050000}"/>
    <cellStyle name="40 % - Akzent5 2 4 2 5 2" xfId="25481" xr:uid="{00000000-0005-0000-0000-000074050000}"/>
    <cellStyle name="40 % - Akzent5 2 4 2 5 3" xfId="38965" xr:uid="{00000000-0005-0000-0000-000074050000}"/>
    <cellStyle name="40 % - Akzent5 2 4 2 5 4" xfId="52456" xr:uid="{00000000-0005-0000-0000-000074050000}"/>
    <cellStyle name="40 % - Akzent5 2 4 2 6" xfId="15412" xr:uid="{00000000-0005-0000-0000-000074050000}"/>
    <cellStyle name="40 % - Akzent5 2 4 2 7" xfId="28896" xr:uid="{00000000-0005-0000-0000-000074050000}"/>
    <cellStyle name="40 % - Akzent5 2 4 2 8" xfId="42387" xr:uid="{00000000-0005-0000-0000-000074050000}"/>
    <cellStyle name="40 % - Akzent5 2 4 3" xfId="2524" xr:uid="{00000000-0005-0000-0000-000076050000}"/>
    <cellStyle name="40 % - Akzent5 2 4 3 2" xfId="5885" xr:uid="{00000000-0005-0000-0000-000076050000}"/>
    <cellStyle name="40 % - Akzent5 2 4 3 2 2" xfId="19336" xr:uid="{00000000-0005-0000-0000-000076050000}"/>
    <cellStyle name="40 % - Akzent5 2 4 3 2 3" xfId="32820" xr:uid="{00000000-0005-0000-0000-000076050000}"/>
    <cellStyle name="40 % - Akzent5 2 4 3 2 4" xfId="46311" xr:uid="{00000000-0005-0000-0000-000076050000}"/>
    <cellStyle name="40 % - Akzent5 2 4 3 3" xfId="9241" xr:uid="{00000000-0005-0000-0000-000076050000}"/>
    <cellStyle name="40 % - Akzent5 2 4 3 3 2" xfId="22692" xr:uid="{00000000-0005-0000-0000-000076050000}"/>
    <cellStyle name="40 % - Akzent5 2 4 3 3 3" xfId="36176" xr:uid="{00000000-0005-0000-0000-000076050000}"/>
    <cellStyle name="40 % - Akzent5 2 4 3 3 4" xfId="49667" xr:uid="{00000000-0005-0000-0000-000076050000}"/>
    <cellStyle name="40 % - Akzent5 2 4 3 4" xfId="12597" xr:uid="{00000000-0005-0000-0000-000076050000}"/>
    <cellStyle name="40 % - Akzent5 2 4 3 4 2" xfId="26048" xr:uid="{00000000-0005-0000-0000-000076050000}"/>
    <cellStyle name="40 % - Akzent5 2 4 3 4 3" xfId="39532" xr:uid="{00000000-0005-0000-0000-000076050000}"/>
    <cellStyle name="40 % - Akzent5 2 4 3 4 4" xfId="53023" xr:uid="{00000000-0005-0000-0000-000076050000}"/>
    <cellStyle name="40 % - Akzent5 2 4 3 5" xfId="15979" xr:uid="{00000000-0005-0000-0000-000076050000}"/>
    <cellStyle name="40 % - Akzent5 2 4 3 6" xfId="29463" xr:uid="{00000000-0005-0000-0000-000076050000}"/>
    <cellStyle name="40 % - Akzent5 2 4 3 7" xfId="42954" xr:uid="{00000000-0005-0000-0000-000076050000}"/>
    <cellStyle name="40 % - Akzent5 2 4 4" xfId="3629" xr:uid="{00000000-0005-0000-0000-000077050000}"/>
    <cellStyle name="40 % - Akzent5 2 4 4 2" xfId="6990" xr:uid="{00000000-0005-0000-0000-000077050000}"/>
    <cellStyle name="40 % - Akzent5 2 4 4 2 2" xfId="20441" xr:uid="{00000000-0005-0000-0000-000077050000}"/>
    <cellStyle name="40 % - Akzent5 2 4 4 2 3" xfId="33925" xr:uid="{00000000-0005-0000-0000-000077050000}"/>
    <cellStyle name="40 % - Akzent5 2 4 4 2 4" xfId="47416" xr:uid="{00000000-0005-0000-0000-000077050000}"/>
    <cellStyle name="40 % - Akzent5 2 4 4 3" xfId="10346" xr:uid="{00000000-0005-0000-0000-000077050000}"/>
    <cellStyle name="40 % - Akzent5 2 4 4 3 2" xfId="23797" xr:uid="{00000000-0005-0000-0000-000077050000}"/>
    <cellStyle name="40 % - Akzent5 2 4 4 3 3" xfId="37281" xr:uid="{00000000-0005-0000-0000-000077050000}"/>
    <cellStyle name="40 % - Akzent5 2 4 4 3 4" xfId="50772" xr:uid="{00000000-0005-0000-0000-000077050000}"/>
    <cellStyle name="40 % - Akzent5 2 4 4 4" xfId="13702" xr:uid="{00000000-0005-0000-0000-000077050000}"/>
    <cellStyle name="40 % - Akzent5 2 4 4 4 2" xfId="27153" xr:uid="{00000000-0005-0000-0000-000077050000}"/>
    <cellStyle name="40 % - Akzent5 2 4 4 4 3" xfId="40637" xr:uid="{00000000-0005-0000-0000-000077050000}"/>
    <cellStyle name="40 % - Akzent5 2 4 4 4 4" xfId="54128" xr:uid="{00000000-0005-0000-0000-000077050000}"/>
    <cellStyle name="40 % - Akzent5 2 4 4 5" xfId="17084" xr:uid="{00000000-0005-0000-0000-000077050000}"/>
    <cellStyle name="40 % - Akzent5 2 4 4 6" xfId="30568" xr:uid="{00000000-0005-0000-0000-000077050000}"/>
    <cellStyle name="40 % - Akzent5 2 4 4 7" xfId="44059" xr:uid="{00000000-0005-0000-0000-000077050000}"/>
    <cellStyle name="40 % - Akzent5 2 4 5" xfId="4209" xr:uid="{00000000-0005-0000-0000-000078050000}"/>
    <cellStyle name="40 % - Akzent5 2 4 5 2" xfId="7566" xr:uid="{00000000-0005-0000-0000-000078050000}"/>
    <cellStyle name="40 % - Akzent5 2 4 5 2 2" xfId="21017" xr:uid="{00000000-0005-0000-0000-000078050000}"/>
    <cellStyle name="40 % - Akzent5 2 4 5 2 3" xfId="34501" xr:uid="{00000000-0005-0000-0000-000078050000}"/>
    <cellStyle name="40 % - Akzent5 2 4 5 2 4" xfId="47992" xr:uid="{00000000-0005-0000-0000-000078050000}"/>
    <cellStyle name="40 % - Akzent5 2 4 5 3" xfId="10922" xr:uid="{00000000-0005-0000-0000-000078050000}"/>
    <cellStyle name="40 % - Akzent5 2 4 5 3 2" xfId="24373" xr:uid="{00000000-0005-0000-0000-000078050000}"/>
    <cellStyle name="40 % - Akzent5 2 4 5 3 3" xfId="37857" xr:uid="{00000000-0005-0000-0000-000078050000}"/>
    <cellStyle name="40 % - Akzent5 2 4 5 3 4" xfId="51348" xr:uid="{00000000-0005-0000-0000-000078050000}"/>
    <cellStyle name="40 % - Akzent5 2 4 5 4" xfId="14278" xr:uid="{00000000-0005-0000-0000-000078050000}"/>
    <cellStyle name="40 % - Akzent5 2 4 5 4 2" xfId="27729" xr:uid="{00000000-0005-0000-0000-000078050000}"/>
    <cellStyle name="40 % - Akzent5 2 4 5 4 3" xfId="41213" xr:uid="{00000000-0005-0000-0000-000078050000}"/>
    <cellStyle name="40 % - Akzent5 2 4 5 4 4" xfId="54704" xr:uid="{00000000-0005-0000-0000-000078050000}"/>
    <cellStyle name="40 % - Akzent5 2 4 5 5" xfId="17660" xr:uid="{00000000-0005-0000-0000-000078050000}"/>
    <cellStyle name="40 % - Akzent5 2 4 5 6" xfId="31144" xr:uid="{00000000-0005-0000-0000-000078050000}"/>
    <cellStyle name="40 % - Akzent5 2 4 5 7" xfId="44635" xr:uid="{00000000-0005-0000-0000-000078050000}"/>
    <cellStyle name="40 % - Akzent5 2 4 6" xfId="4759" xr:uid="{00000000-0005-0000-0000-000073050000}"/>
    <cellStyle name="40 % - Akzent5 2 4 6 2" xfId="18210" xr:uid="{00000000-0005-0000-0000-000073050000}"/>
    <cellStyle name="40 % - Akzent5 2 4 6 3" xfId="31694" xr:uid="{00000000-0005-0000-0000-000073050000}"/>
    <cellStyle name="40 % - Akzent5 2 4 6 4" xfId="45185" xr:uid="{00000000-0005-0000-0000-000073050000}"/>
    <cellStyle name="40 % - Akzent5 2 4 7" xfId="8115" xr:uid="{00000000-0005-0000-0000-000073050000}"/>
    <cellStyle name="40 % - Akzent5 2 4 7 2" xfId="21566" xr:uid="{00000000-0005-0000-0000-000073050000}"/>
    <cellStyle name="40 % - Akzent5 2 4 7 3" xfId="35050" xr:uid="{00000000-0005-0000-0000-000073050000}"/>
    <cellStyle name="40 % - Akzent5 2 4 7 4" xfId="48541" xr:uid="{00000000-0005-0000-0000-000073050000}"/>
    <cellStyle name="40 % - Akzent5 2 4 8" xfId="11471" xr:uid="{00000000-0005-0000-0000-000073050000}"/>
    <cellStyle name="40 % - Akzent5 2 4 8 2" xfId="24922" xr:uid="{00000000-0005-0000-0000-000073050000}"/>
    <cellStyle name="40 % - Akzent5 2 4 8 3" xfId="38406" xr:uid="{00000000-0005-0000-0000-000073050000}"/>
    <cellStyle name="40 % - Akzent5 2 4 8 4" xfId="51897" xr:uid="{00000000-0005-0000-0000-000073050000}"/>
    <cellStyle name="40 % - Akzent5 2 4 9" xfId="14852" xr:uid="{00000000-0005-0000-0000-000073050000}"/>
    <cellStyle name="40 % - Akzent5 2 5" xfId="1696" xr:uid="{00000000-0005-0000-0000-000079050000}"/>
    <cellStyle name="40 % - Akzent5 2 5 2" xfId="2834" xr:uid="{00000000-0005-0000-0000-00007A050000}"/>
    <cellStyle name="40 % - Akzent5 2 5 2 2" xfId="6195" xr:uid="{00000000-0005-0000-0000-00007A050000}"/>
    <cellStyle name="40 % - Akzent5 2 5 2 2 2" xfId="19646" xr:uid="{00000000-0005-0000-0000-00007A050000}"/>
    <cellStyle name="40 % - Akzent5 2 5 2 2 3" xfId="33130" xr:uid="{00000000-0005-0000-0000-00007A050000}"/>
    <cellStyle name="40 % - Akzent5 2 5 2 2 4" xfId="46621" xr:uid="{00000000-0005-0000-0000-00007A050000}"/>
    <cellStyle name="40 % - Akzent5 2 5 2 3" xfId="9551" xr:uid="{00000000-0005-0000-0000-00007A050000}"/>
    <cellStyle name="40 % - Akzent5 2 5 2 3 2" xfId="23002" xr:uid="{00000000-0005-0000-0000-00007A050000}"/>
    <cellStyle name="40 % - Akzent5 2 5 2 3 3" xfId="36486" xr:uid="{00000000-0005-0000-0000-00007A050000}"/>
    <cellStyle name="40 % - Akzent5 2 5 2 3 4" xfId="49977" xr:uid="{00000000-0005-0000-0000-00007A050000}"/>
    <cellStyle name="40 % - Akzent5 2 5 2 4" xfId="12907" xr:uid="{00000000-0005-0000-0000-00007A050000}"/>
    <cellStyle name="40 % - Akzent5 2 5 2 4 2" xfId="26358" xr:uid="{00000000-0005-0000-0000-00007A050000}"/>
    <cellStyle name="40 % - Akzent5 2 5 2 4 3" xfId="39842" xr:uid="{00000000-0005-0000-0000-00007A050000}"/>
    <cellStyle name="40 % - Akzent5 2 5 2 4 4" xfId="53333" xr:uid="{00000000-0005-0000-0000-00007A050000}"/>
    <cellStyle name="40 % - Akzent5 2 5 2 5" xfId="16289" xr:uid="{00000000-0005-0000-0000-00007A050000}"/>
    <cellStyle name="40 % - Akzent5 2 5 2 6" xfId="29773" xr:uid="{00000000-0005-0000-0000-00007A050000}"/>
    <cellStyle name="40 % - Akzent5 2 5 2 7" xfId="43264" xr:uid="{00000000-0005-0000-0000-00007A050000}"/>
    <cellStyle name="40 % - Akzent5 2 5 3" xfId="5068" xr:uid="{00000000-0005-0000-0000-000079050000}"/>
    <cellStyle name="40 % - Akzent5 2 5 3 2" xfId="18519" xr:uid="{00000000-0005-0000-0000-000079050000}"/>
    <cellStyle name="40 % - Akzent5 2 5 3 3" xfId="32003" xr:uid="{00000000-0005-0000-0000-000079050000}"/>
    <cellStyle name="40 % - Akzent5 2 5 3 4" xfId="45494" xr:uid="{00000000-0005-0000-0000-000079050000}"/>
    <cellStyle name="40 % - Akzent5 2 5 4" xfId="8424" xr:uid="{00000000-0005-0000-0000-000079050000}"/>
    <cellStyle name="40 % - Akzent5 2 5 4 2" xfId="21875" xr:uid="{00000000-0005-0000-0000-000079050000}"/>
    <cellStyle name="40 % - Akzent5 2 5 4 3" xfId="35359" xr:uid="{00000000-0005-0000-0000-000079050000}"/>
    <cellStyle name="40 % - Akzent5 2 5 4 4" xfId="48850" xr:uid="{00000000-0005-0000-0000-000079050000}"/>
    <cellStyle name="40 % - Akzent5 2 5 5" xfId="11780" xr:uid="{00000000-0005-0000-0000-000079050000}"/>
    <cellStyle name="40 % - Akzent5 2 5 5 2" xfId="25231" xr:uid="{00000000-0005-0000-0000-000079050000}"/>
    <cellStyle name="40 % - Akzent5 2 5 5 3" xfId="38715" xr:uid="{00000000-0005-0000-0000-000079050000}"/>
    <cellStyle name="40 % - Akzent5 2 5 5 4" xfId="52206" xr:uid="{00000000-0005-0000-0000-000079050000}"/>
    <cellStyle name="40 % - Akzent5 2 5 6" xfId="15162" xr:uid="{00000000-0005-0000-0000-000079050000}"/>
    <cellStyle name="40 % - Akzent5 2 5 7" xfId="28646" xr:uid="{00000000-0005-0000-0000-000079050000}"/>
    <cellStyle name="40 % - Akzent5 2 5 8" xfId="42137" xr:uid="{00000000-0005-0000-0000-000079050000}"/>
    <cellStyle name="40 % - Akzent5 2 6" xfId="2261" xr:uid="{00000000-0005-0000-0000-00007B050000}"/>
    <cellStyle name="40 % - Akzent5 2 6 2" xfId="5634" xr:uid="{00000000-0005-0000-0000-00007B050000}"/>
    <cellStyle name="40 % - Akzent5 2 6 2 2" xfId="19085" xr:uid="{00000000-0005-0000-0000-00007B050000}"/>
    <cellStyle name="40 % - Akzent5 2 6 2 3" xfId="32569" xr:uid="{00000000-0005-0000-0000-00007B050000}"/>
    <cellStyle name="40 % - Akzent5 2 6 2 4" xfId="46060" xr:uid="{00000000-0005-0000-0000-00007B050000}"/>
    <cellStyle name="40 % - Akzent5 2 6 3" xfId="8990" xr:uid="{00000000-0005-0000-0000-00007B050000}"/>
    <cellStyle name="40 % - Akzent5 2 6 3 2" xfId="22441" xr:uid="{00000000-0005-0000-0000-00007B050000}"/>
    <cellStyle name="40 % - Akzent5 2 6 3 3" xfId="35925" xr:uid="{00000000-0005-0000-0000-00007B050000}"/>
    <cellStyle name="40 % - Akzent5 2 6 3 4" xfId="49416" xr:uid="{00000000-0005-0000-0000-00007B050000}"/>
    <cellStyle name="40 % - Akzent5 2 6 4" xfId="12346" xr:uid="{00000000-0005-0000-0000-00007B050000}"/>
    <cellStyle name="40 % - Akzent5 2 6 4 2" xfId="25797" xr:uid="{00000000-0005-0000-0000-00007B050000}"/>
    <cellStyle name="40 % - Akzent5 2 6 4 3" xfId="39281" xr:uid="{00000000-0005-0000-0000-00007B050000}"/>
    <cellStyle name="40 % - Akzent5 2 6 4 4" xfId="52772" xr:uid="{00000000-0005-0000-0000-00007B050000}"/>
    <cellStyle name="40 % - Akzent5 2 6 5" xfId="15728" xr:uid="{00000000-0005-0000-0000-00007B050000}"/>
    <cellStyle name="40 % - Akzent5 2 6 6" xfId="29212" xr:uid="{00000000-0005-0000-0000-00007B050000}"/>
    <cellStyle name="40 % - Akzent5 2 6 7" xfId="42703" xr:uid="{00000000-0005-0000-0000-00007B050000}"/>
    <cellStyle name="40 % - Akzent5 2 7" xfId="3378" xr:uid="{00000000-0005-0000-0000-00007C050000}"/>
    <cellStyle name="40 % - Akzent5 2 7 2" xfId="6739" xr:uid="{00000000-0005-0000-0000-00007C050000}"/>
    <cellStyle name="40 % - Akzent5 2 7 2 2" xfId="20190" xr:uid="{00000000-0005-0000-0000-00007C050000}"/>
    <cellStyle name="40 % - Akzent5 2 7 2 3" xfId="33674" xr:uid="{00000000-0005-0000-0000-00007C050000}"/>
    <cellStyle name="40 % - Akzent5 2 7 2 4" xfId="47165" xr:uid="{00000000-0005-0000-0000-00007C050000}"/>
    <cellStyle name="40 % - Akzent5 2 7 3" xfId="10095" xr:uid="{00000000-0005-0000-0000-00007C050000}"/>
    <cellStyle name="40 % - Akzent5 2 7 3 2" xfId="23546" xr:uid="{00000000-0005-0000-0000-00007C050000}"/>
    <cellStyle name="40 % - Akzent5 2 7 3 3" xfId="37030" xr:uid="{00000000-0005-0000-0000-00007C050000}"/>
    <cellStyle name="40 % - Akzent5 2 7 3 4" xfId="50521" xr:uid="{00000000-0005-0000-0000-00007C050000}"/>
    <cellStyle name="40 % - Akzent5 2 7 4" xfId="13451" xr:uid="{00000000-0005-0000-0000-00007C050000}"/>
    <cellStyle name="40 % - Akzent5 2 7 4 2" xfId="26902" xr:uid="{00000000-0005-0000-0000-00007C050000}"/>
    <cellStyle name="40 % - Akzent5 2 7 4 3" xfId="40386" xr:uid="{00000000-0005-0000-0000-00007C050000}"/>
    <cellStyle name="40 % - Akzent5 2 7 4 4" xfId="53877" xr:uid="{00000000-0005-0000-0000-00007C050000}"/>
    <cellStyle name="40 % - Akzent5 2 7 5" xfId="16833" xr:uid="{00000000-0005-0000-0000-00007C050000}"/>
    <cellStyle name="40 % - Akzent5 2 7 6" xfId="30317" xr:uid="{00000000-0005-0000-0000-00007C050000}"/>
    <cellStyle name="40 % - Akzent5 2 7 7" xfId="43808" xr:uid="{00000000-0005-0000-0000-00007C050000}"/>
    <cellStyle name="40 % - Akzent5 2 8" xfId="3885" xr:uid="{00000000-0005-0000-0000-00007D050000}"/>
    <cellStyle name="40 % - Akzent5 2 8 2" xfId="7246" xr:uid="{00000000-0005-0000-0000-00007D050000}"/>
    <cellStyle name="40 % - Akzent5 2 8 2 2" xfId="20697" xr:uid="{00000000-0005-0000-0000-00007D050000}"/>
    <cellStyle name="40 % - Akzent5 2 8 2 3" xfId="34181" xr:uid="{00000000-0005-0000-0000-00007D050000}"/>
    <cellStyle name="40 % - Akzent5 2 8 2 4" xfId="47672" xr:uid="{00000000-0005-0000-0000-00007D050000}"/>
    <cellStyle name="40 % - Akzent5 2 8 3" xfId="10602" xr:uid="{00000000-0005-0000-0000-00007D050000}"/>
    <cellStyle name="40 % - Akzent5 2 8 3 2" xfId="24053" xr:uid="{00000000-0005-0000-0000-00007D050000}"/>
    <cellStyle name="40 % - Akzent5 2 8 3 3" xfId="37537" xr:uid="{00000000-0005-0000-0000-00007D050000}"/>
    <cellStyle name="40 % - Akzent5 2 8 3 4" xfId="51028" xr:uid="{00000000-0005-0000-0000-00007D050000}"/>
    <cellStyle name="40 % - Akzent5 2 8 4" xfId="13958" xr:uid="{00000000-0005-0000-0000-00007D050000}"/>
    <cellStyle name="40 % - Akzent5 2 8 4 2" xfId="27409" xr:uid="{00000000-0005-0000-0000-00007D050000}"/>
    <cellStyle name="40 % - Akzent5 2 8 4 3" xfId="40893" xr:uid="{00000000-0005-0000-0000-00007D050000}"/>
    <cellStyle name="40 % - Akzent5 2 8 4 4" xfId="54384" xr:uid="{00000000-0005-0000-0000-00007D050000}"/>
    <cellStyle name="40 % - Akzent5 2 8 5" xfId="17340" xr:uid="{00000000-0005-0000-0000-00007D050000}"/>
    <cellStyle name="40 % - Akzent5 2 8 6" xfId="30824" xr:uid="{00000000-0005-0000-0000-00007D050000}"/>
    <cellStyle name="40 % - Akzent5 2 8 7" xfId="44315" xr:uid="{00000000-0005-0000-0000-00007D050000}"/>
    <cellStyle name="40 % - Akzent5 2 9" xfId="3958" xr:uid="{00000000-0005-0000-0000-00007E050000}"/>
    <cellStyle name="40 % - Akzent5 2 9 2" xfId="7315" xr:uid="{00000000-0005-0000-0000-00007E050000}"/>
    <cellStyle name="40 % - Akzent5 2 9 2 2" xfId="20766" xr:uid="{00000000-0005-0000-0000-00007E050000}"/>
    <cellStyle name="40 % - Akzent5 2 9 2 3" xfId="34250" xr:uid="{00000000-0005-0000-0000-00007E050000}"/>
    <cellStyle name="40 % - Akzent5 2 9 2 4" xfId="47741" xr:uid="{00000000-0005-0000-0000-00007E050000}"/>
    <cellStyle name="40 % - Akzent5 2 9 3" xfId="10671" xr:uid="{00000000-0005-0000-0000-00007E050000}"/>
    <cellStyle name="40 % - Akzent5 2 9 3 2" xfId="24122" xr:uid="{00000000-0005-0000-0000-00007E050000}"/>
    <cellStyle name="40 % - Akzent5 2 9 3 3" xfId="37606" xr:uid="{00000000-0005-0000-0000-00007E050000}"/>
    <cellStyle name="40 % - Akzent5 2 9 3 4" xfId="51097" xr:uid="{00000000-0005-0000-0000-00007E050000}"/>
    <cellStyle name="40 % - Akzent5 2 9 4" xfId="14027" xr:uid="{00000000-0005-0000-0000-00007E050000}"/>
    <cellStyle name="40 % - Akzent5 2 9 4 2" xfId="27478" xr:uid="{00000000-0005-0000-0000-00007E050000}"/>
    <cellStyle name="40 % - Akzent5 2 9 4 3" xfId="40962" xr:uid="{00000000-0005-0000-0000-00007E050000}"/>
    <cellStyle name="40 % - Akzent5 2 9 4 4" xfId="54453" xr:uid="{00000000-0005-0000-0000-00007E050000}"/>
    <cellStyle name="40 % - Akzent5 2 9 5" xfId="17409" xr:uid="{00000000-0005-0000-0000-00007E050000}"/>
    <cellStyle name="40 % - Akzent5 2 9 6" xfId="30893" xr:uid="{00000000-0005-0000-0000-00007E050000}"/>
    <cellStyle name="40 % - Akzent5 2 9 7" xfId="44384" xr:uid="{00000000-0005-0000-0000-00007E050000}"/>
    <cellStyle name="40 % - Akzent5 20" xfId="41471" xr:uid="{00000000-0005-0000-0000-0000C7B40000}"/>
    <cellStyle name="40 % - Akzent5 3" xfId="1164" xr:uid="{00000000-0005-0000-0000-00007F050000}"/>
    <cellStyle name="40 % - Akzent5 3 10" xfId="11248" xr:uid="{00000000-0005-0000-0000-00007F050000}"/>
    <cellStyle name="40 % - Akzent5 3 10 2" xfId="24699" xr:uid="{00000000-0005-0000-0000-00007F050000}"/>
    <cellStyle name="40 % - Akzent5 3 10 3" xfId="38183" xr:uid="{00000000-0005-0000-0000-00007F050000}"/>
    <cellStyle name="40 % - Akzent5 3 10 4" xfId="51674" xr:uid="{00000000-0005-0000-0000-00007F050000}"/>
    <cellStyle name="40 % - Akzent5 3 11" xfId="14629" xr:uid="{00000000-0005-0000-0000-00007F050000}"/>
    <cellStyle name="40 % - Akzent5 3 12" xfId="28112" xr:uid="{00000000-0005-0000-0000-00007F050000}"/>
    <cellStyle name="40 % - Akzent5 3 13" xfId="41603" xr:uid="{00000000-0005-0000-0000-00007F050000}"/>
    <cellStyle name="40 % - Akzent5 3 2" xfId="1258" xr:uid="{00000000-0005-0000-0000-000080050000}"/>
    <cellStyle name="40 % - Akzent5 3 2 10" xfId="14731" xr:uid="{00000000-0005-0000-0000-000080050000}"/>
    <cellStyle name="40 % - Akzent5 3 2 11" xfId="28214" xr:uid="{00000000-0005-0000-0000-000080050000}"/>
    <cellStyle name="40 % - Akzent5 3 2 12" xfId="41705" xr:uid="{00000000-0005-0000-0000-000080050000}"/>
    <cellStyle name="40 % - Akzent5 3 2 2" xfId="1496" xr:uid="{00000000-0005-0000-0000-000081050000}"/>
    <cellStyle name="40 % - Akzent5 3 2 2 10" xfId="28464" xr:uid="{00000000-0005-0000-0000-000081050000}"/>
    <cellStyle name="40 % - Akzent5 3 2 2 11" xfId="41955" xr:uid="{00000000-0005-0000-0000-000081050000}"/>
    <cellStyle name="40 % - Akzent5 3 2 2 2" xfId="2072" xr:uid="{00000000-0005-0000-0000-000082050000}"/>
    <cellStyle name="40 % - Akzent5 3 2 2 2 2" xfId="3213" xr:uid="{00000000-0005-0000-0000-000083050000}"/>
    <cellStyle name="40 % - Akzent5 3 2 2 2 2 2" xfId="6574" xr:uid="{00000000-0005-0000-0000-000083050000}"/>
    <cellStyle name="40 % - Akzent5 3 2 2 2 2 2 2" xfId="20025" xr:uid="{00000000-0005-0000-0000-000083050000}"/>
    <cellStyle name="40 % - Akzent5 3 2 2 2 2 2 3" xfId="33509" xr:uid="{00000000-0005-0000-0000-000083050000}"/>
    <cellStyle name="40 % - Akzent5 3 2 2 2 2 2 4" xfId="47000" xr:uid="{00000000-0005-0000-0000-000083050000}"/>
    <cellStyle name="40 % - Akzent5 3 2 2 2 2 3" xfId="9930" xr:uid="{00000000-0005-0000-0000-000083050000}"/>
    <cellStyle name="40 % - Akzent5 3 2 2 2 2 3 2" xfId="23381" xr:uid="{00000000-0005-0000-0000-000083050000}"/>
    <cellStyle name="40 % - Akzent5 3 2 2 2 2 3 3" xfId="36865" xr:uid="{00000000-0005-0000-0000-000083050000}"/>
    <cellStyle name="40 % - Akzent5 3 2 2 2 2 3 4" xfId="50356" xr:uid="{00000000-0005-0000-0000-000083050000}"/>
    <cellStyle name="40 % - Akzent5 3 2 2 2 2 4" xfId="13286" xr:uid="{00000000-0005-0000-0000-000083050000}"/>
    <cellStyle name="40 % - Akzent5 3 2 2 2 2 4 2" xfId="26737" xr:uid="{00000000-0005-0000-0000-000083050000}"/>
    <cellStyle name="40 % - Akzent5 3 2 2 2 2 4 3" xfId="40221" xr:uid="{00000000-0005-0000-0000-000083050000}"/>
    <cellStyle name="40 % - Akzent5 3 2 2 2 2 4 4" xfId="53712" xr:uid="{00000000-0005-0000-0000-000083050000}"/>
    <cellStyle name="40 % - Akzent5 3 2 2 2 2 5" xfId="16668" xr:uid="{00000000-0005-0000-0000-000083050000}"/>
    <cellStyle name="40 % - Akzent5 3 2 2 2 2 6" xfId="30152" xr:uid="{00000000-0005-0000-0000-000083050000}"/>
    <cellStyle name="40 % - Akzent5 3 2 2 2 2 7" xfId="43643" xr:uid="{00000000-0005-0000-0000-000083050000}"/>
    <cellStyle name="40 % - Akzent5 3 2 2 2 3" xfId="5447" xr:uid="{00000000-0005-0000-0000-000082050000}"/>
    <cellStyle name="40 % - Akzent5 3 2 2 2 3 2" xfId="18898" xr:uid="{00000000-0005-0000-0000-000082050000}"/>
    <cellStyle name="40 % - Akzent5 3 2 2 2 3 3" xfId="32382" xr:uid="{00000000-0005-0000-0000-000082050000}"/>
    <cellStyle name="40 % - Akzent5 3 2 2 2 3 4" xfId="45873" xr:uid="{00000000-0005-0000-0000-000082050000}"/>
    <cellStyle name="40 % - Akzent5 3 2 2 2 4" xfId="8803" xr:uid="{00000000-0005-0000-0000-000082050000}"/>
    <cellStyle name="40 % - Akzent5 3 2 2 2 4 2" xfId="22254" xr:uid="{00000000-0005-0000-0000-000082050000}"/>
    <cellStyle name="40 % - Akzent5 3 2 2 2 4 3" xfId="35738" xr:uid="{00000000-0005-0000-0000-000082050000}"/>
    <cellStyle name="40 % - Akzent5 3 2 2 2 4 4" xfId="49229" xr:uid="{00000000-0005-0000-0000-000082050000}"/>
    <cellStyle name="40 % - Akzent5 3 2 2 2 5" xfId="12159" xr:uid="{00000000-0005-0000-0000-000082050000}"/>
    <cellStyle name="40 % - Akzent5 3 2 2 2 5 2" xfId="25610" xr:uid="{00000000-0005-0000-0000-000082050000}"/>
    <cellStyle name="40 % - Akzent5 3 2 2 2 5 3" xfId="39094" xr:uid="{00000000-0005-0000-0000-000082050000}"/>
    <cellStyle name="40 % - Akzent5 3 2 2 2 5 4" xfId="52585" xr:uid="{00000000-0005-0000-0000-000082050000}"/>
    <cellStyle name="40 % - Akzent5 3 2 2 2 6" xfId="15541" xr:uid="{00000000-0005-0000-0000-000082050000}"/>
    <cellStyle name="40 % - Akzent5 3 2 2 2 7" xfId="29025" xr:uid="{00000000-0005-0000-0000-000082050000}"/>
    <cellStyle name="40 % - Akzent5 3 2 2 2 8" xfId="42516" xr:uid="{00000000-0005-0000-0000-000082050000}"/>
    <cellStyle name="40 % - Akzent5 3 2 2 3" xfId="2653" xr:uid="{00000000-0005-0000-0000-000084050000}"/>
    <cellStyle name="40 % - Akzent5 3 2 2 3 2" xfId="6014" xr:uid="{00000000-0005-0000-0000-000084050000}"/>
    <cellStyle name="40 % - Akzent5 3 2 2 3 2 2" xfId="19465" xr:uid="{00000000-0005-0000-0000-000084050000}"/>
    <cellStyle name="40 % - Akzent5 3 2 2 3 2 3" xfId="32949" xr:uid="{00000000-0005-0000-0000-000084050000}"/>
    <cellStyle name="40 % - Akzent5 3 2 2 3 2 4" xfId="46440" xr:uid="{00000000-0005-0000-0000-000084050000}"/>
    <cellStyle name="40 % - Akzent5 3 2 2 3 3" xfId="9370" xr:uid="{00000000-0005-0000-0000-000084050000}"/>
    <cellStyle name="40 % - Akzent5 3 2 2 3 3 2" xfId="22821" xr:uid="{00000000-0005-0000-0000-000084050000}"/>
    <cellStyle name="40 % - Akzent5 3 2 2 3 3 3" xfId="36305" xr:uid="{00000000-0005-0000-0000-000084050000}"/>
    <cellStyle name="40 % - Akzent5 3 2 2 3 3 4" xfId="49796" xr:uid="{00000000-0005-0000-0000-000084050000}"/>
    <cellStyle name="40 % - Akzent5 3 2 2 3 4" xfId="12726" xr:uid="{00000000-0005-0000-0000-000084050000}"/>
    <cellStyle name="40 % - Akzent5 3 2 2 3 4 2" xfId="26177" xr:uid="{00000000-0005-0000-0000-000084050000}"/>
    <cellStyle name="40 % - Akzent5 3 2 2 3 4 3" xfId="39661" xr:uid="{00000000-0005-0000-0000-000084050000}"/>
    <cellStyle name="40 % - Akzent5 3 2 2 3 4 4" xfId="53152" xr:uid="{00000000-0005-0000-0000-000084050000}"/>
    <cellStyle name="40 % - Akzent5 3 2 2 3 5" xfId="16108" xr:uid="{00000000-0005-0000-0000-000084050000}"/>
    <cellStyle name="40 % - Akzent5 3 2 2 3 6" xfId="29592" xr:uid="{00000000-0005-0000-0000-000084050000}"/>
    <cellStyle name="40 % - Akzent5 3 2 2 3 7" xfId="43083" xr:uid="{00000000-0005-0000-0000-000084050000}"/>
    <cellStyle name="40 % - Akzent5 3 2 2 4" xfId="3758" xr:uid="{00000000-0005-0000-0000-000085050000}"/>
    <cellStyle name="40 % - Akzent5 3 2 2 4 2" xfId="7119" xr:uid="{00000000-0005-0000-0000-000085050000}"/>
    <cellStyle name="40 % - Akzent5 3 2 2 4 2 2" xfId="20570" xr:uid="{00000000-0005-0000-0000-000085050000}"/>
    <cellStyle name="40 % - Akzent5 3 2 2 4 2 3" xfId="34054" xr:uid="{00000000-0005-0000-0000-000085050000}"/>
    <cellStyle name="40 % - Akzent5 3 2 2 4 2 4" xfId="47545" xr:uid="{00000000-0005-0000-0000-000085050000}"/>
    <cellStyle name="40 % - Akzent5 3 2 2 4 3" xfId="10475" xr:uid="{00000000-0005-0000-0000-000085050000}"/>
    <cellStyle name="40 % - Akzent5 3 2 2 4 3 2" xfId="23926" xr:uid="{00000000-0005-0000-0000-000085050000}"/>
    <cellStyle name="40 % - Akzent5 3 2 2 4 3 3" xfId="37410" xr:uid="{00000000-0005-0000-0000-000085050000}"/>
    <cellStyle name="40 % - Akzent5 3 2 2 4 3 4" xfId="50901" xr:uid="{00000000-0005-0000-0000-000085050000}"/>
    <cellStyle name="40 % - Akzent5 3 2 2 4 4" xfId="13831" xr:uid="{00000000-0005-0000-0000-000085050000}"/>
    <cellStyle name="40 % - Akzent5 3 2 2 4 4 2" xfId="27282" xr:uid="{00000000-0005-0000-0000-000085050000}"/>
    <cellStyle name="40 % - Akzent5 3 2 2 4 4 3" xfId="40766" xr:uid="{00000000-0005-0000-0000-000085050000}"/>
    <cellStyle name="40 % - Akzent5 3 2 2 4 4 4" xfId="54257" xr:uid="{00000000-0005-0000-0000-000085050000}"/>
    <cellStyle name="40 % - Akzent5 3 2 2 4 5" xfId="17213" xr:uid="{00000000-0005-0000-0000-000085050000}"/>
    <cellStyle name="40 % - Akzent5 3 2 2 4 6" xfId="30697" xr:uid="{00000000-0005-0000-0000-000085050000}"/>
    <cellStyle name="40 % - Akzent5 3 2 2 4 7" xfId="44188" xr:uid="{00000000-0005-0000-0000-000085050000}"/>
    <cellStyle name="40 % - Akzent5 3 2 2 5" xfId="4338" xr:uid="{00000000-0005-0000-0000-000086050000}"/>
    <cellStyle name="40 % - Akzent5 3 2 2 5 2" xfId="7695" xr:uid="{00000000-0005-0000-0000-000086050000}"/>
    <cellStyle name="40 % - Akzent5 3 2 2 5 2 2" xfId="21146" xr:uid="{00000000-0005-0000-0000-000086050000}"/>
    <cellStyle name="40 % - Akzent5 3 2 2 5 2 3" xfId="34630" xr:uid="{00000000-0005-0000-0000-000086050000}"/>
    <cellStyle name="40 % - Akzent5 3 2 2 5 2 4" xfId="48121" xr:uid="{00000000-0005-0000-0000-000086050000}"/>
    <cellStyle name="40 % - Akzent5 3 2 2 5 3" xfId="11051" xr:uid="{00000000-0005-0000-0000-000086050000}"/>
    <cellStyle name="40 % - Akzent5 3 2 2 5 3 2" xfId="24502" xr:uid="{00000000-0005-0000-0000-000086050000}"/>
    <cellStyle name="40 % - Akzent5 3 2 2 5 3 3" xfId="37986" xr:uid="{00000000-0005-0000-0000-000086050000}"/>
    <cellStyle name="40 % - Akzent5 3 2 2 5 3 4" xfId="51477" xr:uid="{00000000-0005-0000-0000-000086050000}"/>
    <cellStyle name="40 % - Akzent5 3 2 2 5 4" xfId="14407" xr:uid="{00000000-0005-0000-0000-000086050000}"/>
    <cellStyle name="40 % - Akzent5 3 2 2 5 4 2" xfId="27858" xr:uid="{00000000-0005-0000-0000-000086050000}"/>
    <cellStyle name="40 % - Akzent5 3 2 2 5 4 3" xfId="41342" xr:uid="{00000000-0005-0000-0000-000086050000}"/>
    <cellStyle name="40 % - Akzent5 3 2 2 5 4 4" xfId="54833" xr:uid="{00000000-0005-0000-0000-000086050000}"/>
    <cellStyle name="40 % - Akzent5 3 2 2 5 5" xfId="17789" xr:uid="{00000000-0005-0000-0000-000086050000}"/>
    <cellStyle name="40 % - Akzent5 3 2 2 5 6" xfId="31273" xr:uid="{00000000-0005-0000-0000-000086050000}"/>
    <cellStyle name="40 % - Akzent5 3 2 2 5 7" xfId="44764" xr:uid="{00000000-0005-0000-0000-000086050000}"/>
    <cellStyle name="40 % - Akzent5 3 2 2 6" xfId="4888" xr:uid="{00000000-0005-0000-0000-000081050000}"/>
    <cellStyle name="40 % - Akzent5 3 2 2 6 2" xfId="18339" xr:uid="{00000000-0005-0000-0000-000081050000}"/>
    <cellStyle name="40 % - Akzent5 3 2 2 6 3" xfId="31823" xr:uid="{00000000-0005-0000-0000-000081050000}"/>
    <cellStyle name="40 % - Akzent5 3 2 2 6 4" xfId="45314" xr:uid="{00000000-0005-0000-0000-000081050000}"/>
    <cellStyle name="40 % - Akzent5 3 2 2 7" xfId="8244" xr:uid="{00000000-0005-0000-0000-000081050000}"/>
    <cellStyle name="40 % - Akzent5 3 2 2 7 2" xfId="21695" xr:uid="{00000000-0005-0000-0000-000081050000}"/>
    <cellStyle name="40 % - Akzent5 3 2 2 7 3" xfId="35179" xr:uid="{00000000-0005-0000-0000-000081050000}"/>
    <cellStyle name="40 % - Akzent5 3 2 2 7 4" xfId="48670" xr:uid="{00000000-0005-0000-0000-000081050000}"/>
    <cellStyle name="40 % - Akzent5 3 2 2 8" xfId="11600" xr:uid="{00000000-0005-0000-0000-000081050000}"/>
    <cellStyle name="40 % - Akzent5 3 2 2 8 2" xfId="25051" xr:uid="{00000000-0005-0000-0000-000081050000}"/>
    <cellStyle name="40 % - Akzent5 3 2 2 8 3" xfId="38535" xr:uid="{00000000-0005-0000-0000-000081050000}"/>
    <cellStyle name="40 % - Akzent5 3 2 2 8 4" xfId="52026" xr:uid="{00000000-0005-0000-0000-000081050000}"/>
    <cellStyle name="40 % - Akzent5 3 2 2 9" xfId="14981" xr:uid="{00000000-0005-0000-0000-000081050000}"/>
    <cellStyle name="40 % - Akzent5 3 2 3" xfId="1823" xr:uid="{00000000-0005-0000-0000-000087050000}"/>
    <cellStyle name="40 % - Akzent5 3 2 3 2" xfId="2963" xr:uid="{00000000-0005-0000-0000-000088050000}"/>
    <cellStyle name="40 % - Akzent5 3 2 3 2 2" xfId="6324" xr:uid="{00000000-0005-0000-0000-000088050000}"/>
    <cellStyle name="40 % - Akzent5 3 2 3 2 2 2" xfId="19775" xr:uid="{00000000-0005-0000-0000-000088050000}"/>
    <cellStyle name="40 % - Akzent5 3 2 3 2 2 3" xfId="33259" xr:uid="{00000000-0005-0000-0000-000088050000}"/>
    <cellStyle name="40 % - Akzent5 3 2 3 2 2 4" xfId="46750" xr:uid="{00000000-0005-0000-0000-000088050000}"/>
    <cellStyle name="40 % - Akzent5 3 2 3 2 3" xfId="9680" xr:uid="{00000000-0005-0000-0000-000088050000}"/>
    <cellStyle name="40 % - Akzent5 3 2 3 2 3 2" xfId="23131" xr:uid="{00000000-0005-0000-0000-000088050000}"/>
    <cellStyle name="40 % - Akzent5 3 2 3 2 3 3" xfId="36615" xr:uid="{00000000-0005-0000-0000-000088050000}"/>
    <cellStyle name="40 % - Akzent5 3 2 3 2 3 4" xfId="50106" xr:uid="{00000000-0005-0000-0000-000088050000}"/>
    <cellStyle name="40 % - Akzent5 3 2 3 2 4" xfId="13036" xr:uid="{00000000-0005-0000-0000-000088050000}"/>
    <cellStyle name="40 % - Akzent5 3 2 3 2 4 2" xfId="26487" xr:uid="{00000000-0005-0000-0000-000088050000}"/>
    <cellStyle name="40 % - Akzent5 3 2 3 2 4 3" xfId="39971" xr:uid="{00000000-0005-0000-0000-000088050000}"/>
    <cellStyle name="40 % - Akzent5 3 2 3 2 4 4" xfId="53462" xr:uid="{00000000-0005-0000-0000-000088050000}"/>
    <cellStyle name="40 % - Akzent5 3 2 3 2 5" xfId="16418" xr:uid="{00000000-0005-0000-0000-000088050000}"/>
    <cellStyle name="40 % - Akzent5 3 2 3 2 6" xfId="29902" xr:uid="{00000000-0005-0000-0000-000088050000}"/>
    <cellStyle name="40 % - Akzent5 3 2 3 2 7" xfId="43393" xr:uid="{00000000-0005-0000-0000-000088050000}"/>
    <cellStyle name="40 % - Akzent5 3 2 3 3" xfId="5197" xr:uid="{00000000-0005-0000-0000-000087050000}"/>
    <cellStyle name="40 % - Akzent5 3 2 3 3 2" xfId="18648" xr:uid="{00000000-0005-0000-0000-000087050000}"/>
    <cellStyle name="40 % - Akzent5 3 2 3 3 3" xfId="32132" xr:uid="{00000000-0005-0000-0000-000087050000}"/>
    <cellStyle name="40 % - Akzent5 3 2 3 3 4" xfId="45623" xr:uid="{00000000-0005-0000-0000-000087050000}"/>
    <cellStyle name="40 % - Akzent5 3 2 3 4" xfId="8553" xr:uid="{00000000-0005-0000-0000-000087050000}"/>
    <cellStyle name="40 % - Akzent5 3 2 3 4 2" xfId="22004" xr:uid="{00000000-0005-0000-0000-000087050000}"/>
    <cellStyle name="40 % - Akzent5 3 2 3 4 3" xfId="35488" xr:uid="{00000000-0005-0000-0000-000087050000}"/>
    <cellStyle name="40 % - Akzent5 3 2 3 4 4" xfId="48979" xr:uid="{00000000-0005-0000-0000-000087050000}"/>
    <cellStyle name="40 % - Akzent5 3 2 3 5" xfId="11909" xr:uid="{00000000-0005-0000-0000-000087050000}"/>
    <cellStyle name="40 % - Akzent5 3 2 3 5 2" xfId="25360" xr:uid="{00000000-0005-0000-0000-000087050000}"/>
    <cellStyle name="40 % - Akzent5 3 2 3 5 3" xfId="38844" xr:uid="{00000000-0005-0000-0000-000087050000}"/>
    <cellStyle name="40 % - Akzent5 3 2 3 5 4" xfId="52335" xr:uid="{00000000-0005-0000-0000-000087050000}"/>
    <cellStyle name="40 % - Akzent5 3 2 3 6" xfId="15291" xr:uid="{00000000-0005-0000-0000-000087050000}"/>
    <cellStyle name="40 % - Akzent5 3 2 3 7" xfId="28775" xr:uid="{00000000-0005-0000-0000-000087050000}"/>
    <cellStyle name="40 % - Akzent5 3 2 3 8" xfId="42266" xr:uid="{00000000-0005-0000-0000-000087050000}"/>
    <cellStyle name="40 % - Akzent5 3 2 4" xfId="2402" xr:uid="{00000000-0005-0000-0000-000089050000}"/>
    <cellStyle name="40 % - Akzent5 3 2 4 2" xfId="5764" xr:uid="{00000000-0005-0000-0000-000089050000}"/>
    <cellStyle name="40 % - Akzent5 3 2 4 2 2" xfId="19215" xr:uid="{00000000-0005-0000-0000-000089050000}"/>
    <cellStyle name="40 % - Akzent5 3 2 4 2 3" xfId="32699" xr:uid="{00000000-0005-0000-0000-000089050000}"/>
    <cellStyle name="40 % - Akzent5 3 2 4 2 4" xfId="46190" xr:uid="{00000000-0005-0000-0000-000089050000}"/>
    <cellStyle name="40 % - Akzent5 3 2 4 3" xfId="9120" xr:uid="{00000000-0005-0000-0000-000089050000}"/>
    <cellStyle name="40 % - Akzent5 3 2 4 3 2" xfId="22571" xr:uid="{00000000-0005-0000-0000-000089050000}"/>
    <cellStyle name="40 % - Akzent5 3 2 4 3 3" xfId="36055" xr:uid="{00000000-0005-0000-0000-000089050000}"/>
    <cellStyle name="40 % - Akzent5 3 2 4 3 4" xfId="49546" xr:uid="{00000000-0005-0000-0000-000089050000}"/>
    <cellStyle name="40 % - Akzent5 3 2 4 4" xfId="12476" xr:uid="{00000000-0005-0000-0000-000089050000}"/>
    <cellStyle name="40 % - Akzent5 3 2 4 4 2" xfId="25927" xr:uid="{00000000-0005-0000-0000-000089050000}"/>
    <cellStyle name="40 % - Akzent5 3 2 4 4 3" xfId="39411" xr:uid="{00000000-0005-0000-0000-000089050000}"/>
    <cellStyle name="40 % - Akzent5 3 2 4 4 4" xfId="52902" xr:uid="{00000000-0005-0000-0000-000089050000}"/>
    <cellStyle name="40 % - Akzent5 3 2 4 5" xfId="15858" xr:uid="{00000000-0005-0000-0000-000089050000}"/>
    <cellStyle name="40 % - Akzent5 3 2 4 6" xfId="29342" xr:uid="{00000000-0005-0000-0000-000089050000}"/>
    <cellStyle name="40 % - Akzent5 3 2 4 7" xfId="42833" xr:uid="{00000000-0005-0000-0000-000089050000}"/>
    <cellStyle name="40 % - Akzent5 3 2 5" xfId="3508" xr:uid="{00000000-0005-0000-0000-00008A050000}"/>
    <cellStyle name="40 % - Akzent5 3 2 5 2" xfId="6869" xr:uid="{00000000-0005-0000-0000-00008A050000}"/>
    <cellStyle name="40 % - Akzent5 3 2 5 2 2" xfId="20320" xr:uid="{00000000-0005-0000-0000-00008A050000}"/>
    <cellStyle name="40 % - Akzent5 3 2 5 2 3" xfId="33804" xr:uid="{00000000-0005-0000-0000-00008A050000}"/>
    <cellStyle name="40 % - Akzent5 3 2 5 2 4" xfId="47295" xr:uid="{00000000-0005-0000-0000-00008A050000}"/>
    <cellStyle name="40 % - Akzent5 3 2 5 3" xfId="10225" xr:uid="{00000000-0005-0000-0000-00008A050000}"/>
    <cellStyle name="40 % - Akzent5 3 2 5 3 2" xfId="23676" xr:uid="{00000000-0005-0000-0000-00008A050000}"/>
    <cellStyle name="40 % - Akzent5 3 2 5 3 3" xfId="37160" xr:uid="{00000000-0005-0000-0000-00008A050000}"/>
    <cellStyle name="40 % - Akzent5 3 2 5 3 4" xfId="50651" xr:uid="{00000000-0005-0000-0000-00008A050000}"/>
    <cellStyle name="40 % - Akzent5 3 2 5 4" xfId="13581" xr:uid="{00000000-0005-0000-0000-00008A050000}"/>
    <cellStyle name="40 % - Akzent5 3 2 5 4 2" xfId="27032" xr:uid="{00000000-0005-0000-0000-00008A050000}"/>
    <cellStyle name="40 % - Akzent5 3 2 5 4 3" xfId="40516" xr:uid="{00000000-0005-0000-0000-00008A050000}"/>
    <cellStyle name="40 % - Akzent5 3 2 5 4 4" xfId="54007" xr:uid="{00000000-0005-0000-0000-00008A050000}"/>
    <cellStyle name="40 % - Akzent5 3 2 5 5" xfId="16963" xr:uid="{00000000-0005-0000-0000-00008A050000}"/>
    <cellStyle name="40 % - Akzent5 3 2 5 6" xfId="30447" xr:uid="{00000000-0005-0000-0000-00008A050000}"/>
    <cellStyle name="40 % - Akzent5 3 2 5 7" xfId="43938" xr:uid="{00000000-0005-0000-0000-00008A050000}"/>
    <cellStyle name="40 % - Akzent5 3 2 6" xfId="4088" xr:uid="{00000000-0005-0000-0000-00008B050000}"/>
    <cellStyle name="40 % - Akzent5 3 2 6 2" xfId="7445" xr:uid="{00000000-0005-0000-0000-00008B050000}"/>
    <cellStyle name="40 % - Akzent5 3 2 6 2 2" xfId="20896" xr:uid="{00000000-0005-0000-0000-00008B050000}"/>
    <cellStyle name="40 % - Akzent5 3 2 6 2 3" xfId="34380" xr:uid="{00000000-0005-0000-0000-00008B050000}"/>
    <cellStyle name="40 % - Akzent5 3 2 6 2 4" xfId="47871" xr:uid="{00000000-0005-0000-0000-00008B050000}"/>
    <cellStyle name="40 % - Akzent5 3 2 6 3" xfId="10801" xr:uid="{00000000-0005-0000-0000-00008B050000}"/>
    <cellStyle name="40 % - Akzent5 3 2 6 3 2" xfId="24252" xr:uid="{00000000-0005-0000-0000-00008B050000}"/>
    <cellStyle name="40 % - Akzent5 3 2 6 3 3" xfId="37736" xr:uid="{00000000-0005-0000-0000-00008B050000}"/>
    <cellStyle name="40 % - Akzent5 3 2 6 3 4" xfId="51227" xr:uid="{00000000-0005-0000-0000-00008B050000}"/>
    <cellStyle name="40 % - Akzent5 3 2 6 4" xfId="14157" xr:uid="{00000000-0005-0000-0000-00008B050000}"/>
    <cellStyle name="40 % - Akzent5 3 2 6 4 2" xfId="27608" xr:uid="{00000000-0005-0000-0000-00008B050000}"/>
    <cellStyle name="40 % - Akzent5 3 2 6 4 3" xfId="41092" xr:uid="{00000000-0005-0000-0000-00008B050000}"/>
    <cellStyle name="40 % - Akzent5 3 2 6 4 4" xfId="54583" xr:uid="{00000000-0005-0000-0000-00008B050000}"/>
    <cellStyle name="40 % - Akzent5 3 2 6 5" xfId="17539" xr:uid="{00000000-0005-0000-0000-00008B050000}"/>
    <cellStyle name="40 % - Akzent5 3 2 6 6" xfId="31023" xr:uid="{00000000-0005-0000-0000-00008B050000}"/>
    <cellStyle name="40 % - Akzent5 3 2 6 7" xfId="44514" xr:uid="{00000000-0005-0000-0000-00008B050000}"/>
    <cellStyle name="40 % - Akzent5 3 2 7" xfId="4638" xr:uid="{00000000-0005-0000-0000-000080050000}"/>
    <cellStyle name="40 % - Akzent5 3 2 7 2" xfId="18089" xr:uid="{00000000-0005-0000-0000-000080050000}"/>
    <cellStyle name="40 % - Akzent5 3 2 7 3" xfId="31573" xr:uid="{00000000-0005-0000-0000-000080050000}"/>
    <cellStyle name="40 % - Akzent5 3 2 7 4" xfId="45064" xr:uid="{00000000-0005-0000-0000-000080050000}"/>
    <cellStyle name="40 % - Akzent5 3 2 8" xfId="7994" xr:uid="{00000000-0005-0000-0000-000080050000}"/>
    <cellStyle name="40 % - Akzent5 3 2 8 2" xfId="21445" xr:uid="{00000000-0005-0000-0000-000080050000}"/>
    <cellStyle name="40 % - Akzent5 3 2 8 3" xfId="34929" xr:uid="{00000000-0005-0000-0000-000080050000}"/>
    <cellStyle name="40 % - Akzent5 3 2 8 4" xfId="48420" xr:uid="{00000000-0005-0000-0000-000080050000}"/>
    <cellStyle name="40 % - Akzent5 3 2 9" xfId="11350" xr:uid="{00000000-0005-0000-0000-000080050000}"/>
    <cellStyle name="40 % - Akzent5 3 2 9 2" xfId="24801" xr:uid="{00000000-0005-0000-0000-000080050000}"/>
    <cellStyle name="40 % - Akzent5 3 2 9 3" xfId="38285" xr:uid="{00000000-0005-0000-0000-000080050000}"/>
    <cellStyle name="40 % - Akzent5 3 2 9 4" xfId="51776" xr:uid="{00000000-0005-0000-0000-000080050000}"/>
    <cellStyle name="40 % - Akzent5 3 3" xfId="1398" xr:uid="{00000000-0005-0000-0000-00008C050000}"/>
    <cellStyle name="40 % - Akzent5 3 3 10" xfId="28363" xr:uid="{00000000-0005-0000-0000-00008C050000}"/>
    <cellStyle name="40 % - Akzent5 3 3 11" xfId="41854" xr:uid="{00000000-0005-0000-0000-00008C050000}"/>
    <cellStyle name="40 % - Akzent5 3 3 2" xfId="1972" xr:uid="{00000000-0005-0000-0000-00008D050000}"/>
    <cellStyle name="40 % - Akzent5 3 3 2 2" xfId="3112" xr:uid="{00000000-0005-0000-0000-00008E050000}"/>
    <cellStyle name="40 % - Akzent5 3 3 2 2 2" xfId="6473" xr:uid="{00000000-0005-0000-0000-00008E050000}"/>
    <cellStyle name="40 % - Akzent5 3 3 2 2 2 2" xfId="19924" xr:uid="{00000000-0005-0000-0000-00008E050000}"/>
    <cellStyle name="40 % - Akzent5 3 3 2 2 2 3" xfId="33408" xr:uid="{00000000-0005-0000-0000-00008E050000}"/>
    <cellStyle name="40 % - Akzent5 3 3 2 2 2 4" xfId="46899" xr:uid="{00000000-0005-0000-0000-00008E050000}"/>
    <cellStyle name="40 % - Akzent5 3 3 2 2 3" xfId="9829" xr:uid="{00000000-0005-0000-0000-00008E050000}"/>
    <cellStyle name="40 % - Akzent5 3 3 2 2 3 2" xfId="23280" xr:uid="{00000000-0005-0000-0000-00008E050000}"/>
    <cellStyle name="40 % - Akzent5 3 3 2 2 3 3" xfId="36764" xr:uid="{00000000-0005-0000-0000-00008E050000}"/>
    <cellStyle name="40 % - Akzent5 3 3 2 2 3 4" xfId="50255" xr:uid="{00000000-0005-0000-0000-00008E050000}"/>
    <cellStyle name="40 % - Akzent5 3 3 2 2 4" xfId="13185" xr:uid="{00000000-0005-0000-0000-00008E050000}"/>
    <cellStyle name="40 % - Akzent5 3 3 2 2 4 2" xfId="26636" xr:uid="{00000000-0005-0000-0000-00008E050000}"/>
    <cellStyle name="40 % - Akzent5 3 3 2 2 4 3" xfId="40120" xr:uid="{00000000-0005-0000-0000-00008E050000}"/>
    <cellStyle name="40 % - Akzent5 3 3 2 2 4 4" xfId="53611" xr:uid="{00000000-0005-0000-0000-00008E050000}"/>
    <cellStyle name="40 % - Akzent5 3 3 2 2 5" xfId="16567" xr:uid="{00000000-0005-0000-0000-00008E050000}"/>
    <cellStyle name="40 % - Akzent5 3 3 2 2 6" xfId="30051" xr:uid="{00000000-0005-0000-0000-00008E050000}"/>
    <cellStyle name="40 % - Akzent5 3 3 2 2 7" xfId="43542" xr:uid="{00000000-0005-0000-0000-00008E050000}"/>
    <cellStyle name="40 % - Akzent5 3 3 2 3" xfId="5346" xr:uid="{00000000-0005-0000-0000-00008D050000}"/>
    <cellStyle name="40 % - Akzent5 3 3 2 3 2" xfId="18797" xr:uid="{00000000-0005-0000-0000-00008D050000}"/>
    <cellStyle name="40 % - Akzent5 3 3 2 3 3" xfId="32281" xr:uid="{00000000-0005-0000-0000-00008D050000}"/>
    <cellStyle name="40 % - Akzent5 3 3 2 3 4" xfId="45772" xr:uid="{00000000-0005-0000-0000-00008D050000}"/>
    <cellStyle name="40 % - Akzent5 3 3 2 4" xfId="8702" xr:uid="{00000000-0005-0000-0000-00008D050000}"/>
    <cellStyle name="40 % - Akzent5 3 3 2 4 2" xfId="22153" xr:uid="{00000000-0005-0000-0000-00008D050000}"/>
    <cellStyle name="40 % - Akzent5 3 3 2 4 3" xfId="35637" xr:uid="{00000000-0005-0000-0000-00008D050000}"/>
    <cellStyle name="40 % - Akzent5 3 3 2 4 4" xfId="49128" xr:uid="{00000000-0005-0000-0000-00008D050000}"/>
    <cellStyle name="40 % - Akzent5 3 3 2 5" xfId="12058" xr:uid="{00000000-0005-0000-0000-00008D050000}"/>
    <cellStyle name="40 % - Akzent5 3 3 2 5 2" xfId="25509" xr:uid="{00000000-0005-0000-0000-00008D050000}"/>
    <cellStyle name="40 % - Akzent5 3 3 2 5 3" xfId="38993" xr:uid="{00000000-0005-0000-0000-00008D050000}"/>
    <cellStyle name="40 % - Akzent5 3 3 2 5 4" xfId="52484" xr:uid="{00000000-0005-0000-0000-00008D050000}"/>
    <cellStyle name="40 % - Akzent5 3 3 2 6" xfId="15440" xr:uid="{00000000-0005-0000-0000-00008D050000}"/>
    <cellStyle name="40 % - Akzent5 3 3 2 7" xfId="28924" xr:uid="{00000000-0005-0000-0000-00008D050000}"/>
    <cellStyle name="40 % - Akzent5 3 3 2 8" xfId="42415" xr:uid="{00000000-0005-0000-0000-00008D050000}"/>
    <cellStyle name="40 % - Akzent5 3 3 3" xfId="2552" xr:uid="{00000000-0005-0000-0000-00008F050000}"/>
    <cellStyle name="40 % - Akzent5 3 3 3 2" xfId="5913" xr:uid="{00000000-0005-0000-0000-00008F050000}"/>
    <cellStyle name="40 % - Akzent5 3 3 3 2 2" xfId="19364" xr:uid="{00000000-0005-0000-0000-00008F050000}"/>
    <cellStyle name="40 % - Akzent5 3 3 3 2 3" xfId="32848" xr:uid="{00000000-0005-0000-0000-00008F050000}"/>
    <cellStyle name="40 % - Akzent5 3 3 3 2 4" xfId="46339" xr:uid="{00000000-0005-0000-0000-00008F050000}"/>
    <cellStyle name="40 % - Akzent5 3 3 3 3" xfId="9269" xr:uid="{00000000-0005-0000-0000-00008F050000}"/>
    <cellStyle name="40 % - Akzent5 3 3 3 3 2" xfId="22720" xr:uid="{00000000-0005-0000-0000-00008F050000}"/>
    <cellStyle name="40 % - Akzent5 3 3 3 3 3" xfId="36204" xr:uid="{00000000-0005-0000-0000-00008F050000}"/>
    <cellStyle name="40 % - Akzent5 3 3 3 3 4" xfId="49695" xr:uid="{00000000-0005-0000-0000-00008F050000}"/>
    <cellStyle name="40 % - Akzent5 3 3 3 4" xfId="12625" xr:uid="{00000000-0005-0000-0000-00008F050000}"/>
    <cellStyle name="40 % - Akzent5 3 3 3 4 2" xfId="26076" xr:uid="{00000000-0005-0000-0000-00008F050000}"/>
    <cellStyle name="40 % - Akzent5 3 3 3 4 3" xfId="39560" xr:uid="{00000000-0005-0000-0000-00008F050000}"/>
    <cellStyle name="40 % - Akzent5 3 3 3 4 4" xfId="53051" xr:uid="{00000000-0005-0000-0000-00008F050000}"/>
    <cellStyle name="40 % - Akzent5 3 3 3 5" xfId="16007" xr:uid="{00000000-0005-0000-0000-00008F050000}"/>
    <cellStyle name="40 % - Akzent5 3 3 3 6" xfId="29491" xr:uid="{00000000-0005-0000-0000-00008F050000}"/>
    <cellStyle name="40 % - Akzent5 3 3 3 7" xfId="42982" xr:uid="{00000000-0005-0000-0000-00008F050000}"/>
    <cellStyle name="40 % - Akzent5 3 3 4" xfId="3657" xr:uid="{00000000-0005-0000-0000-000090050000}"/>
    <cellStyle name="40 % - Akzent5 3 3 4 2" xfId="7018" xr:uid="{00000000-0005-0000-0000-000090050000}"/>
    <cellStyle name="40 % - Akzent5 3 3 4 2 2" xfId="20469" xr:uid="{00000000-0005-0000-0000-000090050000}"/>
    <cellStyle name="40 % - Akzent5 3 3 4 2 3" xfId="33953" xr:uid="{00000000-0005-0000-0000-000090050000}"/>
    <cellStyle name="40 % - Akzent5 3 3 4 2 4" xfId="47444" xr:uid="{00000000-0005-0000-0000-000090050000}"/>
    <cellStyle name="40 % - Akzent5 3 3 4 3" xfId="10374" xr:uid="{00000000-0005-0000-0000-000090050000}"/>
    <cellStyle name="40 % - Akzent5 3 3 4 3 2" xfId="23825" xr:uid="{00000000-0005-0000-0000-000090050000}"/>
    <cellStyle name="40 % - Akzent5 3 3 4 3 3" xfId="37309" xr:uid="{00000000-0005-0000-0000-000090050000}"/>
    <cellStyle name="40 % - Akzent5 3 3 4 3 4" xfId="50800" xr:uid="{00000000-0005-0000-0000-000090050000}"/>
    <cellStyle name="40 % - Akzent5 3 3 4 4" xfId="13730" xr:uid="{00000000-0005-0000-0000-000090050000}"/>
    <cellStyle name="40 % - Akzent5 3 3 4 4 2" xfId="27181" xr:uid="{00000000-0005-0000-0000-000090050000}"/>
    <cellStyle name="40 % - Akzent5 3 3 4 4 3" xfId="40665" xr:uid="{00000000-0005-0000-0000-000090050000}"/>
    <cellStyle name="40 % - Akzent5 3 3 4 4 4" xfId="54156" xr:uid="{00000000-0005-0000-0000-000090050000}"/>
    <cellStyle name="40 % - Akzent5 3 3 4 5" xfId="17112" xr:uid="{00000000-0005-0000-0000-000090050000}"/>
    <cellStyle name="40 % - Akzent5 3 3 4 6" xfId="30596" xr:uid="{00000000-0005-0000-0000-000090050000}"/>
    <cellStyle name="40 % - Akzent5 3 3 4 7" xfId="44087" xr:uid="{00000000-0005-0000-0000-000090050000}"/>
    <cellStyle name="40 % - Akzent5 3 3 5" xfId="4237" xr:uid="{00000000-0005-0000-0000-000091050000}"/>
    <cellStyle name="40 % - Akzent5 3 3 5 2" xfId="7594" xr:uid="{00000000-0005-0000-0000-000091050000}"/>
    <cellStyle name="40 % - Akzent5 3 3 5 2 2" xfId="21045" xr:uid="{00000000-0005-0000-0000-000091050000}"/>
    <cellStyle name="40 % - Akzent5 3 3 5 2 3" xfId="34529" xr:uid="{00000000-0005-0000-0000-000091050000}"/>
    <cellStyle name="40 % - Akzent5 3 3 5 2 4" xfId="48020" xr:uid="{00000000-0005-0000-0000-000091050000}"/>
    <cellStyle name="40 % - Akzent5 3 3 5 3" xfId="10950" xr:uid="{00000000-0005-0000-0000-000091050000}"/>
    <cellStyle name="40 % - Akzent5 3 3 5 3 2" xfId="24401" xr:uid="{00000000-0005-0000-0000-000091050000}"/>
    <cellStyle name="40 % - Akzent5 3 3 5 3 3" xfId="37885" xr:uid="{00000000-0005-0000-0000-000091050000}"/>
    <cellStyle name="40 % - Akzent5 3 3 5 3 4" xfId="51376" xr:uid="{00000000-0005-0000-0000-000091050000}"/>
    <cellStyle name="40 % - Akzent5 3 3 5 4" xfId="14306" xr:uid="{00000000-0005-0000-0000-000091050000}"/>
    <cellStyle name="40 % - Akzent5 3 3 5 4 2" xfId="27757" xr:uid="{00000000-0005-0000-0000-000091050000}"/>
    <cellStyle name="40 % - Akzent5 3 3 5 4 3" xfId="41241" xr:uid="{00000000-0005-0000-0000-000091050000}"/>
    <cellStyle name="40 % - Akzent5 3 3 5 4 4" xfId="54732" xr:uid="{00000000-0005-0000-0000-000091050000}"/>
    <cellStyle name="40 % - Akzent5 3 3 5 5" xfId="17688" xr:uid="{00000000-0005-0000-0000-000091050000}"/>
    <cellStyle name="40 % - Akzent5 3 3 5 6" xfId="31172" xr:uid="{00000000-0005-0000-0000-000091050000}"/>
    <cellStyle name="40 % - Akzent5 3 3 5 7" xfId="44663" xr:uid="{00000000-0005-0000-0000-000091050000}"/>
    <cellStyle name="40 % - Akzent5 3 3 6" xfId="4787" xr:uid="{00000000-0005-0000-0000-00008C050000}"/>
    <cellStyle name="40 % - Akzent5 3 3 6 2" xfId="18238" xr:uid="{00000000-0005-0000-0000-00008C050000}"/>
    <cellStyle name="40 % - Akzent5 3 3 6 3" xfId="31722" xr:uid="{00000000-0005-0000-0000-00008C050000}"/>
    <cellStyle name="40 % - Akzent5 3 3 6 4" xfId="45213" xr:uid="{00000000-0005-0000-0000-00008C050000}"/>
    <cellStyle name="40 % - Akzent5 3 3 7" xfId="8143" xr:uid="{00000000-0005-0000-0000-00008C050000}"/>
    <cellStyle name="40 % - Akzent5 3 3 7 2" xfId="21594" xr:uid="{00000000-0005-0000-0000-00008C050000}"/>
    <cellStyle name="40 % - Akzent5 3 3 7 3" xfId="35078" xr:uid="{00000000-0005-0000-0000-00008C050000}"/>
    <cellStyle name="40 % - Akzent5 3 3 7 4" xfId="48569" xr:uid="{00000000-0005-0000-0000-00008C050000}"/>
    <cellStyle name="40 % - Akzent5 3 3 8" xfId="11499" xr:uid="{00000000-0005-0000-0000-00008C050000}"/>
    <cellStyle name="40 % - Akzent5 3 3 8 2" xfId="24950" xr:uid="{00000000-0005-0000-0000-00008C050000}"/>
    <cellStyle name="40 % - Akzent5 3 3 8 3" xfId="38434" xr:uid="{00000000-0005-0000-0000-00008C050000}"/>
    <cellStyle name="40 % - Akzent5 3 3 8 4" xfId="51925" xr:uid="{00000000-0005-0000-0000-00008C050000}"/>
    <cellStyle name="40 % - Akzent5 3 3 9" xfId="14880" xr:uid="{00000000-0005-0000-0000-00008C050000}"/>
    <cellStyle name="40 % - Akzent5 3 4" xfId="1723" xr:uid="{00000000-0005-0000-0000-000092050000}"/>
    <cellStyle name="40 % - Akzent5 3 4 2" xfId="2862" xr:uid="{00000000-0005-0000-0000-000093050000}"/>
    <cellStyle name="40 % - Akzent5 3 4 2 2" xfId="6223" xr:uid="{00000000-0005-0000-0000-000093050000}"/>
    <cellStyle name="40 % - Akzent5 3 4 2 2 2" xfId="19674" xr:uid="{00000000-0005-0000-0000-000093050000}"/>
    <cellStyle name="40 % - Akzent5 3 4 2 2 3" xfId="33158" xr:uid="{00000000-0005-0000-0000-000093050000}"/>
    <cellStyle name="40 % - Akzent5 3 4 2 2 4" xfId="46649" xr:uid="{00000000-0005-0000-0000-000093050000}"/>
    <cellStyle name="40 % - Akzent5 3 4 2 3" xfId="9579" xr:uid="{00000000-0005-0000-0000-000093050000}"/>
    <cellStyle name="40 % - Akzent5 3 4 2 3 2" xfId="23030" xr:uid="{00000000-0005-0000-0000-000093050000}"/>
    <cellStyle name="40 % - Akzent5 3 4 2 3 3" xfId="36514" xr:uid="{00000000-0005-0000-0000-000093050000}"/>
    <cellStyle name="40 % - Akzent5 3 4 2 3 4" xfId="50005" xr:uid="{00000000-0005-0000-0000-000093050000}"/>
    <cellStyle name="40 % - Akzent5 3 4 2 4" xfId="12935" xr:uid="{00000000-0005-0000-0000-000093050000}"/>
    <cellStyle name="40 % - Akzent5 3 4 2 4 2" xfId="26386" xr:uid="{00000000-0005-0000-0000-000093050000}"/>
    <cellStyle name="40 % - Akzent5 3 4 2 4 3" xfId="39870" xr:uid="{00000000-0005-0000-0000-000093050000}"/>
    <cellStyle name="40 % - Akzent5 3 4 2 4 4" xfId="53361" xr:uid="{00000000-0005-0000-0000-000093050000}"/>
    <cellStyle name="40 % - Akzent5 3 4 2 5" xfId="16317" xr:uid="{00000000-0005-0000-0000-000093050000}"/>
    <cellStyle name="40 % - Akzent5 3 4 2 6" xfId="29801" xr:uid="{00000000-0005-0000-0000-000093050000}"/>
    <cellStyle name="40 % - Akzent5 3 4 2 7" xfId="43292" xr:uid="{00000000-0005-0000-0000-000093050000}"/>
    <cellStyle name="40 % - Akzent5 3 4 3" xfId="5096" xr:uid="{00000000-0005-0000-0000-000092050000}"/>
    <cellStyle name="40 % - Akzent5 3 4 3 2" xfId="18547" xr:uid="{00000000-0005-0000-0000-000092050000}"/>
    <cellStyle name="40 % - Akzent5 3 4 3 3" xfId="32031" xr:uid="{00000000-0005-0000-0000-000092050000}"/>
    <cellStyle name="40 % - Akzent5 3 4 3 4" xfId="45522" xr:uid="{00000000-0005-0000-0000-000092050000}"/>
    <cellStyle name="40 % - Akzent5 3 4 4" xfId="8452" xr:uid="{00000000-0005-0000-0000-000092050000}"/>
    <cellStyle name="40 % - Akzent5 3 4 4 2" xfId="21903" xr:uid="{00000000-0005-0000-0000-000092050000}"/>
    <cellStyle name="40 % - Akzent5 3 4 4 3" xfId="35387" xr:uid="{00000000-0005-0000-0000-000092050000}"/>
    <cellStyle name="40 % - Akzent5 3 4 4 4" xfId="48878" xr:uid="{00000000-0005-0000-0000-000092050000}"/>
    <cellStyle name="40 % - Akzent5 3 4 5" xfId="11808" xr:uid="{00000000-0005-0000-0000-000092050000}"/>
    <cellStyle name="40 % - Akzent5 3 4 5 2" xfId="25259" xr:uid="{00000000-0005-0000-0000-000092050000}"/>
    <cellStyle name="40 % - Akzent5 3 4 5 3" xfId="38743" xr:uid="{00000000-0005-0000-0000-000092050000}"/>
    <cellStyle name="40 % - Akzent5 3 4 5 4" xfId="52234" xr:uid="{00000000-0005-0000-0000-000092050000}"/>
    <cellStyle name="40 % - Akzent5 3 4 6" xfId="15190" xr:uid="{00000000-0005-0000-0000-000092050000}"/>
    <cellStyle name="40 % - Akzent5 3 4 7" xfId="28674" xr:uid="{00000000-0005-0000-0000-000092050000}"/>
    <cellStyle name="40 % - Akzent5 3 4 8" xfId="42165" xr:uid="{00000000-0005-0000-0000-000092050000}"/>
    <cellStyle name="40 % - Akzent5 3 5" xfId="2300" xr:uid="{00000000-0005-0000-0000-000094050000}"/>
    <cellStyle name="40 % - Akzent5 3 5 2" xfId="5662" xr:uid="{00000000-0005-0000-0000-000094050000}"/>
    <cellStyle name="40 % - Akzent5 3 5 2 2" xfId="19113" xr:uid="{00000000-0005-0000-0000-000094050000}"/>
    <cellStyle name="40 % - Akzent5 3 5 2 3" xfId="32597" xr:uid="{00000000-0005-0000-0000-000094050000}"/>
    <cellStyle name="40 % - Akzent5 3 5 2 4" xfId="46088" xr:uid="{00000000-0005-0000-0000-000094050000}"/>
    <cellStyle name="40 % - Akzent5 3 5 3" xfId="9018" xr:uid="{00000000-0005-0000-0000-000094050000}"/>
    <cellStyle name="40 % - Akzent5 3 5 3 2" xfId="22469" xr:uid="{00000000-0005-0000-0000-000094050000}"/>
    <cellStyle name="40 % - Akzent5 3 5 3 3" xfId="35953" xr:uid="{00000000-0005-0000-0000-000094050000}"/>
    <cellStyle name="40 % - Akzent5 3 5 3 4" xfId="49444" xr:uid="{00000000-0005-0000-0000-000094050000}"/>
    <cellStyle name="40 % - Akzent5 3 5 4" xfId="12374" xr:uid="{00000000-0005-0000-0000-000094050000}"/>
    <cellStyle name="40 % - Akzent5 3 5 4 2" xfId="25825" xr:uid="{00000000-0005-0000-0000-000094050000}"/>
    <cellStyle name="40 % - Akzent5 3 5 4 3" xfId="39309" xr:uid="{00000000-0005-0000-0000-000094050000}"/>
    <cellStyle name="40 % - Akzent5 3 5 4 4" xfId="52800" xr:uid="{00000000-0005-0000-0000-000094050000}"/>
    <cellStyle name="40 % - Akzent5 3 5 5" xfId="15756" xr:uid="{00000000-0005-0000-0000-000094050000}"/>
    <cellStyle name="40 % - Akzent5 3 5 6" xfId="29240" xr:uid="{00000000-0005-0000-0000-000094050000}"/>
    <cellStyle name="40 % - Akzent5 3 5 7" xfId="42731" xr:uid="{00000000-0005-0000-0000-000094050000}"/>
    <cellStyle name="40 % - Akzent5 3 6" xfId="3406" xr:uid="{00000000-0005-0000-0000-000095050000}"/>
    <cellStyle name="40 % - Akzent5 3 6 2" xfId="6767" xr:uid="{00000000-0005-0000-0000-000095050000}"/>
    <cellStyle name="40 % - Akzent5 3 6 2 2" xfId="20218" xr:uid="{00000000-0005-0000-0000-000095050000}"/>
    <cellStyle name="40 % - Akzent5 3 6 2 3" xfId="33702" xr:uid="{00000000-0005-0000-0000-000095050000}"/>
    <cellStyle name="40 % - Akzent5 3 6 2 4" xfId="47193" xr:uid="{00000000-0005-0000-0000-000095050000}"/>
    <cellStyle name="40 % - Akzent5 3 6 3" xfId="10123" xr:uid="{00000000-0005-0000-0000-000095050000}"/>
    <cellStyle name="40 % - Akzent5 3 6 3 2" xfId="23574" xr:uid="{00000000-0005-0000-0000-000095050000}"/>
    <cellStyle name="40 % - Akzent5 3 6 3 3" xfId="37058" xr:uid="{00000000-0005-0000-0000-000095050000}"/>
    <cellStyle name="40 % - Akzent5 3 6 3 4" xfId="50549" xr:uid="{00000000-0005-0000-0000-000095050000}"/>
    <cellStyle name="40 % - Akzent5 3 6 4" xfId="13479" xr:uid="{00000000-0005-0000-0000-000095050000}"/>
    <cellStyle name="40 % - Akzent5 3 6 4 2" xfId="26930" xr:uid="{00000000-0005-0000-0000-000095050000}"/>
    <cellStyle name="40 % - Akzent5 3 6 4 3" xfId="40414" xr:uid="{00000000-0005-0000-0000-000095050000}"/>
    <cellStyle name="40 % - Akzent5 3 6 4 4" xfId="53905" xr:uid="{00000000-0005-0000-0000-000095050000}"/>
    <cellStyle name="40 % - Akzent5 3 6 5" xfId="16861" xr:uid="{00000000-0005-0000-0000-000095050000}"/>
    <cellStyle name="40 % - Akzent5 3 6 6" xfId="30345" xr:uid="{00000000-0005-0000-0000-000095050000}"/>
    <cellStyle name="40 % - Akzent5 3 6 7" xfId="43836" xr:uid="{00000000-0005-0000-0000-000095050000}"/>
    <cellStyle name="40 % - Akzent5 3 7" xfId="3986" xr:uid="{00000000-0005-0000-0000-000096050000}"/>
    <cellStyle name="40 % - Akzent5 3 7 2" xfId="7343" xr:uid="{00000000-0005-0000-0000-000096050000}"/>
    <cellStyle name="40 % - Akzent5 3 7 2 2" xfId="20794" xr:uid="{00000000-0005-0000-0000-000096050000}"/>
    <cellStyle name="40 % - Akzent5 3 7 2 3" xfId="34278" xr:uid="{00000000-0005-0000-0000-000096050000}"/>
    <cellStyle name="40 % - Akzent5 3 7 2 4" xfId="47769" xr:uid="{00000000-0005-0000-0000-000096050000}"/>
    <cellStyle name="40 % - Akzent5 3 7 3" xfId="10699" xr:uid="{00000000-0005-0000-0000-000096050000}"/>
    <cellStyle name="40 % - Akzent5 3 7 3 2" xfId="24150" xr:uid="{00000000-0005-0000-0000-000096050000}"/>
    <cellStyle name="40 % - Akzent5 3 7 3 3" xfId="37634" xr:uid="{00000000-0005-0000-0000-000096050000}"/>
    <cellStyle name="40 % - Akzent5 3 7 3 4" xfId="51125" xr:uid="{00000000-0005-0000-0000-000096050000}"/>
    <cellStyle name="40 % - Akzent5 3 7 4" xfId="14055" xr:uid="{00000000-0005-0000-0000-000096050000}"/>
    <cellStyle name="40 % - Akzent5 3 7 4 2" xfId="27506" xr:uid="{00000000-0005-0000-0000-000096050000}"/>
    <cellStyle name="40 % - Akzent5 3 7 4 3" xfId="40990" xr:uid="{00000000-0005-0000-0000-000096050000}"/>
    <cellStyle name="40 % - Akzent5 3 7 4 4" xfId="54481" xr:uid="{00000000-0005-0000-0000-000096050000}"/>
    <cellStyle name="40 % - Akzent5 3 7 5" xfId="17437" xr:uid="{00000000-0005-0000-0000-000096050000}"/>
    <cellStyle name="40 % - Akzent5 3 7 6" xfId="30921" xr:uid="{00000000-0005-0000-0000-000096050000}"/>
    <cellStyle name="40 % - Akzent5 3 7 7" xfId="44412" xr:uid="{00000000-0005-0000-0000-000096050000}"/>
    <cellStyle name="40 % - Akzent5 3 8" xfId="4536" xr:uid="{00000000-0005-0000-0000-00007F050000}"/>
    <cellStyle name="40 % - Akzent5 3 8 2" xfId="17987" xr:uid="{00000000-0005-0000-0000-00007F050000}"/>
    <cellStyle name="40 % - Akzent5 3 8 3" xfId="31471" xr:uid="{00000000-0005-0000-0000-00007F050000}"/>
    <cellStyle name="40 % - Akzent5 3 8 4" xfId="44962" xr:uid="{00000000-0005-0000-0000-00007F050000}"/>
    <cellStyle name="40 % - Akzent5 3 9" xfId="7892" xr:uid="{00000000-0005-0000-0000-00007F050000}"/>
    <cellStyle name="40 % - Akzent5 3 9 2" xfId="21343" xr:uid="{00000000-0005-0000-0000-00007F050000}"/>
    <cellStyle name="40 % - Akzent5 3 9 3" xfId="34827" xr:uid="{00000000-0005-0000-0000-00007F050000}"/>
    <cellStyle name="40 % - Akzent5 3 9 4" xfId="48318" xr:uid="{00000000-0005-0000-0000-00007F050000}"/>
    <cellStyle name="40 % - Akzent5 4" xfId="1183" xr:uid="{00000000-0005-0000-0000-000097050000}"/>
    <cellStyle name="40 % - Akzent5 4 10" xfId="11267" xr:uid="{00000000-0005-0000-0000-000097050000}"/>
    <cellStyle name="40 % - Akzent5 4 10 2" xfId="24718" xr:uid="{00000000-0005-0000-0000-000097050000}"/>
    <cellStyle name="40 % - Akzent5 4 10 3" xfId="38202" xr:uid="{00000000-0005-0000-0000-000097050000}"/>
    <cellStyle name="40 % - Akzent5 4 10 4" xfId="51693" xr:uid="{00000000-0005-0000-0000-000097050000}"/>
    <cellStyle name="40 % - Akzent5 4 11" xfId="14648" xr:uid="{00000000-0005-0000-0000-000097050000}"/>
    <cellStyle name="40 % - Akzent5 4 12" xfId="28131" xr:uid="{00000000-0005-0000-0000-000097050000}"/>
    <cellStyle name="40 % - Akzent5 4 13" xfId="41622" xr:uid="{00000000-0005-0000-0000-000097050000}"/>
    <cellStyle name="40 % - Akzent5 4 2" xfId="1277" xr:uid="{00000000-0005-0000-0000-000098050000}"/>
    <cellStyle name="40 % - Akzent5 4 2 10" xfId="14750" xr:uid="{00000000-0005-0000-0000-000098050000}"/>
    <cellStyle name="40 % - Akzent5 4 2 11" xfId="28233" xr:uid="{00000000-0005-0000-0000-000098050000}"/>
    <cellStyle name="40 % - Akzent5 4 2 12" xfId="41724" xr:uid="{00000000-0005-0000-0000-000098050000}"/>
    <cellStyle name="40 % - Akzent5 4 2 2" xfId="1515" xr:uid="{00000000-0005-0000-0000-000099050000}"/>
    <cellStyle name="40 % - Akzent5 4 2 2 10" xfId="28483" xr:uid="{00000000-0005-0000-0000-000099050000}"/>
    <cellStyle name="40 % - Akzent5 4 2 2 11" xfId="41974" xr:uid="{00000000-0005-0000-0000-000099050000}"/>
    <cellStyle name="40 % - Akzent5 4 2 2 2" xfId="2091" xr:uid="{00000000-0005-0000-0000-00009A050000}"/>
    <cellStyle name="40 % - Akzent5 4 2 2 2 2" xfId="3232" xr:uid="{00000000-0005-0000-0000-00009B050000}"/>
    <cellStyle name="40 % - Akzent5 4 2 2 2 2 2" xfId="6593" xr:uid="{00000000-0005-0000-0000-00009B050000}"/>
    <cellStyle name="40 % - Akzent5 4 2 2 2 2 2 2" xfId="20044" xr:uid="{00000000-0005-0000-0000-00009B050000}"/>
    <cellStyle name="40 % - Akzent5 4 2 2 2 2 2 3" xfId="33528" xr:uid="{00000000-0005-0000-0000-00009B050000}"/>
    <cellStyle name="40 % - Akzent5 4 2 2 2 2 2 4" xfId="47019" xr:uid="{00000000-0005-0000-0000-00009B050000}"/>
    <cellStyle name="40 % - Akzent5 4 2 2 2 2 3" xfId="9949" xr:uid="{00000000-0005-0000-0000-00009B050000}"/>
    <cellStyle name="40 % - Akzent5 4 2 2 2 2 3 2" xfId="23400" xr:uid="{00000000-0005-0000-0000-00009B050000}"/>
    <cellStyle name="40 % - Akzent5 4 2 2 2 2 3 3" xfId="36884" xr:uid="{00000000-0005-0000-0000-00009B050000}"/>
    <cellStyle name="40 % - Akzent5 4 2 2 2 2 3 4" xfId="50375" xr:uid="{00000000-0005-0000-0000-00009B050000}"/>
    <cellStyle name="40 % - Akzent5 4 2 2 2 2 4" xfId="13305" xr:uid="{00000000-0005-0000-0000-00009B050000}"/>
    <cellStyle name="40 % - Akzent5 4 2 2 2 2 4 2" xfId="26756" xr:uid="{00000000-0005-0000-0000-00009B050000}"/>
    <cellStyle name="40 % - Akzent5 4 2 2 2 2 4 3" xfId="40240" xr:uid="{00000000-0005-0000-0000-00009B050000}"/>
    <cellStyle name="40 % - Akzent5 4 2 2 2 2 4 4" xfId="53731" xr:uid="{00000000-0005-0000-0000-00009B050000}"/>
    <cellStyle name="40 % - Akzent5 4 2 2 2 2 5" xfId="16687" xr:uid="{00000000-0005-0000-0000-00009B050000}"/>
    <cellStyle name="40 % - Akzent5 4 2 2 2 2 6" xfId="30171" xr:uid="{00000000-0005-0000-0000-00009B050000}"/>
    <cellStyle name="40 % - Akzent5 4 2 2 2 2 7" xfId="43662" xr:uid="{00000000-0005-0000-0000-00009B050000}"/>
    <cellStyle name="40 % - Akzent5 4 2 2 2 3" xfId="5466" xr:uid="{00000000-0005-0000-0000-00009A050000}"/>
    <cellStyle name="40 % - Akzent5 4 2 2 2 3 2" xfId="18917" xr:uid="{00000000-0005-0000-0000-00009A050000}"/>
    <cellStyle name="40 % - Akzent5 4 2 2 2 3 3" xfId="32401" xr:uid="{00000000-0005-0000-0000-00009A050000}"/>
    <cellStyle name="40 % - Akzent5 4 2 2 2 3 4" xfId="45892" xr:uid="{00000000-0005-0000-0000-00009A050000}"/>
    <cellStyle name="40 % - Akzent5 4 2 2 2 4" xfId="8822" xr:uid="{00000000-0005-0000-0000-00009A050000}"/>
    <cellStyle name="40 % - Akzent5 4 2 2 2 4 2" xfId="22273" xr:uid="{00000000-0005-0000-0000-00009A050000}"/>
    <cellStyle name="40 % - Akzent5 4 2 2 2 4 3" xfId="35757" xr:uid="{00000000-0005-0000-0000-00009A050000}"/>
    <cellStyle name="40 % - Akzent5 4 2 2 2 4 4" xfId="49248" xr:uid="{00000000-0005-0000-0000-00009A050000}"/>
    <cellStyle name="40 % - Akzent5 4 2 2 2 5" xfId="12178" xr:uid="{00000000-0005-0000-0000-00009A050000}"/>
    <cellStyle name="40 % - Akzent5 4 2 2 2 5 2" xfId="25629" xr:uid="{00000000-0005-0000-0000-00009A050000}"/>
    <cellStyle name="40 % - Akzent5 4 2 2 2 5 3" xfId="39113" xr:uid="{00000000-0005-0000-0000-00009A050000}"/>
    <cellStyle name="40 % - Akzent5 4 2 2 2 5 4" xfId="52604" xr:uid="{00000000-0005-0000-0000-00009A050000}"/>
    <cellStyle name="40 % - Akzent5 4 2 2 2 6" xfId="15560" xr:uid="{00000000-0005-0000-0000-00009A050000}"/>
    <cellStyle name="40 % - Akzent5 4 2 2 2 7" xfId="29044" xr:uid="{00000000-0005-0000-0000-00009A050000}"/>
    <cellStyle name="40 % - Akzent5 4 2 2 2 8" xfId="42535" xr:uid="{00000000-0005-0000-0000-00009A050000}"/>
    <cellStyle name="40 % - Akzent5 4 2 2 3" xfId="2672" xr:uid="{00000000-0005-0000-0000-00009C050000}"/>
    <cellStyle name="40 % - Akzent5 4 2 2 3 2" xfId="6033" xr:uid="{00000000-0005-0000-0000-00009C050000}"/>
    <cellStyle name="40 % - Akzent5 4 2 2 3 2 2" xfId="19484" xr:uid="{00000000-0005-0000-0000-00009C050000}"/>
    <cellStyle name="40 % - Akzent5 4 2 2 3 2 3" xfId="32968" xr:uid="{00000000-0005-0000-0000-00009C050000}"/>
    <cellStyle name="40 % - Akzent5 4 2 2 3 2 4" xfId="46459" xr:uid="{00000000-0005-0000-0000-00009C050000}"/>
    <cellStyle name="40 % - Akzent5 4 2 2 3 3" xfId="9389" xr:uid="{00000000-0005-0000-0000-00009C050000}"/>
    <cellStyle name="40 % - Akzent5 4 2 2 3 3 2" xfId="22840" xr:uid="{00000000-0005-0000-0000-00009C050000}"/>
    <cellStyle name="40 % - Akzent5 4 2 2 3 3 3" xfId="36324" xr:uid="{00000000-0005-0000-0000-00009C050000}"/>
    <cellStyle name="40 % - Akzent5 4 2 2 3 3 4" xfId="49815" xr:uid="{00000000-0005-0000-0000-00009C050000}"/>
    <cellStyle name="40 % - Akzent5 4 2 2 3 4" xfId="12745" xr:uid="{00000000-0005-0000-0000-00009C050000}"/>
    <cellStyle name="40 % - Akzent5 4 2 2 3 4 2" xfId="26196" xr:uid="{00000000-0005-0000-0000-00009C050000}"/>
    <cellStyle name="40 % - Akzent5 4 2 2 3 4 3" xfId="39680" xr:uid="{00000000-0005-0000-0000-00009C050000}"/>
    <cellStyle name="40 % - Akzent5 4 2 2 3 4 4" xfId="53171" xr:uid="{00000000-0005-0000-0000-00009C050000}"/>
    <cellStyle name="40 % - Akzent5 4 2 2 3 5" xfId="16127" xr:uid="{00000000-0005-0000-0000-00009C050000}"/>
    <cellStyle name="40 % - Akzent5 4 2 2 3 6" xfId="29611" xr:uid="{00000000-0005-0000-0000-00009C050000}"/>
    <cellStyle name="40 % - Akzent5 4 2 2 3 7" xfId="43102" xr:uid="{00000000-0005-0000-0000-00009C050000}"/>
    <cellStyle name="40 % - Akzent5 4 2 2 4" xfId="3777" xr:uid="{00000000-0005-0000-0000-00009D050000}"/>
    <cellStyle name="40 % - Akzent5 4 2 2 4 2" xfId="7138" xr:uid="{00000000-0005-0000-0000-00009D050000}"/>
    <cellStyle name="40 % - Akzent5 4 2 2 4 2 2" xfId="20589" xr:uid="{00000000-0005-0000-0000-00009D050000}"/>
    <cellStyle name="40 % - Akzent5 4 2 2 4 2 3" xfId="34073" xr:uid="{00000000-0005-0000-0000-00009D050000}"/>
    <cellStyle name="40 % - Akzent5 4 2 2 4 2 4" xfId="47564" xr:uid="{00000000-0005-0000-0000-00009D050000}"/>
    <cellStyle name="40 % - Akzent5 4 2 2 4 3" xfId="10494" xr:uid="{00000000-0005-0000-0000-00009D050000}"/>
    <cellStyle name="40 % - Akzent5 4 2 2 4 3 2" xfId="23945" xr:uid="{00000000-0005-0000-0000-00009D050000}"/>
    <cellStyle name="40 % - Akzent5 4 2 2 4 3 3" xfId="37429" xr:uid="{00000000-0005-0000-0000-00009D050000}"/>
    <cellStyle name="40 % - Akzent5 4 2 2 4 3 4" xfId="50920" xr:uid="{00000000-0005-0000-0000-00009D050000}"/>
    <cellStyle name="40 % - Akzent5 4 2 2 4 4" xfId="13850" xr:uid="{00000000-0005-0000-0000-00009D050000}"/>
    <cellStyle name="40 % - Akzent5 4 2 2 4 4 2" xfId="27301" xr:uid="{00000000-0005-0000-0000-00009D050000}"/>
    <cellStyle name="40 % - Akzent5 4 2 2 4 4 3" xfId="40785" xr:uid="{00000000-0005-0000-0000-00009D050000}"/>
    <cellStyle name="40 % - Akzent5 4 2 2 4 4 4" xfId="54276" xr:uid="{00000000-0005-0000-0000-00009D050000}"/>
    <cellStyle name="40 % - Akzent5 4 2 2 4 5" xfId="17232" xr:uid="{00000000-0005-0000-0000-00009D050000}"/>
    <cellStyle name="40 % - Akzent5 4 2 2 4 6" xfId="30716" xr:uid="{00000000-0005-0000-0000-00009D050000}"/>
    <cellStyle name="40 % - Akzent5 4 2 2 4 7" xfId="44207" xr:uid="{00000000-0005-0000-0000-00009D050000}"/>
    <cellStyle name="40 % - Akzent5 4 2 2 5" xfId="4357" xr:uid="{00000000-0005-0000-0000-00009E050000}"/>
    <cellStyle name="40 % - Akzent5 4 2 2 5 2" xfId="7714" xr:uid="{00000000-0005-0000-0000-00009E050000}"/>
    <cellStyle name="40 % - Akzent5 4 2 2 5 2 2" xfId="21165" xr:uid="{00000000-0005-0000-0000-00009E050000}"/>
    <cellStyle name="40 % - Akzent5 4 2 2 5 2 3" xfId="34649" xr:uid="{00000000-0005-0000-0000-00009E050000}"/>
    <cellStyle name="40 % - Akzent5 4 2 2 5 2 4" xfId="48140" xr:uid="{00000000-0005-0000-0000-00009E050000}"/>
    <cellStyle name="40 % - Akzent5 4 2 2 5 3" xfId="11070" xr:uid="{00000000-0005-0000-0000-00009E050000}"/>
    <cellStyle name="40 % - Akzent5 4 2 2 5 3 2" xfId="24521" xr:uid="{00000000-0005-0000-0000-00009E050000}"/>
    <cellStyle name="40 % - Akzent5 4 2 2 5 3 3" xfId="38005" xr:uid="{00000000-0005-0000-0000-00009E050000}"/>
    <cellStyle name="40 % - Akzent5 4 2 2 5 3 4" xfId="51496" xr:uid="{00000000-0005-0000-0000-00009E050000}"/>
    <cellStyle name="40 % - Akzent5 4 2 2 5 4" xfId="14426" xr:uid="{00000000-0005-0000-0000-00009E050000}"/>
    <cellStyle name="40 % - Akzent5 4 2 2 5 4 2" xfId="27877" xr:uid="{00000000-0005-0000-0000-00009E050000}"/>
    <cellStyle name="40 % - Akzent5 4 2 2 5 4 3" xfId="41361" xr:uid="{00000000-0005-0000-0000-00009E050000}"/>
    <cellStyle name="40 % - Akzent5 4 2 2 5 4 4" xfId="54852" xr:uid="{00000000-0005-0000-0000-00009E050000}"/>
    <cellStyle name="40 % - Akzent5 4 2 2 5 5" xfId="17808" xr:uid="{00000000-0005-0000-0000-00009E050000}"/>
    <cellStyle name="40 % - Akzent5 4 2 2 5 6" xfId="31292" xr:uid="{00000000-0005-0000-0000-00009E050000}"/>
    <cellStyle name="40 % - Akzent5 4 2 2 5 7" xfId="44783" xr:uid="{00000000-0005-0000-0000-00009E050000}"/>
    <cellStyle name="40 % - Akzent5 4 2 2 6" xfId="4907" xr:uid="{00000000-0005-0000-0000-000099050000}"/>
    <cellStyle name="40 % - Akzent5 4 2 2 6 2" xfId="18358" xr:uid="{00000000-0005-0000-0000-000099050000}"/>
    <cellStyle name="40 % - Akzent5 4 2 2 6 3" xfId="31842" xr:uid="{00000000-0005-0000-0000-000099050000}"/>
    <cellStyle name="40 % - Akzent5 4 2 2 6 4" xfId="45333" xr:uid="{00000000-0005-0000-0000-000099050000}"/>
    <cellStyle name="40 % - Akzent5 4 2 2 7" xfId="8263" xr:uid="{00000000-0005-0000-0000-000099050000}"/>
    <cellStyle name="40 % - Akzent5 4 2 2 7 2" xfId="21714" xr:uid="{00000000-0005-0000-0000-000099050000}"/>
    <cellStyle name="40 % - Akzent5 4 2 2 7 3" xfId="35198" xr:uid="{00000000-0005-0000-0000-000099050000}"/>
    <cellStyle name="40 % - Akzent5 4 2 2 7 4" xfId="48689" xr:uid="{00000000-0005-0000-0000-000099050000}"/>
    <cellStyle name="40 % - Akzent5 4 2 2 8" xfId="11619" xr:uid="{00000000-0005-0000-0000-000099050000}"/>
    <cellStyle name="40 % - Akzent5 4 2 2 8 2" xfId="25070" xr:uid="{00000000-0005-0000-0000-000099050000}"/>
    <cellStyle name="40 % - Akzent5 4 2 2 8 3" xfId="38554" xr:uid="{00000000-0005-0000-0000-000099050000}"/>
    <cellStyle name="40 % - Akzent5 4 2 2 8 4" xfId="52045" xr:uid="{00000000-0005-0000-0000-000099050000}"/>
    <cellStyle name="40 % - Akzent5 4 2 2 9" xfId="15000" xr:uid="{00000000-0005-0000-0000-000099050000}"/>
    <cellStyle name="40 % - Akzent5 4 2 3" xfId="1842" xr:uid="{00000000-0005-0000-0000-00009F050000}"/>
    <cellStyle name="40 % - Akzent5 4 2 3 2" xfId="2982" xr:uid="{00000000-0005-0000-0000-0000A0050000}"/>
    <cellStyle name="40 % - Akzent5 4 2 3 2 2" xfId="6343" xr:uid="{00000000-0005-0000-0000-0000A0050000}"/>
    <cellStyle name="40 % - Akzent5 4 2 3 2 2 2" xfId="19794" xr:uid="{00000000-0005-0000-0000-0000A0050000}"/>
    <cellStyle name="40 % - Akzent5 4 2 3 2 2 3" xfId="33278" xr:uid="{00000000-0005-0000-0000-0000A0050000}"/>
    <cellStyle name="40 % - Akzent5 4 2 3 2 2 4" xfId="46769" xr:uid="{00000000-0005-0000-0000-0000A0050000}"/>
    <cellStyle name="40 % - Akzent5 4 2 3 2 3" xfId="9699" xr:uid="{00000000-0005-0000-0000-0000A0050000}"/>
    <cellStyle name="40 % - Akzent5 4 2 3 2 3 2" xfId="23150" xr:uid="{00000000-0005-0000-0000-0000A0050000}"/>
    <cellStyle name="40 % - Akzent5 4 2 3 2 3 3" xfId="36634" xr:uid="{00000000-0005-0000-0000-0000A0050000}"/>
    <cellStyle name="40 % - Akzent5 4 2 3 2 3 4" xfId="50125" xr:uid="{00000000-0005-0000-0000-0000A0050000}"/>
    <cellStyle name="40 % - Akzent5 4 2 3 2 4" xfId="13055" xr:uid="{00000000-0005-0000-0000-0000A0050000}"/>
    <cellStyle name="40 % - Akzent5 4 2 3 2 4 2" xfId="26506" xr:uid="{00000000-0005-0000-0000-0000A0050000}"/>
    <cellStyle name="40 % - Akzent5 4 2 3 2 4 3" xfId="39990" xr:uid="{00000000-0005-0000-0000-0000A0050000}"/>
    <cellStyle name="40 % - Akzent5 4 2 3 2 4 4" xfId="53481" xr:uid="{00000000-0005-0000-0000-0000A0050000}"/>
    <cellStyle name="40 % - Akzent5 4 2 3 2 5" xfId="16437" xr:uid="{00000000-0005-0000-0000-0000A0050000}"/>
    <cellStyle name="40 % - Akzent5 4 2 3 2 6" xfId="29921" xr:uid="{00000000-0005-0000-0000-0000A0050000}"/>
    <cellStyle name="40 % - Akzent5 4 2 3 2 7" xfId="43412" xr:uid="{00000000-0005-0000-0000-0000A0050000}"/>
    <cellStyle name="40 % - Akzent5 4 2 3 3" xfId="5216" xr:uid="{00000000-0005-0000-0000-00009F050000}"/>
    <cellStyle name="40 % - Akzent5 4 2 3 3 2" xfId="18667" xr:uid="{00000000-0005-0000-0000-00009F050000}"/>
    <cellStyle name="40 % - Akzent5 4 2 3 3 3" xfId="32151" xr:uid="{00000000-0005-0000-0000-00009F050000}"/>
    <cellStyle name="40 % - Akzent5 4 2 3 3 4" xfId="45642" xr:uid="{00000000-0005-0000-0000-00009F050000}"/>
    <cellStyle name="40 % - Akzent5 4 2 3 4" xfId="8572" xr:uid="{00000000-0005-0000-0000-00009F050000}"/>
    <cellStyle name="40 % - Akzent5 4 2 3 4 2" xfId="22023" xr:uid="{00000000-0005-0000-0000-00009F050000}"/>
    <cellStyle name="40 % - Akzent5 4 2 3 4 3" xfId="35507" xr:uid="{00000000-0005-0000-0000-00009F050000}"/>
    <cellStyle name="40 % - Akzent5 4 2 3 4 4" xfId="48998" xr:uid="{00000000-0005-0000-0000-00009F050000}"/>
    <cellStyle name="40 % - Akzent5 4 2 3 5" xfId="11928" xr:uid="{00000000-0005-0000-0000-00009F050000}"/>
    <cellStyle name="40 % - Akzent5 4 2 3 5 2" xfId="25379" xr:uid="{00000000-0005-0000-0000-00009F050000}"/>
    <cellStyle name="40 % - Akzent5 4 2 3 5 3" xfId="38863" xr:uid="{00000000-0005-0000-0000-00009F050000}"/>
    <cellStyle name="40 % - Akzent5 4 2 3 5 4" xfId="52354" xr:uid="{00000000-0005-0000-0000-00009F050000}"/>
    <cellStyle name="40 % - Akzent5 4 2 3 6" xfId="15310" xr:uid="{00000000-0005-0000-0000-00009F050000}"/>
    <cellStyle name="40 % - Akzent5 4 2 3 7" xfId="28794" xr:uid="{00000000-0005-0000-0000-00009F050000}"/>
    <cellStyle name="40 % - Akzent5 4 2 3 8" xfId="42285" xr:uid="{00000000-0005-0000-0000-00009F050000}"/>
    <cellStyle name="40 % - Akzent5 4 2 4" xfId="2421" xr:uid="{00000000-0005-0000-0000-0000A1050000}"/>
    <cellStyle name="40 % - Akzent5 4 2 4 2" xfId="5783" xr:uid="{00000000-0005-0000-0000-0000A1050000}"/>
    <cellStyle name="40 % - Akzent5 4 2 4 2 2" xfId="19234" xr:uid="{00000000-0005-0000-0000-0000A1050000}"/>
    <cellStyle name="40 % - Akzent5 4 2 4 2 3" xfId="32718" xr:uid="{00000000-0005-0000-0000-0000A1050000}"/>
    <cellStyle name="40 % - Akzent5 4 2 4 2 4" xfId="46209" xr:uid="{00000000-0005-0000-0000-0000A1050000}"/>
    <cellStyle name="40 % - Akzent5 4 2 4 3" xfId="9139" xr:uid="{00000000-0005-0000-0000-0000A1050000}"/>
    <cellStyle name="40 % - Akzent5 4 2 4 3 2" xfId="22590" xr:uid="{00000000-0005-0000-0000-0000A1050000}"/>
    <cellStyle name="40 % - Akzent5 4 2 4 3 3" xfId="36074" xr:uid="{00000000-0005-0000-0000-0000A1050000}"/>
    <cellStyle name="40 % - Akzent5 4 2 4 3 4" xfId="49565" xr:uid="{00000000-0005-0000-0000-0000A1050000}"/>
    <cellStyle name="40 % - Akzent5 4 2 4 4" xfId="12495" xr:uid="{00000000-0005-0000-0000-0000A1050000}"/>
    <cellStyle name="40 % - Akzent5 4 2 4 4 2" xfId="25946" xr:uid="{00000000-0005-0000-0000-0000A1050000}"/>
    <cellStyle name="40 % - Akzent5 4 2 4 4 3" xfId="39430" xr:uid="{00000000-0005-0000-0000-0000A1050000}"/>
    <cellStyle name="40 % - Akzent5 4 2 4 4 4" xfId="52921" xr:uid="{00000000-0005-0000-0000-0000A1050000}"/>
    <cellStyle name="40 % - Akzent5 4 2 4 5" xfId="15877" xr:uid="{00000000-0005-0000-0000-0000A1050000}"/>
    <cellStyle name="40 % - Akzent5 4 2 4 6" xfId="29361" xr:uid="{00000000-0005-0000-0000-0000A1050000}"/>
    <cellStyle name="40 % - Akzent5 4 2 4 7" xfId="42852" xr:uid="{00000000-0005-0000-0000-0000A1050000}"/>
    <cellStyle name="40 % - Akzent5 4 2 5" xfId="3527" xr:uid="{00000000-0005-0000-0000-0000A2050000}"/>
    <cellStyle name="40 % - Akzent5 4 2 5 2" xfId="6888" xr:uid="{00000000-0005-0000-0000-0000A2050000}"/>
    <cellStyle name="40 % - Akzent5 4 2 5 2 2" xfId="20339" xr:uid="{00000000-0005-0000-0000-0000A2050000}"/>
    <cellStyle name="40 % - Akzent5 4 2 5 2 3" xfId="33823" xr:uid="{00000000-0005-0000-0000-0000A2050000}"/>
    <cellStyle name="40 % - Akzent5 4 2 5 2 4" xfId="47314" xr:uid="{00000000-0005-0000-0000-0000A2050000}"/>
    <cellStyle name="40 % - Akzent5 4 2 5 3" xfId="10244" xr:uid="{00000000-0005-0000-0000-0000A2050000}"/>
    <cellStyle name="40 % - Akzent5 4 2 5 3 2" xfId="23695" xr:uid="{00000000-0005-0000-0000-0000A2050000}"/>
    <cellStyle name="40 % - Akzent5 4 2 5 3 3" xfId="37179" xr:uid="{00000000-0005-0000-0000-0000A2050000}"/>
    <cellStyle name="40 % - Akzent5 4 2 5 3 4" xfId="50670" xr:uid="{00000000-0005-0000-0000-0000A2050000}"/>
    <cellStyle name="40 % - Akzent5 4 2 5 4" xfId="13600" xr:uid="{00000000-0005-0000-0000-0000A2050000}"/>
    <cellStyle name="40 % - Akzent5 4 2 5 4 2" xfId="27051" xr:uid="{00000000-0005-0000-0000-0000A2050000}"/>
    <cellStyle name="40 % - Akzent5 4 2 5 4 3" xfId="40535" xr:uid="{00000000-0005-0000-0000-0000A2050000}"/>
    <cellStyle name="40 % - Akzent5 4 2 5 4 4" xfId="54026" xr:uid="{00000000-0005-0000-0000-0000A2050000}"/>
    <cellStyle name="40 % - Akzent5 4 2 5 5" xfId="16982" xr:uid="{00000000-0005-0000-0000-0000A2050000}"/>
    <cellStyle name="40 % - Akzent5 4 2 5 6" xfId="30466" xr:uid="{00000000-0005-0000-0000-0000A2050000}"/>
    <cellStyle name="40 % - Akzent5 4 2 5 7" xfId="43957" xr:uid="{00000000-0005-0000-0000-0000A2050000}"/>
    <cellStyle name="40 % - Akzent5 4 2 6" xfId="4107" xr:uid="{00000000-0005-0000-0000-0000A3050000}"/>
    <cellStyle name="40 % - Akzent5 4 2 6 2" xfId="7464" xr:uid="{00000000-0005-0000-0000-0000A3050000}"/>
    <cellStyle name="40 % - Akzent5 4 2 6 2 2" xfId="20915" xr:uid="{00000000-0005-0000-0000-0000A3050000}"/>
    <cellStyle name="40 % - Akzent5 4 2 6 2 3" xfId="34399" xr:uid="{00000000-0005-0000-0000-0000A3050000}"/>
    <cellStyle name="40 % - Akzent5 4 2 6 2 4" xfId="47890" xr:uid="{00000000-0005-0000-0000-0000A3050000}"/>
    <cellStyle name="40 % - Akzent5 4 2 6 3" xfId="10820" xr:uid="{00000000-0005-0000-0000-0000A3050000}"/>
    <cellStyle name="40 % - Akzent5 4 2 6 3 2" xfId="24271" xr:uid="{00000000-0005-0000-0000-0000A3050000}"/>
    <cellStyle name="40 % - Akzent5 4 2 6 3 3" xfId="37755" xr:uid="{00000000-0005-0000-0000-0000A3050000}"/>
    <cellStyle name="40 % - Akzent5 4 2 6 3 4" xfId="51246" xr:uid="{00000000-0005-0000-0000-0000A3050000}"/>
    <cellStyle name="40 % - Akzent5 4 2 6 4" xfId="14176" xr:uid="{00000000-0005-0000-0000-0000A3050000}"/>
    <cellStyle name="40 % - Akzent5 4 2 6 4 2" xfId="27627" xr:uid="{00000000-0005-0000-0000-0000A3050000}"/>
    <cellStyle name="40 % - Akzent5 4 2 6 4 3" xfId="41111" xr:uid="{00000000-0005-0000-0000-0000A3050000}"/>
    <cellStyle name="40 % - Akzent5 4 2 6 4 4" xfId="54602" xr:uid="{00000000-0005-0000-0000-0000A3050000}"/>
    <cellStyle name="40 % - Akzent5 4 2 6 5" xfId="17558" xr:uid="{00000000-0005-0000-0000-0000A3050000}"/>
    <cellStyle name="40 % - Akzent5 4 2 6 6" xfId="31042" xr:uid="{00000000-0005-0000-0000-0000A3050000}"/>
    <cellStyle name="40 % - Akzent5 4 2 6 7" xfId="44533" xr:uid="{00000000-0005-0000-0000-0000A3050000}"/>
    <cellStyle name="40 % - Akzent5 4 2 7" xfId="4657" xr:uid="{00000000-0005-0000-0000-000098050000}"/>
    <cellStyle name="40 % - Akzent5 4 2 7 2" xfId="18108" xr:uid="{00000000-0005-0000-0000-000098050000}"/>
    <cellStyle name="40 % - Akzent5 4 2 7 3" xfId="31592" xr:uid="{00000000-0005-0000-0000-000098050000}"/>
    <cellStyle name="40 % - Akzent5 4 2 7 4" xfId="45083" xr:uid="{00000000-0005-0000-0000-000098050000}"/>
    <cellStyle name="40 % - Akzent5 4 2 8" xfId="8013" xr:uid="{00000000-0005-0000-0000-000098050000}"/>
    <cellStyle name="40 % - Akzent5 4 2 8 2" xfId="21464" xr:uid="{00000000-0005-0000-0000-000098050000}"/>
    <cellStyle name="40 % - Akzent5 4 2 8 3" xfId="34948" xr:uid="{00000000-0005-0000-0000-000098050000}"/>
    <cellStyle name="40 % - Akzent5 4 2 8 4" xfId="48439" xr:uid="{00000000-0005-0000-0000-000098050000}"/>
    <cellStyle name="40 % - Akzent5 4 2 9" xfId="11369" xr:uid="{00000000-0005-0000-0000-000098050000}"/>
    <cellStyle name="40 % - Akzent5 4 2 9 2" xfId="24820" xr:uid="{00000000-0005-0000-0000-000098050000}"/>
    <cellStyle name="40 % - Akzent5 4 2 9 3" xfId="38304" xr:uid="{00000000-0005-0000-0000-000098050000}"/>
    <cellStyle name="40 % - Akzent5 4 2 9 4" xfId="51795" xr:uid="{00000000-0005-0000-0000-000098050000}"/>
    <cellStyle name="40 % - Akzent5 4 3" xfId="1417" xr:uid="{00000000-0005-0000-0000-0000A4050000}"/>
    <cellStyle name="40 % - Akzent5 4 3 10" xfId="28382" xr:uid="{00000000-0005-0000-0000-0000A4050000}"/>
    <cellStyle name="40 % - Akzent5 4 3 11" xfId="41873" xr:uid="{00000000-0005-0000-0000-0000A4050000}"/>
    <cellStyle name="40 % - Akzent5 4 3 2" xfId="1991" xr:uid="{00000000-0005-0000-0000-0000A5050000}"/>
    <cellStyle name="40 % - Akzent5 4 3 2 2" xfId="3131" xr:uid="{00000000-0005-0000-0000-0000A6050000}"/>
    <cellStyle name="40 % - Akzent5 4 3 2 2 2" xfId="6492" xr:uid="{00000000-0005-0000-0000-0000A6050000}"/>
    <cellStyle name="40 % - Akzent5 4 3 2 2 2 2" xfId="19943" xr:uid="{00000000-0005-0000-0000-0000A6050000}"/>
    <cellStyle name="40 % - Akzent5 4 3 2 2 2 3" xfId="33427" xr:uid="{00000000-0005-0000-0000-0000A6050000}"/>
    <cellStyle name="40 % - Akzent5 4 3 2 2 2 4" xfId="46918" xr:uid="{00000000-0005-0000-0000-0000A6050000}"/>
    <cellStyle name="40 % - Akzent5 4 3 2 2 3" xfId="9848" xr:uid="{00000000-0005-0000-0000-0000A6050000}"/>
    <cellStyle name="40 % - Akzent5 4 3 2 2 3 2" xfId="23299" xr:uid="{00000000-0005-0000-0000-0000A6050000}"/>
    <cellStyle name="40 % - Akzent5 4 3 2 2 3 3" xfId="36783" xr:uid="{00000000-0005-0000-0000-0000A6050000}"/>
    <cellStyle name="40 % - Akzent5 4 3 2 2 3 4" xfId="50274" xr:uid="{00000000-0005-0000-0000-0000A6050000}"/>
    <cellStyle name="40 % - Akzent5 4 3 2 2 4" xfId="13204" xr:uid="{00000000-0005-0000-0000-0000A6050000}"/>
    <cellStyle name="40 % - Akzent5 4 3 2 2 4 2" xfId="26655" xr:uid="{00000000-0005-0000-0000-0000A6050000}"/>
    <cellStyle name="40 % - Akzent5 4 3 2 2 4 3" xfId="40139" xr:uid="{00000000-0005-0000-0000-0000A6050000}"/>
    <cellStyle name="40 % - Akzent5 4 3 2 2 4 4" xfId="53630" xr:uid="{00000000-0005-0000-0000-0000A6050000}"/>
    <cellStyle name="40 % - Akzent5 4 3 2 2 5" xfId="16586" xr:uid="{00000000-0005-0000-0000-0000A6050000}"/>
    <cellStyle name="40 % - Akzent5 4 3 2 2 6" xfId="30070" xr:uid="{00000000-0005-0000-0000-0000A6050000}"/>
    <cellStyle name="40 % - Akzent5 4 3 2 2 7" xfId="43561" xr:uid="{00000000-0005-0000-0000-0000A6050000}"/>
    <cellStyle name="40 % - Akzent5 4 3 2 3" xfId="5365" xr:uid="{00000000-0005-0000-0000-0000A5050000}"/>
    <cellStyle name="40 % - Akzent5 4 3 2 3 2" xfId="18816" xr:uid="{00000000-0005-0000-0000-0000A5050000}"/>
    <cellStyle name="40 % - Akzent5 4 3 2 3 3" xfId="32300" xr:uid="{00000000-0005-0000-0000-0000A5050000}"/>
    <cellStyle name="40 % - Akzent5 4 3 2 3 4" xfId="45791" xr:uid="{00000000-0005-0000-0000-0000A5050000}"/>
    <cellStyle name="40 % - Akzent5 4 3 2 4" xfId="8721" xr:uid="{00000000-0005-0000-0000-0000A5050000}"/>
    <cellStyle name="40 % - Akzent5 4 3 2 4 2" xfId="22172" xr:uid="{00000000-0005-0000-0000-0000A5050000}"/>
    <cellStyle name="40 % - Akzent5 4 3 2 4 3" xfId="35656" xr:uid="{00000000-0005-0000-0000-0000A5050000}"/>
    <cellStyle name="40 % - Akzent5 4 3 2 4 4" xfId="49147" xr:uid="{00000000-0005-0000-0000-0000A5050000}"/>
    <cellStyle name="40 % - Akzent5 4 3 2 5" xfId="12077" xr:uid="{00000000-0005-0000-0000-0000A5050000}"/>
    <cellStyle name="40 % - Akzent5 4 3 2 5 2" xfId="25528" xr:uid="{00000000-0005-0000-0000-0000A5050000}"/>
    <cellStyle name="40 % - Akzent5 4 3 2 5 3" xfId="39012" xr:uid="{00000000-0005-0000-0000-0000A5050000}"/>
    <cellStyle name="40 % - Akzent5 4 3 2 5 4" xfId="52503" xr:uid="{00000000-0005-0000-0000-0000A5050000}"/>
    <cellStyle name="40 % - Akzent5 4 3 2 6" xfId="15459" xr:uid="{00000000-0005-0000-0000-0000A5050000}"/>
    <cellStyle name="40 % - Akzent5 4 3 2 7" xfId="28943" xr:uid="{00000000-0005-0000-0000-0000A5050000}"/>
    <cellStyle name="40 % - Akzent5 4 3 2 8" xfId="42434" xr:uid="{00000000-0005-0000-0000-0000A5050000}"/>
    <cellStyle name="40 % - Akzent5 4 3 3" xfId="2571" xr:uid="{00000000-0005-0000-0000-0000A7050000}"/>
    <cellStyle name="40 % - Akzent5 4 3 3 2" xfId="5932" xr:uid="{00000000-0005-0000-0000-0000A7050000}"/>
    <cellStyle name="40 % - Akzent5 4 3 3 2 2" xfId="19383" xr:uid="{00000000-0005-0000-0000-0000A7050000}"/>
    <cellStyle name="40 % - Akzent5 4 3 3 2 3" xfId="32867" xr:uid="{00000000-0005-0000-0000-0000A7050000}"/>
    <cellStyle name="40 % - Akzent5 4 3 3 2 4" xfId="46358" xr:uid="{00000000-0005-0000-0000-0000A7050000}"/>
    <cellStyle name="40 % - Akzent5 4 3 3 3" xfId="9288" xr:uid="{00000000-0005-0000-0000-0000A7050000}"/>
    <cellStyle name="40 % - Akzent5 4 3 3 3 2" xfId="22739" xr:uid="{00000000-0005-0000-0000-0000A7050000}"/>
    <cellStyle name="40 % - Akzent5 4 3 3 3 3" xfId="36223" xr:uid="{00000000-0005-0000-0000-0000A7050000}"/>
    <cellStyle name="40 % - Akzent5 4 3 3 3 4" xfId="49714" xr:uid="{00000000-0005-0000-0000-0000A7050000}"/>
    <cellStyle name="40 % - Akzent5 4 3 3 4" xfId="12644" xr:uid="{00000000-0005-0000-0000-0000A7050000}"/>
    <cellStyle name="40 % - Akzent5 4 3 3 4 2" xfId="26095" xr:uid="{00000000-0005-0000-0000-0000A7050000}"/>
    <cellStyle name="40 % - Akzent5 4 3 3 4 3" xfId="39579" xr:uid="{00000000-0005-0000-0000-0000A7050000}"/>
    <cellStyle name="40 % - Akzent5 4 3 3 4 4" xfId="53070" xr:uid="{00000000-0005-0000-0000-0000A7050000}"/>
    <cellStyle name="40 % - Akzent5 4 3 3 5" xfId="16026" xr:uid="{00000000-0005-0000-0000-0000A7050000}"/>
    <cellStyle name="40 % - Akzent5 4 3 3 6" xfId="29510" xr:uid="{00000000-0005-0000-0000-0000A7050000}"/>
    <cellStyle name="40 % - Akzent5 4 3 3 7" xfId="43001" xr:uid="{00000000-0005-0000-0000-0000A7050000}"/>
    <cellStyle name="40 % - Akzent5 4 3 4" xfId="3676" xr:uid="{00000000-0005-0000-0000-0000A8050000}"/>
    <cellStyle name="40 % - Akzent5 4 3 4 2" xfId="7037" xr:uid="{00000000-0005-0000-0000-0000A8050000}"/>
    <cellStyle name="40 % - Akzent5 4 3 4 2 2" xfId="20488" xr:uid="{00000000-0005-0000-0000-0000A8050000}"/>
    <cellStyle name="40 % - Akzent5 4 3 4 2 3" xfId="33972" xr:uid="{00000000-0005-0000-0000-0000A8050000}"/>
    <cellStyle name="40 % - Akzent5 4 3 4 2 4" xfId="47463" xr:uid="{00000000-0005-0000-0000-0000A8050000}"/>
    <cellStyle name="40 % - Akzent5 4 3 4 3" xfId="10393" xr:uid="{00000000-0005-0000-0000-0000A8050000}"/>
    <cellStyle name="40 % - Akzent5 4 3 4 3 2" xfId="23844" xr:uid="{00000000-0005-0000-0000-0000A8050000}"/>
    <cellStyle name="40 % - Akzent5 4 3 4 3 3" xfId="37328" xr:uid="{00000000-0005-0000-0000-0000A8050000}"/>
    <cellStyle name="40 % - Akzent5 4 3 4 3 4" xfId="50819" xr:uid="{00000000-0005-0000-0000-0000A8050000}"/>
    <cellStyle name="40 % - Akzent5 4 3 4 4" xfId="13749" xr:uid="{00000000-0005-0000-0000-0000A8050000}"/>
    <cellStyle name="40 % - Akzent5 4 3 4 4 2" xfId="27200" xr:uid="{00000000-0005-0000-0000-0000A8050000}"/>
    <cellStyle name="40 % - Akzent5 4 3 4 4 3" xfId="40684" xr:uid="{00000000-0005-0000-0000-0000A8050000}"/>
    <cellStyle name="40 % - Akzent5 4 3 4 4 4" xfId="54175" xr:uid="{00000000-0005-0000-0000-0000A8050000}"/>
    <cellStyle name="40 % - Akzent5 4 3 4 5" xfId="17131" xr:uid="{00000000-0005-0000-0000-0000A8050000}"/>
    <cellStyle name="40 % - Akzent5 4 3 4 6" xfId="30615" xr:uid="{00000000-0005-0000-0000-0000A8050000}"/>
    <cellStyle name="40 % - Akzent5 4 3 4 7" xfId="44106" xr:uid="{00000000-0005-0000-0000-0000A8050000}"/>
    <cellStyle name="40 % - Akzent5 4 3 5" xfId="4256" xr:uid="{00000000-0005-0000-0000-0000A9050000}"/>
    <cellStyle name="40 % - Akzent5 4 3 5 2" xfId="7613" xr:uid="{00000000-0005-0000-0000-0000A9050000}"/>
    <cellStyle name="40 % - Akzent5 4 3 5 2 2" xfId="21064" xr:uid="{00000000-0005-0000-0000-0000A9050000}"/>
    <cellStyle name="40 % - Akzent5 4 3 5 2 3" xfId="34548" xr:uid="{00000000-0005-0000-0000-0000A9050000}"/>
    <cellStyle name="40 % - Akzent5 4 3 5 2 4" xfId="48039" xr:uid="{00000000-0005-0000-0000-0000A9050000}"/>
    <cellStyle name="40 % - Akzent5 4 3 5 3" xfId="10969" xr:uid="{00000000-0005-0000-0000-0000A9050000}"/>
    <cellStyle name="40 % - Akzent5 4 3 5 3 2" xfId="24420" xr:uid="{00000000-0005-0000-0000-0000A9050000}"/>
    <cellStyle name="40 % - Akzent5 4 3 5 3 3" xfId="37904" xr:uid="{00000000-0005-0000-0000-0000A9050000}"/>
    <cellStyle name="40 % - Akzent5 4 3 5 3 4" xfId="51395" xr:uid="{00000000-0005-0000-0000-0000A9050000}"/>
    <cellStyle name="40 % - Akzent5 4 3 5 4" xfId="14325" xr:uid="{00000000-0005-0000-0000-0000A9050000}"/>
    <cellStyle name="40 % - Akzent5 4 3 5 4 2" xfId="27776" xr:uid="{00000000-0005-0000-0000-0000A9050000}"/>
    <cellStyle name="40 % - Akzent5 4 3 5 4 3" xfId="41260" xr:uid="{00000000-0005-0000-0000-0000A9050000}"/>
    <cellStyle name="40 % - Akzent5 4 3 5 4 4" xfId="54751" xr:uid="{00000000-0005-0000-0000-0000A9050000}"/>
    <cellStyle name="40 % - Akzent5 4 3 5 5" xfId="17707" xr:uid="{00000000-0005-0000-0000-0000A9050000}"/>
    <cellStyle name="40 % - Akzent5 4 3 5 6" xfId="31191" xr:uid="{00000000-0005-0000-0000-0000A9050000}"/>
    <cellStyle name="40 % - Akzent5 4 3 5 7" xfId="44682" xr:uid="{00000000-0005-0000-0000-0000A9050000}"/>
    <cellStyle name="40 % - Akzent5 4 3 6" xfId="4806" xr:uid="{00000000-0005-0000-0000-0000A4050000}"/>
    <cellStyle name="40 % - Akzent5 4 3 6 2" xfId="18257" xr:uid="{00000000-0005-0000-0000-0000A4050000}"/>
    <cellStyle name="40 % - Akzent5 4 3 6 3" xfId="31741" xr:uid="{00000000-0005-0000-0000-0000A4050000}"/>
    <cellStyle name="40 % - Akzent5 4 3 6 4" xfId="45232" xr:uid="{00000000-0005-0000-0000-0000A4050000}"/>
    <cellStyle name="40 % - Akzent5 4 3 7" xfId="8162" xr:uid="{00000000-0005-0000-0000-0000A4050000}"/>
    <cellStyle name="40 % - Akzent5 4 3 7 2" xfId="21613" xr:uid="{00000000-0005-0000-0000-0000A4050000}"/>
    <cellStyle name="40 % - Akzent5 4 3 7 3" xfId="35097" xr:uid="{00000000-0005-0000-0000-0000A4050000}"/>
    <cellStyle name="40 % - Akzent5 4 3 7 4" xfId="48588" xr:uid="{00000000-0005-0000-0000-0000A4050000}"/>
    <cellStyle name="40 % - Akzent5 4 3 8" xfId="11518" xr:uid="{00000000-0005-0000-0000-0000A4050000}"/>
    <cellStyle name="40 % - Akzent5 4 3 8 2" xfId="24969" xr:uid="{00000000-0005-0000-0000-0000A4050000}"/>
    <cellStyle name="40 % - Akzent5 4 3 8 3" xfId="38453" xr:uid="{00000000-0005-0000-0000-0000A4050000}"/>
    <cellStyle name="40 % - Akzent5 4 3 8 4" xfId="51944" xr:uid="{00000000-0005-0000-0000-0000A4050000}"/>
    <cellStyle name="40 % - Akzent5 4 3 9" xfId="14899" xr:uid="{00000000-0005-0000-0000-0000A4050000}"/>
    <cellStyle name="40 % - Akzent5 4 4" xfId="1742" xr:uid="{00000000-0005-0000-0000-0000AA050000}"/>
    <cellStyle name="40 % - Akzent5 4 4 2" xfId="2881" xr:uid="{00000000-0005-0000-0000-0000AB050000}"/>
    <cellStyle name="40 % - Akzent5 4 4 2 2" xfId="6242" xr:uid="{00000000-0005-0000-0000-0000AB050000}"/>
    <cellStyle name="40 % - Akzent5 4 4 2 2 2" xfId="19693" xr:uid="{00000000-0005-0000-0000-0000AB050000}"/>
    <cellStyle name="40 % - Akzent5 4 4 2 2 3" xfId="33177" xr:uid="{00000000-0005-0000-0000-0000AB050000}"/>
    <cellStyle name="40 % - Akzent5 4 4 2 2 4" xfId="46668" xr:uid="{00000000-0005-0000-0000-0000AB050000}"/>
    <cellStyle name="40 % - Akzent5 4 4 2 3" xfId="9598" xr:uid="{00000000-0005-0000-0000-0000AB050000}"/>
    <cellStyle name="40 % - Akzent5 4 4 2 3 2" xfId="23049" xr:uid="{00000000-0005-0000-0000-0000AB050000}"/>
    <cellStyle name="40 % - Akzent5 4 4 2 3 3" xfId="36533" xr:uid="{00000000-0005-0000-0000-0000AB050000}"/>
    <cellStyle name="40 % - Akzent5 4 4 2 3 4" xfId="50024" xr:uid="{00000000-0005-0000-0000-0000AB050000}"/>
    <cellStyle name="40 % - Akzent5 4 4 2 4" xfId="12954" xr:uid="{00000000-0005-0000-0000-0000AB050000}"/>
    <cellStyle name="40 % - Akzent5 4 4 2 4 2" xfId="26405" xr:uid="{00000000-0005-0000-0000-0000AB050000}"/>
    <cellStyle name="40 % - Akzent5 4 4 2 4 3" xfId="39889" xr:uid="{00000000-0005-0000-0000-0000AB050000}"/>
    <cellStyle name="40 % - Akzent5 4 4 2 4 4" xfId="53380" xr:uid="{00000000-0005-0000-0000-0000AB050000}"/>
    <cellStyle name="40 % - Akzent5 4 4 2 5" xfId="16336" xr:uid="{00000000-0005-0000-0000-0000AB050000}"/>
    <cellStyle name="40 % - Akzent5 4 4 2 6" xfId="29820" xr:uid="{00000000-0005-0000-0000-0000AB050000}"/>
    <cellStyle name="40 % - Akzent5 4 4 2 7" xfId="43311" xr:uid="{00000000-0005-0000-0000-0000AB050000}"/>
    <cellStyle name="40 % - Akzent5 4 4 3" xfId="5115" xr:uid="{00000000-0005-0000-0000-0000AA050000}"/>
    <cellStyle name="40 % - Akzent5 4 4 3 2" xfId="18566" xr:uid="{00000000-0005-0000-0000-0000AA050000}"/>
    <cellStyle name="40 % - Akzent5 4 4 3 3" xfId="32050" xr:uid="{00000000-0005-0000-0000-0000AA050000}"/>
    <cellStyle name="40 % - Akzent5 4 4 3 4" xfId="45541" xr:uid="{00000000-0005-0000-0000-0000AA050000}"/>
    <cellStyle name="40 % - Akzent5 4 4 4" xfId="8471" xr:uid="{00000000-0005-0000-0000-0000AA050000}"/>
    <cellStyle name="40 % - Akzent5 4 4 4 2" xfId="21922" xr:uid="{00000000-0005-0000-0000-0000AA050000}"/>
    <cellStyle name="40 % - Akzent5 4 4 4 3" xfId="35406" xr:uid="{00000000-0005-0000-0000-0000AA050000}"/>
    <cellStyle name="40 % - Akzent5 4 4 4 4" xfId="48897" xr:uid="{00000000-0005-0000-0000-0000AA050000}"/>
    <cellStyle name="40 % - Akzent5 4 4 5" xfId="11827" xr:uid="{00000000-0005-0000-0000-0000AA050000}"/>
    <cellStyle name="40 % - Akzent5 4 4 5 2" xfId="25278" xr:uid="{00000000-0005-0000-0000-0000AA050000}"/>
    <cellStyle name="40 % - Akzent5 4 4 5 3" xfId="38762" xr:uid="{00000000-0005-0000-0000-0000AA050000}"/>
    <cellStyle name="40 % - Akzent5 4 4 5 4" xfId="52253" xr:uid="{00000000-0005-0000-0000-0000AA050000}"/>
    <cellStyle name="40 % - Akzent5 4 4 6" xfId="15209" xr:uid="{00000000-0005-0000-0000-0000AA050000}"/>
    <cellStyle name="40 % - Akzent5 4 4 7" xfId="28693" xr:uid="{00000000-0005-0000-0000-0000AA050000}"/>
    <cellStyle name="40 % - Akzent5 4 4 8" xfId="42184" xr:uid="{00000000-0005-0000-0000-0000AA050000}"/>
    <cellStyle name="40 % - Akzent5 4 5" xfId="2319" xr:uid="{00000000-0005-0000-0000-0000AC050000}"/>
    <cellStyle name="40 % - Akzent5 4 5 2" xfId="5681" xr:uid="{00000000-0005-0000-0000-0000AC050000}"/>
    <cellStyle name="40 % - Akzent5 4 5 2 2" xfId="19132" xr:uid="{00000000-0005-0000-0000-0000AC050000}"/>
    <cellStyle name="40 % - Akzent5 4 5 2 3" xfId="32616" xr:uid="{00000000-0005-0000-0000-0000AC050000}"/>
    <cellStyle name="40 % - Akzent5 4 5 2 4" xfId="46107" xr:uid="{00000000-0005-0000-0000-0000AC050000}"/>
    <cellStyle name="40 % - Akzent5 4 5 3" xfId="9037" xr:uid="{00000000-0005-0000-0000-0000AC050000}"/>
    <cellStyle name="40 % - Akzent5 4 5 3 2" xfId="22488" xr:uid="{00000000-0005-0000-0000-0000AC050000}"/>
    <cellStyle name="40 % - Akzent5 4 5 3 3" xfId="35972" xr:uid="{00000000-0005-0000-0000-0000AC050000}"/>
    <cellStyle name="40 % - Akzent5 4 5 3 4" xfId="49463" xr:uid="{00000000-0005-0000-0000-0000AC050000}"/>
    <cellStyle name="40 % - Akzent5 4 5 4" xfId="12393" xr:uid="{00000000-0005-0000-0000-0000AC050000}"/>
    <cellStyle name="40 % - Akzent5 4 5 4 2" xfId="25844" xr:uid="{00000000-0005-0000-0000-0000AC050000}"/>
    <cellStyle name="40 % - Akzent5 4 5 4 3" xfId="39328" xr:uid="{00000000-0005-0000-0000-0000AC050000}"/>
    <cellStyle name="40 % - Akzent5 4 5 4 4" xfId="52819" xr:uid="{00000000-0005-0000-0000-0000AC050000}"/>
    <cellStyle name="40 % - Akzent5 4 5 5" xfId="15775" xr:uid="{00000000-0005-0000-0000-0000AC050000}"/>
    <cellStyle name="40 % - Akzent5 4 5 6" xfId="29259" xr:uid="{00000000-0005-0000-0000-0000AC050000}"/>
    <cellStyle name="40 % - Akzent5 4 5 7" xfId="42750" xr:uid="{00000000-0005-0000-0000-0000AC050000}"/>
    <cellStyle name="40 % - Akzent5 4 6" xfId="3425" xr:uid="{00000000-0005-0000-0000-0000AD050000}"/>
    <cellStyle name="40 % - Akzent5 4 6 2" xfId="6786" xr:uid="{00000000-0005-0000-0000-0000AD050000}"/>
    <cellStyle name="40 % - Akzent5 4 6 2 2" xfId="20237" xr:uid="{00000000-0005-0000-0000-0000AD050000}"/>
    <cellStyle name="40 % - Akzent5 4 6 2 3" xfId="33721" xr:uid="{00000000-0005-0000-0000-0000AD050000}"/>
    <cellStyle name="40 % - Akzent5 4 6 2 4" xfId="47212" xr:uid="{00000000-0005-0000-0000-0000AD050000}"/>
    <cellStyle name="40 % - Akzent5 4 6 3" xfId="10142" xr:uid="{00000000-0005-0000-0000-0000AD050000}"/>
    <cellStyle name="40 % - Akzent5 4 6 3 2" xfId="23593" xr:uid="{00000000-0005-0000-0000-0000AD050000}"/>
    <cellStyle name="40 % - Akzent5 4 6 3 3" xfId="37077" xr:uid="{00000000-0005-0000-0000-0000AD050000}"/>
    <cellStyle name="40 % - Akzent5 4 6 3 4" xfId="50568" xr:uid="{00000000-0005-0000-0000-0000AD050000}"/>
    <cellStyle name="40 % - Akzent5 4 6 4" xfId="13498" xr:uid="{00000000-0005-0000-0000-0000AD050000}"/>
    <cellStyle name="40 % - Akzent5 4 6 4 2" xfId="26949" xr:uid="{00000000-0005-0000-0000-0000AD050000}"/>
    <cellStyle name="40 % - Akzent5 4 6 4 3" xfId="40433" xr:uid="{00000000-0005-0000-0000-0000AD050000}"/>
    <cellStyle name="40 % - Akzent5 4 6 4 4" xfId="53924" xr:uid="{00000000-0005-0000-0000-0000AD050000}"/>
    <cellStyle name="40 % - Akzent5 4 6 5" xfId="16880" xr:uid="{00000000-0005-0000-0000-0000AD050000}"/>
    <cellStyle name="40 % - Akzent5 4 6 6" xfId="30364" xr:uid="{00000000-0005-0000-0000-0000AD050000}"/>
    <cellStyle name="40 % - Akzent5 4 6 7" xfId="43855" xr:uid="{00000000-0005-0000-0000-0000AD050000}"/>
    <cellStyle name="40 % - Akzent5 4 7" xfId="4005" xr:uid="{00000000-0005-0000-0000-0000AE050000}"/>
    <cellStyle name="40 % - Akzent5 4 7 2" xfId="7362" xr:uid="{00000000-0005-0000-0000-0000AE050000}"/>
    <cellStyle name="40 % - Akzent5 4 7 2 2" xfId="20813" xr:uid="{00000000-0005-0000-0000-0000AE050000}"/>
    <cellStyle name="40 % - Akzent5 4 7 2 3" xfId="34297" xr:uid="{00000000-0005-0000-0000-0000AE050000}"/>
    <cellStyle name="40 % - Akzent5 4 7 2 4" xfId="47788" xr:uid="{00000000-0005-0000-0000-0000AE050000}"/>
    <cellStyle name="40 % - Akzent5 4 7 3" xfId="10718" xr:uid="{00000000-0005-0000-0000-0000AE050000}"/>
    <cellStyle name="40 % - Akzent5 4 7 3 2" xfId="24169" xr:uid="{00000000-0005-0000-0000-0000AE050000}"/>
    <cellStyle name="40 % - Akzent5 4 7 3 3" xfId="37653" xr:uid="{00000000-0005-0000-0000-0000AE050000}"/>
    <cellStyle name="40 % - Akzent5 4 7 3 4" xfId="51144" xr:uid="{00000000-0005-0000-0000-0000AE050000}"/>
    <cellStyle name="40 % - Akzent5 4 7 4" xfId="14074" xr:uid="{00000000-0005-0000-0000-0000AE050000}"/>
    <cellStyle name="40 % - Akzent5 4 7 4 2" xfId="27525" xr:uid="{00000000-0005-0000-0000-0000AE050000}"/>
    <cellStyle name="40 % - Akzent5 4 7 4 3" xfId="41009" xr:uid="{00000000-0005-0000-0000-0000AE050000}"/>
    <cellStyle name="40 % - Akzent5 4 7 4 4" xfId="54500" xr:uid="{00000000-0005-0000-0000-0000AE050000}"/>
    <cellStyle name="40 % - Akzent5 4 7 5" xfId="17456" xr:uid="{00000000-0005-0000-0000-0000AE050000}"/>
    <cellStyle name="40 % - Akzent5 4 7 6" xfId="30940" xr:uid="{00000000-0005-0000-0000-0000AE050000}"/>
    <cellStyle name="40 % - Akzent5 4 7 7" xfId="44431" xr:uid="{00000000-0005-0000-0000-0000AE050000}"/>
    <cellStyle name="40 % - Akzent5 4 8" xfId="4555" xr:uid="{00000000-0005-0000-0000-000097050000}"/>
    <cellStyle name="40 % - Akzent5 4 8 2" xfId="18006" xr:uid="{00000000-0005-0000-0000-000097050000}"/>
    <cellStyle name="40 % - Akzent5 4 8 3" xfId="31490" xr:uid="{00000000-0005-0000-0000-000097050000}"/>
    <cellStyle name="40 % - Akzent5 4 8 4" xfId="44981" xr:uid="{00000000-0005-0000-0000-000097050000}"/>
    <cellStyle name="40 % - Akzent5 4 9" xfId="7911" xr:uid="{00000000-0005-0000-0000-000097050000}"/>
    <cellStyle name="40 % - Akzent5 4 9 2" xfId="21362" xr:uid="{00000000-0005-0000-0000-000097050000}"/>
    <cellStyle name="40 % - Akzent5 4 9 3" xfId="34846" xr:uid="{00000000-0005-0000-0000-000097050000}"/>
    <cellStyle name="40 % - Akzent5 4 9 4" xfId="48337" xr:uid="{00000000-0005-0000-0000-000097050000}"/>
    <cellStyle name="40 % - Akzent5 5" xfId="1203" xr:uid="{00000000-0005-0000-0000-0000AF050000}"/>
    <cellStyle name="40 % - Akzent5 5 10" xfId="14666" xr:uid="{00000000-0005-0000-0000-0000AF050000}"/>
    <cellStyle name="40 % - Akzent5 5 11" xfId="28149" xr:uid="{00000000-0005-0000-0000-0000AF050000}"/>
    <cellStyle name="40 % - Akzent5 5 12" xfId="41640" xr:uid="{00000000-0005-0000-0000-0000AF050000}"/>
    <cellStyle name="40 % - Akzent5 5 2" xfId="1434" xr:uid="{00000000-0005-0000-0000-0000B0050000}"/>
    <cellStyle name="40 % - Akzent5 5 2 10" xfId="28399" xr:uid="{00000000-0005-0000-0000-0000B0050000}"/>
    <cellStyle name="40 % - Akzent5 5 2 11" xfId="41890" xr:uid="{00000000-0005-0000-0000-0000B0050000}"/>
    <cellStyle name="40 % - Akzent5 5 2 2" xfId="2008" xr:uid="{00000000-0005-0000-0000-0000B1050000}"/>
    <cellStyle name="40 % - Akzent5 5 2 2 2" xfId="3148" xr:uid="{00000000-0005-0000-0000-0000B2050000}"/>
    <cellStyle name="40 % - Akzent5 5 2 2 2 2" xfId="6509" xr:uid="{00000000-0005-0000-0000-0000B2050000}"/>
    <cellStyle name="40 % - Akzent5 5 2 2 2 2 2" xfId="19960" xr:uid="{00000000-0005-0000-0000-0000B2050000}"/>
    <cellStyle name="40 % - Akzent5 5 2 2 2 2 3" xfId="33444" xr:uid="{00000000-0005-0000-0000-0000B2050000}"/>
    <cellStyle name="40 % - Akzent5 5 2 2 2 2 4" xfId="46935" xr:uid="{00000000-0005-0000-0000-0000B2050000}"/>
    <cellStyle name="40 % - Akzent5 5 2 2 2 3" xfId="9865" xr:uid="{00000000-0005-0000-0000-0000B2050000}"/>
    <cellStyle name="40 % - Akzent5 5 2 2 2 3 2" xfId="23316" xr:uid="{00000000-0005-0000-0000-0000B2050000}"/>
    <cellStyle name="40 % - Akzent5 5 2 2 2 3 3" xfId="36800" xr:uid="{00000000-0005-0000-0000-0000B2050000}"/>
    <cellStyle name="40 % - Akzent5 5 2 2 2 3 4" xfId="50291" xr:uid="{00000000-0005-0000-0000-0000B2050000}"/>
    <cellStyle name="40 % - Akzent5 5 2 2 2 4" xfId="13221" xr:uid="{00000000-0005-0000-0000-0000B2050000}"/>
    <cellStyle name="40 % - Akzent5 5 2 2 2 4 2" xfId="26672" xr:uid="{00000000-0005-0000-0000-0000B2050000}"/>
    <cellStyle name="40 % - Akzent5 5 2 2 2 4 3" xfId="40156" xr:uid="{00000000-0005-0000-0000-0000B2050000}"/>
    <cellStyle name="40 % - Akzent5 5 2 2 2 4 4" xfId="53647" xr:uid="{00000000-0005-0000-0000-0000B2050000}"/>
    <cellStyle name="40 % - Akzent5 5 2 2 2 5" xfId="16603" xr:uid="{00000000-0005-0000-0000-0000B2050000}"/>
    <cellStyle name="40 % - Akzent5 5 2 2 2 6" xfId="30087" xr:uid="{00000000-0005-0000-0000-0000B2050000}"/>
    <cellStyle name="40 % - Akzent5 5 2 2 2 7" xfId="43578" xr:uid="{00000000-0005-0000-0000-0000B2050000}"/>
    <cellStyle name="40 % - Akzent5 5 2 2 3" xfId="5382" xr:uid="{00000000-0005-0000-0000-0000B1050000}"/>
    <cellStyle name="40 % - Akzent5 5 2 2 3 2" xfId="18833" xr:uid="{00000000-0005-0000-0000-0000B1050000}"/>
    <cellStyle name="40 % - Akzent5 5 2 2 3 3" xfId="32317" xr:uid="{00000000-0005-0000-0000-0000B1050000}"/>
    <cellStyle name="40 % - Akzent5 5 2 2 3 4" xfId="45808" xr:uid="{00000000-0005-0000-0000-0000B1050000}"/>
    <cellStyle name="40 % - Akzent5 5 2 2 4" xfId="8738" xr:uid="{00000000-0005-0000-0000-0000B1050000}"/>
    <cellStyle name="40 % - Akzent5 5 2 2 4 2" xfId="22189" xr:uid="{00000000-0005-0000-0000-0000B1050000}"/>
    <cellStyle name="40 % - Akzent5 5 2 2 4 3" xfId="35673" xr:uid="{00000000-0005-0000-0000-0000B1050000}"/>
    <cellStyle name="40 % - Akzent5 5 2 2 4 4" xfId="49164" xr:uid="{00000000-0005-0000-0000-0000B1050000}"/>
    <cellStyle name="40 % - Akzent5 5 2 2 5" xfId="12094" xr:uid="{00000000-0005-0000-0000-0000B1050000}"/>
    <cellStyle name="40 % - Akzent5 5 2 2 5 2" xfId="25545" xr:uid="{00000000-0005-0000-0000-0000B1050000}"/>
    <cellStyle name="40 % - Akzent5 5 2 2 5 3" xfId="39029" xr:uid="{00000000-0005-0000-0000-0000B1050000}"/>
    <cellStyle name="40 % - Akzent5 5 2 2 5 4" xfId="52520" xr:uid="{00000000-0005-0000-0000-0000B1050000}"/>
    <cellStyle name="40 % - Akzent5 5 2 2 6" xfId="15476" xr:uid="{00000000-0005-0000-0000-0000B1050000}"/>
    <cellStyle name="40 % - Akzent5 5 2 2 7" xfId="28960" xr:uid="{00000000-0005-0000-0000-0000B1050000}"/>
    <cellStyle name="40 % - Akzent5 5 2 2 8" xfId="42451" xr:uid="{00000000-0005-0000-0000-0000B1050000}"/>
    <cellStyle name="40 % - Akzent5 5 2 3" xfId="2588" xr:uid="{00000000-0005-0000-0000-0000B3050000}"/>
    <cellStyle name="40 % - Akzent5 5 2 3 2" xfId="5949" xr:uid="{00000000-0005-0000-0000-0000B3050000}"/>
    <cellStyle name="40 % - Akzent5 5 2 3 2 2" xfId="19400" xr:uid="{00000000-0005-0000-0000-0000B3050000}"/>
    <cellStyle name="40 % - Akzent5 5 2 3 2 3" xfId="32884" xr:uid="{00000000-0005-0000-0000-0000B3050000}"/>
    <cellStyle name="40 % - Akzent5 5 2 3 2 4" xfId="46375" xr:uid="{00000000-0005-0000-0000-0000B3050000}"/>
    <cellStyle name="40 % - Akzent5 5 2 3 3" xfId="9305" xr:uid="{00000000-0005-0000-0000-0000B3050000}"/>
    <cellStyle name="40 % - Akzent5 5 2 3 3 2" xfId="22756" xr:uid="{00000000-0005-0000-0000-0000B3050000}"/>
    <cellStyle name="40 % - Akzent5 5 2 3 3 3" xfId="36240" xr:uid="{00000000-0005-0000-0000-0000B3050000}"/>
    <cellStyle name="40 % - Akzent5 5 2 3 3 4" xfId="49731" xr:uid="{00000000-0005-0000-0000-0000B3050000}"/>
    <cellStyle name="40 % - Akzent5 5 2 3 4" xfId="12661" xr:uid="{00000000-0005-0000-0000-0000B3050000}"/>
    <cellStyle name="40 % - Akzent5 5 2 3 4 2" xfId="26112" xr:uid="{00000000-0005-0000-0000-0000B3050000}"/>
    <cellStyle name="40 % - Akzent5 5 2 3 4 3" xfId="39596" xr:uid="{00000000-0005-0000-0000-0000B3050000}"/>
    <cellStyle name="40 % - Akzent5 5 2 3 4 4" xfId="53087" xr:uid="{00000000-0005-0000-0000-0000B3050000}"/>
    <cellStyle name="40 % - Akzent5 5 2 3 5" xfId="16043" xr:uid="{00000000-0005-0000-0000-0000B3050000}"/>
    <cellStyle name="40 % - Akzent5 5 2 3 6" xfId="29527" xr:uid="{00000000-0005-0000-0000-0000B3050000}"/>
    <cellStyle name="40 % - Akzent5 5 2 3 7" xfId="43018" xr:uid="{00000000-0005-0000-0000-0000B3050000}"/>
    <cellStyle name="40 % - Akzent5 5 2 4" xfId="3693" xr:uid="{00000000-0005-0000-0000-0000B4050000}"/>
    <cellStyle name="40 % - Akzent5 5 2 4 2" xfId="7054" xr:uid="{00000000-0005-0000-0000-0000B4050000}"/>
    <cellStyle name="40 % - Akzent5 5 2 4 2 2" xfId="20505" xr:uid="{00000000-0005-0000-0000-0000B4050000}"/>
    <cellStyle name="40 % - Akzent5 5 2 4 2 3" xfId="33989" xr:uid="{00000000-0005-0000-0000-0000B4050000}"/>
    <cellStyle name="40 % - Akzent5 5 2 4 2 4" xfId="47480" xr:uid="{00000000-0005-0000-0000-0000B4050000}"/>
    <cellStyle name="40 % - Akzent5 5 2 4 3" xfId="10410" xr:uid="{00000000-0005-0000-0000-0000B4050000}"/>
    <cellStyle name="40 % - Akzent5 5 2 4 3 2" xfId="23861" xr:uid="{00000000-0005-0000-0000-0000B4050000}"/>
    <cellStyle name="40 % - Akzent5 5 2 4 3 3" xfId="37345" xr:uid="{00000000-0005-0000-0000-0000B4050000}"/>
    <cellStyle name="40 % - Akzent5 5 2 4 3 4" xfId="50836" xr:uid="{00000000-0005-0000-0000-0000B4050000}"/>
    <cellStyle name="40 % - Akzent5 5 2 4 4" xfId="13766" xr:uid="{00000000-0005-0000-0000-0000B4050000}"/>
    <cellStyle name="40 % - Akzent5 5 2 4 4 2" xfId="27217" xr:uid="{00000000-0005-0000-0000-0000B4050000}"/>
    <cellStyle name="40 % - Akzent5 5 2 4 4 3" xfId="40701" xr:uid="{00000000-0005-0000-0000-0000B4050000}"/>
    <cellStyle name="40 % - Akzent5 5 2 4 4 4" xfId="54192" xr:uid="{00000000-0005-0000-0000-0000B4050000}"/>
    <cellStyle name="40 % - Akzent5 5 2 4 5" xfId="17148" xr:uid="{00000000-0005-0000-0000-0000B4050000}"/>
    <cellStyle name="40 % - Akzent5 5 2 4 6" xfId="30632" xr:uid="{00000000-0005-0000-0000-0000B4050000}"/>
    <cellStyle name="40 % - Akzent5 5 2 4 7" xfId="44123" xr:uid="{00000000-0005-0000-0000-0000B4050000}"/>
    <cellStyle name="40 % - Akzent5 5 2 5" xfId="4273" xr:uid="{00000000-0005-0000-0000-0000B5050000}"/>
    <cellStyle name="40 % - Akzent5 5 2 5 2" xfId="7630" xr:uid="{00000000-0005-0000-0000-0000B5050000}"/>
    <cellStyle name="40 % - Akzent5 5 2 5 2 2" xfId="21081" xr:uid="{00000000-0005-0000-0000-0000B5050000}"/>
    <cellStyle name="40 % - Akzent5 5 2 5 2 3" xfId="34565" xr:uid="{00000000-0005-0000-0000-0000B5050000}"/>
    <cellStyle name="40 % - Akzent5 5 2 5 2 4" xfId="48056" xr:uid="{00000000-0005-0000-0000-0000B5050000}"/>
    <cellStyle name="40 % - Akzent5 5 2 5 3" xfId="10986" xr:uid="{00000000-0005-0000-0000-0000B5050000}"/>
    <cellStyle name="40 % - Akzent5 5 2 5 3 2" xfId="24437" xr:uid="{00000000-0005-0000-0000-0000B5050000}"/>
    <cellStyle name="40 % - Akzent5 5 2 5 3 3" xfId="37921" xr:uid="{00000000-0005-0000-0000-0000B5050000}"/>
    <cellStyle name="40 % - Akzent5 5 2 5 3 4" xfId="51412" xr:uid="{00000000-0005-0000-0000-0000B5050000}"/>
    <cellStyle name="40 % - Akzent5 5 2 5 4" xfId="14342" xr:uid="{00000000-0005-0000-0000-0000B5050000}"/>
    <cellStyle name="40 % - Akzent5 5 2 5 4 2" xfId="27793" xr:uid="{00000000-0005-0000-0000-0000B5050000}"/>
    <cellStyle name="40 % - Akzent5 5 2 5 4 3" xfId="41277" xr:uid="{00000000-0005-0000-0000-0000B5050000}"/>
    <cellStyle name="40 % - Akzent5 5 2 5 4 4" xfId="54768" xr:uid="{00000000-0005-0000-0000-0000B5050000}"/>
    <cellStyle name="40 % - Akzent5 5 2 5 5" xfId="17724" xr:uid="{00000000-0005-0000-0000-0000B5050000}"/>
    <cellStyle name="40 % - Akzent5 5 2 5 6" xfId="31208" xr:uid="{00000000-0005-0000-0000-0000B5050000}"/>
    <cellStyle name="40 % - Akzent5 5 2 5 7" xfId="44699" xr:uid="{00000000-0005-0000-0000-0000B5050000}"/>
    <cellStyle name="40 % - Akzent5 5 2 6" xfId="4823" xr:uid="{00000000-0005-0000-0000-0000B0050000}"/>
    <cellStyle name="40 % - Akzent5 5 2 6 2" xfId="18274" xr:uid="{00000000-0005-0000-0000-0000B0050000}"/>
    <cellStyle name="40 % - Akzent5 5 2 6 3" xfId="31758" xr:uid="{00000000-0005-0000-0000-0000B0050000}"/>
    <cellStyle name="40 % - Akzent5 5 2 6 4" xfId="45249" xr:uid="{00000000-0005-0000-0000-0000B0050000}"/>
    <cellStyle name="40 % - Akzent5 5 2 7" xfId="8179" xr:uid="{00000000-0005-0000-0000-0000B0050000}"/>
    <cellStyle name="40 % - Akzent5 5 2 7 2" xfId="21630" xr:uid="{00000000-0005-0000-0000-0000B0050000}"/>
    <cellStyle name="40 % - Akzent5 5 2 7 3" xfId="35114" xr:uid="{00000000-0005-0000-0000-0000B0050000}"/>
    <cellStyle name="40 % - Akzent5 5 2 7 4" xfId="48605" xr:uid="{00000000-0005-0000-0000-0000B0050000}"/>
    <cellStyle name="40 % - Akzent5 5 2 8" xfId="11535" xr:uid="{00000000-0005-0000-0000-0000B0050000}"/>
    <cellStyle name="40 % - Akzent5 5 2 8 2" xfId="24986" xr:uid="{00000000-0005-0000-0000-0000B0050000}"/>
    <cellStyle name="40 % - Akzent5 5 2 8 3" xfId="38470" xr:uid="{00000000-0005-0000-0000-0000B0050000}"/>
    <cellStyle name="40 % - Akzent5 5 2 8 4" xfId="51961" xr:uid="{00000000-0005-0000-0000-0000B0050000}"/>
    <cellStyle name="40 % - Akzent5 5 2 9" xfId="14916" xr:uid="{00000000-0005-0000-0000-0000B0050000}"/>
    <cellStyle name="40 % - Akzent5 5 3" xfId="1759" xr:uid="{00000000-0005-0000-0000-0000B6050000}"/>
    <cellStyle name="40 % - Akzent5 5 3 2" xfId="2898" xr:uid="{00000000-0005-0000-0000-0000B7050000}"/>
    <cellStyle name="40 % - Akzent5 5 3 2 2" xfId="6259" xr:uid="{00000000-0005-0000-0000-0000B7050000}"/>
    <cellStyle name="40 % - Akzent5 5 3 2 2 2" xfId="19710" xr:uid="{00000000-0005-0000-0000-0000B7050000}"/>
    <cellStyle name="40 % - Akzent5 5 3 2 2 3" xfId="33194" xr:uid="{00000000-0005-0000-0000-0000B7050000}"/>
    <cellStyle name="40 % - Akzent5 5 3 2 2 4" xfId="46685" xr:uid="{00000000-0005-0000-0000-0000B7050000}"/>
    <cellStyle name="40 % - Akzent5 5 3 2 3" xfId="9615" xr:uid="{00000000-0005-0000-0000-0000B7050000}"/>
    <cellStyle name="40 % - Akzent5 5 3 2 3 2" xfId="23066" xr:uid="{00000000-0005-0000-0000-0000B7050000}"/>
    <cellStyle name="40 % - Akzent5 5 3 2 3 3" xfId="36550" xr:uid="{00000000-0005-0000-0000-0000B7050000}"/>
    <cellStyle name="40 % - Akzent5 5 3 2 3 4" xfId="50041" xr:uid="{00000000-0005-0000-0000-0000B7050000}"/>
    <cellStyle name="40 % - Akzent5 5 3 2 4" xfId="12971" xr:uid="{00000000-0005-0000-0000-0000B7050000}"/>
    <cellStyle name="40 % - Akzent5 5 3 2 4 2" xfId="26422" xr:uid="{00000000-0005-0000-0000-0000B7050000}"/>
    <cellStyle name="40 % - Akzent5 5 3 2 4 3" xfId="39906" xr:uid="{00000000-0005-0000-0000-0000B7050000}"/>
    <cellStyle name="40 % - Akzent5 5 3 2 4 4" xfId="53397" xr:uid="{00000000-0005-0000-0000-0000B7050000}"/>
    <cellStyle name="40 % - Akzent5 5 3 2 5" xfId="16353" xr:uid="{00000000-0005-0000-0000-0000B7050000}"/>
    <cellStyle name="40 % - Akzent5 5 3 2 6" xfId="29837" xr:uid="{00000000-0005-0000-0000-0000B7050000}"/>
    <cellStyle name="40 % - Akzent5 5 3 2 7" xfId="43328" xr:uid="{00000000-0005-0000-0000-0000B7050000}"/>
    <cellStyle name="40 % - Akzent5 5 3 3" xfId="5132" xr:uid="{00000000-0005-0000-0000-0000B6050000}"/>
    <cellStyle name="40 % - Akzent5 5 3 3 2" xfId="18583" xr:uid="{00000000-0005-0000-0000-0000B6050000}"/>
    <cellStyle name="40 % - Akzent5 5 3 3 3" xfId="32067" xr:uid="{00000000-0005-0000-0000-0000B6050000}"/>
    <cellStyle name="40 % - Akzent5 5 3 3 4" xfId="45558" xr:uid="{00000000-0005-0000-0000-0000B6050000}"/>
    <cellStyle name="40 % - Akzent5 5 3 4" xfId="8488" xr:uid="{00000000-0005-0000-0000-0000B6050000}"/>
    <cellStyle name="40 % - Akzent5 5 3 4 2" xfId="21939" xr:uid="{00000000-0005-0000-0000-0000B6050000}"/>
    <cellStyle name="40 % - Akzent5 5 3 4 3" xfId="35423" xr:uid="{00000000-0005-0000-0000-0000B6050000}"/>
    <cellStyle name="40 % - Akzent5 5 3 4 4" xfId="48914" xr:uid="{00000000-0005-0000-0000-0000B6050000}"/>
    <cellStyle name="40 % - Akzent5 5 3 5" xfId="11844" xr:uid="{00000000-0005-0000-0000-0000B6050000}"/>
    <cellStyle name="40 % - Akzent5 5 3 5 2" xfId="25295" xr:uid="{00000000-0005-0000-0000-0000B6050000}"/>
    <cellStyle name="40 % - Akzent5 5 3 5 3" xfId="38779" xr:uid="{00000000-0005-0000-0000-0000B6050000}"/>
    <cellStyle name="40 % - Akzent5 5 3 5 4" xfId="52270" xr:uid="{00000000-0005-0000-0000-0000B6050000}"/>
    <cellStyle name="40 % - Akzent5 5 3 6" xfId="15226" xr:uid="{00000000-0005-0000-0000-0000B6050000}"/>
    <cellStyle name="40 % - Akzent5 5 3 7" xfId="28710" xr:uid="{00000000-0005-0000-0000-0000B6050000}"/>
    <cellStyle name="40 % - Akzent5 5 3 8" xfId="42201" xr:uid="{00000000-0005-0000-0000-0000B6050000}"/>
    <cellStyle name="40 % - Akzent5 5 4" xfId="2337" xr:uid="{00000000-0005-0000-0000-0000B8050000}"/>
    <cellStyle name="40 % - Akzent5 5 4 2" xfId="5699" xr:uid="{00000000-0005-0000-0000-0000B8050000}"/>
    <cellStyle name="40 % - Akzent5 5 4 2 2" xfId="19150" xr:uid="{00000000-0005-0000-0000-0000B8050000}"/>
    <cellStyle name="40 % - Akzent5 5 4 2 3" xfId="32634" xr:uid="{00000000-0005-0000-0000-0000B8050000}"/>
    <cellStyle name="40 % - Akzent5 5 4 2 4" xfId="46125" xr:uid="{00000000-0005-0000-0000-0000B8050000}"/>
    <cellStyle name="40 % - Akzent5 5 4 3" xfId="9055" xr:uid="{00000000-0005-0000-0000-0000B8050000}"/>
    <cellStyle name="40 % - Akzent5 5 4 3 2" xfId="22506" xr:uid="{00000000-0005-0000-0000-0000B8050000}"/>
    <cellStyle name="40 % - Akzent5 5 4 3 3" xfId="35990" xr:uid="{00000000-0005-0000-0000-0000B8050000}"/>
    <cellStyle name="40 % - Akzent5 5 4 3 4" xfId="49481" xr:uid="{00000000-0005-0000-0000-0000B8050000}"/>
    <cellStyle name="40 % - Akzent5 5 4 4" xfId="12411" xr:uid="{00000000-0005-0000-0000-0000B8050000}"/>
    <cellStyle name="40 % - Akzent5 5 4 4 2" xfId="25862" xr:uid="{00000000-0005-0000-0000-0000B8050000}"/>
    <cellStyle name="40 % - Akzent5 5 4 4 3" xfId="39346" xr:uid="{00000000-0005-0000-0000-0000B8050000}"/>
    <cellStyle name="40 % - Akzent5 5 4 4 4" xfId="52837" xr:uid="{00000000-0005-0000-0000-0000B8050000}"/>
    <cellStyle name="40 % - Akzent5 5 4 5" xfId="15793" xr:uid="{00000000-0005-0000-0000-0000B8050000}"/>
    <cellStyle name="40 % - Akzent5 5 4 6" xfId="29277" xr:uid="{00000000-0005-0000-0000-0000B8050000}"/>
    <cellStyle name="40 % - Akzent5 5 4 7" xfId="42768" xr:uid="{00000000-0005-0000-0000-0000B8050000}"/>
    <cellStyle name="40 % - Akzent5 5 5" xfId="3443" xr:uid="{00000000-0005-0000-0000-0000B9050000}"/>
    <cellStyle name="40 % - Akzent5 5 5 2" xfId="6804" xr:uid="{00000000-0005-0000-0000-0000B9050000}"/>
    <cellStyle name="40 % - Akzent5 5 5 2 2" xfId="20255" xr:uid="{00000000-0005-0000-0000-0000B9050000}"/>
    <cellStyle name="40 % - Akzent5 5 5 2 3" xfId="33739" xr:uid="{00000000-0005-0000-0000-0000B9050000}"/>
    <cellStyle name="40 % - Akzent5 5 5 2 4" xfId="47230" xr:uid="{00000000-0005-0000-0000-0000B9050000}"/>
    <cellStyle name="40 % - Akzent5 5 5 3" xfId="10160" xr:uid="{00000000-0005-0000-0000-0000B9050000}"/>
    <cellStyle name="40 % - Akzent5 5 5 3 2" xfId="23611" xr:uid="{00000000-0005-0000-0000-0000B9050000}"/>
    <cellStyle name="40 % - Akzent5 5 5 3 3" xfId="37095" xr:uid="{00000000-0005-0000-0000-0000B9050000}"/>
    <cellStyle name="40 % - Akzent5 5 5 3 4" xfId="50586" xr:uid="{00000000-0005-0000-0000-0000B9050000}"/>
    <cellStyle name="40 % - Akzent5 5 5 4" xfId="13516" xr:uid="{00000000-0005-0000-0000-0000B9050000}"/>
    <cellStyle name="40 % - Akzent5 5 5 4 2" xfId="26967" xr:uid="{00000000-0005-0000-0000-0000B9050000}"/>
    <cellStyle name="40 % - Akzent5 5 5 4 3" xfId="40451" xr:uid="{00000000-0005-0000-0000-0000B9050000}"/>
    <cellStyle name="40 % - Akzent5 5 5 4 4" xfId="53942" xr:uid="{00000000-0005-0000-0000-0000B9050000}"/>
    <cellStyle name="40 % - Akzent5 5 5 5" xfId="16898" xr:uid="{00000000-0005-0000-0000-0000B9050000}"/>
    <cellStyle name="40 % - Akzent5 5 5 6" xfId="30382" xr:uid="{00000000-0005-0000-0000-0000B9050000}"/>
    <cellStyle name="40 % - Akzent5 5 5 7" xfId="43873" xr:uid="{00000000-0005-0000-0000-0000B9050000}"/>
    <cellStyle name="40 % - Akzent5 5 6" xfId="4023" xr:uid="{00000000-0005-0000-0000-0000BA050000}"/>
    <cellStyle name="40 % - Akzent5 5 6 2" xfId="7380" xr:uid="{00000000-0005-0000-0000-0000BA050000}"/>
    <cellStyle name="40 % - Akzent5 5 6 2 2" xfId="20831" xr:uid="{00000000-0005-0000-0000-0000BA050000}"/>
    <cellStyle name="40 % - Akzent5 5 6 2 3" xfId="34315" xr:uid="{00000000-0005-0000-0000-0000BA050000}"/>
    <cellStyle name="40 % - Akzent5 5 6 2 4" xfId="47806" xr:uid="{00000000-0005-0000-0000-0000BA050000}"/>
    <cellStyle name="40 % - Akzent5 5 6 3" xfId="10736" xr:uid="{00000000-0005-0000-0000-0000BA050000}"/>
    <cellStyle name="40 % - Akzent5 5 6 3 2" xfId="24187" xr:uid="{00000000-0005-0000-0000-0000BA050000}"/>
    <cellStyle name="40 % - Akzent5 5 6 3 3" xfId="37671" xr:uid="{00000000-0005-0000-0000-0000BA050000}"/>
    <cellStyle name="40 % - Akzent5 5 6 3 4" xfId="51162" xr:uid="{00000000-0005-0000-0000-0000BA050000}"/>
    <cellStyle name="40 % - Akzent5 5 6 4" xfId="14092" xr:uid="{00000000-0005-0000-0000-0000BA050000}"/>
    <cellStyle name="40 % - Akzent5 5 6 4 2" xfId="27543" xr:uid="{00000000-0005-0000-0000-0000BA050000}"/>
    <cellStyle name="40 % - Akzent5 5 6 4 3" xfId="41027" xr:uid="{00000000-0005-0000-0000-0000BA050000}"/>
    <cellStyle name="40 % - Akzent5 5 6 4 4" xfId="54518" xr:uid="{00000000-0005-0000-0000-0000BA050000}"/>
    <cellStyle name="40 % - Akzent5 5 6 5" xfId="17474" xr:uid="{00000000-0005-0000-0000-0000BA050000}"/>
    <cellStyle name="40 % - Akzent5 5 6 6" xfId="30958" xr:uid="{00000000-0005-0000-0000-0000BA050000}"/>
    <cellStyle name="40 % - Akzent5 5 6 7" xfId="44449" xr:uid="{00000000-0005-0000-0000-0000BA050000}"/>
    <cellStyle name="40 % - Akzent5 5 7" xfId="4573" xr:uid="{00000000-0005-0000-0000-0000AF050000}"/>
    <cellStyle name="40 % - Akzent5 5 7 2" xfId="18024" xr:uid="{00000000-0005-0000-0000-0000AF050000}"/>
    <cellStyle name="40 % - Akzent5 5 7 3" xfId="31508" xr:uid="{00000000-0005-0000-0000-0000AF050000}"/>
    <cellStyle name="40 % - Akzent5 5 7 4" xfId="44999" xr:uid="{00000000-0005-0000-0000-0000AF050000}"/>
    <cellStyle name="40 % - Akzent5 5 8" xfId="7929" xr:uid="{00000000-0005-0000-0000-0000AF050000}"/>
    <cellStyle name="40 % - Akzent5 5 8 2" xfId="21380" xr:uid="{00000000-0005-0000-0000-0000AF050000}"/>
    <cellStyle name="40 % - Akzent5 5 8 3" xfId="34864" xr:uid="{00000000-0005-0000-0000-0000AF050000}"/>
    <cellStyle name="40 % - Akzent5 5 8 4" xfId="48355" xr:uid="{00000000-0005-0000-0000-0000AF050000}"/>
    <cellStyle name="40 % - Akzent5 5 9" xfId="11285" xr:uid="{00000000-0005-0000-0000-0000AF050000}"/>
    <cellStyle name="40 % - Akzent5 5 9 2" xfId="24736" xr:uid="{00000000-0005-0000-0000-0000AF050000}"/>
    <cellStyle name="40 % - Akzent5 5 9 3" xfId="38220" xr:uid="{00000000-0005-0000-0000-0000AF050000}"/>
    <cellStyle name="40 % - Akzent5 5 9 4" xfId="51711" xr:uid="{00000000-0005-0000-0000-0000AF050000}"/>
    <cellStyle name="40 % - Akzent5 6" xfId="1294" xr:uid="{00000000-0005-0000-0000-0000BB050000}"/>
    <cellStyle name="40 % - Akzent5 6 10" xfId="14767" xr:uid="{00000000-0005-0000-0000-0000BB050000}"/>
    <cellStyle name="40 % - Akzent5 6 11" xfId="28250" xr:uid="{00000000-0005-0000-0000-0000BB050000}"/>
    <cellStyle name="40 % - Akzent5 6 12" xfId="41741" xr:uid="{00000000-0005-0000-0000-0000BB050000}"/>
    <cellStyle name="40 % - Akzent5 6 2" xfId="1532" xr:uid="{00000000-0005-0000-0000-0000BC050000}"/>
    <cellStyle name="40 % - Akzent5 6 2 10" xfId="28500" xr:uid="{00000000-0005-0000-0000-0000BC050000}"/>
    <cellStyle name="40 % - Akzent5 6 2 11" xfId="41991" xr:uid="{00000000-0005-0000-0000-0000BC050000}"/>
    <cellStyle name="40 % - Akzent5 6 2 2" xfId="2108" xr:uid="{00000000-0005-0000-0000-0000BD050000}"/>
    <cellStyle name="40 % - Akzent5 6 2 2 2" xfId="3249" xr:uid="{00000000-0005-0000-0000-0000BE050000}"/>
    <cellStyle name="40 % - Akzent5 6 2 2 2 2" xfId="6610" xr:uid="{00000000-0005-0000-0000-0000BE050000}"/>
    <cellStyle name="40 % - Akzent5 6 2 2 2 2 2" xfId="20061" xr:uid="{00000000-0005-0000-0000-0000BE050000}"/>
    <cellStyle name="40 % - Akzent5 6 2 2 2 2 3" xfId="33545" xr:uid="{00000000-0005-0000-0000-0000BE050000}"/>
    <cellStyle name="40 % - Akzent5 6 2 2 2 2 4" xfId="47036" xr:uid="{00000000-0005-0000-0000-0000BE050000}"/>
    <cellStyle name="40 % - Akzent5 6 2 2 2 3" xfId="9966" xr:uid="{00000000-0005-0000-0000-0000BE050000}"/>
    <cellStyle name="40 % - Akzent5 6 2 2 2 3 2" xfId="23417" xr:uid="{00000000-0005-0000-0000-0000BE050000}"/>
    <cellStyle name="40 % - Akzent5 6 2 2 2 3 3" xfId="36901" xr:uid="{00000000-0005-0000-0000-0000BE050000}"/>
    <cellStyle name="40 % - Akzent5 6 2 2 2 3 4" xfId="50392" xr:uid="{00000000-0005-0000-0000-0000BE050000}"/>
    <cellStyle name="40 % - Akzent5 6 2 2 2 4" xfId="13322" xr:uid="{00000000-0005-0000-0000-0000BE050000}"/>
    <cellStyle name="40 % - Akzent5 6 2 2 2 4 2" xfId="26773" xr:uid="{00000000-0005-0000-0000-0000BE050000}"/>
    <cellStyle name="40 % - Akzent5 6 2 2 2 4 3" xfId="40257" xr:uid="{00000000-0005-0000-0000-0000BE050000}"/>
    <cellStyle name="40 % - Akzent5 6 2 2 2 4 4" xfId="53748" xr:uid="{00000000-0005-0000-0000-0000BE050000}"/>
    <cellStyle name="40 % - Akzent5 6 2 2 2 5" xfId="16704" xr:uid="{00000000-0005-0000-0000-0000BE050000}"/>
    <cellStyle name="40 % - Akzent5 6 2 2 2 6" xfId="30188" xr:uid="{00000000-0005-0000-0000-0000BE050000}"/>
    <cellStyle name="40 % - Akzent5 6 2 2 2 7" xfId="43679" xr:uid="{00000000-0005-0000-0000-0000BE050000}"/>
    <cellStyle name="40 % - Akzent5 6 2 2 3" xfId="5483" xr:uid="{00000000-0005-0000-0000-0000BD050000}"/>
    <cellStyle name="40 % - Akzent5 6 2 2 3 2" xfId="18934" xr:uid="{00000000-0005-0000-0000-0000BD050000}"/>
    <cellStyle name="40 % - Akzent5 6 2 2 3 3" xfId="32418" xr:uid="{00000000-0005-0000-0000-0000BD050000}"/>
    <cellStyle name="40 % - Akzent5 6 2 2 3 4" xfId="45909" xr:uid="{00000000-0005-0000-0000-0000BD050000}"/>
    <cellStyle name="40 % - Akzent5 6 2 2 4" xfId="8839" xr:uid="{00000000-0005-0000-0000-0000BD050000}"/>
    <cellStyle name="40 % - Akzent5 6 2 2 4 2" xfId="22290" xr:uid="{00000000-0005-0000-0000-0000BD050000}"/>
    <cellStyle name="40 % - Akzent5 6 2 2 4 3" xfId="35774" xr:uid="{00000000-0005-0000-0000-0000BD050000}"/>
    <cellStyle name="40 % - Akzent5 6 2 2 4 4" xfId="49265" xr:uid="{00000000-0005-0000-0000-0000BD050000}"/>
    <cellStyle name="40 % - Akzent5 6 2 2 5" xfId="12195" xr:uid="{00000000-0005-0000-0000-0000BD050000}"/>
    <cellStyle name="40 % - Akzent5 6 2 2 5 2" xfId="25646" xr:uid="{00000000-0005-0000-0000-0000BD050000}"/>
    <cellStyle name="40 % - Akzent5 6 2 2 5 3" xfId="39130" xr:uid="{00000000-0005-0000-0000-0000BD050000}"/>
    <cellStyle name="40 % - Akzent5 6 2 2 5 4" xfId="52621" xr:uid="{00000000-0005-0000-0000-0000BD050000}"/>
    <cellStyle name="40 % - Akzent5 6 2 2 6" xfId="15577" xr:uid="{00000000-0005-0000-0000-0000BD050000}"/>
    <cellStyle name="40 % - Akzent5 6 2 2 7" xfId="29061" xr:uid="{00000000-0005-0000-0000-0000BD050000}"/>
    <cellStyle name="40 % - Akzent5 6 2 2 8" xfId="42552" xr:uid="{00000000-0005-0000-0000-0000BD050000}"/>
    <cellStyle name="40 % - Akzent5 6 2 3" xfId="2689" xr:uid="{00000000-0005-0000-0000-0000BF050000}"/>
    <cellStyle name="40 % - Akzent5 6 2 3 2" xfId="6050" xr:uid="{00000000-0005-0000-0000-0000BF050000}"/>
    <cellStyle name="40 % - Akzent5 6 2 3 2 2" xfId="19501" xr:uid="{00000000-0005-0000-0000-0000BF050000}"/>
    <cellStyle name="40 % - Akzent5 6 2 3 2 3" xfId="32985" xr:uid="{00000000-0005-0000-0000-0000BF050000}"/>
    <cellStyle name="40 % - Akzent5 6 2 3 2 4" xfId="46476" xr:uid="{00000000-0005-0000-0000-0000BF050000}"/>
    <cellStyle name="40 % - Akzent5 6 2 3 3" xfId="9406" xr:uid="{00000000-0005-0000-0000-0000BF050000}"/>
    <cellStyle name="40 % - Akzent5 6 2 3 3 2" xfId="22857" xr:uid="{00000000-0005-0000-0000-0000BF050000}"/>
    <cellStyle name="40 % - Akzent5 6 2 3 3 3" xfId="36341" xr:uid="{00000000-0005-0000-0000-0000BF050000}"/>
    <cellStyle name="40 % - Akzent5 6 2 3 3 4" xfId="49832" xr:uid="{00000000-0005-0000-0000-0000BF050000}"/>
    <cellStyle name="40 % - Akzent5 6 2 3 4" xfId="12762" xr:uid="{00000000-0005-0000-0000-0000BF050000}"/>
    <cellStyle name="40 % - Akzent5 6 2 3 4 2" xfId="26213" xr:uid="{00000000-0005-0000-0000-0000BF050000}"/>
    <cellStyle name="40 % - Akzent5 6 2 3 4 3" xfId="39697" xr:uid="{00000000-0005-0000-0000-0000BF050000}"/>
    <cellStyle name="40 % - Akzent5 6 2 3 4 4" xfId="53188" xr:uid="{00000000-0005-0000-0000-0000BF050000}"/>
    <cellStyle name="40 % - Akzent5 6 2 3 5" xfId="16144" xr:uid="{00000000-0005-0000-0000-0000BF050000}"/>
    <cellStyle name="40 % - Akzent5 6 2 3 6" xfId="29628" xr:uid="{00000000-0005-0000-0000-0000BF050000}"/>
    <cellStyle name="40 % - Akzent5 6 2 3 7" xfId="43119" xr:uid="{00000000-0005-0000-0000-0000BF050000}"/>
    <cellStyle name="40 % - Akzent5 6 2 4" xfId="3794" xr:uid="{00000000-0005-0000-0000-0000C0050000}"/>
    <cellStyle name="40 % - Akzent5 6 2 4 2" xfId="7155" xr:uid="{00000000-0005-0000-0000-0000C0050000}"/>
    <cellStyle name="40 % - Akzent5 6 2 4 2 2" xfId="20606" xr:uid="{00000000-0005-0000-0000-0000C0050000}"/>
    <cellStyle name="40 % - Akzent5 6 2 4 2 3" xfId="34090" xr:uid="{00000000-0005-0000-0000-0000C0050000}"/>
    <cellStyle name="40 % - Akzent5 6 2 4 2 4" xfId="47581" xr:uid="{00000000-0005-0000-0000-0000C0050000}"/>
    <cellStyle name="40 % - Akzent5 6 2 4 3" xfId="10511" xr:uid="{00000000-0005-0000-0000-0000C0050000}"/>
    <cellStyle name="40 % - Akzent5 6 2 4 3 2" xfId="23962" xr:uid="{00000000-0005-0000-0000-0000C0050000}"/>
    <cellStyle name="40 % - Akzent5 6 2 4 3 3" xfId="37446" xr:uid="{00000000-0005-0000-0000-0000C0050000}"/>
    <cellStyle name="40 % - Akzent5 6 2 4 3 4" xfId="50937" xr:uid="{00000000-0005-0000-0000-0000C0050000}"/>
    <cellStyle name="40 % - Akzent5 6 2 4 4" xfId="13867" xr:uid="{00000000-0005-0000-0000-0000C0050000}"/>
    <cellStyle name="40 % - Akzent5 6 2 4 4 2" xfId="27318" xr:uid="{00000000-0005-0000-0000-0000C0050000}"/>
    <cellStyle name="40 % - Akzent5 6 2 4 4 3" xfId="40802" xr:uid="{00000000-0005-0000-0000-0000C0050000}"/>
    <cellStyle name="40 % - Akzent5 6 2 4 4 4" xfId="54293" xr:uid="{00000000-0005-0000-0000-0000C0050000}"/>
    <cellStyle name="40 % - Akzent5 6 2 4 5" xfId="17249" xr:uid="{00000000-0005-0000-0000-0000C0050000}"/>
    <cellStyle name="40 % - Akzent5 6 2 4 6" xfId="30733" xr:uid="{00000000-0005-0000-0000-0000C0050000}"/>
    <cellStyle name="40 % - Akzent5 6 2 4 7" xfId="44224" xr:uid="{00000000-0005-0000-0000-0000C0050000}"/>
    <cellStyle name="40 % - Akzent5 6 2 5" xfId="4374" xr:uid="{00000000-0005-0000-0000-0000C1050000}"/>
    <cellStyle name="40 % - Akzent5 6 2 5 2" xfId="7731" xr:uid="{00000000-0005-0000-0000-0000C1050000}"/>
    <cellStyle name="40 % - Akzent5 6 2 5 2 2" xfId="21182" xr:uid="{00000000-0005-0000-0000-0000C1050000}"/>
    <cellStyle name="40 % - Akzent5 6 2 5 2 3" xfId="34666" xr:uid="{00000000-0005-0000-0000-0000C1050000}"/>
    <cellStyle name="40 % - Akzent5 6 2 5 2 4" xfId="48157" xr:uid="{00000000-0005-0000-0000-0000C1050000}"/>
    <cellStyle name="40 % - Akzent5 6 2 5 3" xfId="11087" xr:uid="{00000000-0005-0000-0000-0000C1050000}"/>
    <cellStyle name="40 % - Akzent5 6 2 5 3 2" xfId="24538" xr:uid="{00000000-0005-0000-0000-0000C1050000}"/>
    <cellStyle name="40 % - Akzent5 6 2 5 3 3" xfId="38022" xr:uid="{00000000-0005-0000-0000-0000C1050000}"/>
    <cellStyle name="40 % - Akzent5 6 2 5 3 4" xfId="51513" xr:uid="{00000000-0005-0000-0000-0000C1050000}"/>
    <cellStyle name="40 % - Akzent5 6 2 5 4" xfId="14443" xr:uid="{00000000-0005-0000-0000-0000C1050000}"/>
    <cellStyle name="40 % - Akzent5 6 2 5 4 2" xfId="27894" xr:uid="{00000000-0005-0000-0000-0000C1050000}"/>
    <cellStyle name="40 % - Akzent5 6 2 5 4 3" xfId="41378" xr:uid="{00000000-0005-0000-0000-0000C1050000}"/>
    <cellStyle name="40 % - Akzent5 6 2 5 4 4" xfId="54869" xr:uid="{00000000-0005-0000-0000-0000C1050000}"/>
    <cellStyle name="40 % - Akzent5 6 2 5 5" xfId="17825" xr:uid="{00000000-0005-0000-0000-0000C1050000}"/>
    <cellStyle name="40 % - Akzent5 6 2 5 6" xfId="31309" xr:uid="{00000000-0005-0000-0000-0000C1050000}"/>
    <cellStyle name="40 % - Akzent5 6 2 5 7" xfId="44800" xr:uid="{00000000-0005-0000-0000-0000C1050000}"/>
    <cellStyle name="40 % - Akzent5 6 2 6" xfId="4924" xr:uid="{00000000-0005-0000-0000-0000BC050000}"/>
    <cellStyle name="40 % - Akzent5 6 2 6 2" xfId="18375" xr:uid="{00000000-0005-0000-0000-0000BC050000}"/>
    <cellStyle name="40 % - Akzent5 6 2 6 3" xfId="31859" xr:uid="{00000000-0005-0000-0000-0000BC050000}"/>
    <cellStyle name="40 % - Akzent5 6 2 6 4" xfId="45350" xr:uid="{00000000-0005-0000-0000-0000BC050000}"/>
    <cellStyle name="40 % - Akzent5 6 2 7" xfId="8280" xr:uid="{00000000-0005-0000-0000-0000BC050000}"/>
    <cellStyle name="40 % - Akzent5 6 2 7 2" xfId="21731" xr:uid="{00000000-0005-0000-0000-0000BC050000}"/>
    <cellStyle name="40 % - Akzent5 6 2 7 3" xfId="35215" xr:uid="{00000000-0005-0000-0000-0000BC050000}"/>
    <cellStyle name="40 % - Akzent5 6 2 7 4" xfId="48706" xr:uid="{00000000-0005-0000-0000-0000BC050000}"/>
    <cellStyle name="40 % - Akzent5 6 2 8" xfId="11636" xr:uid="{00000000-0005-0000-0000-0000BC050000}"/>
    <cellStyle name="40 % - Akzent5 6 2 8 2" xfId="25087" xr:uid="{00000000-0005-0000-0000-0000BC050000}"/>
    <cellStyle name="40 % - Akzent5 6 2 8 3" xfId="38571" xr:uid="{00000000-0005-0000-0000-0000BC050000}"/>
    <cellStyle name="40 % - Akzent5 6 2 8 4" xfId="52062" xr:uid="{00000000-0005-0000-0000-0000BC050000}"/>
    <cellStyle name="40 % - Akzent5 6 2 9" xfId="15017" xr:uid="{00000000-0005-0000-0000-0000BC050000}"/>
    <cellStyle name="40 % - Akzent5 6 3" xfId="1859" xr:uid="{00000000-0005-0000-0000-0000C2050000}"/>
    <cellStyle name="40 % - Akzent5 6 3 2" xfId="2999" xr:uid="{00000000-0005-0000-0000-0000C3050000}"/>
    <cellStyle name="40 % - Akzent5 6 3 2 2" xfId="6360" xr:uid="{00000000-0005-0000-0000-0000C3050000}"/>
    <cellStyle name="40 % - Akzent5 6 3 2 2 2" xfId="19811" xr:uid="{00000000-0005-0000-0000-0000C3050000}"/>
    <cellStyle name="40 % - Akzent5 6 3 2 2 3" xfId="33295" xr:uid="{00000000-0005-0000-0000-0000C3050000}"/>
    <cellStyle name="40 % - Akzent5 6 3 2 2 4" xfId="46786" xr:uid="{00000000-0005-0000-0000-0000C3050000}"/>
    <cellStyle name="40 % - Akzent5 6 3 2 3" xfId="9716" xr:uid="{00000000-0005-0000-0000-0000C3050000}"/>
    <cellStyle name="40 % - Akzent5 6 3 2 3 2" xfId="23167" xr:uid="{00000000-0005-0000-0000-0000C3050000}"/>
    <cellStyle name="40 % - Akzent5 6 3 2 3 3" xfId="36651" xr:uid="{00000000-0005-0000-0000-0000C3050000}"/>
    <cellStyle name="40 % - Akzent5 6 3 2 3 4" xfId="50142" xr:uid="{00000000-0005-0000-0000-0000C3050000}"/>
    <cellStyle name="40 % - Akzent5 6 3 2 4" xfId="13072" xr:uid="{00000000-0005-0000-0000-0000C3050000}"/>
    <cellStyle name="40 % - Akzent5 6 3 2 4 2" xfId="26523" xr:uid="{00000000-0005-0000-0000-0000C3050000}"/>
    <cellStyle name="40 % - Akzent5 6 3 2 4 3" xfId="40007" xr:uid="{00000000-0005-0000-0000-0000C3050000}"/>
    <cellStyle name="40 % - Akzent5 6 3 2 4 4" xfId="53498" xr:uid="{00000000-0005-0000-0000-0000C3050000}"/>
    <cellStyle name="40 % - Akzent5 6 3 2 5" xfId="16454" xr:uid="{00000000-0005-0000-0000-0000C3050000}"/>
    <cellStyle name="40 % - Akzent5 6 3 2 6" xfId="29938" xr:uid="{00000000-0005-0000-0000-0000C3050000}"/>
    <cellStyle name="40 % - Akzent5 6 3 2 7" xfId="43429" xr:uid="{00000000-0005-0000-0000-0000C3050000}"/>
    <cellStyle name="40 % - Akzent5 6 3 3" xfId="5233" xr:uid="{00000000-0005-0000-0000-0000C2050000}"/>
    <cellStyle name="40 % - Akzent5 6 3 3 2" xfId="18684" xr:uid="{00000000-0005-0000-0000-0000C2050000}"/>
    <cellStyle name="40 % - Akzent5 6 3 3 3" xfId="32168" xr:uid="{00000000-0005-0000-0000-0000C2050000}"/>
    <cellStyle name="40 % - Akzent5 6 3 3 4" xfId="45659" xr:uid="{00000000-0005-0000-0000-0000C2050000}"/>
    <cellStyle name="40 % - Akzent5 6 3 4" xfId="8589" xr:uid="{00000000-0005-0000-0000-0000C2050000}"/>
    <cellStyle name="40 % - Akzent5 6 3 4 2" xfId="22040" xr:uid="{00000000-0005-0000-0000-0000C2050000}"/>
    <cellStyle name="40 % - Akzent5 6 3 4 3" xfId="35524" xr:uid="{00000000-0005-0000-0000-0000C2050000}"/>
    <cellStyle name="40 % - Akzent5 6 3 4 4" xfId="49015" xr:uid="{00000000-0005-0000-0000-0000C2050000}"/>
    <cellStyle name="40 % - Akzent5 6 3 5" xfId="11945" xr:uid="{00000000-0005-0000-0000-0000C2050000}"/>
    <cellStyle name="40 % - Akzent5 6 3 5 2" xfId="25396" xr:uid="{00000000-0005-0000-0000-0000C2050000}"/>
    <cellStyle name="40 % - Akzent5 6 3 5 3" xfId="38880" xr:uid="{00000000-0005-0000-0000-0000C2050000}"/>
    <cellStyle name="40 % - Akzent5 6 3 5 4" xfId="52371" xr:uid="{00000000-0005-0000-0000-0000C2050000}"/>
    <cellStyle name="40 % - Akzent5 6 3 6" xfId="15327" xr:uid="{00000000-0005-0000-0000-0000C2050000}"/>
    <cellStyle name="40 % - Akzent5 6 3 7" xfId="28811" xr:uid="{00000000-0005-0000-0000-0000C2050000}"/>
    <cellStyle name="40 % - Akzent5 6 3 8" xfId="42302" xr:uid="{00000000-0005-0000-0000-0000C2050000}"/>
    <cellStyle name="40 % - Akzent5 6 4" xfId="2438" xr:uid="{00000000-0005-0000-0000-0000C4050000}"/>
    <cellStyle name="40 % - Akzent5 6 4 2" xfId="5800" xr:uid="{00000000-0005-0000-0000-0000C4050000}"/>
    <cellStyle name="40 % - Akzent5 6 4 2 2" xfId="19251" xr:uid="{00000000-0005-0000-0000-0000C4050000}"/>
    <cellStyle name="40 % - Akzent5 6 4 2 3" xfId="32735" xr:uid="{00000000-0005-0000-0000-0000C4050000}"/>
    <cellStyle name="40 % - Akzent5 6 4 2 4" xfId="46226" xr:uid="{00000000-0005-0000-0000-0000C4050000}"/>
    <cellStyle name="40 % - Akzent5 6 4 3" xfId="9156" xr:uid="{00000000-0005-0000-0000-0000C4050000}"/>
    <cellStyle name="40 % - Akzent5 6 4 3 2" xfId="22607" xr:uid="{00000000-0005-0000-0000-0000C4050000}"/>
    <cellStyle name="40 % - Akzent5 6 4 3 3" xfId="36091" xr:uid="{00000000-0005-0000-0000-0000C4050000}"/>
    <cellStyle name="40 % - Akzent5 6 4 3 4" xfId="49582" xr:uid="{00000000-0005-0000-0000-0000C4050000}"/>
    <cellStyle name="40 % - Akzent5 6 4 4" xfId="12512" xr:uid="{00000000-0005-0000-0000-0000C4050000}"/>
    <cellStyle name="40 % - Akzent5 6 4 4 2" xfId="25963" xr:uid="{00000000-0005-0000-0000-0000C4050000}"/>
    <cellStyle name="40 % - Akzent5 6 4 4 3" xfId="39447" xr:uid="{00000000-0005-0000-0000-0000C4050000}"/>
    <cellStyle name="40 % - Akzent5 6 4 4 4" xfId="52938" xr:uid="{00000000-0005-0000-0000-0000C4050000}"/>
    <cellStyle name="40 % - Akzent5 6 4 5" xfId="15894" xr:uid="{00000000-0005-0000-0000-0000C4050000}"/>
    <cellStyle name="40 % - Akzent5 6 4 6" xfId="29378" xr:uid="{00000000-0005-0000-0000-0000C4050000}"/>
    <cellStyle name="40 % - Akzent5 6 4 7" xfId="42869" xr:uid="{00000000-0005-0000-0000-0000C4050000}"/>
    <cellStyle name="40 % - Akzent5 6 5" xfId="3544" xr:uid="{00000000-0005-0000-0000-0000C5050000}"/>
    <cellStyle name="40 % - Akzent5 6 5 2" xfId="6905" xr:uid="{00000000-0005-0000-0000-0000C5050000}"/>
    <cellStyle name="40 % - Akzent5 6 5 2 2" xfId="20356" xr:uid="{00000000-0005-0000-0000-0000C5050000}"/>
    <cellStyle name="40 % - Akzent5 6 5 2 3" xfId="33840" xr:uid="{00000000-0005-0000-0000-0000C5050000}"/>
    <cellStyle name="40 % - Akzent5 6 5 2 4" xfId="47331" xr:uid="{00000000-0005-0000-0000-0000C5050000}"/>
    <cellStyle name="40 % - Akzent5 6 5 3" xfId="10261" xr:uid="{00000000-0005-0000-0000-0000C5050000}"/>
    <cellStyle name="40 % - Akzent5 6 5 3 2" xfId="23712" xr:uid="{00000000-0005-0000-0000-0000C5050000}"/>
    <cellStyle name="40 % - Akzent5 6 5 3 3" xfId="37196" xr:uid="{00000000-0005-0000-0000-0000C5050000}"/>
    <cellStyle name="40 % - Akzent5 6 5 3 4" xfId="50687" xr:uid="{00000000-0005-0000-0000-0000C5050000}"/>
    <cellStyle name="40 % - Akzent5 6 5 4" xfId="13617" xr:uid="{00000000-0005-0000-0000-0000C5050000}"/>
    <cellStyle name="40 % - Akzent5 6 5 4 2" xfId="27068" xr:uid="{00000000-0005-0000-0000-0000C5050000}"/>
    <cellStyle name="40 % - Akzent5 6 5 4 3" xfId="40552" xr:uid="{00000000-0005-0000-0000-0000C5050000}"/>
    <cellStyle name="40 % - Akzent5 6 5 4 4" xfId="54043" xr:uid="{00000000-0005-0000-0000-0000C5050000}"/>
    <cellStyle name="40 % - Akzent5 6 5 5" xfId="16999" xr:uid="{00000000-0005-0000-0000-0000C5050000}"/>
    <cellStyle name="40 % - Akzent5 6 5 6" xfId="30483" xr:uid="{00000000-0005-0000-0000-0000C5050000}"/>
    <cellStyle name="40 % - Akzent5 6 5 7" xfId="43974" xr:uid="{00000000-0005-0000-0000-0000C5050000}"/>
    <cellStyle name="40 % - Akzent5 6 6" xfId="4124" xr:uid="{00000000-0005-0000-0000-0000C6050000}"/>
    <cellStyle name="40 % - Akzent5 6 6 2" xfId="7481" xr:uid="{00000000-0005-0000-0000-0000C6050000}"/>
    <cellStyle name="40 % - Akzent5 6 6 2 2" xfId="20932" xr:uid="{00000000-0005-0000-0000-0000C6050000}"/>
    <cellStyle name="40 % - Akzent5 6 6 2 3" xfId="34416" xr:uid="{00000000-0005-0000-0000-0000C6050000}"/>
    <cellStyle name="40 % - Akzent5 6 6 2 4" xfId="47907" xr:uid="{00000000-0005-0000-0000-0000C6050000}"/>
    <cellStyle name="40 % - Akzent5 6 6 3" xfId="10837" xr:uid="{00000000-0005-0000-0000-0000C6050000}"/>
    <cellStyle name="40 % - Akzent5 6 6 3 2" xfId="24288" xr:uid="{00000000-0005-0000-0000-0000C6050000}"/>
    <cellStyle name="40 % - Akzent5 6 6 3 3" xfId="37772" xr:uid="{00000000-0005-0000-0000-0000C6050000}"/>
    <cellStyle name="40 % - Akzent5 6 6 3 4" xfId="51263" xr:uid="{00000000-0005-0000-0000-0000C6050000}"/>
    <cellStyle name="40 % - Akzent5 6 6 4" xfId="14193" xr:uid="{00000000-0005-0000-0000-0000C6050000}"/>
    <cellStyle name="40 % - Akzent5 6 6 4 2" xfId="27644" xr:uid="{00000000-0005-0000-0000-0000C6050000}"/>
    <cellStyle name="40 % - Akzent5 6 6 4 3" xfId="41128" xr:uid="{00000000-0005-0000-0000-0000C6050000}"/>
    <cellStyle name="40 % - Akzent5 6 6 4 4" xfId="54619" xr:uid="{00000000-0005-0000-0000-0000C6050000}"/>
    <cellStyle name="40 % - Akzent5 6 6 5" xfId="17575" xr:uid="{00000000-0005-0000-0000-0000C6050000}"/>
    <cellStyle name="40 % - Akzent5 6 6 6" xfId="31059" xr:uid="{00000000-0005-0000-0000-0000C6050000}"/>
    <cellStyle name="40 % - Akzent5 6 6 7" xfId="44550" xr:uid="{00000000-0005-0000-0000-0000C6050000}"/>
    <cellStyle name="40 % - Akzent5 6 7" xfId="4674" xr:uid="{00000000-0005-0000-0000-0000BB050000}"/>
    <cellStyle name="40 % - Akzent5 6 7 2" xfId="18125" xr:uid="{00000000-0005-0000-0000-0000BB050000}"/>
    <cellStyle name="40 % - Akzent5 6 7 3" xfId="31609" xr:uid="{00000000-0005-0000-0000-0000BB050000}"/>
    <cellStyle name="40 % - Akzent5 6 7 4" xfId="45100" xr:uid="{00000000-0005-0000-0000-0000BB050000}"/>
    <cellStyle name="40 % - Akzent5 6 8" xfId="8030" xr:uid="{00000000-0005-0000-0000-0000BB050000}"/>
    <cellStyle name="40 % - Akzent5 6 8 2" xfId="21481" xr:uid="{00000000-0005-0000-0000-0000BB050000}"/>
    <cellStyle name="40 % - Akzent5 6 8 3" xfId="34965" xr:uid="{00000000-0005-0000-0000-0000BB050000}"/>
    <cellStyle name="40 % - Akzent5 6 8 4" xfId="48456" xr:uid="{00000000-0005-0000-0000-0000BB050000}"/>
    <cellStyle name="40 % - Akzent5 6 9" xfId="11386" xr:uid="{00000000-0005-0000-0000-0000BB050000}"/>
    <cellStyle name="40 % - Akzent5 6 9 2" xfId="24837" xr:uid="{00000000-0005-0000-0000-0000BB050000}"/>
    <cellStyle name="40 % - Akzent5 6 9 3" xfId="38321" xr:uid="{00000000-0005-0000-0000-0000BB050000}"/>
    <cellStyle name="40 % - Akzent5 6 9 4" xfId="51812" xr:uid="{00000000-0005-0000-0000-0000BB050000}"/>
    <cellStyle name="40 % - Akzent5 7" xfId="1350" xr:uid="{00000000-0005-0000-0000-0000C7050000}"/>
    <cellStyle name="40 % - Akzent5 7 10" xfId="28312" xr:uid="{00000000-0005-0000-0000-0000C7050000}"/>
    <cellStyle name="40 % - Akzent5 7 11" xfId="41803" xr:uid="{00000000-0005-0000-0000-0000C7050000}"/>
    <cellStyle name="40 % - Akzent5 7 2" xfId="1921" xr:uid="{00000000-0005-0000-0000-0000C8050000}"/>
    <cellStyle name="40 % - Akzent5 7 2 2" xfId="3061" xr:uid="{00000000-0005-0000-0000-0000C9050000}"/>
    <cellStyle name="40 % - Akzent5 7 2 2 2" xfId="6422" xr:uid="{00000000-0005-0000-0000-0000C9050000}"/>
    <cellStyle name="40 % - Akzent5 7 2 2 2 2" xfId="19873" xr:uid="{00000000-0005-0000-0000-0000C9050000}"/>
    <cellStyle name="40 % - Akzent5 7 2 2 2 3" xfId="33357" xr:uid="{00000000-0005-0000-0000-0000C9050000}"/>
    <cellStyle name="40 % - Akzent5 7 2 2 2 4" xfId="46848" xr:uid="{00000000-0005-0000-0000-0000C9050000}"/>
    <cellStyle name="40 % - Akzent5 7 2 2 3" xfId="9778" xr:uid="{00000000-0005-0000-0000-0000C9050000}"/>
    <cellStyle name="40 % - Akzent5 7 2 2 3 2" xfId="23229" xr:uid="{00000000-0005-0000-0000-0000C9050000}"/>
    <cellStyle name="40 % - Akzent5 7 2 2 3 3" xfId="36713" xr:uid="{00000000-0005-0000-0000-0000C9050000}"/>
    <cellStyle name="40 % - Akzent5 7 2 2 3 4" xfId="50204" xr:uid="{00000000-0005-0000-0000-0000C9050000}"/>
    <cellStyle name="40 % - Akzent5 7 2 2 4" xfId="13134" xr:uid="{00000000-0005-0000-0000-0000C9050000}"/>
    <cellStyle name="40 % - Akzent5 7 2 2 4 2" xfId="26585" xr:uid="{00000000-0005-0000-0000-0000C9050000}"/>
    <cellStyle name="40 % - Akzent5 7 2 2 4 3" xfId="40069" xr:uid="{00000000-0005-0000-0000-0000C9050000}"/>
    <cellStyle name="40 % - Akzent5 7 2 2 4 4" xfId="53560" xr:uid="{00000000-0005-0000-0000-0000C9050000}"/>
    <cellStyle name="40 % - Akzent5 7 2 2 5" xfId="16516" xr:uid="{00000000-0005-0000-0000-0000C9050000}"/>
    <cellStyle name="40 % - Akzent5 7 2 2 6" xfId="30000" xr:uid="{00000000-0005-0000-0000-0000C9050000}"/>
    <cellStyle name="40 % - Akzent5 7 2 2 7" xfId="43491" xr:uid="{00000000-0005-0000-0000-0000C9050000}"/>
    <cellStyle name="40 % - Akzent5 7 2 3" xfId="5295" xr:uid="{00000000-0005-0000-0000-0000C8050000}"/>
    <cellStyle name="40 % - Akzent5 7 2 3 2" xfId="18746" xr:uid="{00000000-0005-0000-0000-0000C8050000}"/>
    <cellStyle name="40 % - Akzent5 7 2 3 3" xfId="32230" xr:uid="{00000000-0005-0000-0000-0000C8050000}"/>
    <cellStyle name="40 % - Akzent5 7 2 3 4" xfId="45721" xr:uid="{00000000-0005-0000-0000-0000C8050000}"/>
    <cellStyle name="40 % - Akzent5 7 2 4" xfId="8651" xr:uid="{00000000-0005-0000-0000-0000C8050000}"/>
    <cellStyle name="40 % - Akzent5 7 2 4 2" xfId="22102" xr:uid="{00000000-0005-0000-0000-0000C8050000}"/>
    <cellStyle name="40 % - Akzent5 7 2 4 3" xfId="35586" xr:uid="{00000000-0005-0000-0000-0000C8050000}"/>
    <cellStyle name="40 % - Akzent5 7 2 4 4" xfId="49077" xr:uid="{00000000-0005-0000-0000-0000C8050000}"/>
    <cellStyle name="40 % - Akzent5 7 2 5" xfId="12007" xr:uid="{00000000-0005-0000-0000-0000C8050000}"/>
    <cellStyle name="40 % - Akzent5 7 2 5 2" xfId="25458" xr:uid="{00000000-0005-0000-0000-0000C8050000}"/>
    <cellStyle name="40 % - Akzent5 7 2 5 3" xfId="38942" xr:uid="{00000000-0005-0000-0000-0000C8050000}"/>
    <cellStyle name="40 % - Akzent5 7 2 5 4" xfId="52433" xr:uid="{00000000-0005-0000-0000-0000C8050000}"/>
    <cellStyle name="40 % - Akzent5 7 2 6" xfId="15389" xr:uid="{00000000-0005-0000-0000-0000C8050000}"/>
    <cellStyle name="40 % - Akzent5 7 2 7" xfId="28873" xr:uid="{00000000-0005-0000-0000-0000C8050000}"/>
    <cellStyle name="40 % - Akzent5 7 2 8" xfId="42364" xr:uid="{00000000-0005-0000-0000-0000C8050000}"/>
    <cellStyle name="40 % - Akzent5 7 3" xfId="2501" xr:uid="{00000000-0005-0000-0000-0000CA050000}"/>
    <cellStyle name="40 % - Akzent5 7 3 2" xfId="5862" xr:uid="{00000000-0005-0000-0000-0000CA050000}"/>
    <cellStyle name="40 % - Akzent5 7 3 2 2" xfId="19313" xr:uid="{00000000-0005-0000-0000-0000CA050000}"/>
    <cellStyle name="40 % - Akzent5 7 3 2 3" xfId="32797" xr:uid="{00000000-0005-0000-0000-0000CA050000}"/>
    <cellStyle name="40 % - Akzent5 7 3 2 4" xfId="46288" xr:uid="{00000000-0005-0000-0000-0000CA050000}"/>
    <cellStyle name="40 % - Akzent5 7 3 3" xfId="9218" xr:uid="{00000000-0005-0000-0000-0000CA050000}"/>
    <cellStyle name="40 % - Akzent5 7 3 3 2" xfId="22669" xr:uid="{00000000-0005-0000-0000-0000CA050000}"/>
    <cellStyle name="40 % - Akzent5 7 3 3 3" xfId="36153" xr:uid="{00000000-0005-0000-0000-0000CA050000}"/>
    <cellStyle name="40 % - Akzent5 7 3 3 4" xfId="49644" xr:uid="{00000000-0005-0000-0000-0000CA050000}"/>
    <cellStyle name="40 % - Akzent5 7 3 4" xfId="12574" xr:uid="{00000000-0005-0000-0000-0000CA050000}"/>
    <cellStyle name="40 % - Akzent5 7 3 4 2" xfId="26025" xr:uid="{00000000-0005-0000-0000-0000CA050000}"/>
    <cellStyle name="40 % - Akzent5 7 3 4 3" xfId="39509" xr:uid="{00000000-0005-0000-0000-0000CA050000}"/>
    <cellStyle name="40 % - Akzent5 7 3 4 4" xfId="53000" xr:uid="{00000000-0005-0000-0000-0000CA050000}"/>
    <cellStyle name="40 % - Akzent5 7 3 5" xfId="15956" xr:uid="{00000000-0005-0000-0000-0000CA050000}"/>
    <cellStyle name="40 % - Akzent5 7 3 6" xfId="29440" xr:uid="{00000000-0005-0000-0000-0000CA050000}"/>
    <cellStyle name="40 % - Akzent5 7 3 7" xfId="42931" xr:uid="{00000000-0005-0000-0000-0000CA050000}"/>
    <cellStyle name="40 % - Akzent5 7 4" xfId="3606" xr:uid="{00000000-0005-0000-0000-0000CB050000}"/>
    <cellStyle name="40 % - Akzent5 7 4 2" xfId="6967" xr:uid="{00000000-0005-0000-0000-0000CB050000}"/>
    <cellStyle name="40 % - Akzent5 7 4 2 2" xfId="20418" xr:uid="{00000000-0005-0000-0000-0000CB050000}"/>
    <cellStyle name="40 % - Akzent5 7 4 2 3" xfId="33902" xr:uid="{00000000-0005-0000-0000-0000CB050000}"/>
    <cellStyle name="40 % - Akzent5 7 4 2 4" xfId="47393" xr:uid="{00000000-0005-0000-0000-0000CB050000}"/>
    <cellStyle name="40 % - Akzent5 7 4 3" xfId="10323" xr:uid="{00000000-0005-0000-0000-0000CB050000}"/>
    <cellStyle name="40 % - Akzent5 7 4 3 2" xfId="23774" xr:uid="{00000000-0005-0000-0000-0000CB050000}"/>
    <cellStyle name="40 % - Akzent5 7 4 3 3" xfId="37258" xr:uid="{00000000-0005-0000-0000-0000CB050000}"/>
    <cellStyle name="40 % - Akzent5 7 4 3 4" xfId="50749" xr:uid="{00000000-0005-0000-0000-0000CB050000}"/>
    <cellStyle name="40 % - Akzent5 7 4 4" xfId="13679" xr:uid="{00000000-0005-0000-0000-0000CB050000}"/>
    <cellStyle name="40 % - Akzent5 7 4 4 2" xfId="27130" xr:uid="{00000000-0005-0000-0000-0000CB050000}"/>
    <cellStyle name="40 % - Akzent5 7 4 4 3" xfId="40614" xr:uid="{00000000-0005-0000-0000-0000CB050000}"/>
    <cellStyle name="40 % - Akzent5 7 4 4 4" xfId="54105" xr:uid="{00000000-0005-0000-0000-0000CB050000}"/>
    <cellStyle name="40 % - Akzent5 7 4 5" xfId="17061" xr:uid="{00000000-0005-0000-0000-0000CB050000}"/>
    <cellStyle name="40 % - Akzent5 7 4 6" xfId="30545" xr:uid="{00000000-0005-0000-0000-0000CB050000}"/>
    <cellStyle name="40 % - Akzent5 7 4 7" xfId="44036" xr:uid="{00000000-0005-0000-0000-0000CB050000}"/>
    <cellStyle name="40 % - Akzent5 7 5" xfId="4186" xr:uid="{00000000-0005-0000-0000-0000CC050000}"/>
    <cellStyle name="40 % - Akzent5 7 5 2" xfId="7543" xr:uid="{00000000-0005-0000-0000-0000CC050000}"/>
    <cellStyle name="40 % - Akzent5 7 5 2 2" xfId="20994" xr:uid="{00000000-0005-0000-0000-0000CC050000}"/>
    <cellStyle name="40 % - Akzent5 7 5 2 3" xfId="34478" xr:uid="{00000000-0005-0000-0000-0000CC050000}"/>
    <cellStyle name="40 % - Akzent5 7 5 2 4" xfId="47969" xr:uid="{00000000-0005-0000-0000-0000CC050000}"/>
    <cellStyle name="40 % - Akzent5 7 5 3" xfId="10899" xr:uid="{00000000-0005-0000-0000-0000CC050000}"/>
    <cellStyle name="40 % - Akzent5 7 5 3 2" xfId="24350" xr:uid="{00000000-0005-0000-0000-0000CC050000}"/>
    <cellStyle name="40 % - Akzent5 7 5 3 3" xfId="37834" xr:uid="{00000000-0005-0000-0000-0000CC050000}"/>
    <cellStyle name="40 % - Akzent5 7 5 3 4" xfId="51325" xr:uid="{00000000-0005-0000-0000-0000CC050000}"/>
    <cellStyle name="40 % - Akzent5 7 5 4" xfId="14255" xr:uid="{00000000-0005-0000-0000-0000CC050000}"/>
    <cellStyle name="40 % - Akzent5 7 5 4 2" xfId="27706" xr:uid="{00000000-0005-0000-0000-0000CC050000}"/>
    <cellStyle name="40 % - Akzent5 7 5 4 3" xfId="41190" xr:uid="{00000000-0005-0000-0000-0000CC050000}"/>
    <cellStyle name="40 % - Akzent5 7 5 4 4" xfId="54681" xr:uid="{00000000-0005-0000-0000-0000CC050000}"/>
    <cellStyle name="40 % - Akzent5 7 5 5" xfId="17637" xr:uid="{00000000-0005-0000-0000-0000CC050000}"/>
    <cellStyle name="40 % - Akzent5 7 5 6" xfId="31121" xr:uid="{00000000-0005-0000-0000-0000CC050000}"/>
    <cellStyle name="40 % - Akzent5 7 5 7" xfId="44612" xr:uid="{00000000-0005-0000-0000-0000CC050000}"/>
    <cellStyle name="40 % - Akzent5 7 6" xfId="4736" xr:uid="{00000000-0005-0000-0000-0000C7050000}"/>
    <cellStyle name="40 % - Akzent5 7 6 2" xfId="18187" xr:uid="{00000000-0005-0000-0000-0000C7050000}"/>
    <cellStyle name="40 % - Akzent5 7 6 3" xfId="31671" xr:uid="{00000000-0005-0000-0000-0000C7050000}"/>
    <cellStyle name="40 % - Akzent5 7 6 4" xfId="45162" xr:uid="{00000000-0005-0000-0000-0000C7050000}"/>
    <cellStyle name="40 % - Akzent5 7 7" xfId="8092" xr:uid="{00000000-0005-0000-0000-0000C7050000}"/>
    <cellStyle name="40 % - Akzent5 7 7 2" xfId="21543" xr:uid="{00000000-0005-0000-0000-0000C7050000}"/>
    <cellStyle name="40 % - Akzent5 7 7 3" xfId="35027" xr:uid="{00000000-0005-0000-0000-0000C7050000}"/>
    <cellStyle name="40 % - Akzent5 7 7 4" xfId="48518" xr:uid="{00000000-0005-0000-0000-0000C7050000}"/>
    <cellStyle name="40 % - Akzent5 7 8" xfId="11448" xr:uid="{00000000-0005-0000-0000-0000C7050000}"/>
    <cellStyle name="40 % - Akzent5 7 8 2" xfId="24899" xr:uid="{00000000-0005-0000-0000-0000C7050000}"/>
    <cellStyle name="40 % - Akzent5 7 8 3" xfId="38383" xr:uid="{00000000-0005-0000-0000-0000C7050000}"/>
    <cellStyle name="40 % - Akzent5 7 8 4" xfId="51874" xr:uid="{00000000-0005-0000-0000-0000C7050000}"/>
    <cellStyle name="40 % - Akzent5 7 9" xfId="14829" xr:uid="{00000000-0005-0000-0000-0000C7050000}"/>
    <cellStyle name="40 % - Akzent5 8" xfId="1584" xr:uid="{00000000-0005-0000-0000-0000CD050000}"/>
    <cellStyle name="40 % - Akzent5 8 10" xfId="28553" xr:uid="{00000000-0005-0000-0000-0000CD050000}"/>
    <cellStyle name="40 % - Akzent5 8 11" xfId="42044" xr:uid="{00000000-0005-0000-0000-0000CD050000}"/>
    <cellStyle name="40 % - Akzent5 8 2" xfId="2161" xr:uid="{00000000-0005-0000-0000-0000CE050000}"/>
    <cellStyle name="40 % - Akzent5 8 2 2" xfId="3302" xr:uid="{00000000-0005-0000-0000-0000CF050000}"/>
    <cellStyle name="40 % - Akzent5 8 2 2 2" xfId="6663" xr:uid="{00000000-0005-0000-0000-0000CF050000}"/>
    <cellStyle name="40 % - Akzent5 8 2 2 2 2" xfId="20114" xr:uid="{00000000-0005-0000-0000-0000CF050000}"/>
    <cellStyle name="40 % - Akzent5 8 2 2 2 3" xfId="33598" xr:uid="{00000000-0005-0000-0000-0000CF050000}"/>
    <cellStyle name="40 % - Akzent5 8 2 2 2 4" xfId="47089" xr:uid="{00000000-0005-0000-0000-0000CF050000}"/>
    <cellStyle name="40 % - Akzent5 8 2 2 3" xfId="10019" xr:uid="{00000000-0005-0000-0000-0000CF050000}"/>
    <cellStyle name="40 % - Akzent5 8 2 2 3 2" xfId="23470" xr:uid="{00000000-0005-0000-0000-0000CF050000}"/>
    <cellStyle name="40 % - Akzent5 8 2 2 3 3" xfId="36954" xr:uid="{00000000-0005-0000-0000-0000CF050000}"/>
    <cellStyle name="40 % - Akzent5 8 2 2 3 4" xfId="50445" xr:uid="{00000000-0005-0000-0000-0000CF050000}"/>
    <cellStyle name="40 % - Akzent5 8 2 2 4" xfId="13375" xr:uid="{00000000-0005-0000-0000-0000CF050000}"/>
    <cellStyle name="40 % - Akzent5 8 2 2 4 2" xfId="26826" xr:uid="{00000000-0005-0000-0000-0000CF050000}"/>
    <cellStyle name="40 % - Akzent5 8 2 2 4 3" xfId="40310" xr:uid="{00000000-0005-0000-0000-0000CF050000}"/>
    <cellStyle name="40 % - Akzent5 8 2 2 4 4" xfId="53801" xr:uid="{00000000-0005-0000-0000-0000CF050000}"/>
    <cellStyle name="40 % - Akzent5 8 2 2 5" xfId="16757" xr:uid="{00000000-0005-0000-0000-0000CF050000}"/>
    <cellStyle name="40 % - Akzent5 8 2 2 6" xfId="30241" xr:uid="{00000000-0005-0000-0000-0000CF050000}"/>
    <cellStyle name="40 % - Akzent5 8 2 2 7" xfId="43732" xr:uid="{00000000-0005-0000-0000-0000CF050000}"/>
    <cellStyle name="40 % - Akzent5 8 2 3" xfId="5536" xr:uid="{00000000-0005-0000-0000-0000CE050000}"/>
    <cellStyle name="40 % - Akzent5 8 2 3 2" xfId="18987" xr:uid="{00000000-0005-0000-0000-0000CE050000}"/>
    <cellStyle name="40 % - Akzent5 8 2 3 3" xfId="32471" xr:uid="{00000000-0005-0000-0000-0000CE050000}"/>
    <cellStyle name="40 % - Akzent5 8 2 3 4" xfId="45962" xr:uid="{00000000-0005-0000-0000-0000CE050000}"/>
    <cellStyle name="40 % - Akzent5 8 2 4" xfId="8892" xr:uid="{00000000-0005-0000-0000-0000CE050000}"/>
    <cellStyle name="40 % - Akzent5 8 2 4 2" xfId="22343" xr:uid="{00000000-0005-0000-0000-0000CE050000}"/>
    <cellStyle name="40 % - Akzent5 8 2 4 3" xfId="35827" xr:uid="{00000000-0005-0000-0000-0000CE050000}"/>
    <cellStyle name="40 % - Akzent5 8 2 4 4" xfId="49318" xr:uid="{00000000-0005-0000-0000-0000CE050000}"/>
    <cellStyle name="40 % - Akzent5 8 2 5" xfId="12248" xr:uid="{00000000-0005-0000-0000-0000CE050000}"/>
    <cellStyle name="40 % - Akzent5 8 2 5 2" xfId="25699" xr:uid="{00000000-0005-0000-0000-0000CE050000}"/>
    <cellStyle name="40 % - Akzent5 8 2 5 3" xfId="39183" xr:uid="{00000000-0005-0000-0000-0000CE050000}"/>
    <cellStyle name="40 % - Akzent5 8 2 5 4" xfId="52674" xr:uid="{00000000-0005-0000-0000-0000CE050000}"/>
    <cellStyle name="40 % - Akzent5 8 2 6" xfId="15630" xr:uid="{00000000-0005-0000-0000-0000CE050000}"/>
    <cellStyle name="40 % - Akzent5 8 2 7" xfId="29114" xr:uid="{00000000-0005-0000-0000-0000CE050000}"/>
    <cellStyle name="40 % - Akzent5 8 2 8" xfId="42605" xr:uid="{00000000-0005-0000-0000-0000CE050000}"/>
    <cellStyle name="40 % - Akzent5 8 3" xfId="2742" xr:uid="{00000000-0005-0000-0000-0000D0050000}"/>
    <cellStyle name="40 % - Akzent5 8 3 2" xfId="6103" xr:uid="{00000000-0005-0000-0000-0000D0050000}"/>
    <cellStyle name="40 % - Akzent5 8 3 2 2" xfId="19554" xr:uid="{00000000-0005-0000-0000-0000D0050000}"/>
    <cellStyle name="40 % - Akzent5 8 3 2 3" xfId="33038" xr:uid="{00000000-0005-0000-0000-0000D0050000}"/>
    <cellStyle name="40 % - Akzent5 8 3 2 4" xfId="46529" xr:uid="{00000000-0005-0000-0000-0000D0050000}"/>
    <cellStyle name="40 % - Akzent5 8 3 3" xfId="9459" xr:uid="{00000000-0005-0000-0000-0000D0050000}"/>
    <cellStyle name="40 % - Akzent5 8 3 3 2" xfId="22910" xr:uid="{00000000-0005-0000-0000-0000D0050000}"/>
    <cellStyle name="40 % - Akzent5 8 3 3 3" xfId="36394" xr:uid="{00000000-0005-0000-0000-0000D0050000}"/>
    <cellStyle name="40 % - Akzent5 8 3 3 4" xfId="49885" xr:uid="{00000000-0005-0000-0000-0000D0050000}"/>
    <cellStyle name="40 % - Akzent5 8 3 4" xfId="12815" xr:uid="{00000000-0005-0000-0000-0000D0050000}"/>
    <cellStyle name="40 % - Akzent5 8 3 4 2" xfId="26266" xr:uid="{00000000-0005-0000-0000-0000D0050000}"/>
    <cellStyle name="40 % - Akzent5 8 3 4 3" xfId="39750" xr:uid="{00000000-0005-0000-0000-0000D0050000}"/>
    <cellStyle name="40 % - Akzent5 8 3 4 4" xfId="53241" xr:uid="{00000000-0005-0000-0000-0000D0050000}"/>
    <cellStyle name="40 % - Akzent5 8 3 5" xfId="16197" xr:uid="{00000000-0005-0000-0000-0000D0050000}"/>
    <cellStyle name="40 % - Akzent5 8 3 6" xfId="29681" xr:uid="{00000000-0005-0000-0000-0000D0050000}"/>
    <cellStyle name="40 % - Akzent5 8 3 7" xfId="43172" xr:uid="{00000000-0005-0000-0000-0000D0050000}"/>
    <cellStyle name="40 % - Akzent5 8 4" xfId="3847" xr:uid="{00000000-0005-0000-0000-0000D1050000}"/>
    <cellStyle name="40 % - Akzent5 8 4 2" xfId="7208" xr:uid="{00000000-0005-0000-0000-0000D1050000}"/>
    <cellStyle name="40 % - Akzent5 8 4 2 2" xfId="20659" xr:uid="{00000000-0005-0000-0000-0000D1050000}"/>
    <cellStyle name="40 % - Akzent5 8 4 2 3" xfId="34143" xr:uid="{00000000-0005-0000-0000-0000D1050000}"/>
    <cellStyle name="40 % - Akzent5 8 4 2 4" xfId="47634" xr:uid="{00000000-0005-0000-0000-0000D1050000}"/>
    <cellStyle name="40 % - Akzent5 8 4 3" xfId="10564" xr:uid="{00000000-0005-0000-0000-0000D1050000}"/>
    <cellStyle name="40 % - Akzent5 8 4 3 2" xfId="24015" xr:uid="{00000000-0005-0000-0000-0000D1050000}"/>
    <cellStyle name="40 % - Akzent5 8 4 3 3" xfId="37499" xr:uid="{00000000-0005-0000-0000-0000D1050000}"/>
    <cellStyle name="40 % - Akzent5 8 4 3 4" xfId="50990" xr:uid="{00000000-0005-0000-0000-0000D1050000}"/>
    <cellStyle name="40 % - Akzent5 8 4 4" xfId="13920" xr:uid="{00000000-0005-0000-0000-0000D1050000}"/>
    <cellStyle name="40 % - Akzent5 8 4 4 2" xfId="27371" xr:uid="{00000000-0005-0000-0000-0000D1050000}"/>
    <cellStyle name="40 % - Akzent5 8 4 4 3" xfId="40855" xr:uid="{00000000-0005-0000-0000-0000D1050000}"/>
    <cellStyle name="40 % - Akzent5 8 4 4 4" xfId="54346" xr:uid="{00000000-0005-0000-0000-0000D1050000}"/>
    <cellStyle name="40 % - Akzent5 8 4 5" xfId="17302" xr:uid="{00000000-0005-0000-0000-0000D1050000}"/>
    <cellStyle name="40 % - Akzent5 8 4 6" xfId="30786" xr:uid="{00000000-0005-0000-0000-0000D1050000}"/>
    <cellStyle name="40 % - Akzent5 8 4 7" xfId="44277" xr:uid="{00000000-0005-0000-0000-0000D1050000}"/>
    <cellStyle name="40 % - Akzent5 8 5" xfId="4427" xr:uid="{00000000-0005-0000-0000-0000D2050000}"/>
    <cellStyle name="40 % - Akzent5 8 5 2" xfId="7784" xr:uid="{00000000-0005-0000-0000-0000D2050000}"/>
    <cellStyle name="40 % - Akzent5 8 5 2 2" xfId="21235" xr:uid="{00000000-0005-0000-0000-0000D2050000}"/>
    <cellStyle name="40 % - Akzent5 8 5 2 3" xfId="34719" xr:uid="{00000000-0005-0000-0000-0000D2050000}"/>
    <cellStyle name="40 % - Akzent5 8 5 2 4" xfId="48210" xr:uid="{00000000-0005-0000-0000-0000D2050000}"/>
    <cellStyle name="40 % - Akzent5 8 5 3" xfId="11140" xr:uid="{00000000-0005-0000-0000-0000D2050000}"/>
    <cellStyle name="40 % - Akzent5 8 5 3 2" xfId="24591" xr:uid="{00000000-0005-0000-0000-0000D2050000}"/>
    <cellStyle name="40 % - Akzent5 8 5 3 3" xfId="38075" xr:uid="{00000000-0005-0000-0000-0000D2050000}"/>
    <cellStyle name="40 % - Akzent5 8 5 3 4" xfId="51566" xr:uid="{00000000-0005-0000-0000-0000D2050000}"/>
    <cellStyle name="40 % - Akzent5 8 5 4" xfId="14496" xr:uid="{00000000-0005-0000-0000-0000D2050000}"/>
    <cellStyle name="40 % - Akzent5 8 5 4 2" xfId="27947" xr:uid="{00000000-0005-0000-0000-0000D2050000}"/>
    <cellStyle name="40 % - Akzent5 8 5 4 3" xfId="41431" xr:uid="{00000000-0005-0000-0000-0000D2050000}"/>
    <cellStyle name="40 % - Akzent5 8 5 4 4" xfId="54922" xr:uid="{00000000-0005-0000-0000-0000D2050000}"/>
    <cellStyle name="40 % - Akzent5 8 5 5" xfId="17878" xr:uid="{00000000-0005-0000-0000-0000D2050000}"/>
    <cellStyle name="40 % - Akzent5 8 5 6" xfId="31362" xr:uid="{00000000-0005-0000-0000-0000D2050000}"/>
    <cellStyle name="40 % - Akzent5 8 5 7" xfId="44853" xr:uid="{00000000-0005-0000-0000-0000D2050000}"/>
    <cellStyle name="40 % - Akzent5 8 6" xfId="4977" xr:uid="{00000000-0005-0000-0000-0000CD050000}"/>
    <cellStyle name="40 % - Akzent5 8 6 2" xfId="18428" xr:uid="{00000000-0005-0000-0000-0000CD050000}"/>
    <cellStyle name="40 % - Akzent5 8 6 3" xfId="31912" xr:uid="{00000000-0005-0000-0000-0000CD050000}"/>
    <cellStyle name="40 % - Akzent5 8 6 4" xfId="45403" xr:uid="{00000000-0005-0000-0000-0000CD050000}"/>
    <cellStyle name="40 % - Akzent5 8 7" xfId="8333" xr:uid="{00000000-0005-0000-0000-0000CD050000}"/>
    <cellStyle name="40 % - Akzent5 8 7 2" xfId="21784" xr:uid="{00000000-0005-0000-0000-0000CD050000}"/>
    <cellStyle name="40 % - Akzent5 8 7 3" xfId="35268" xr:uid="{00000000-0005-0000-0000-0000CD050000}"/>
    <cellStyle name="40 % - Akzent5 8 7 4" xfId="48759" xr:uid="{00000000-0005-0000-0000-0000CD050000}"/>
    <cellStyle name="40 % - Akzent5 8 8" xfId="11689" xr:uid="{00000000-0005-0000-0000-0000CD050000}"/>
    <cellStyle name="40 % - Akzent5 8 8 2" xfId="25140" xr:uid="{00000000-0005-0000-0000-0000CD050000}"/>
    <cellStyle name="40 % - Akzent5 8 8 3" xfId="38624" xr:uid="{00000000-0005-0000-0000-0000CD050000}"/>
    <cellStyle name="40 % - Akzent5 8 8 4" xfId="52115" xr:uid="{00000000-0005-0000-0000-0000CD050000}"/>
    <cellStyle name="40 % - Akzent5 8 9" xfId="15070" xr:uid="{00000000-0005-0000-0000-0000CD050000}"/>
    <cellStyle name="40 % - Akzent5 9" xfId="1627" xr:uid="{00000000-0005-0000-0000-0000D3050000}"/>
    <cellStyle name="40 % - Akzent5 9 2" xfId="2181" xr:uid="{00000000-0005-0000-0000-0000D4050000}"/>
    <cellStyle name="40 % - Akzent5 9 2 2" xfId="3322" xr:uid="{00000000-0005-0000-0000-0000D5050000}"/>
    <cellStyle name="40 % - Akzent5 9 2 2 2" xfId="6683" xr:uid="{00000000-0005-0000-0000-0000D5050000}"/>
    <cellStyle name="40 % - Akzent5 9 2 2 2 2" xfId="20134" xr:uid="{00000000-0005-0000-0000-0000D5050000}"/>
    <cellStyle name="40 % - Akzent5 9 2 2 2 3" xfId="33618" xr:uid="{00000000-0005-0000-0000-0000D5050000}"/>
    <cellStyle name="40 % - Akzent5 9 2 2 2 4" xfId="47109" xr:uid="{00000000-0005-0000-0000-0000D5050000}"/>
    <cellStyle name="40 % - Akzent5 9 2 2 3" xfId="10039" xr:uid="{00000000-0005-0000-0000-0000D5050000}"/>
    <cellStyle name="40 % - Akzent5 9 2 2 3 2" xfId="23490" xr:uid="{00000000-0005-0000-0000-0000D5050000}"/>
    <cellStyle name="40 % - Akzent5 9 2 2 3 3" xfId="36974" xr:uid="{00000000-0005-0000-0000-0000D5050000}"/>
    <cellStyle name="40 % - Akzent5 9 2 2 3 4" xfId="50465" xr:uid="{00000000-0005-0000-0000-0000D5050000}"/>
    <cellStyle name="40 % - Akzent5 9 2 2 4" xfId="13395" xr:uid="{00000000-0005-0000-0000-0000D5050000}"/>
    <cellStyle name="40 % - Akzent5 9 2 2 4 2" xfId="26846" xr:uid="{00000000-0005-0000-0000-0000D5050000}"/>
    <cellStyle name="40 % - Akzent5 9 2 2 4 3" xfId="40330" xr:uid="{00000000-0005-0000-0000-0000D5050000}"/>
    <cellStyle name="40 % - Akzent5 9 2 2 4 4" xfId="53821" xr:uid="{00000000-0005-0000-0000-0000D5050000}"/>
    <cellStyle name="40 % - Akzent5 9 2 2 5" xfId="16777" xr:uid="{00000000-0005-0000-0000-0000D5050000}"/>
    <cellStyle name="40 % - Akzent5 9 2 2 6" xfId="30261" xr:uid="{00000000-0005-0000-0000-0000D5050000}"/>
    <cellStyle name="40 % - Akzent5 9 2 2 7" xfId="43752" xr:uid="{00000000-0005-0000-0000-0000D5050000}"/>
    <cellStyle name="40 % - Akzent5 9 2 3" xfId="5556" xr:uid="{00000000-0005-0000-0000-0000D4050000}"/>
    <cellStyle name="40 % - Akzent5 9 2 3 2" xfId="19007" xr:uid="{00000000-0005-0000-0000-0000D4050000}"/>
    <cellStyle name="40 % - Akzent5 9 2 3 3" xfId="32491" xr:uid="{00000000-0005-0000-0000-0000D4050000}"/>
    <cellStyle name="40 % - Akzent5 9 2 3 4" xfId="45982" xr:uid="{00000000-0005-0000-0000-0000D4050000}"/>
    <cellStyle name="40 % - Akzent5 9 2 4" xfId="8912" xr:uid="{00000000-0005-0000-0000-0000D4050000}"/>
    <cellStyle name="40 % - Akzent5 9 2 4 2" xfId="22363" xr:uid="{00000000-0005-0000-0000-0000D4050000}"/>
    <cellStyle name="40 % - Akzent5 9 2 4 3" xfId="35847" xr:uid="{00000000-0005-0000-0000-0000D4050000}"/>
    <cellStyle name="40 % - Akzent5 9 2 4 4" xfId="49338" xr:uid="{00000000-0005-0000-0000-0000D4050000}"/>
    <cellStyle name="40 % - Akzent5 9 2 5" xfId="12268" xr:uid="{00000000-0005-0000-0000-0000D4050000}"/>
    <cellStyle name="40 % - Akzent5 9 2 5 2" xfId="25719" xr:uid="{00000000-0005-0000-0000-0000D4050000}"/>
    <cellStyle name="40 % - Akzent5 9 2 5 3" xfId="39203" xr:uid="{00000000-0005-0000-0000-0000D4050000}"/>
    <cellStyle name="40 % - Akzent5 9 2 5 4" xfId="52694" xr:uid="{00000000-0005-0000-0000-0000D4050000}"/>
    <cellStyle name="40 % - Akzent5 9 2 6" xfId="15650" xr:uid="{00000000-0005-0000-0000-0000D4050000}"/>
    <cellStyle name="40 % - Akzent5 9 2 7" xfId="29134" xr:uid="{00000000-0005-0000-0000-0000D4050000}"/>
    <cellStyle name="40 % - Akzent5 9 2 8" xfId="42625" xr:uid="{00000000-0005-0000-0000-0000D4050000}"/>
    <cellStyle name="40 % - Akzent5 9 3" xfId="2763" xr:uid="{00000000-0005-0000-0000-0000D6050000}"/>
    <cellStyle name="40 % - Akzent5 9 3 2" xfId="6124" xr:uid="{00000000-0005-0000-0000-0000D6050000}"/>
    <cellStyle name="40 % - Akzent5 9 3 2 2" xfId="19575" xr:uid="{00000000-0005-0000-0000-0000D6050000}"/>
    <cellStyle name="40 % - Akzent5 9 3 2 3" xfId="33059" xr:uid="{00000000-0005-0000-0000-0000D6050000}"/>
    <cellStyle name="40 % - Akzent5 9 3 2 4" xfId="46550" xr:uid="{00000000-0005-0000-0000-0000D6050000}"/>
    <cellStyle name="40 % - Akzent5 9 3 3" xfId="9480" xr:uid="{00000000-0005-0000-0000-0000D6050000}"/>
    <cellStyle name="40 % - Akzent5 9 3 3 2" xfId="22931" xr:uid="{00000000-0005-0000-0000-0000D6050000}"/>
    <cellStyle name="40 % - Akzent5 9 3 3 3" xfId="36415" xr:uid="{00000000-0005-0000-0000-0000D6050000}"/>
    <cellStyle name="40 % - Akzent5 9 3 3 4" xfId="49906" xr:uid="{00000000-0005-0000-0000-0000D6050000}"/>
    <cellStyle name="40 % - Akzent5 9 3 4" xfId="12836" xr:uid="{00000000-0005-0000-0000-0000D6050000}"/>
    <cellStyle name="40 % - Akzent5 9 3 4 2" xfId="26287" xr:uid="{00000000-0005-0000-0000-0000D6050000}"/>
    <cellStyle name="40 % - Akzent5 9 3 4 3" xfId="39771" xr:uid="{00000000-0005-0000-0000-0000D6050000}"/>
    <cellStyle name="40 % - Akzent5 9 3 4 4" xfId="53262" xr:uid="{00000000-0005-0000-0000-0000D6050000}"/>
    <cellStyle name="40 % - Akzent5 9 3 5" xfId="16218" xr:uid="{00000000-0005-0000-0000-0000D6050000}"/>
    <cellStyle name="40 % - Akzent5 9 3 6" xfId="29702" xr:uid="{00000000-0005-0000-0000-0000D6050000}"/>
    <cellStyle name="40 % - Akzent5 9 3 7" xfId="43193" xr:uid="{00000000-0005-0000-0000-0000D6050000}"/>
    <cellStyle name="40 % - Akzent5 9 4" xfId="4997" xr:uid="{00000000-0005-0000-0000-0000D3050000}"/>
    <cellStyle name="40 % - Akzent5 9 4 2" xfId="18448" xr:uid="{00000000-0005-0000-0000-0000D3050000}"/>
    <cellStyle name="40 % - Akzent5 9 4 3" xfId="31932" xr:uid="{00000000-0005-0000-0000-0000D3050000}"/>
    <cellStyle name="40 % - Akzent5 9 4 4" xfId="45423" xr:uid="{00000000-0005-0000-0000-0000D3050000}"/>
    <cellStyle name="40 % - Akzent5 9 5" xfId="8353" xr:uid="{00000000-0005-0000-0000-0000D3050000}"/>
    <cellStyle name="40 % - Akzent5 9 5 2" xfId="21804" xr:uid="{00000000-0005-0000-0000-0000D3050000}"/>
    <cellStyle name="40 % - Akzent5 9 5 3" xfId="35288" xr:uid="{00000000-0005-0000-0000-0000D3050000}"/>
    <cellStyle name="40 % - Akzent5 9 5 4" xfId="48779" xr:uid="{00000000-0005-0000-0000-0000D3050000}"/>
    <cellStyle name="40 % - Akzent5 9 6" xfId="11709" xr:uid="{00000000-0005-0000-0000-0000D3050000}"/>
    <cellStyle name="40 % - Akzent5 9 6 2" xfId="25160" xr:uid="{00000000-0005-0000-0000-0000D3050000}"/>
    <cellStyle name="40 % - Akzent5 9 6 3" xfId="38644" xr:uid="{00000000-0005-0000-0000-0000D3050000}"/>
    <cellStyle name="40 % - Akzent5 9 6 4" xfId="52135" xr:uid="{00000000-0005-0000-0000-0000D3050000}"/>
    <cellStyle name="40 % - Akzent5 9 7" xfId="15091" xr:uid="{00000000-0005-0000-0000-0000D3050000}"/>
    <cellStyle name="40 % - Akzent5 9 8" xfId="28575" xr:uid="{00000000-0005-0000-0000-0000D3050000}"/>
    <cellStyle name="40 % - Akzent5 9 9" xfId="42066" xr:uid="{00000000-0005-0000-0000-0000D3050000}"/>
    <cellStyle name="40 % - Akzent6" xfId="276" builtinId="51" customBuiltin="1"/>
    <cellStyle name="40 % - Akzent6 10" xfId="1655" xr:uid="{00000000-0005-0000-0000-0000D8050000}"/>
    <cellStyle name="40 % - Akzent6 10 2" xfId="2791" xr:uid="{00000000-0005-0000-0000-0000D9050000}"/>
    <cellStyle name="40 % - Akzent6 10 2 2" xfId="6152" xr:uid="{00000000-0005-0000-0000-0000D9050000}"/>
    <cellStyle name="40 % - Akzent6 10 2 2 2" xfId="19603" xr:uid="{00000000-0005-0000-0000-0000D9050000}"/>
    <cellStyle name="40 % - Akzent6 10 2 2 3" xfId="33087" xr:uid="{00000000-0005-0000-0000-0000D9050000}"/>
    <cellStyle name="40 % - Akzent6 10 2 2 4" xfId="46578" xr:uid="{00000000-0005-0000-0000-0000D9050000}"/>
    <cellStyle name="40 % - Akzent6 10 2 3" xfId="9508" xr:uid="{00000000-0005-0000-0000-0000D9050000}"/>
    <cellStyle name="40 % - Akzent6 10 2 3 2" xfId="22959" xr:uid="{00000000-0005-0000-0000-0000D9050000}"/>
    <cellStyle name="40 % - Akzent6 10 2 3 3" xfId="36443" xr:uid="{00000000-0005-0000-0000-0000D9050000}"/>
    <cellStyle name="40 % - Akzent6 10 2 3 4" xfId="49934" xr:uid="{00000000-0005-0000-0000-0000D9050000}"/>
    <cellStyle name="40 % - Akzent6 10 2 4" xfId="12864" xr:uid="{00000000-0005-0000-0000-0000D9050000}"/>
    <cellStyle name="40 % - Akzent6 10 2 4 2" xfId="26315" xr:uid="{00000000-0005-0000-0000-0000D9050000}"/>
    <cellStyle name="40 % - Akzent6 10 2 4 3" xfId="39799" xr:uid="{00000000-0005-0000-0000-0000D9050000}"/>
    <cellStyle name="40 % - Akzent6 10 2 4 4" xfId="53290" xr:uid="{00000000-0005-0000-0000-0000D9050000}"/>
    <cellStyle name="40 % - Akzent6 10 2 5" xfId="16246" xr:uid="{00000000-0005-0000-0000-0000D9050000}"/>
    <cellStyle name="40 % - Akzent6 10 2 6" xfId="29730" xr:uid="{00000000-0005-0000-0000-0000D9050000}"/>
    <cellStyle name="40 % - Akzent6 10 2 7" xfId="43221" xr:uid="{00000000-0005-0000-0000-0000D9050000}"/>
    <cellStyle name="40 % - Akzent6 10 3" xfId="5025" xr:uid="{00000000-0005-0000-0000-0000D8050000}"/>
    <cellStyle name="40 % - Akzent6 10 3 2" xfId="18476" xr:uid="{00000000-0005-0000-0000-0000D8050000}"/>
    <cellStyle name="40 % - Akzent6 10 3 3" xfId="31960" xr:uid="{00000000-0005-0000-0000-0000D8050000}"/>
    <cellStyle name="40 % - Akzent6 10 3 4" xfId="45451" xr:uid="{00000000-0005-0000-0000-0000D8050000}"/>
    <cellStyle name="40 % - Akzent6 10 4" xfId="8381" xr:uid="{00000000-0005-0000-0000-0000D8050000}"/>
    <cellStyle name="40 % - Akzent6 10 4 2" xfId="21832" xr:uid="{00000000-0005-0000-0000-0000D8050000}"/>
    <cellStyle name="40 % - Akzent6 10 4 3" xfId="35316" xr:uid="{00000000-0005-0000-0000-0000D8050000}"/>
    <cellStyle name="40 % - Akzent6 10 4 4" xfId="48807" xr:uid="{00000000-0005-0000-0000-0000D8050000}"/>
    <cellStyle name="40 % - Akzent6 10 5" xfId="11737" xr:uid="{00000000-0005-0000-0000-0000D8050000}"/>
    <cellStyle name="40 % - Akzent6 10 5 2" xfId="25188" xr:uid="{00000000-0005-0000-0000-0000D8050000}"/>
    <cellStyle name="40 % - Akzent6 10 5 3" xfId="38672" xr:uid="{00000000-0005-0000-0000-0000D8050000}"/>
    <cellStyle name="40 % - Akzent6 10 5 4" xfId="52163" xr:uid="{00000000-0005-0000-0000-0000D8050000}"/>
    <cellStyle name="40 % - Akzent6 10 6" xfId="15119" xr:uid="{00000000-0005-0000-0000-0000D8050000}"/>
    <cellStyle name="40 % - Akzent6 10 7" xfId="28603" xr:uid="{00000000-0005-0000-0000-0000D8050000}"/>
    <cellStyle name="40 % - Akzent6 10 8" xfId="42094" xr:uid="{00000000-0005-0000-0000-0000D8050000}"/>
    <cellStyle name="40 % - Akzent6 11" xfId="2214" xr:uid="{00000000-0005-0000-0000-0000DA050000}"/>
    <cellStyle name="40 % - Akzent6 11 2" xfId="5589" xr:uid="{00000000-0005-0000-0000-0000DA050000}"/>
    <cellStyle name="40 % - Akzent6 11 2 2" xfId="19040" xr:uid="{00000000-0005-0000-0000-0000DA050000}"/>
    <cellStyle name="40 % - Akzent6 11 2 3" xfId="32524" xr:uid="{00000000-0005-0000-0000-0000DA050000}"/>
    <cellStyle name="40 % - Akzent6 11 2 4" xfId="46015" xr:uid="{00000000-0005-0000-0000-0000DA050000}"/>
    <cellStyle name="40 % - Akzent6 11 3" xfId="8945" xr:uid="{00000000-0005-0000-0000-0000DA050000}"/>
    <cellStyle name="40 % - Akzent6 11 3 2" xfId="22396" xr:uid="{00000000-0005-0000-0000-0000DA050000}"/>
    <cellStyle name="40 % - Akzent6 11 3 3" xfId="35880" xr:uid="{00000000-0005-0000-0000-0000DA050000}"/>
    <cellStyle name="40 % - Akzent6 11 3 4" xfId="49371" xr:uid="{00000000-0005-0000-0000-0000DA050000}"/>
    <cellStyle name="40 % - Akzent6 11 4" xfId="12301" xr:uid="{00000000-0005-0000-0000-0000DA050000}"/>
    <cellStyle name="40 % - Akzent6 11 4 2" xfId="25752" xr:uid="{00000000-0005-0000-0000-0000DA050000}"/>
    <cellStyle name="40 % - Akzent6 11 4 3" xfId="39236" xr:uid="{00000000-0005-0000-0000-0000DA050000}"/>
    <cellStyle name="40 % - Akzent6 11 4 4" xfId="52727" xr:uid="{00000000-0005-0000-0000-0000DA050000}"/>
    <cellStyle name="40 % - Akzent6 11 5" xfId="15683" xr:uid="{00000000-0005-0000-0000-0000DA050000}"/>
    <cellStyle name="40 % - Akzent6 11 6" xfId="29167" xr:uid="{00000000-0005-0000-0000-0000DA050000}"/>
    <cellStyle name="40 % - Akzent6 11 7" xfId="42658" xr:uid="{00000000-0005-0000-0000-0000DA050000}"/>
    <cellStyle name="40 % - Akzent6 12" xfId="3355" xr:uid="{00000000-0005-0000-0000-0000DB050000}"/>
    <cellStyle name="40 % - Akzent6 12 2" xfId="6716" xr:uid="{00000000-0005-0000-0000-0000DB050000}"/>
    <cellStyle name="40 % - Akzent6 12 2 2" xfId="20167" xr:uid="{00000000-0005-0000-0000-0000DB050000}"/>
    <cellStyle name="40 % - Akzent6 12 2 3" xfId="33651" xr:uid="{00000000-0005-0000-0000-0000DB050000}"/>
    <cellStyle name="40 % - Akzent6 12 2 4" xfId="47142" xr:uid="{00000000-0005-0000-0000-0000DB050000}"/>
    <cellStyle name="40 % - Akzent6 12 3" xfId="10072" xr:uid="{00000000-0005-0000-0000-0000DB050000}"/>
    <cellStyle name="40 % - Akzent6 12 3 2" xfId="23523" xr:uid="{00000000-0005-0000-0000-0000DB050000}"/>
    <cellStyle name="40 % - Akzent6 12 3 3" xfId="37007" xr:uid="{00000000-0005-0000-0000-0000DB050000}"/>
    <cellStyle name="40 % - Akzent6 12 3 4" xfId="50498" xr:uid="{00000000-0005-0000-0000-0000DB050000}"/>
    <cellStyle name="40 % - Akzent6 12 4" xfId="13428" xr:uid="{00000000-0005-0000-0000-0000DB050000}"/>
    <cellStyle name="40 % - Akzent6 12 4 2" xfId="26879" xr:uid="{00000000-0005-0000-0000-0000DB050000}"/>
    <cellStyle name="40 % - Akzent6 12 4 3" xfId="40363" xr:uid="{00000000-0005-0000-0000-0000DB050000}"/>
    <cellStyle name="40 % - Akzent6 12 4 4" xfId="53854" xr:uid="{00000000-0005-0000-0000-0000DB050000}"/>
    <cellStyle name="40 % - Akzent6 12 5" xfId="16810" xr:uid="{00000000-0005-0000-0000-0000DB050000}"/>
    <cellStyle name="40 % - Akzent6 12 6" xfId="30294" xr:uid="{00000000-0005-0000-0000-0000DB050000}"/>
    <cellStyle name="40 % - Akzent6 12 7" xfId="43785" xr:uid="{00000000-0005-0000-0000-0000DB050000}"/>
    <cellStyle name="40 % - Akzent6 13" xfId="3871" xr:uid="{00000000-0005-0000-0000-0000DC050000}"/>
    <cellStyle name="40 % - Akzent6 13 2" xfId="7232" xr:uid="{00000000-0005-0000-0000-0000DC050000}"/>
    <cellStyle name="40 % - Akzent6 13 2 2" xfId="20683" xr:uid="{00000000-0005-0000-0000-0000DC050000}"/>
    <cellStyle name="40 % - Akzent6 13 2 3" xfId="34167" xr:uid="{00000000-0005-0000-0000-0000DC050000}"/>
    <cellStyle name="40 % - Akzent6 13 2 4" xfId="47658" xr:uid="{00000000-0005-0000-0000-0000DC050000}"/>
    <cellStyle name="40 % - Akzent6 13 3" xfId="10588" xr:uid="{00000000-0005-0000-0000-0000DC050000}"/>
    <cellStyle name="40 % - Akzent6 13 3 2" xfId="24039" xr:uid="{00000000-0005-0000-0000-0000DC050000}"/>
    <cellStyle name="40 % - Akzent6 13 3 3" xfId="37523" xr:uid="{00000000-0005-0000-0000-0000DC050000}"/>
    <cellStyle name="40 % - Akzent6 13 3 4" xfId="51014" xr:uid="{00000000-0005-0000-0000-0000DC050000}"/>
    <cellStyle name="40 % - Akzent6 13 4" xfId="13944" xr:uid="{00000000-0005-0000-0000-0000DC050000}"/>
    <cellStyle name="40 % - Akzent6 13 4 2" xfId="27395" xr:uid="{00000000-0005-0000-0000-0000DC050000}"/>
    <cellStyle name="40 % - Akzent6 13 4 3" xfId="40879" xr:uid="{00000000-0005-0000-0000-0000DC050000}"/>
    <cellStyle name="40 % - Akzent6 13 4 4" xfId="54370" xr:uid="{00000000-0005-0000-0000-0000DC050000}"/>
    <cellStyle name="40 % - Akzent6 13 5" xfId="17326" xr:uid="{00000000-0005-0000-0000-0000DC050000}"/>
    <cellStyle name="40 % - Akzent6 13 6" xfId="30810" xr:uid="{00000000-0005-0000-0000-0000DC050000}"/>
    <cellStyle name="40 % - Akzent6 13 7" xfId="44301" xr:uid="{00000000-0005-0000-0000-0000DC050000}"/>
    <cellStyle name="40 % - Akzent6 14" xfId="3935" xr:uid="{00000000-0005-0000-0000-0000DD050000}"/>
    <cellStyle name="40 % - Akzent6 14 2" xfId="7292" xr:uid="{00000000-0005-0000-0000-0000DD050000}"/>
    <cellStyle name="40 % - Akzent6 14 2 2" xfId="20743" xr:uid="{00000000-0005-0000-0000-0000DD050000}"/>
    <cellStyle name="40 % - Akzent6 14 2 3" xfId="34227" xr:uid="{00000000-0005-0000-0000-0000DD050000}"/>
    <cellStyle name="40 % - Akzent6 14 2 4" xfId="47718" xr:uid="{00000000-0005-0000-0000-0000DD050000}"/>
    <cellStyle name="40 % - Akzent6 14 3" xfId="10648" xr:uid="{00000000-0005-0000-0000-0000DD050000}"/>
    <cellStyle name="40 % - Akzent6 14 3 2" xfId="24099" xr:uid="{00000000-0005-0000-0000-0000DD050000}"/>
    <cellStyle name="40 % - Akzent6 14 3 3" xfId="37583" xr:uid="{00000000-0005-0000-0000-0000DD050000}"/>
    <cellStyle name="40 % - Akzent6 14 3 4" xfId="51074" xr:uid="{00000000-0005-0000-0000-0000DD050000}"/>
    <cellStyle name="40 % - Akzent6 14 4" xfId="14004" xr:uid="{00000000-0005-0000-0000-0000DD050000}"/>
    <cellStyle name="40 % - Akzent6 14 4 2" xfId="27455" xr:uid="{00000000-0005-0000-0000-0000DD050000}"/>
    <cellStyle name="40 % - Akzent6 14 4 3" xfId="40939" xr:uid="{00000000-0005-0000-0000-0000DD050000}"/>
    <cellStyle name="40 % - Akzent6 14 4 4" xfId="54430" xr:uid="{00000000-0005-0000-0000-0000DD050000}"/>
    <cellStyle name="40 % - Akzent6 14 5" xfId="17386" xr:uid="{00000000-0005-0000-0000-0000DD050000}"/>
    <cellStyle name="40 % - Akzent6 14 6" xfId="30870" xr:uid="{00000000-0005-0000-0000-0000DD050000}"/>
    <cellStyle name="40 % - Akzent6 14 7" xfId="44361" xr:uid="{00000000-0005-0000-0000-0000DD050000}"/>
    <cellStyle name="40 % - Akzent6 15" xfId="4463" xr:uid="{00000000-0005-0000-0000-00002C150000}"/>
    <cellStyle name="40 % - Akzent6 15 2" xfId="17914" xr:uid="{00000000-0005-0000-0000-00002C150000}"/>
    <cellStyle name="40 % - Akzent6 15 3" xfId="31398" xr:uid="{00000000-0005-0000-0000-00002C150000}"/>
    <cellStyle name="40 % - Akzent6 15 4" xfId="44889" xr:uid="{00000000-0005-0000-0000-00002C150000}"/>
    <cellStyle name="40 % - Akzent6 16" xfId="7819" xr:uid="{00000000-0005-0000-0000-000048220000}"/>
    <cellStyle name="40 % - Akzent6 16 2" xfId="21270" xr:uid="{00000000-0005-0000-0000-000048220000}"/>
    <cellStyle name="40 % - Akzent6 16 3" xfId="34754" xr:uid="{00000000-0005-0000-0000-000048220000}"/>
    <cellStyle name="40 % - Akzent6 16 4" xfId="48245" xr:uid="{00000000-0005-0000-0000-000048220000}"/>
    <cellStyle name="40 % - Akzent6 17" xfId="11175" xr:uid="{00000000-0005-0000-0000-0000642F0000}"/>
    <cellStyle name="40 % - Akzent6 17 2" xfId="24626" xr:uid="{00000000-0005-0000-0000-0000642F0000}"/>
    <cellStyle name="40 % - Akzent6 17 3" xfId="38110" xr:uid="{00000000-0005-0000-0000-0000642F0000}"/>
    <cellStyle name="40 % - Akzent6 17 4" xfId="51601" xr:uid="{00000000-0005-0000-0000-0000642F0000}"/>
    <cellStyle name="40 % - Akzent6 18" xfId="14522" xr:uid="{00000000-0005-0000-0000-0000984D0000}"/>
    <cellStyle name="40 % - Akzent6 19" xfId="28006" xr:uid="{00000000-0005-0000-0000-000033820000}"/>
    <cellStyle name="40 % - Akzent6 2" xfId="570" xr:uid="{00000000-0005-0000-0000-00005A000000}"/>
    <cellStyle name="40 % - Akzent6 2 10" xfId="4507" xr:uid="{00000000-0005-0000-0000-0000DE050000}"/>
    <cellStyle name="40 % - Akzent6 2 10 2" xfId="17958" xr:uid="{00000000-0005-0000-0000-0000DE050000}"/>
    <cellStyle name="40 % - Akzent6 2 10 3" xfId="31442" xr:uid="{00000000-0005-0000-0000-0000DE050000}"/>
    <cellStyle name="40 % - Akzent6 2 10 4" xfId="44933" xr:uid="{00000000-0005-0000-0000-0000DE050000}"/>
    <cellStyle name="40 % - Akzent6 2 11" xfId="7863" xr:uid="{00000000-0005-0000-0000-0000DE050000}"/>
    <cellStyle name="40 % - Akzent6 2 11 2" xfId="21314" xr:uid="{00000000-0005-0000-0000-0000DE050000}"/>
    <cellStyle name="40 % - Akzent6 2 11 3" xfId="34798" xr:uid="{00000000-0005-0000-0000-0000DE050000}"/>
    <cellStyle name="40 % - Akzent6 2 11 4" xfId="48289" xr:uid="{00000000-0005-0000-0000-0000DE050000}"/>
    <cellStyle name="40 % - Akzent6 2 12" xfId="11219" xr:uid="{00000000-0005-0000-0000-0000DE050000}"/>
    <cellStyle name="40 % - Akzent6 2 12 2" xfId="24670" xr:uid="{00000000-0005-0000-0000-0000DE050000}"/>
    <cellStyle name="40 % - Akzent6 2 12 3" xfId="38154" xr:uid="{00000000-0005-0000-0000-0000DE050000}"/>
    <cellStyle name="40 % - Akzent6 2 12 4" xfId="51645" xr:uid="{00000000-0005-0000-0000-0000DE050000}"/>
    <cellStyle name="40 % - Akzent6 2 13" xfId="14600" xr:uid="{00000000-0005-0000-0000-0000DE050000}"/>
    <cellStyle name="40 % - Akzent6 2 14" xfId="28079" xr:uid="{00000000-0005-0000-0000-0000DE050000}"/>
    <cellStyle name="40 % - Akzent6 2 15" xfId="41557" xr:uid="{00000000-0005-0000-0000-0000DE050000}"/>
    <cellStyle name="40 % - Akzent6 2 2" xfId="712" xr:uid="{00000000-0005-0000-0000-00005B000000}"/>
    <cellStyle name="40 % - Akzent6 2 2 10" xfId="14702" xr:uid="{00000000-0005-0000-0000-0000DF050000}"/>
    <cellStyle name="40 % - Akzent6 2 2 11" xfId="28185" xr:uid="{00000000-0005-0000-0000-0000DF050000}"/>
    <cellStyle name="40 % - Akzent6 2 2 12" xfId="41676" xr:uid="{00000000-0005-0000-0000-0000DF050000}"/>
    <cellStyle name="40 % - Akzent6 2 2 13" xfId="1232" xr:uid="{00000000-0005-0000-0000-0000DF050000}"/>
    <cellStyle name="40 % - Akzent6 2 2 2" xfId="1468" xr:uid="{00000000-0005-0000-0000-0000E0050000}"/>
    <cellStyle name="40 % - Akzent6 2 2 2 10" xfId="28435" xr:uid="{00000000-0005-0000-0000-0000E0050000}"/>
    <cellStyle name="40 % - Akzent6 2 2 2 11" xfId="41926" xr:uid="{00000000-0005-0000-0000-0000E0050000}"/>
    <cellStyle name="40 % - Akzent6 2 2 2 2" xfId="2043" xr:uid="{00000000-0005-0000-0000-0000E1050000}"/>
    <cellStyle name="40 % - Akzent6 2 2 2 2 2" xfId="3184" xr:uid="{00000000-0005-0000-0000-0000E2050000}"/>
    <cellStyle name="40 % - Akzent6 2 2 2 2 2 2" xfId="6545" xr:uid="{00000000-0005-0000-0000-0000E2050000}"/>
    <cellStyle name="40 % - Akzent6 2 2 2 2 2 2 2" xfId="19996" xr:uid="{00000000-0005-0000-0000-0000E2050000}"/>
    <cellStyle name="40 % - Akzent6 2 2 2 2 2 2 3" xfId="33480" xr:uid="{00000000-0005-0000-0000-0000E2050000}"/>
    <cellStyle name="40 % - Akzent6 2 2 2 2 2 2 4" xfId="46971" xr:uid="{00000000-0005-0000-0000-0000E2050000}"/>
    <cellStyle name="40 % - Akzent6 2 2 2 2 2 3" xfId="9901" xr:uid="{00000000-0005-0000-0000-0000E2050000}"/>
    <cellStyle name="40 % - Akzent6 2 2 2 2 2 3 2" xfId="23352" xr:uid="{00000000-0005-0000-0000-0000E2050000}"/>
    <cellStyle name="40 % - Akzent6 2 2 2 2 2 3 3" xfId="36836" xr:uid="{00000000-0005-0000-0000-0000E2050000}"/>
    <cellStyle name="40 % - Akzent6 2 2 2 2 2 3 4" xfId="50327" xr:uid="{00000000-0005-0000-0000-0000E2050000}"/>
    <cellStyle name="40 % - Akzent6 2 2 2 2 2 4" xfId="13257" xr:uid="{00000000-0005-0000-0000-0000E2050000}"/>
    <cellStyle name="40 % - Akzent6 2 2 2 2 2 4 2" xfId="26708" xr:uid="{00000000-0005-0000-0000-0000E2050000}"/>
    <cellStyle name="40 % - Akzent6 2 2 2 2 2 4 3" xfId="40192" xr:uid="{00000000-0005-0000-0000-0000E2050000}"/>
    <cellStyle name="40 % - Akzent6 2 2 2 2 2 4 4" xfId="53683" xr:uid="{00000000-0005-0000-0000-0000E2050000}"/>
    <cellStyle name="40 % - Akzent6 2 2 2 2 2 5" xfId="16639" xr:uid="{00000000-0005-0000-0000-0000E2050000}"/>
    <cellStyle name="40 % - Akzent6 2 2 2 2 2 6" xfId="30123" xr:uid="{00000000-0005-0000-0000-0000E2050000}"/>
    <cellStyle name="40 % - Akzent6 2 2 2 2 2 7" xfId="43614" xr:uid="{00000000-0005-0000-0000-0000E2050000}"/>
    <cellStyle name="40 % - Akzent6 2 2 2 2 3" xfId="5418" xr:uid="{00000000-0005-0000-0000-0000E1050000}"/>
    <cellStyle name="40 % - Akzent6 2 2 2 2 3 2" xfId="18869" xr:uid="{00000000-0005-0000-0000-0000E1050000}"/>
    <cellStyle name="40 % - Akzent6 2 2 2 2 3 3" xfId="32353" xr:uid="{00000000-0005-0000-0000-0000E1050000}"/>
    <cellStyle name="40 % - Akzent6 2 2 2 2 3 4" xfId="45844" xr:uid="{00000000-0005-0000-0000-0000E1050000}"/>
    <cellStyle name="40 % - Akzent6 2 2 2 2 4" xfId="8774" xr:uid="{00000000-0005-0000-0000-0000E1050000}"/>
    <cellStyle name="40 % - Akzent6 2 2 2 2 4 2" xfId="22225" xr:uid="{00000000-0005-0000-0000-0000E1050000}"/>
    <cellStyle name="40 % - Akzent6 2 2 2 2 4 3" xfId="35709" xr:uid="{00000000-0005-0000-0000-0000E1050000}"/>
    <cellStyle name="40 % - Akzent6 2 2 2 2 4 4" xfId="49200" xr:uid="{00000000-0005-0000-0000-0000E1050000}"/>
    <cellStyle name="40 % - Akzent6 2 2 2 2 5" xfId="12130" xr:uid="{00000000-0005-0000-0000-0000E1050000}"/>
    <cellStyle name="40 % - Akzent6 2 2 2 2 5 2" xfId="25581" xr:uid="{00000000-0005-0000-0000-0000E1050000}"/>
    <cellStyle name="40 % - Akzent6 2 2 2 2 5 3" xfId="39065" xr:uid="{00000000-0005-0000-0000-0000E1050000}"/>
    <cellStyle name="40 % - Akzent6 2 2 2 2 5 4" xfId="52556" xr:uid="{00000000-0005-0000-0000-0000E1050000}"/>
    <cellStyle name="40 % - Akzent6 2 2 2 2 6" xfId="15512" xr:uid="{00000000-0005-0000-0000-0000E1050000}"/>
    <cellStyle name="40 % - Akzent6 2 2 2 2 7" xfId="28996" xr:uid="{00000000-0005-0000-0000-0000E1050000}"/>
    <cellStyle name="40 % - Akzent6 2 2 2 2 8" xfId="42487" xr:uid="{00000000-0005-0000-0000-0000E1050000}"/>
    <cellStyle name="40 % - Akzent6 2 2 2 3" xfId="2624" xr:uid="{00000000-0005-0000-0000-0000E3050000}"/>
    <cellStyle name="40 % - Akzent6 2 2 2 3 2" xfId="5985" xr:uid="{00000000-0005-0000-0000-0000E3050000}"/>
    <cellStyle name="40 % - Akzent6 2 2 2 3 2 2" xfId="19436" xr:uid="{00000000-0005-0000-0000-0000E3050000}"/>
    <cellStyle name="40 % - Akzent6 2 2 2 3 2 3" xfId="32920" xr:uid="{00000000-0005-0000-0000-0000E3050000}"/>
    <cellStyle name="40 % - Akzent6 2 2 2 3 2 4" xfId="46411" xr:uid="{00000000-0005-0000-0000-0000E3050000}"/>
    <cellStyle name="40 % - Akzent6 2 2 2 3 3" xfId="9341" xr:uid="{00000000-0005-0000-0000-0000E3050000}"/>
    <cellStyle name="40 % - Akzent6 2 2 2 3 3 2" xfId="22792" xr:uid="{00000000-0005-0000-0000-0000E3050000}"/>
    <cellStyle name="40 % - Akzent6 2 2 2 3 3 3" xfId="36276" xr:uid="{00000000-0005-0000-0000-0000E3050000}"/>
    <cellStyle name="40 % - Akzent6 2 2 2 3 3 4" xfId="49767" xr:uid="{00000000-0005-0000-0000-0000E3050000}"/>
    <cellStyle name="40 % - Akzent6 2 2 2 3 4" xfId="12697" xr:uid="{00000000-0005-0000-0000-0000E3050000}"/>
    <cellStyle name="40 % - Akzent6 2 2 2 3 4 2" xfId="26148" xr:uid="{00000000-0005-0000-0000-0000E3050000}"/>
    <cellStyle name="40 % - Akzent6 2 2 2 3 4 3" xfId="39632" xr:uid="{00000000-0005-0000-0000-0000E3050000}"/>
    <cellStyle name="40 % - Akzent6 2 2 2 3 4 4" xfId="53123" xr:uid="{00000000-0005-0000-0000-0000E3050000}"/>
    <cellStyle name="40 % - Akzent6 2 2 2 3 5" xfId="16079" xr:uid="{00000000-0005-0000-0000-0000E3050000}"/>
    <cellStyle name="40 % - Akzent6 2 2 2 3 6" xfId="29563" xr:uid="{00000000-0005-0000-0000-0000E3050000}"/>
    <cellStyle name="40 % - Akzent6 2 2 2 3 7" xfId="43054" xr:uid="{00000000-0005-0000-0000-0000E3050000}"/>
    <cellStyle name="40 % - Akzent6 2 2 2 4" xfId="3729" xr:uid="{00000000-0005-0000-0000-0000E4050000}"/>
    <cellStyle name="40 % - Akzent6 2 2 2 4 2" xfId="7090" xr:uid="{00000000-0005-0000-0000-0000E4050000}"/>
    <cellStyle name="40 % - Akzent6 2 2 2 4 2 2" xfId="20541" xr:uid="{00000000-0005-0000-0000-0000E4050000}"/>
    <cellStyle name="40 % - Akzent6 2 2 2 4 2 3" xfId="34025" xr:uid="{00000000-0005-0000-0000-0000E4050000}"/>
    <cellStyle name="40 % - Akzent6 2 2 2 4 2 4" xfId="47516" xr:uid="{00000000-0005-0000-0000-0000E4050000}"/>
    <cellStyle name="40 % - Akzent6 2 2 2 4 3" xfId="10446" xr:uid="{00000000-0005-0000-0000-0000E4050000}"/>
    <cellStyle name="40 % - Akzent6 2 2 2 4 3 2" xfId="23897" xr:uid="{00000000-0005-0000-0000-0000E4050000}"/>
    <cellStyle name="40 % - Akzent6 2 2 2 4 3 3" xfId="37381" xr:uid="{00000000-0005-0000-0000-0000E4050000}"/>
    <cellStyle name="40 % - Akzent6 2 2 2 4 3 4" xfId="50872" xr:uid="{00000000-0005-0000-0000-0000E4050000}"/>
    <cellStyle name="40 % - Akzent6 2 2 2 4 4" xfId="13802" xr:uid="{00000000-0005-0000-0000-0000E4050000}"/>
    <cellStyle name="40 % - Akzent6 2 2 2 4 4 2" xfId="27253" xr:uid="{00000000-0005-0000-0000-0000E4050000}"/>
    <cellStyle name="40 % - Akzent6 2 2 2 4 4 3" xfId="40737" xr:uid="{00000000-0005-0000-0000-0000E4050000}"/>
    <cellStyle name="40 % - Akzent6 2 2 2 4 4 4" xfId="54228" xr:uid="{00000000-0005-0000-0000-0000E4050000}"/>
    <cellStyle name="40 % - Akzent6 2 2 2 4 5" xfId="17184" xr:uid="{00000000-0005-0000-0000-0000E4050000}"/>
    <cellStyle name="40 % - Akzent6 2 2 2 4 6" xfId="30668" xr:uid="{00000000-0005-0000-0000-0000E4050000}"/>
    <cellStyle name="40 % - Akzent6 2 2 2 4 7" xfId="44159" xr:uid="{00000000-0005-0000-0000-0000E4050000}"/>
    <cellStyle name="40 % - Akzent6 2 2 2 5" xfId="4309" xr:uid="{00000000-0005-0000-0000-0000E5050000}"/>
    <cellStyle name="40 % - Akzent6 2 2 2 5 2" xfId="7666" xr:uid="{00000000-0005-0000-0000-0000E5050000}"/>
    <cellStyle name="40 % - Akzent6 2 2 2 5 2 2" xfId="21117" xr:uid="{00000000-0005-0000-0000-0000E5050000}"/>
    <cellStyle name="40 % - Akzent6 2 2 2 5 2 3" xfId="34601" xr:uid="{00000000-0005-0000-0000-0000E5050000}"/>
    <cellStyle name="40 % - Akzent6 2 2 2 5 2 4" xfId="48092" xr:uid="{00000000-0005-0000-0000-0000E5050000}"/>
    <cellStyle name="40 % - Akzent6 2 2 2 5 3" xfId="11022" xr:uid="{00000000-0005-0000-0000-0000E5050000}"/>
    <cellStyle name="40 % - Akzent6 2 2 2 5 3 2" xfId="24473" xr:uid="{00000000-0005-0000-0000-0000E5050000}"/>
    <cellStyle name="40 % - Akzent6 2 2 2 5 3 3" xfId="37957" xr:uid="{00000000-0005-0000-0000-0000E5050000}"/>
    <cellStyle name="40 % - Akzent6 2 2 2 5 3 4" xfId="51448" xr:uid="{00000000-0005-0000-0000-0000E5050000}"/>
    <cellStyle name="40 % - Akzent6 2 2 2 5 4" xfId="14378" xr:uid="{00000000-0005-0000-0000-0000E5050000}"/>
    <cellStyle name="40 % - Akzent6 2 2 2 5 4 2" xfId="27829" xr:uid="{00000000-0005-0000-0000-0000E5050000}"/>
    <cellStyle name="40 % - Akzent6 2 2 2 5 4 3" xfId="41313" xr:uid="{00000000-0005-0000-0000-0000E5050000}"/>
    <cellStyle name="40 % - Akzent6 2 2 2 5 4 4" xfId="54804" xr:uid="{00000000-0005-0000-0000-0000E5050000}"/>
    <cellStyle name="40 % - Akzent6 2 2 2 5 5" xfId="17760" xr:uid="{00000000-0005-0000-0000-0000E5050000}"/>
    <cellStyle name="40 % - Akzent6 2 2 2 5 6" xfId="31244" xr:uid="{00000000-0005-0000-0000-0000E5050000}"/>
    <cellStyle name="40 % - Akzent6 2 2 2 5 7" xfId="44735" xr:uid="{00000000-0005-0000-0000-0000E5050000}"/>
    <cellStyle name="40 % - Akzent6 2 2 2 6" xfId="4859" xr:uid="{00000000-0005-0000-0000-0000E0050000}"/>
    <cellStyle name="40 % - Akzent6 2 2 2 6 2" xfId="18310" xr:uid="{00000000-0005-0000-0000-0000E0050000}"/>
    <cellStyle name="40 % - Akzent6 2 2 2 6 3" xfId="31794" xr:uid="{00000000-0005-0000-0000-0000E0050000}"/>
    <cellStyle name="40 % - Akzent6 2 2 2 6 4" xfId="45285" xr:uid="{00000000-0005-0000-0000-0000E0050000}"/>
    <cellStyle name="40 % - Akzent6 2 2 2 7" xfId="8215" xr:uid="{00000000-0005-0000-0000-0000E0050000}"/>
    <cellStyle name="40 % - Akzent6 2 2 2 7 2" xfId="21666" xr:uid="{00000000-0005-0000-0000-0000E0050000}"/>
    <cellStyle name="40 % - Akzent6 2 2 2 7 3" xfId="35150" xr:uid="{00000000-0005-0000-0000-0000E0050000}"/>
    <cellStyle name="40 % - Akzent6 2 2 2 7 4" xfId="48641" xr:uid="{00000000-0005-0000-0000-0000E0050000}"/>
    <cellStyle name="40 % - Akzent6 2 2 2 8" xfId="11571" xr:uid="{00000000-0005-0000-0000-0000E0050000}"/>
    <cellStyle name="40 % - Akzent6 2 2 2 8 2" xfId="25022" xr:uid="{00000000-0005-0000-0000-0000E0050000}"/>
    <cellStyle name="40 % - Akzent6 2 2 2 8 3" xfId="38506" xr:uid="{00000000-0005-0000-0000-0000E0050000}"/>
    <cellStyle name="40 % - Akzent6 2 2 2 8 4" xfId="51997" xr:uid="{00000000-0005-0000-0000-0000E0050000}"/>
    <cellStyle name="40 % - Akzent6 2 2 2 9" xfId="14952" xr:uid="{00000000-0005-0000-0000-0000E0050000}"/>
    <cellStyle name="40 % - Akzent6 2 2 3" xfId="1794" xr:uid="{00000000-0005-0000-0000-0000E6050000}"/>
    <cellStyle name="40 % - Akzent6 2 2 3 2" xfId="2934" xr:uid="{00000000-0005-0000-0000-0000E7050000}"/>
    <cellStyle name="40 % - Akzent6 2 2 3 2 2" xfId="6295" xr:uid="{00000000-0005-0000-0000-0000E7050000}"/>
    <cellStyle name="40 % - Akzent6 2 2 3 2 2 2" xfId="19746" xr:uid="{00000000-0005-0000-0000-0000E7050000}"/>
    <cellStyle name="40 % - Akzent6 2 2 3 2 2 3" xfId="33230" xr:uid="{00000000-0005-0000-0000-0000E7050000}"/>
    <cellStyle name="40 % - Akzent6 2 2 3 2 2 4" xfId="46721" xr:uid="{00000000-0005-0000-0000-0000E7050000}"/>
    <cellStyle name="40 % - Akzent6 2 2 3 2 3" xfId="9651" xr:uid="{00000000-0005-0000-0000-0000E7050000}"/>
    <cellStyle name="40 % - Akzent6 2 2 3 2 3 2" xfId="23102" xr:uid="{00000000-0005-0000-0000-0000E7050000}"/>
    <cellStyle name="40 % - Akzent6 2 2 3 2 3 3" xfId="36586" xr:uid="{00000000-0005-0000-0000-0000E7050000}"/>
    <cellStyle name="40 % - Akzent6 2 2 3 2 3 4" xfId="50077" xr:uid="{00000000-0005-0000-0000-0000E7050000}"/>
    <cellStyle name="40 % - Akzent6 2 2 3 2 4" xfId="13007" xr:uid="{00000000-0005-0000-0000-0000E7050000}"/>
    <cellStyle name="40 % - Akzent6 2 2 3 2 4 2" xfId="26458" xr:uid="{00000000-0005-0000-0000-0000E7050000}"/>
    <cellStyle name="40 % - Akzent6 2 2 3 2 4 3" xfId="39942" xr:uid="{00000000-0005-0000-0000-0000E7050000}"/>
    <cellStyle name="40 % - Akzent6 2 2 3 2 4 4" xfId="53433" xr:uid="{00000000-0005-0000-0000-0000E7050000}"/>
    <cellStyle name="40 % - Akzent6 2 2 3 2 5" xfId="16389" xr:uid="{00000000-0005-0000-0000-0000E7050000}"/>
    <cellStyle name="40 % - Akzent6 2 2 3 2 6" xfId="29873" xr:uid="{00000000-0005-0000-0000-0000E7050000}"/>
    <cellStyle name="40 % - Akzent6 2 2 3 2 7" xfId="43364" xr:uid="{00000000-0005-0000-0000-0000E7050000}"/>
    <cellStyle name="40 % - Akzent6 2 2 3 3" xfId="5168" xr:uid="{00000000-0005-0000-0000-0000E6050000}"/>
    <cellStyle name="40 % - Akzent6 2 2 3 3 2" xfId="18619" xr:uid="{00000000-0005-0000-0000-0000E6050000}"/>
    <cellStyle name="40 % - Akzent6 2 2 3 3 3" xfId="32103" xr:uid="{00000000-0005-0000-0000-0000E6050000}"/>
    <cellStyle name="40 % - Akzent6 2 2 3 3 4" xfId="45594" xr:uid="{00000000-0005-0000-0000-0000E6050000}"/>
    <cellStyle name="40 % - Akzent6 2 2 3 4" xfId="8524" xr:uid="{00000000-0005-0000-0000-0000E6050000}"/>
    <cellStyle name="40 % - Akzent6 2 2 3 4 2" xfId="21975" xr:uid="{00000000-0005-0000-0000-0000E6050000}"/>
    <cellStyle name="40 % - Akzent6 2 2 3 4 3" xfId="35459" xr:uid="{00000000-0005-0000-0000-0000E6050000}"/>
    <cellStyle name="40 % - Akzent6 2 2 3 4 4" xfId="48950" xr:uid="{00000000-0005-0000-0000-0000E6050000}"/>
    <cellStyle name="40 % - Akzent6 2 2 3 5" xfId="11880" xr:uid="{00000000-0005-0000-0000-0000E6050000}"/>
    <cellStyle name="40 % - Akzent6 2 2 3 5 2" xfId="25331" xr:uid="{00000000-0005-0000-0000-0000E6050000}"/>
    <cellStyle name="40 % - Akzent6 2 2 3 5 3" xfId="38815" xr:uid="{00000000-0005-0000-0000-0000E6050000}"/>
    <cellStyle name="40 % - Akzent6 2 2 3 5 4" xfId="52306" xr:uid="{00000000-0005-0000-0000-0000E6050000}"/>
    <cellStyle name="40 % - Akzent6 2 2 3 6" xfId="15262" xr:uid="{00000000-0005-0000-0000-0000E6050000}"/>
    <cellStyle name="40 % - Akzent6 2 2 3 7" xfId="28746" xr:uid="{00000000-0005-0000-0000-0000E6050000}"/>
    <cellStyle name="40 % - Akzent6 2 2 3 8" xfId="42237" xr:uid="{00000000-0005-0000-0000-0000E6050000}"/>
    <cellStyle name="40 % - Akzent6 2 2 4" xfId="2373" xr:uid="{00000000-0005-0000-0000-0000E8050000}"/>
    <cellStyle name="40 % - Akzent6 2 2 4 2" xfId="5735" xr:uid="{00000000-0005-0000-0000-0000E8050000}"/>
    <cellStyle name="40 % - Akzent6 2 2 4 2 2" xfId="19186" xr:uid="{00000000-0005-0000-0000-0000E8050000}"/>
    <cellStyle name="40 % - Akzent6 2 2 4 2 3" xfId="32670" xr:uid="{00000000-0005-0000-0000-0000E8050000}"/>
    <cellStyle name="40 % - Akzent6 2 2 4 2 4" xfId="46161" xr:uid="{00000000-0005-0000-0000-0000E8050000}"/>
    <cellStyle name="40 % - Akzent6 2 2 4 3" xfId="9091" xr:uid="{00000000-0005-0000-0000-0000E8050000}"/>
    <cellStyle name="40 % - Akzent6 2 2 4 3 2" xfId="22542" xr:uid="{00000000-0005-0000-0000-0000E8050000}"/>
    <cellStyle name="40 % - Akzent6 2 2 4 3 3" xfId="36026" xr:uid="{00000000-0005-0000-0000-0000E8050000}"/>
    <cellStyle name="40 % - Akzent6 2 2 4 3 4" xfId="49517" xr:uid="{00000000-0005-0000-0000-0000E8050000}"/>
    <cellStyle name="40 % - Akzent6 2 2 4 4" xfId="12447" xr:uid="{00000000-0005-0000-0000-0000E8050000}"/>
    <cellStyle name="40 % - Akzent6 2 2 4 4 2" xfId="25898" xr:uid="{00000000-0005-0000-0000-0000E8050000}"/>
    <cellStyle name="40 % - Akzent6 2 2 4 4 3" xfId="39382" xr:uid="{00000000-0005-0000-0000-0000E8050000}"/>
    <cellStyle name="40 % - Akzent6 2 2 4 4 4" xfId="52873" xr:uid="{00000000-0005-0000-0000-0000E8050000}"/>
    <cellStyle name="40 % - Akzent6 2 2 4 5" xfId="15829" xr:uid="{00000000-0005-0000-0000-0000E8050000}"/>
    <cellStyle name="40 % - Akzent6 2 2 4 6" xfId="29313" xr:uid="{00000000-0005-0000-0000-0000E8050000}"/>
    <cellStyle name="40 % - Akzent6 2 2 4 7" xfId="42804" xr:uid="{00000000-0005-0000-0000-0000E8050000}"/>
    <cellStyle name="40 % - Akzent6 2 2 5" xfId="3479" xr:uid="{00000000-0005-0000-0000-0000E9050000}"/>
    <cellStyle name="40 % - Akzent6 2 2 5 2" xfId="6840" xr:uid="{00000000-0005-0000-0000-0000E9050000}"/>
    <cellStyle name="40 % - Akzent6 2 2 5 2 2" xfId="20291" xr:uid="{00000000-0005-0000-0000-0000E9050000}"/>
    <cellStyle name="40 % - Akzent6 2 2 5 2 3" xfId="33775" xr:uid="{00000000-0005-0000-0000-0000E9050000}"/>
    <cellStyle name="40 % - Akzent6 2 2 5 2 4" xfId="47266" xr:uid="{00000000-0005-0000-0000-0000E9050000}"/>
    <cellStyle name="40 % - Akzent6 2 2 5 3" xfId="10196" xr:uid="{00000000-0005-0000-0000-0000E9050000}"/>
    <cellStyle name="40 % - Akzent6 2 2 5 3 2" xfId="23647" xr:uid="{00000000-0005-0000-0000-0000E9050000}"/>
    <cellStyle name="40 % - Akzent6 2 2 5 3 3" xfId="37131" xr:uid="{00000000-0005-0000-0000-0000E9050000}"/>
    <cellStyle name="40 % - Akzent6 2 2 5 3 4" xfId="50622" xr:uid="{00000000-0005-0000-0000-0000E9050000}"/>
    <cellStyle name="40 % - Akzent6 2 2 5 4" xfId="13552" xr:uid="{00000000-0005-0000-0000-0000E9050000}"/>
    <cellStyle name="40 % - Akzent6 2 2 5 4 2" xfId="27003" xr:uid="{00000000-0005-0000-0000-0000E9050000}"/>
    <cellStyle name="40 % - Akzent6 2 2 5 4 3" xfId="40487" xr:uid="{00000000-0005-0000-0000-0000E9050000}"/>
    <cellStyle name="40 % - Akzent6 2 2 5 4 4" xfId="53978" xr:uid="{00000000-0005-0000-0000-0000E9050000}"/>
    <cellStyle name="40 % - Akzent6 2 2 5 5" xfId="16934" xr:uid="{00000000-0005-0000-0000-0000E9050000}"/>
    <cellStyle name="40 % - Akzent6 2 2 5 6" xfId="30418" xr:uid="{00000000-0005-0000-0000-0000E9050000}"/>
    <cellStyle name="40 % - Akzent6 2 2 5 7" xfId="43909" xr:uid="{00000000-0005-0000-0000-0000E9050000}"/>
    <cellStyle name="40 % - Akzent6 2 2 6" xfId="4059" xr:uid="{00000000-0005-0000-0000-0000EA050000}"/>
    <cellStyle name="40 % - Akzent6 2 2 6 2" xfId="7416" xr:uid="{00000000-0005-0000-0000-0000EA050000}"/>
    <cellStyle name="40 % - Akzent6 2 2 6 2 2" xfId="20867" xr:uid="{00000000-0005-0000-0000-0000EA050000}"/>
    <cellStyle name="40 % - Akzent6 2 2 6 2 3" xfId="34351" xr:uid="{00000000-0005-0000-0000-0000EA050000}"/>
    <cellStyle name="40 % - Akzent6 2 2 6 2 4" xfId="47842" xr:uid="{00000000-0005-0000-0000-0000EA050000}"/>
    <cellStyle name="40 % - Akzent6 2 2 6 3" xfId="10772" xr:uid="{00000000-0005-0000-0000-0000EA050000}"/>
    <cellStyle name="40 % - Akzent6 2 2 6 3 2" xfId="24223" xr:uid="{00000000-0005-0000-0000-0000EA050000}"/>
    <cellStyle name="40 % - Akzent6 2 2 6 3 3" xfId="37707" xr:uid="{00000000-0005-0000-0000-0000EA050000}"/>
    <cellStyle name="40 % - Akzent6 2 2 6 3 4" xfId="51198" xr:uid="{00000000-0005-0000-0000-0000EA050000}"/>
    <cellStyle name="40 % - Akzent6 2 2 6 4" xfId="14128" xr:uid="{00000000-0005-0000-0000-0000EA050000}"/>
    <cellStyle name="40 % - Akzent6 2 2 6 4 2" xfId="27579" xr:uid="{00000000-0005-0000-0000-0000EA050000}"/>
    <cellStyle name="40 % - Akzent6 2 2 6 4 3" xfId="41063" xr:uid="{00000000-0005-0000-0000-0000EA050000}"/>
    <cellStyle name="40 % - Akzent6 2 2 6 4 4" xfId="54554" xr:uid="{00000000-0005-0000-0000-0000EA050000}"/>
    <cellStyle name="40 % - Akzent6 2 2 6 5" xfId="17510" xr:uid="{00000000-0005-0000-0000-0000EA050000}"/>
    <cellStyle name="40 % - Akzent6 2 2 6 6" xfId="30994" xr:uid="{00000000-0005-0000-0000-0000EA050000}"/>
    <cellStyle name="40 % - Akzent6 2 2 6 7" xfId="44485" xr:uid="{00000000-0005-0000-0000-0000EA050000}"/>
    <cellStyle name="40 % - Akzent6 2 2 7" xfId="4609" xr:uid="{00000000-0005-0000-0000-0000DF050000}"/>
    <cellStyle name="40 % - Akzent6 2 2 7 2" xfId="18060" xr:uid="{00000000-0005-0000-0000-0000DF050000}"/>
    <cellStyle name="40 % - Akzent6 2 2 7 3" xfId="31544" xr:uid="{00000000-0005-0000-0000-0000DF050000}"/>
    <cellStyle name="40 % - Akzent6 2 2 7 4" xfId="45035" xr:uid="{00000000-0005-0000-0000-0000DF050000}"/>
    <cellStyle name="40 % - Akzent6 2 2 8" xfId="7965" xr:uid="{00000000-0005-0000-0000-0000DF050000}"/>
    <cellStyle name="40 % - Akzent6 2 2 8 2" xfId="21416" xr:uid="{00000000-0005-0000-0000-0000DF050000}"/>
    <cellStyle name="40 % - Akzent6 2 2 8 3" xfId="34900" xr:uid="{00000000-0005-0000-0000-0000DF050000}"/>
    <cellStyle name="40 % - Akzent6 2 2 8 4" xfId="48391" xr:uid="{00000000-0005-0000-0000-0000DF050000}"/>
    <cellStyle name="40 % - Akzent6 2 2 9" xfId="11321" xr:uid="{00000000-0005-0000-0000-0000DF050000}"/>
    <cellStyle name="40 % - Akzent6 2 2 9 2" xfId="24772" xr:uid="{00000000-0005-0000-0000-0000DF050000}"/>
    <cellStyle name="40 % - Akzent6 2 2 9 3" xfId="38256" xr:uid="{00000000-0005-0000-0000-0000DF050000}"/>
    <cellStyle name="40 % - Akzent6 2 2 9 4" xfId="51747" xr:uid="{00000000-0005-0000-0000-0000DF050000}"/>
    <cellStyle name="40 % - Akzent6 2 3" xfId="1312" xr:uid="{00000000-0005-0000-0000-0000EB050000}"/>
    <cellStyle name="40 % - Akzent6 2 3 10" xfId="14788" xr:uid="{00000000-0005-0000-0000-0000EB050000}"/>
    <cellStyle name="40 % - Akzent6 2 3 11" xfId="28271" xr:uid="{00000000-0005-0000-0000-0000EB050000}"/>
    <cellStyle name="40 % - Akzent6 2 3 12" xfId="41762" xr:uid="{00000000-0005-0000-0000-0000EB050000}"/>
    <cellStyle name="40 % - Akzent6 2 3 2" xfId="1552" xr:uid="{00000000-0005-0000-0000-0000EC050000}"/>
    <cellStyle name="40 % - Akzent6 2 3 2 10" xfId="28521" xr:uid="{00000000-0005-0000-0000-0000EC050000}"/>
    <cellStyle name="40 % - Akzent6 2 3 2 11" xfId="42012" xr:uid="{00000000-0005-0000-0000-0000EC050000}"/>
    <cellStyle name="40 % - Akzent6 2 3 2 2" xfId="2129" xr:uid="{00000000-0005-0000-0000-0000ED050000}"/>
    <cellStyle name="40 % - Akzent6 2 3 2 2 2" xfId="3270" xr:uid="{00000000-0005-0000-0000-0000EE050000}"/>
    <cellStyle name="40 % - Akzent6 2 3 2 2 2 2" xfId="6631" xr:uid="{00000000-0005-0000-0000-0000EE050000}"/>
    <cellStyle name="40 % - Akzent6 2 3 2 2 2 2 2" xfId="20082" xr:uid="{00000000-0005-0000-0000-0000EE050000}"/>
    <cellStyle name="40 % - Akzent6 2 3 2 2 2 2 3" xfId="33566" xr:uid="{00000000-0005-0000-0000-0000EE050000}"/>
    <cellStyle name="40 % - Akzent6 2 3 2 2 2 2 4" xfId="47057" xr:uid="{00000000-0005-0000-0000-0000EE050000}"/>
    <cellStyle name="40 % - Akzent6 2 3 2 2 2 3" xfId="9987" xr:uid="{00000000-0005-0000-0000-0000EE050000}"/>
    <cellStyle name="40 % - Akzent6 2 3 2 2 2 3 2" xfId="23438" xr:uid="{00000000-0005-0000-0000-0000EE050000}"/>
    <cellStyle name="40 % - Akzent6 2 3 2 2 2 3 3" xfId="36922" xr:uid="{00000000-0005-0000-0000-0000EE050000}"/>
    <cellStyle name="40 % - Akzent6 2 3 2 2 2 3 4" xfId="50413" xr:uid="{00000000-0005-0000-0000-0000EE050000}"/>
    <cellStyle name="40 % - Akzent6 2 3 2 2 2 4" xfId="13343" xr:uid="{00000000-0005-0000-0000-0000EE050000}"/>
    <cellStyle name="40 % - Akzent6 2 3 2 2 2 4 2" xfId="26794" xr:uid="{00000000-0005-0000-0000-0000EE050000}"/>
    <cellStyle name="40 % - Akzent6 2 3 2 2 2 4 3" xfId="40278" xr:uid="{00000000-0005-0000-0000-0000EE050000}"/>
    <cellStyle name="40 % - Akzent6 2 3 2 2 2 4 4" xfId="53769" xr:uid="{00000000-0005-0000-0000-0000EE050000}"/>
    <cellStyle name="40 % - Akzent6 2 3 2 2 2 5" xfId="16725" xr:uid="{00000000-0005-0000-0000-0000EE050000}"/>
    <cellStyle name="40 % - Akzent6 2 3 2 2 2 6" xfId="30209" xr:uid="{00000000-0005-0000-0000-0000EE050000}"/>
    <cellStyle name="40 % - Akzent6 2 3 2 2 2 7" xfId="43700" xr:uid="{00000000-0005-0000-0000-0000EE050000}"/>
    <cellStyle name="40 % - Akzent6 2 3 2 2 3" xfId="5504" xr:uid="{00000000-0005-0000-0000-0000ED050000}"/>
    <cellStyle name="40 % - Akzent6 2 3 2 2 3 2" xfId="18955" xr:uid="{00000000-0005-0000-0000-0000ED050000}"/>
    <cellStyle name="40 % - Akzent6 2 3 2 2 3 3" xfId="32439" xr:uid="{00000000-0005-0000-0000-0000ED050000}"/>
    <cellStyle name="40 % - Akzent6 2 3 2 2 3 4" xfId="45930" xr:uid="{00000000-0005-0000-0000-0000ED050000}"/>
    <cellStyle name="40 % - Akzent6 2 3 2 2 4" xfId="8860" xr:uid="{00000000-0005-0000-0000-0000ED050000}"/>
    <cellStyle name="40 % - Akzent6 2 3 2 2 4 2" xfId="22311" xr:uid="{00000000-0005-0000-0000-0000ED050000}"/>
    <cellStyle name="40 % - Akzent6 2 3 2 2 4 3" xfId="35795" xr:uid="{00000000-0005-0000-0000-0000ED050000}"/>
    <cellStyle name="40 % - Akzent6 2 3 2 2 4 4" xfId="49286" xr:uid="{00000000-0005-0000-0000-0000ED050000}"/>
    <cellStyle name="40 % - Akzent6 2 3 2 2 5" xfId="12216" xr:uid="{00000000-0005-0000-0000-0000ED050000}"/>
    <cellStyle name="40 % - Akzent6 2 3 2 2 5 2" xfId="25667" xr:uid="{00000000-0005-0000-0000-0000ED050000}"/>
    <cellStyle name="40 % - Akzent6 2 3 2 2 5 3" xfId="39151" xr:uid="{00000000-0005-0000-0000-0000ED050000}"/>
    <cellStyle name="40 % - Akzent6 2 3 2 2 5 4" xfId="52642" xr:uid="{00000000-0005-0000-0000-0000ED050000}"/>
    <cellStyle name="40 % - Akzent6 2 3 2 2 6" xfId="15598" xr:uid="{00000000-0005-0000-0000-0000ED050000}"/>
    <cellStyle name="40 % - Akzent6 2 3 2 2 7" xfId="29082" xr:uid="{00000000-0005-0000-0000-0000ED050000}"/>
    <cellStyle name="40 % - Akzent6 2 3 2 2 8" xfId="42573" xr:uid="{00000000-0005-0000-0000-0000ED050000}"/>
    <cellStyle name="40 % - Akzent6 2 3 2 3" xfId="2710" xr:uid="{00000000-0005-0000-0000-0000EF050000}"/>
    <cellStyle name="40 % - Akzent6 2 3 2 3 2" xfId="6071" xr:uid="{00000000-0005-0000-0000-0000EF050000}"/>
    <cellStyle name="40 % - Akzent6 2 3 2 3 2 2" xfId="19522" xr:uid="{00000000-0005-0000-0000-0000EF050000}"/>
    <cellStyle name="40 % - Akzent6 2 3 2 3 2 3" xfId="33006" xr:uid="{00000000-0005-0000-0000-0000EF050000}"/>
    <cellStyle name="40 % - Akzent6 2 3 2 3 2 4" xfId="46497" xr:uid="{00000000-0005-0000-0000-0000EF050000}"/>
    <cellStyle name="40 % - Akzent6 2 3 2 3 3" xfId="9427" xr:uid="{00000000-0005-0000-0000-0000EF050000}"/>
    <cellStyle name="40 % - Akzent6 2 3 2 3 3 2" xfId="22878" xr:uid="{00000000-0005-0000-0000-0000EF050000}"/>
    <cellStyle name="40 % - Akzent6 2 3 2 3 3 3" xfId="36362" xr:uid="{00000000-0005-0000-0000-0000EF050000}"/>
    <cellStyle name="40 % - Akzent6 2 3 2 3 3 4" xfId="49853" xr:uid="{00000000-0005-0000-0000-0000EF050000}"/>
    <cellStyle name="40 % - Akzent6 2 3 2 3 4" xfId="12783" xr:uid="{00000000-0005-0000-0000-0000EF050000}"/>
    <cellStyle name="40 % - Akzent6 2 3 2 3 4 2" xfId="26234" xr:uid="{00000000-0005-0000-0000-0000EF050000}"/>
    <cellStyle name="40 % - Akzent6 2 3 2 3 4 3" xfId="39718" xr:uid="{00000000-0005-0000-0000-0000EF050000}"/>
    <cellStyle name="40 % - Akzent6 2 3 2 3 4 4" xfId="53209" xr:uid="{00000000-0005-0000-0000-0000EF050000}"/>
    <cellStyle name="40 % - Akzent6 2 3 2 3 5" xfId="16165" xr:uid="{00000000-0005-0000-0000-0000EF050000}"/>
    <cellStyle name="40 % - Akzent6 2 3 2 3 6" xfId="29649" xr:uid="{00000000-0005-0000-0000-0000EF050000}"/>
    <cellStyle name="40 % - Akzent6 2 3 2 3 7" xfId="43140" xr:uid="{00000000-0005-0000-0000-0000EF050000}"/>
    <cellStyle name="40 % - Akzent6 2 3 2 4" xfId="3815" xr:uid="{00000000-0005-0000-0000-0000F0050000}"/>
    <cellStyle name="40 % - Akzent6 2 3 2 4 2" xfId="7176" xr:uid="{00000000-0005-0000-0000-0000F0050000}"/>
    <cellStyle name="40 % - Akzent6 2 3 2 4 2 2" xfId="20627" xr:uid="{00000000-0005-0000-0000-0000F0050000}"/>
    <cellStyle name="40 % - Akzent6 2 3 2 4 2 3" xfId="34111" xr:uid="{00000000-0005-0000-0000-0000F0050000}"/>
    <cellStyle name="40 % - Akzent6 2 3 2 4 2 4" xfId="47602" xr:uid="{00000000-0005-0000-0000-0000F0050000}"/>
    <cellStyle name="40 % - Akzent6 2 3 2 4 3" xfId="10532" xr:uid="{00000000-0005-0000-0000-0000F0050000}"/>
    <cellStyle name="40 % - Akzent6 2 3 2 4 3 2" xfId="23983" xr:uid="{00000000-0005-0000-0000-0000F0050000}"/>
    <cellStyle name="40 % - Akzent6 2 3 2 4 3 3" xfId="37467" xr:uid="{00000000-0005-0000-0000-0000F0050000}"/>
    <cellStyle name="40 % - Akzent6 2 3 2 4 3 4" xfId="50958" xr:uid="{00000000-0005-0000-0000-0000F0050000}"/>
    <cellStyle name="40 % - Akzent6 2 3 2 4 4" xfId="13888" xr:uid="{00000000-0005-0000-0000-0000F0050000}"/>
    <cellStyle name="40 % - Akzent6 2 3 2 4 4 2" xfId="27339" xr:uid="{00000000-0005-0000-0000-0000F0050000}"/>
    <cellStyle name="40 % - Akzent6 2 3 2 4 4 3" xfId="40823" xr:uid="{00000000-0005-0000-0000-0000F0050000}"/>
    <cellStyle name="40 % - Akzent6 2 3 2 4 4 4" xfId="54314" xr:uid="{00000000-0005-0000-0000-0000F0050000}"/>
    <cellStyle name="40 % - Akzent6 2 3 2 4 5" xfId="17270" xr:uid="{00000000-0005-0000-0000-0000F0050000}"/>
    <cellStyle name="40 % - Akzent6 2 3 2 4 6" xfId="30754" xr:uid="{00000000-0005-0000-0000-0000F0050000}"/>
    <cellStyle name="40 % - Akzent6 2 3 2 4 7" xfId="44245" xr:uid="{00000000-0005-0000-0000-0000F0050000}"/>
    <cellStyle name="40 % - Akzent6 2 3 2 5" xfId="4395" xr:uid="{00000000-0005-0000-0000-0000F1050000}"/>
    <cellStyle name="40 % - Akzent6 2 3 2 5 2" xfId="7752" xr:uid="{00000000-0005-0000-0000-0000F1050000}"/>
    <cellStyle name="40 % - Akzent6 2 3 2 5 2 2" xfId="21203" xr:uid="{00000000-0005-0000-0000-0000F1050000}"/>
    <cellStyle name="40 % - Akzent6 2 3 2 5 2 3" xfId="34687" xr:uid="{00000000-0005-0000-0000-0000F1050000}"/>
    <cellStyle name="40 % - Akzent6 2 3 2 5 2 4" xfId="48178" xr:uid="{00000000-0005-0000-0000-0000F1050000}"/>
    <cellStyle name="40 % - Akzent6 2 3 2 5 3" xfId="11108" xr:uid="{00000000-0005-0000-0000-0000F1050000}"/>
    <cellStyle name="40 % - Akzent6 2 3 2 5 3 2" xfId="24559" xr:uid="{00000000-0005-0000-0000-0000F1050000}"/>
    <cellStyle name="40 % - Akzent6 2 3 2 5 3 3" xfId="38043" xr:uid="{00000000-0005-0000-0000-0000F1050000}"/>
    <cellStyle name="40 % - Akzent6 2 3 2 5 3 4" xfId="51534" xr:uid="{00000000-0005-0000-0000-0000F1050000}"/>
    <cellStyle name="40 % - Akzent6 2 3 2 5 4" xfId="14464" xr:uid="{00000000-0005-0000-0000-0000F1050000}"/>
    <cellStyle name="40 % - Akzent6 2 3 2 5 4 2" xfId="27915" xr:uid="{00000000-0005-0000-0000-0000F1050000}"/>
    <cellStyle name="40 % - Akzent6 2 3 2 5 4 3" xfId="41399" xr:uid="{00000000-0005-0000-0000-0000F1050000}"/>
    <cellStyle name="40 % - Akzent6 2 3 2 5 4 4" xfId="54890" xr:uid="{00000000-0005-0000-0000-0000F1050000}"/>
    <cellStyle name="40 % - Akzent6 2 3 2 5 5" xfId="17846" xr:uid="{00000000-0005-0000-0000-0000F1050000}"/>
    <cellStyle name="40 % - Akzent6 2 3 2 5 6" xfId="31330" xr:uid="{00000000-0005-0000-0000-0000F1050000}"/>
    <cellStyle name="40 % - Akzent6 2 3 2 5 7" xfId="44821" xr:uid="{00000000-0005-0000-0000-0000F1050000}"/>
    <cellStyle name="40 % - Akzent6 2 3 2 6" xfId="4945" xr:uid="{00000000-0005-0000-0000-0000EC050000}"/>
    <cellStyle name="40 % - Akzent6 2 3 2 6 2" xfId="18396" xr:uid="{00000000-0005-0000-0000-0000EC050000}"/>
    <cellStyle name="40 % - Akzent6 2 3 2 6 3" xfId="31880" xr:uid="{00000000-0005-0000-0000-0000EC050000}"/>
    <cellStyle name="40 % - Akzent6 2 3 2 6 4" xfId="45371" xr:uid="{00000000-0005-0000-0000-0000EC050000}"/>
    <cellStyle name="40 % - Akzent6 2 3 2 7" xfId="8301" xr:uid="{00000000-0005-0000-0000-0000EC050000}"/>
    <cellStyle name="40 % - Akzent6 2 3 2 7 2" xfId="21752" xr:uid="{00000000-0005-0000-0000-0000EC050000}"/>
    <cellStyle name="40 % - Akzent6 2 3 2 7 3" xfId="35236" xr:uid="{00000000-0005-0000-0000-0000EC050000}"/>
    <cellStyle name="40 % - Akzent6 2 3 2 7 4" xfId="48727" xr:uid="{00000000-0005-0000-0000-0000EC050000}"/>
    <cellStyle name="40 % - Akzent6 2 3 2 8" xfId="11657" xr:uid="{00000000-0005-0000-0000-0000EC050000}"/>
    <cellStyle name="40 % - Akzent6 2 3 2 8 2" xfId="25108" xr:uid="{00000000-0005-0000-0000-0000EC050000}"/>
    <cellStyle name="40 % - Akzent6 2 3 2 8 3" xfId="38592" xr:uid="{00000000-0005-0000-0000-0000EC050000}"/>
    <cellStyle name="40 % - Akzent6 2 3 2 8 4" xfId="52083" xr:uid="{00000000-0005-0000-0000-0000EC050000}"/>
    <cellStyle name="40 % - Akzent6 2 3 2 9" xfId="15038" xr:uid="{00000000-0005-0000-0000-0000EC050000}"/>
    <cellStyle name="40 % - Akzent6 2 3 3" xfId="1880" xr:uid="{00000000-0005-0000-0000-0000F2050000}"/>
    <cellStyle name="40 % - Akzent6 2 3 3 2" xfId="3020" xr:uid="{00000000-0005-0000-0000-0000F3050000}"/>
    <cellStyle name="40 % - Akzent6 2 3 3 2 2" xfId="6381" xr:uid="{00000000-0005-0000-0000-0000F3050000}"/>
    <cellStyle name="40 % - Akzent6 2 3 3 2 2 2" xfId="19832" xr:uid="{00000000-0005-0000-0000-0000F3050000}"/>
    <cellStyle name="40 % - Akzent6 2 3 3 2 2 3" xfId="33316" xr:uid="{00000000-0005-0000-0000-0000F3050000}"/>
    <cellStyle name="40 % - Akzent6 2 3 3 2 2 4" xfId="46807" xr:uid="{00000000-0005-0000-0000-0000F3050000}"/>
    <cellStyle name="40 % - Akzent6 2 3 3 2 3" xfId="9737" xr:uid="{00000000-0005-0000-0000-0000F3050000}"/>
    <cellStyle name="40 % - Akzent6 2 3 3 2 3 2" xfId="23188" xr:uid="{00000000-0005-0000-0000-0000F3050000}"/>
    <cellStyle name="40 % - Akzent6 2 3 3 2 3 3" xfId="36672" xr:uid="{00000000-0005-0000-0000-0000F3050000}"/>
    <cellStyle name="40 % - Akzent6 2 3 3 2 3 4" xfId="50163" xr:uid="{00000000-0005-0000-0000-0000F3050000}"/>
    <cellStyle name="40 % - Akzent6 2 3 3 2 4" xfId="13093" xr:uid="{00000000-0005-0000-0000-0000F3050000}"/>
    <cellStyle name="40 % - Akzent6 2 3 3 2 4 2" xfId="26544" xr:uid="{00000000-0005-0000-0000-0000F3050000}"/>
    <cellStyle name="40 % - Akzent6 2 3 3 2 4 3" xfId="40028" xr:uid="{00000000-0005-0000-0000-0000F3050000}"/>
    <cellStyle name="40 % - Akzent6 2 3 3 2 4 4" xfId="53519" xr:uid="{00000000-0005-0000-0000-0000F3050000}"/>
    <cellStyle name="40 % - Akzent6 2 3 3 2 5" xfId="16475" xr:uid="{00000000-0005-0000-0000-0000F3050000}"/>
    <cellStyle name="40 % - Akzent6 2 3 3 2 6" xfId="29959" xr:uid="{00000000-0005-0000-0000-0000F3050000}"/>
    <cellStyle name="40 % - Akzent6 2 3 3 2 7" xfId="43450" xr:uid="{00000000-0005-0000-0000-0000F3050000}"/>
    <cellStyle name="40 % - Akzent6 2 3 3 3" xfId="5254" xr:uid="{00000000-0005-0000-0000-0000F2050000}"/>
    <cellStyle name="40 % - Akzent6 2 3 3 3 2" xfId="18705" xr:uid="{00000000-0005-0000-0000-0000F2050000}"/>
    <cellStyle name="40 % - Akzent6 2 3 3 3 3" xfId="32189" xr:uid="{00000000-0005-0000-0000-0000F2050000}"/>
    <cellStyle name="40 % - Akzent6 2 3 3 3 4" xfId="45680" xr:uid="{00000000-0005-0000-0000-0000F2050000}"/>
    <cellStyle name="40 % - Akzent6 2 3 3 4" xfId="8610" xr:uid="{00000000-0005-0000-0000-0000F2050000}"/>
    <cellStyle name="40 % - Akzent6 2 3 3 4 2" xfId="22061" xr:uid="{00000000-0005-0000-0000-0000F2050000}"/>
    <cellStyle name="40 % - Akzent6 2 3 3 4 3" xfId="35545" xr:uid="{00000000-0005-0000-0000-0000F2050000}"/>
    <cellStyle name="40 % - Akzent6 2 3 3 4 4" xfId="49036" xr:uid="{00000000-0005-0000-0000-0000F2050000}"/>
    <cellStyle name="40 % - Akzent6 2 3 3 5" xfId="11966" xr:uid="{00000000-0005-0000-0000-0000F2050000}"/>
    <cellStyle name="40 % - Akzent6 2 3 3 5 2" xfId="25417" xr:uid="{00000000-0005-0000-0000-0000F2050000}"/>
    <cellStyle name="40 % - Akzent6 2 3 3 5 3" xfId="38901" xr:uid="{00000000-0005-0000-0000-0000F2050000}"/>
    <cellStyle name="40 % - Akzent6 2 3 3 5 4" xfId="52392" xr:uid="{00000000-0005-0000-0000-0000F2050000}"/>
    <cellStyle name="40 % - Akzent6 2 3 3 6" xfId="15348" xr:uid="{00000000-0005-0000-0000-0000F2050000}"/>
    <cellStyle name="40 % - Akzent6 2 3 3 7" xfId="28832" xr:uid="{00000000-0005-0000-0000-0000F2050000}"/>
    <cellStyle name="40 % - Akzent6 2 3 3 8" xfId="42323" xr:uid="{00000000-0005-0000-0000-0000F2050000}"/>
    <cellStyle name="40 % - Akzent6 2 3 4" xfId="2459" xr:uid="{00000000-0005-0000-0000-0000F4050000}"/>
    <cellStyle name="40 % - Akzent6 2 3 4 2" xfId="5821" xr:uid="{00000000-0005-0000-0000-0000F4050000}"/>
    <cellStyle name="40 % - Akzent6 2 3 4 2 2" xfId="19272" xr:uid="{00000000-0005-0000-0000-0000F4050000}"/>
    <cellStyle name="40 % - Akzent6 2 3 4 2 3" xfId="32756" xr:uid="{00000000-0005-0000-0000-0000F4050000}"/>
    <cellStyle name="40 % - Akzent6 2 3 4 2 4" xfId="46247" xr:uid="{00000000-0005-0000-0000-0000F4050000}"/>
    <cellStyle name="40 % - Akzent6 2 3 4 3" xfId="9177" xr:uid="{00000000-0005-0000-0000-0000F4050000}"/>
    <cellStyle name="40 % - Akzent6 2 3 4 3 2" xfId="22628" xr:uid="{00000000-0005-0000-0000-0000F4050000}"/>
    <cellStyle name="40 % - Akzent6 2 3 4 3 3" xfId="36112" xr:uid="{00000000-0005-0000-0000-0000F4050000}"/>
    <cellStyle name="40 % - Akzent6 2 3 4 3 4" xfId="49603" xr:uid="{00000000-0005-0000-0000-0000F4050000}"/>
    <cellStyle name="40 % - Akzent6 2 3 4 4" xfId="12533" xr:uid="{00000000-0005-0000-0000-0000F4050000}"/>
    <cellStyle name="40 % - Akzent6 2 3 4 4 2" xfId="25984" xr:uid="{00000000-0005-0000-0000-0000F4050000}"/>
    <cellStyle name="40 % - Akzent6 2 3 4 4 3" xfId="39468" xr:uid="{00000000-0005-0000-0000-0000F4050000}"/>
    <cellStyle name="40 % - Akzent6 2 3 4 4 4" xfId="52959" xr:uid="{00000000-0005-0000-0000-0000F4050000}"/>
    <cellStyle name="40 % - Akzent6 2 3 4 5" xfId="15915" xr:uid="{00000000-0005-0000-0000-0000F4050000}"/>
    <cellStyle name="40 % - Akzent6 2 3 4 6" xfId="29399" xr:uid="{00000000-0005-0000-0000-0000F4050000}"/>
    <cellStyle name="40 % - Akzent6 2 3 4 7" xfId="42890" xr:uid="{00000000-0005-0000-0000-0000F4050000}"/>
    <cellStyle name="40 % - Akzent6 2 3 5" xfId="3565" xr:uid="{00000000-0005-0000-0000-0000F5050000}"/>
    <cellStyle name="40 % - Akzent6 2 3 5 2" xfId="6926" xr:uid="{00000000-0005-0000-0000-0000F5050000}"/>
    <cellStyle name="40 % - Akzent6 2 3 5 2 2" xfId="20377" xr:uid="{00000000-0005-0000-0000-0000F5050000}"/>
    <cellStyle name="40 % - Akzent6 2 3 5 2 3" xfId="33861" xr:uid="{00000000-0005-0000-0000-0000F5050000}"/>
    <cellStyle name="40 % - Akzent6 2 3 5 2 4" xfId="47352" xr:uid="{00000000-0005-0000-0000-0000F5050000}"/>
    <cellStyle name="40 % - Akzent6 2 3 5 3" xfId="10282" xr:uid="{00000000-0005-0000-0000-0000F5050000}"/>
    <cellStyle name="40 % - Akzent6 2 3 5 3 2" xfId="23733" xr:uid="{00000000-0005-0000-0000-0000F5050000}"/>
    <cellStyle name="40 % - Akzent6 2 3 5 3 3" xfId="37217" xr:uid="{00000000-0005-0000-0000-0000F5050000}"/>
    <cellStyle name="40 % - Akzent6 2 3 5 3 4" xfId="50708" xr:uid="{00000000-0005-0000-0000-0000F5050000}"/>
    <cellStyle name="40 % - Akzent6 2 3 5 4" xfId="13638" xr:uid="{00000000-0005-0000-0000-0000F5050000}"/>
    <cellStyle name="40 % - Akzent6 2 3 5 4 2" xfId="27089" xr:uid="{00000000-0005-0000-0000-0000F5050000}"/>
    <cellStyle name="40 % - Akzent6 2 3 5 4 3" xfId="40573" xr:uid="{00000000-0005-0000-0000-0000F5050000}"/>
    <cellStyle name="40 % - Akzent6 2 3 5 4 4" xfId="54064" xr:uid="{00000000-0005-0000-0000-0000F5050000}"/>
    <cellStyle name="40 % - Akzent6 2 3 5 5" xfId="17020" xr:uid="{00000000-0005-0000-0000-0000F5050000}"/>
    <cellStyle name="40 % - Akzent6 2 3 5 6" xfId="30504" xr:uid="{00000000-0005-0000-0000-0000F5050000}"/>
    <cellStyle name="40 % - Akzent6 2 3 5 7" xfId="43995" xr:uid="{00000000-0005-0000-0000-0000F5050000}"/>
    <cellStyle name="40 % - Akzent6 2 3 6" xfId="4145" xr:uid="{00000000-0005-0000-0000-0000F6050000}"/>
    <cellStyle name="40 % - Akzent6 2 3 6 2" xfId="7502" xr:uid="{00000000-0005-0000-0000-0000F6050000}"/>
    <cellStyle name="40 % - Akzent6 2 3 6 2 2" xfId="20953" xr:uid="{00000000-0005-0000-0000-0000F6050000}"/>
    <cellStyle name="40 % - Akzent6 2 3 6 2 3" xfId="34437" xr:uid="{00000000-0005-0000-0000-0000F6050000}"/>
    <cellStyle name="40 % - Akzent6 2 3 6 2 4" xfId="47928" xr:uid="{00000000-0005-0000-0000-0000F6050000}"/>
    <cellStyle name="40 % - Akzent6 2 3 6 3" xfId="10858" xr:uid="{00000000-0005-0000-0000-0000F6050000}"/>
    <cellStyle name="40 % - Akzent6 2 3 6 3 2" xfId="24309" xr:uid="{00000000-0005-0000-0000-0000F6050000}"/>
    <cellStyle name="40 % - Akzent6 2 3 6 3 3" xfId="37793" xr:uid="{00000000-0005-0000-0000-0000F6050000}"/>
    <cellStyle name="40 % - Akzent6 2 3 6 3 4" xfId="51284" xr:uid="{00000000-0005-0000-0000-0000F6050000}"/>
    <cellStyle name="40 % - Akzent6 2 3 6 4" xfId="14214" xr:uid="{00000000-0005-0000-0000-0000F6050000}"/>
    <cellStyle name="40 % - Akzent6 2 3 6 4 2" xfId="27665" xr:uid="{00000000-0005-0000-0000-0000F6050000}"/>
    <cellStyle name="40 % - Akzent6 2 3 6 4 3" xfId="41149" xr:uid="{00000000-0005-0000-0000-0000F6050000}"/>
    <cellStyle name="40 % - Akzent6 2 3 6 4 4" xfId="54640" xr:uid="{00000000-0005-0000-0000-0000F6050000}"/>
    <cellStyle name="40 % - Akzent6 2 3 6 5" xfId="17596" xr:uid="{00000000-0005-0000-0000-0000F6050000}"/>
    <cellStyle name="40 % - Akzent6 2 3 6 6" xfId="31080" xr:uid="{00000000-0005-0000-0000-0000F6050000}"/>
    <cellStyle name="40 % - Akzent6 2 3 6 7" xfId="44571" xr:uid="{00000000-0005-0000-0000-0000F6050000}"/>
    <cellStyle name="40 % - Akzent6 2 3 7" xfId="4695" xr:uid="{00000000-0005-0000-0000-0000EB050000}"/>
    <cellStyle name="40 % - Akzent6 2 3 7 2" xfId="18146" xr:uid="{00000000-0005-0000-0000-0000EB050000}"/>
    <cellStyle name="40 % - Akzent6 2 3 7 3" xfId="31630" xr:uid="{00000000-0005-0000-0000-0000EB050000}"/>
    <cellStyle name="40 % - Akzent6 2 3 7 4" xfId="45121" xr:uid="{00000000-0005-0000-0000-0000EB050000}"/>
    <cellStyle name="40 % - Akzent6 2 3 8" xfId="8051" xr:uid="{00000000-0005-0000-0000-0000EB050000}"/>
    <cellStyle name="40 % - Akzent6 2 3 8 2" xfId="21502" xr:uid="{00000000-0005-0000-0000-0000EB050000}"/>
    <cellStyle name="40 % - Akzent6 2 3 8 3" xfId="34986" xr:uid="{00000000-0005-0000-0000-0000EB050000}"/>
    <cellStyle name="40 % - Akzent6 2 3 8 4" xfId="48477" xr:uid="{00000000-0005-0000-0000-0000EB050000}"/>
    <cellStyle name="40 % - Akzent6 2 3 9" xfId="11407" xr:uid="{00000000-0005-0000-0000-0000EB050000}"/>
    <cellStyle name="40 % - Akzent6 2 3 9 2" xfId="24858" xr:uid="{00000000-0005-0000-0000-0000EB050000}"/>
    <cellStyle name="40 % - Akzent6 2 3 9 3" xfId="38342" xr:uid="{00000000-0005-0000-0000-0000EB050000}"/>
    <cellStyle name="40 % - Akzent6 2 3 9 4" xfId="51833" xr:uid="{00000000-0005-0000-0000-0000EB050000}"/>
    <cellStyle name="40 % - Akzent6 2 4" xfId="1370" xr:uid="{00000000-0005-0000-0000-0000F7050000}"/>
    <cellStyle name="40 % - Akzent6 2 4 10" xfId="28334" xr:uid="{00000000-0005-0000-0000-0000F7050000}"/>
    <cellStyle name="40 % - Akzent6 2 4 11" xfId="41825" xr:uid="{00000000-0005-0000-0000-0000F7050000}"/>
    <cellStyle name="40 % - Akzent6 2 4 2" xfId="1943" xr:uid="{00000000-0005-0000-0000-0000F8050000}"/>
    <cellStyle name="40 % - Akzent6 2 4 2 2" xfId="3083" xr:uid="{00000000-0005-0000-0000-0000F9050000}"/>
    <cellStyle name="40 % - Akzent6 2 4 2 2 2" xfId="6444" xr:uid="{00000000-0005-0000-0000-0000F9050000}"/>
    <cellStyle name="40 % - Akzent6 2 4 2 2 2 2" xfId="19895" xr:uid="{00000000-0005-0000-0000-0000F9050000}"/>
    <cellStyle name="40 % - Akzent6 2 4 2 2 2 3" xfId="33379" xr:uid="{00000000-0005-0000-0000-0000F9050000}"/>
    <cellStyle name="40 % - Akzent6 2 4 2 2 2 4" xfId="46870" xr:uid="{00000000-0005-0000-0000-0000F9050000}"/>
    <cellStyle name="40 % - Akzent6 2 4 2 2 3" xfId="9800" xr:uid="{00000000-0005-0000-0000-0000F9050000}"/>
    <cellStyle name="40 % - Akzent6 2 4 2 2 3 2" xfId="23251" xr:uid="{00000000-0005-0000-0000-0000F9050000}"/>
    <cellStyle name="40 % - Akzent6 2 4 2 2 3 3" xfId="36735" xr:uid="{00000000-0005-0000-0000-0000F9050000}"/>
    <cellStyle name="40 % - Akzent6 2 4 2 2 3 4" xfId="50226" xr:uid="{00000000-0005-0000-0000-0000F9050000}"/>
    <cellStyle name="40 % - Akzent6 2 4 2 2 4" xfId="13156" xr:uid="{00000000-0005-0000-0000-0000F9050000}"/>
    <cellStyle name="40 % - Akzent6 2 4 2 2 4 2" xfId="26607" xr:uid="{00000000-0005-0000-0000-0000F9050000}"/>
    <cellStyle name="40 % - Akzent6 2 4 2 2 4 3" xfId="40091" xr:uid="{00000000-0005-0000-0000-0000F9050000}"/>
    <cellStyle name="40 % - Akzent6 2 4 2 2 4 4" xfId="53582" xr:uid="{00000000-0005-0000-0000-0000F9050000}"/>
    <cellStyle name="40 % - Akzent6 2 4 2 2 5" xfId="16538" xr:uid="{00000000-0005-0000-0000-0000F9050000}"/>
    <cellStyle name="40 % - Akzent6 2 4 2 2 6" xfId="30022" xr:uid="{00000000-0005-0000-0000-0000F9050000}"/>
    <cellStyle name="40 % - Akzent6 2 4 2 2 7" xfId="43513" xr:uid="{00000000-0005-0000-0000-0000F9050000}"/>
    <cellStyle name="40 % - Akzent6 2 4 2 3" xfId="5317" xr:uid="{00000000-0005-0000-0000-0000F8050000}"/>
    <cellStyle name="40 % - Akzent6 2 4 2 3 2" xfId="18768" xr:uid="{00000000-0005-0000-0000-0000F8050000}"/>
    <cellStyle name="40 % - Akzent6 2 4 2 3 3" xfId="32252" xr:uid="{00000000-0005-0000-0000-0000F8050000}"/>
    <cellStyle name="40 % - Akzent6 2 4 2 3 4" xfId="45743" xr:uid="{00000000-0005-0000-0000-0000F8050000}"/>
    <cellStyle name="40 % - Akzent6 2 4 2 4" xfId="8673" xr:uid="{00000000-0005-0000-0000-0000F8050000}"/>
    <cellStyle name="40 % - Akzent6 2 4 2 4 2" xfId="22124" xr:uid="{00000000-0005-0000-0000-0000F8050000}"/>
    <cellStyle name="40 % - Akzent6 2 4 2 4 3" xfId="35608" xr:uid="{00000000-0005-0000-0000-0000F8050000}"/>
    <cellStyle name="40 % - Akzent6 2 4 2 4 4" xfId="49099" xr:uid="{00000000-0005-0000-0000-0000F8050000}"/>
    <cellStyle name="40 % - Akzent6 2 4 2 5" xfId="12029" xr:uid="{00000000-0005-0000-0000-0000F8050000}"/>
    <cellStyle name="40 % - Akzent6 2 4 2 5 2" xfId="25480" xr:uid="{00000000-0005-0000-0000-0000F8050000}"/>
    <cellStyle name="40 % - Akzent6 2 4 2 5 3" xfId="38964" xr:uid="{00000000-0005-0000-0000-0000F8050000}"/>
    <cellStyle name="40 % - Akzent6 2 4 2 5 4" xfId="52455" xr:uid="{00000000-0005-0000-0000-0000F8050000}"/>
    <cellStyle name="40 % - Akzent6 2 4 2 6" xfId="15411" xr:uid="{00000000-0005-0000-0000-0000F8050000}"/>
    <cellStyle name="40 % - Akzent6 2 4 2 7" xfId="28895" xr:uid="{00000000-0005-0000-0000-0000F8050000}"/>
    <cellStyle name="40 % - Akzent6 2 4 2 8" xfId="42386" xr:uid="{00000000-0005-0000-0000-0000F8050000}"/>
    <cellStyle name="40 % - Akzent6 2 4 3" xfId="2523" xr:uid="{00000000-0005-0000-0000-0000FA050000}"/>
    <cellStyle name="40 % - Akzent6 2 4 3 2" xfId="5884" xr:uid="{00000000-0005-0000-0000-0000FA050000}"/>
    <cellStyle name="40 % - Akzent6 2 4 3 2 2" xfId="19335" xr:uid="{00000000-0005-0000-0000-0000FA050000}"/>
    <cellStyle name="40 % - Akzent6 2 4 3 2 3" xfId="32819" xr:uid="{00000000-0005-0000-0000-0000FA050000}"/>
    <cellStyle name="40 % - Akzent6 2 4 3 2 4" xfId="46310" xr:uid="{00000000-0005-0000-0000-0000FA050000}"/>
    <cellStyle name="40 % - Akzent6 2 4 3 3" xfId="9240" xr:uid="{00000000-0005-0000-0000-0000FA050000}"/>
    <cellStyle name="40 % - Akzent6 2 4 3 3 2" xfId="22691" xr:uid="{00000000-0005-0000-0000-0000FA050000}"/>
    <cellStyle name="40 % - Akzent6 2 4 3 3 3" xfId="36175" xr:uid="{00000000-0005-0000-0000-0000FA050000}"/>
    <cellStyle name="40 % - Akzent6 2 4 3 3 4" xfId="49666" xr:uid="{00000000-0005-0000-0000-0000FA050000}"/>
    <cellStyle name="40 % - Akzent6 2 4 3 4" xfId="12596" xr:uid="{00000000-0005-0000-0000-0000FA050000}"/>
    <cellStyle name="40 % - Akzent6 2 4 3 4 2" xfId="26047" xr:uid="{00000000-0005-0000-0000-0000FA050000}"/>
    <cellStyle name="40 % - Akzent6 2 4 3 4 3" xfId="39531" xr:uid="{00000000-0005-0000-0000-0000FA050000}"/>
    <cellStyle name="40 % - Akzent6 2 4 3 4 4" xfId="53022" xr:uid="{00000000-0005-0000-0000-0000FA050000}"/>
    <cellStyle name="40 % - Akzent6 2 4 3 5" xfId="15978" xr:uid="{00000000-0005-0000-0000-0000FA050000}"/>
    <cellStyle name="40 % - Akzent6 2 4 3 6" xfId="29462" xr:uid="{00000000-0005-0000-0000-0000FA050000}"/>
    <cellStyle name="40 % - Akzent6 2 4 3 7" xfId="42953" xr:uid="{00000000-0005-0000-0000-0000FA050000}"/>
    <cellStyle name="40 % - Akzent6 2 4 4" xfId="3628" xr:uid="{00000000-0005-0000-0000-0000FB050000}"/>
    <cellStyle name="40 % - Akzent6 2 4 4 2" xfId="6989" xr:uid="{00000000-0005-0000-0000-0000FB050000}"/>
    <cellStyle name="40 % - Akzent6 2 4 4 2 2" xfId="20440" xr:uid="{00000000-0005-0000-0000-0000FB050000}"/>
    <cellStyle name="40 % - Akzent6 2 4 4 2 3" xfId="33924" xr:uid="{00000000-0005-0000-0000-0000FB050000}"/>
    <cellStyle name="40 % - Akzent6 2 4 4 2 4" xfId="47415" xr:uid="{00000000-0005-0000-0000-0000FB050000}"/>
    <cellStyle name="40 % - Akzent6 2 4 4 3" xfId="10345" xr:uid="{00000000-0005-0000-0000-0000FB050000}"/>
    <cellStyle name="40 % - Akzent6 2 4 4 3 2" xfId="23796" xr:uid="{00000000-0005-0000-0000-0000FB050000}"/>
    <cellStyle name="40 % - Akzent6 2 4 4 3 3" xfId="37280" xr:uid="{00000000-0005-0000-0000-0000FB050000}"/>
    <cellStyle name="40 % - Akzent6 2 4 4 3 4" xfId="50771" xr:uid="{00000000-0005-0000-0000-0000FB050000}"/>
    <cellStyle name="40 % - Akzent6 2 4 4 4" xfId="13701" xr:uid="{00000000-0005-0000-0000-0000FB050000}"/>
    <cellStyle name="40 % - Akzent6 2 4 4 4 2" xfId="27152" xr:uid="{00000000-0005-0000-0000-0000FB050000}"/>
    <cellStyle name="40 % - Akzent6 2 4 4 4 3" xfId="40636" xr:uid="{00000000-0005-0000-0000-0000FB050000}"/>
    <cellStyle name="40 % - Akzent6 2 4 4 4 4" xfId="54127" xr:uid="{00000000-0005-0000-0000-0000FB050000}"/>
    <cellStyle name="40 % - Akzent6 2 4 4 5" xfId="17083" xr:uid="{00000000-0005-0000-0000-0000FB050000}"/>
    <cellStyle name="40 % - Akzent6 2 4 4 6" xfId="30567" xr:uid="{00000000-0005-0000-0000-0000FB050000}"/>
    <cellStyle name="40 % - Akzent6 2 4 4 7" xfId="44058" xr:uid="{00000000-0005-0000-0000-0000FB050000}"/>
    <cellStyle name="40 % - Akzent6 2 4 5" xfId="4208" xr:uid="{00000000-0005-0000-0000-0000FC050000}"/>
    <cellStyle name="40 % - Akzent6 2 4 5 2" xfId="7565" xr:uid="{00000000-0005-0000-0000-0000FC050000}"/>
    <cellStyle name="40 % - Akzent6 2 4 5 2 2" xfId="21016" xr:uid="{00000000-0005-0000-0000-0000FC050000}"/>
    <cellStyle name="40 % - Akzent6 2 4 5 2 3" xfId="34500" xr:uid="{00000000-0005-0000-0000-0000FC050000}"/>
    <cellStyle name="40 % - Akzent6 2 4 5 2 4" xfId="47991" xr:uid="{00000000-0005-0000-0000-0000FC050000}"/>
    <cellStyle name="40 % - Akzent6 2 4 5 3" xfId="10921" xr:uid="{00000000-0005-0000-0000-0000FC050000}"/>
    <cellStyle name="40 % - Akzent6 2 4 5 3 2" xfId="24372" xr:uid="{00000000-0005-0000-0000-0000FC050000}"/>
    <cellStyle name="40 % - Akzent6 2 4 5 3 3" xfId="37856" xr:uid="{00000000-0005-0000-0000-0000FC050000}"/>
    <cellStyle name="40 % - Akzent6 2 4 5 3 4" xfId="51347" xr:uid="{00000000-0005-0000-0000-0000FC050000}"/>
    <cellStyle name="40 % - Akzent6 2 4 5 4" xfId="14277" xr:uid="{00000000-0005-0000-0000-0000FC050000}"/>
    <cellStyle name="40 % - Akzent6 2 4 5 4 2" xfId="27728" xr:uid="{00000000-0005-0000-0000-0000FC050000}"/>
    <cellStyle name="40 % - Akzent6 2 4 5 4 3" xfId="41212" xr:uid="{00000000-0005-0000-0000-0000FC050000}"/>
    <cellStyle name="40 % - Akzent6 2 4 5 4 4" xfId="54703" xr:uid="{00000000-0005-0000-0000-0000FC050000}"/>
    <cellStyle name="40 % - Akzent6 2 4 5 5" xfId="17659" xr:uid="{00000000-0005-0000-0000-0000FC050000}"/>
    <cellStyle name="40 % - Akzent6 2 4 5 6" xfId="31143" xr:uid="{00000000-0005-0000-0000-0000FC050000}"/>
    <cellStyle name="40 % - Akzent6 2 4 5 7" xfId="44634" xr:uid="{00000000-0005-0000-0000-0000FC050000}"/>
    <cellStyle name="40 % - Akzent6 2 4 6" xfId="4758" xr:uid="{00000000-0005-0000-0000-0000F7050000}"/>
    <cellStyle name="40 % - Akzent6 2 4 6 2" xfId="18209" xr:uid="{00000000-0005-0000-0000-0000F7050000}"/>
    <cellStyle name="40 % - Akzent6 2 4 6 3" xfId="31693" xr:uid="{00000000-0005-0000-0000-0000F7050000}"/>
    <cellStyle name="40 % - Akzent6 2 4 6 4" xfId="45184" xr:uid="{00000000-0005-0000-0000-0000F7050000}"/>
    <cellStyle name="40 % - Akzent6 2 4 7" xfId="8114" xr:uid="{00000000-0005-0000-0000-0000F7050000}"/>
    <cellStyle name="40 % - Akzent6 2 4 7 2" xfId="21565" xr:uid="{00000000-0005-0000-0000-0000F7050000}"/>
    <cellStyle name="40 % - Akzent6 2 4 7 3" xfId="35049" xr:uid="{00000000-0005-0000-0000-0000F7050000}"/>
    <cellStyle name="40 % - Akzent6 2 4 7 4" xfId="48540" xr:uid="{00000000-0005-0000-0000-0000F7050000}"/>
    <cellStyle name="40 % - Akzent6 2 4 8" xfId="11470" xr:uid="{00000000-0005-0000-0000-0000F7050000}"/>
    <cellStyle name="40 % - Akzent6 2 4 8 2" xfId="24921" xr:uid="{00000000-0005-0000-0000-0000F7050000}"/>
    <cellStyle name="40 % - Akzent6 2 4 8 3" xfId="38405" xr:uid="{00000000-0005-0000-0000-0000F7050000}"/>
    <cellStyle name="40 % - Akzent6 2 4 8 4" xfId="51896" xr:uid="{00000000-0005-0000-0000-0000F7050000}"/>
    <cellStyle name="40 % - Akzent6 2 4 9" xfId="14851" xr:uid="{00000000-0005-0000-0000-0000F7050000}"/>
    <cellStyle name="40 % - Akzent6 2 5" xfId="1695" xr:uid="{00000000-0005-0000-0000-0000FD050000}"/>
    <cellStyle name="40 % - Akzent6 2 5 2" xfId="2833" xr:uid="{00000000-0005-0000-0000-0000FE050000}"/>
    <cellStyle name="40 % - Akzent6 2 5 2 2" xfId="6194" xr:uid="{00000000-0005-0000-0000-0000FE050000}"/>
    <cellStyle name="40 % - Akzent6 2 5 2 2 2" xfId="19645" xr:uid="{00000000-0005-0000-0000-0000FE050000}"/>
    <cellStyle name="40 % - Akzent6 2 5 2 2 3" xfId="33129" xr:uid="{00000000-0005-0000-0000-0000FE050000}"/>
    <cellStyle name="40 % - Akzent6 2 5 2 2 4" xfId="46620" xr:uid="{00000000-0005-0000-0000-0000FE050000}"/>
    <cellStyle name="40 % - Akzent6 2 5 2 3" xfId="9550" xr:uid="{00000000-0005-0000-0000-0000FE050000}"/>
    <cellStyle name="40 % - Akzent6 2 5 2 3 2" xfId="23001" xr:uid="{00000000-0005-0000-0000-0000FE050000}"/>
    <cellStyle name="40 % - Akzent6 2 5 2 3 3" xfId="36485" xr:uid="{00000000-0005-0000-0000-0000FE050000}"/>
    <cellStyle name="40 % - Akzent6 2 5 2 3 4" xfId="49976" xr:uid="{00000000-0005-0000-0000-0000FE050000}"/>
    <cellStyle name="40 % - Akzent6 2 5 2 4" xfId="12906" xr:uid="{00000000-0005-0000-0000-0000FE050000}"/>
    <cellStyle name="40 % - Akzent6 2 5 2 4 2" xfId="26357" xr:uid="{00000000-0005-0000-0000-0000FE050000}"/>
    <cellStyle name="40 % - Akzent6 2 5 2 4 3" xfId="39841" xr:uid="{00000000-0005-0000-0000-0000FE050000}"/>
    <cellStyle name="40 % - Akzent6 2 5 2 4 4" xfId="53332" xr:uid="{00000000-0005-0000-0000-0000FE050000}"/>
    <cellStyle name="40 % - Akzent6 2 5 2 5" xfId="16288" xr:uid="{00000000-0005-0000-0000-0000FE050000}"/>
    <cellStyle name="40 % - Akzent6 2 5 2 6" xfId="29772" xr:uid="{00000000-0005-0000-0000-0000FE050000}"/>
    <cellStyle name="40 % - Akzent6 2 5 2 7" xfId="43263" xr:uid="{00000000-0005-0000-0000-0000FE050000}"/>
    <cellStyle name="40 % - Akzent6 2 5 3" xfId="5067" xr:uid="{00000000-0005-0000-0000-0000FD050000}"/>
    <cellStyle name="40 % - Akzent6 2 5 3 2" xfId="18518" xr:uid="{00000000-0005-0000-0000-0000FD050000}"/>
    <cellStyle name="40 % - Akzent6 2 5 3 3" xfId="32002" xr:uid="{00000000-0005-0000-0000-0000FD050000}"/>
    <cellStyle name="40 % - Akzent6 2 5 3 4" xfId="45493" xr:uid="{00000000-0005-0000-0000-0000FD050000}"/>
    <cellStyle name="40 % - Akzent6 2 5 4" xfId="8423" xr:uid="{00000000-0005-0000-0000-0000FD050000}"/>
    <cellStyle name="40 % - Akzent6 2 5 4 2" xfId="21874" xr:uid="{00000000-0005-0000-0000-0000FD050000}"/>
    <cellStyle name="40 % - Akzent6 2 5 4 3" xfId="35358" xr:uid="{00000000-0005-0000-0000-0000FD050000}"/>
    <cellStyle name="40 % - Akzent6 2 5 4 4" xfId="48849" xr:uid="{00000000-0005-0000-0000-0000FD050000}"/>
    <cellStyle name="40 % - Akzent6 2 5 5" xfId="11779" xr:uid="{00000000-0005-0000-0000-0000FD050000}"/>
    <cellStyle name="40 % - Akzent6 2 5 5 2" xfId="25230" xr:uid="{00000000-0005-0000-0000-0000FD050000}"/>
    <cellStyle name="40 % - Akzent6 2 5 5 3" xfId="38714" xr:uid="{00000000-0005-0000-0000-0000FD050000}"/>
    <cellStyle name="40 % - Akzent6 2 5 5 4" xfId="52205" xr:uid="{00000000-0005-0000-0000-0000FD050000}"/>
    <cellStyle name="40 % - Akzent6 2 5 6" xfId="15161" xr:uid="{00000000-0005-0000-0000-0000FD050000}"/>
    <cellStyle name="40 % - Akzent6 2 5 7" xfId="28645" xr:uid="{00000000-0005-0000-0000-0000FD050000}"/>
    <cellStyle name="40 % - Akzent6 2 5 8" xfId="42136" xr:uid="{00000000-0005-0000-0000-0000FD050000}"/>
    <cellStyle name="40 % - Akzent6 2 6" xfId="2260" xr:uid="{00000000-0005-0000-0000-0000FF050000}"/>
    <cellStyle name="40 % - Akzent6 2 6 2" xfId="5633" xr:uid="{00000000-0005-0000-0000-0000FF050000}"/>
    <cellStyle name="40 % - Akzent6 2 6 2 2" xfId="19084" xr:uid="{00000000-0005-0000-0000-0000FF050000}"/>
    <cellStyle name="40 % - Akzent6 2 6 2 3" xfId="32568" xr:uid="{00000000-0005-0000-0000-0000FF050000}"/>
    <cellStyle name="40 % - Akzent6 2 6 2 4" xfId="46059" xr:uid="{00000000-0005-0000-0000-0000FF050000}"/>
    <cellStyle name="40 % - Akzent6 2 6 3" xfId="8989" xr:uid="{00000000-0005-0000-0000-0000FF050000}"/>
    <cellStyle name="40 % - Akzent6 2 6 3 2" xfId="22440" xr:uid="{00000000-0005-0000-0000-0000FF050000}"/>
    <cellStyle name="40 % - Akzent6 2 6 3 3" xfId="35924" xr:uid="{00000000-0005-0000-0000-0000FF050000}"/>
    <cellStyle name="40 % - Akzent6 2 6 3 4" xfId="49415" xr:uid="{00000000-0005-0000-0000-0000FF050000}"/>
    <cellStyle name="40 % - Akzent6 2 6 4" xfId="12345" xr:uid="{00000000-0005-0000-0000-0000FF050000}"/>
    <cellStyle name="40 % - Akzent6 2 6 4 2" xfId="25796" xr:uid="{00000000-0005-0000-0000-0000FF050000}"/>
    <cellStyle name="40 % - Akzent6 2 6 4 3" xfId="39280" xr:uid="{00000000-0005-0000-0000-0000FF050000}"/>
    <cellStyle name="40 % - Akzent6 2 6 4 4" xfId="52771" xr:uid="{00000000-0005-0000-0000-0000FF050000}"/>
    <cellStyle name="40 % - Akzent6 2 6 5" xfId="15727" xr:uid="{00000000-0005-0000-0000-0000FF050000}"/>
    <cellStyle name="40 % - Akzent6 2 6 6" xfId="29211" xr:uid="{00000000-0005-0000-0000-0000FF050000}"/>
    <cellStyle name="40 % - Akzent6 2 6 7" xfId="42702" xr:uid="{00000000-0005-0000-0000-0000FF050000}"/>
    <cellStyle name="40 % - Akzent6 2 7" xfId="3377" xr:uid="{00000000-0005-0000-0000-000000060000}"/>
    <cellStyle name="40 % - Akzent6 2 7 2" xfId="6738" xr:uid="{00000000-0005-0000-0000-000000060000}"/>
    <cellStyle name="40 % - Akzent6 2 7 2 2" xfId="20189" xr:uid="{00000000-0005-0000-0000-000000060000}"/>
    <cellStyle name="40 % - Akzent6 2 7 2 3" xfId="33673" xr:uid="{00000000-0005-0000-0000-000000060000}"/>
    <cellStyle name="40 % - Akzent6 2 7 2 4" xfId="47164" xr:uid="{00000000-0005-0000-0000-000000060000}"/>
    <cellStyle name="40 % - Akzent6 2 7 3" xfId="10094" xr:uid="{00000000-0005-0000-0000-000000060000}"/>
    <cellStyle name="40 % - Akzent6 2 7 3 2" xfId="23545" xr:uid="{00000000-0005-0000-0000-000000060000}"/>
    <cellStyle name="40 % - Akzent6 2 7 3 3" xfId="37029" xr:uid="{00000000-0005-0000-0000-000000060000}"/>
    <cellStyle name="40 % - Akzent6 2 7 3 4" xfId="50520" xr:uid="{00000000-0005-0000-0000-000000060000}"/>
    <cellStyle name="40 % - Akzent6 2 7 4" xfId="13450" xr:uid="{00000000-0005-0000-0000-000000060000}"/>
    <cellStyle name="40 % - Akzent6 2 7 4 2" xfId="26901" xr:uid="{00000000-0005-0000-0000-000000060000}"/>
    <cellStyle name="40 % - Akzent6 2 7 4 3" xfId="40385" xr:uid="{00000000-0005-0000-0000-000000060000}"/>
    <cellStyle name="40 % - Akzent6 2 7 4 4" xfId="53876" xr:uid="{00000000-0005-0000-0000-000000060000}"/>
    <cellStyle name="40 % - Akzent6 2 7 5" xfId="16832" xr:uid="{00000000-0005-0000-0000-000000060000}"/>
    <cellStyle name="40 % - Akzent6 2 7 6" xfId="30316" xr:uid="{00000000-0005-0000-0000-000000060000}"/>
    <cellStyle name="40 % - Akzent6 2 7 7" xfId="43807" xr:uid="{00000000-0005-0000-0000-000000060000}"/>
    <cellStyle name="40 % - Akzent6 2 8" xfId="3884" xr:uid="{00000000-0005-0000-0000-000001060000}"/>
    <cellStyle name="40 % - Akzent6 2 8 2" xfId="7245" xr:uid="{00000000-0005-0000-0000-000001060000}"/>
    <cellStyle name="40 % - Akzent6 2 8 2 2" xfId="20696" xr:uid="{00000000-0005-0000-0000-000001060000}"/>
    <cellStyle name="40 % - Akzent6 2 8 2 3" xfId="34180" xr:uid="{00000000-0005-0000-0000-000001060000}"/>
    <cellStyle name="40 % - Akzent6 2 8 2 4" xfId="47671" xr:uid="{00000000-0005-0000-0000-000001060000}"/>
    <cellStyle name="40 % - Akzent6 2 8 3" xfId="10601" xr:uid="{00000000-0005-0000-0000-000001060000}"/>
    <cellStyle name="40 % - Akzent6 2 8 3 2" xfId="24052" xr:uid="{00000000-0005-0000-0000-000001060000}"/>
    <cellStyle name="40 % - Akzent6 2 8 3 3" xfId="37536" xr:uid="{00000000-0005-0000-0000-000001060000}"/>
    <cellStyle name="40 % - Akzent6 2 8 3 4" xfId="51027" xr:uid="{00000000-0005-0000-0000-000001060000}"/>
    <cellStyle name="40 % - Akzent6 2 8 4" xfId="13957" xr:uid="{00000000-0005-0000-0000-000001060000}"/>
    <cellStyle name="40 % - Akzent6 2 8 4 2" xfId="27408" xr:uid="{00000000-0005-0000-0000-000001060000}"/>
    <cellStyle name="40 % - Akzent6 2 8 4 3" xfId="40892" xr:uid="{00000000-0005-0000-0000-000001060000}"/>
    <cellStyle name="40 % - Akzent6 2 8 4 4" xfId="54383" xr:uid="{00000000-0005-0000-0000-000001060000}"/>
    <cellStyle name="40 % - Akzent6 2 8 5" xfId="17339" xr:uid="{00000000-0005-0000-0000-000001060000}"/>
    <cellStyle name="40 % - Akzent6 2 8 6" xfId="30823" xr:uid="{00000000-0005-0000-0000-000001060000}"/>
    <cellStyle name="40 % - Akzent6 2 8 7" xfId="44314" xr:uid="{00000000-0005-0000-0000-000001060000}"/>
    <cellStyle name="40 % - Akzent6 2 9" xfId="3957" xr:uid="{00000000-0005-0000-0000-000002060000}"/>
    <cellStyle name="40 % - Akzent6 2 9 2" xfId="7314" xr:uid="{00000000-0005-0000-0000-000002060000}"/>
    <cellStyle name="40 % - Akzent6 2 9 2 2" xfId="20765" xr:uid="{00000000-0005-0000-0000-000002060000}"/>
    <cellStyle name="40 % - Akzent6 2 9 2 3" xfId="34249" xr:uid="{00000000-0005-0000-0000-000002060000}"/>
    <cellStyle name="40 % - Akzent6 2 9 2 4" xfId="47740" xr:uid="{00000000-0005-0000-0000-000002060000}"/>
    <cellStyle name="40 % - Akzent6 2 9 3" xfId="10670" xr:uid="{00000000-0005-0000-0000-000002060000}"/>
    <cellStyle name="40 % - Akzent6 2 9 3 2" xfId="24121" xr:uid="{00000000-0005-0000-0000-000002060000}"/>
    <cellStyle name="40 % - Akzent6 2 9 3 3" xfId="37605" xr:uid="{00000000-0005-0000-0000-000002060000}"/>
    <cellStyle name="40 % - Akzent6 2 9 3 4" xfId="51096" xr:uid="{00000000-0005-0000-0000-000002060000}"/>
    <cellStyle name="40 % - Akzent6 2 9 4" xfId="14026" xr:uid="{00000000-0005-0000-0000-000002060000}"/>
    <cellStyle name="40 % - Akzent6 2 9 4 2" xfId="27477" xr:uid="{00000000-0005-0000-0000-000002060000}"/>
    <cellStyle name="40 % - Akzent6 2 9 4 3" xfId="40961" xr:uid="{00000000-0005-0000-0000-000002060000}"/>
    <cellStyle name="40 % - Akzent6 2 9 4 4" xfId="54452" xr:uid="{00000000-0005-0000-0000-000002060000}"/>
    <cellStyle name="40 % - Akzent6 2 9 5" xfId="17408" xr:uid="{00000000-0005-0000-0000-000002060000}"/>
    <cellStyle name="40 % - Akzent6 2 9 6" xfId="30892" xr:uid="{00000000-0005-0000-0000-000002060000}"/>
    <cellStyle name="40 % - Akzent6 2 9 7" xfId="44383" xr:uid="{00000000-0005-0000-0000-000002060000}"/>
    <cellStyle name="40 % - Akzent6 20" xfId="41473" xr:uid="{00000000-0005-0000-0000-0000D7B60000}"/>
    <cellStyle name="40 % - Akzent6 3" xfId="1165" xr:uid="{00000000-0005-0000-0000-000003060000}"/>
    <cellStyle name="40 % - Akzent6 3 10" xfId="11249" xr:uid="{00000000-0005-0000-0000-000003060000}"/>
    <cellStyle name="40 % - Akzent6 3 10 2" xfId="24700" xr:uid="{00000000-0005-0000-0000-000003060000}"/>
    <cellStyle name="40 % - Akzent6 3 10 3" xfId="38184" xr:uid="{00000000-0005-0000-0000-000003060000}"/>
    <cellStyle name="40 % - Akzent6 3 10 4" xfId="51675" xr:uid="{00000000-0005-0000-0000-000003060000}"/>
    <cellStyle name="40 % - Akzent6 3 11" xfId="14630" xr:uid="{00000000-0005-0000-0000-000003060000}"/>
    <cellStyle name="40 % - Akzent6 3 12" xfId="28113" xr:uid="{00000000-0005-0000-0000-000003060000}"/>
    <cellStyle name="40 % - Akzent6 3 13" xfId="41604" xr:uid="{00000000-0005-0000-0000-000003060000}"/>
    <cellStyle name="40 % - Akzent6 3 2" xfId="1259" xr:uid="{00000000-0005-0000-0000-000004060000}"/>
    <cellStyle name="40 % - Akzent6 3 2 10" xfId="14732" xr:uid="{00000000-0005-0000-0000-000004060000}"/>
    <cellStyle name="40 % - Akzent6 3 2 11" xfId="28215" xr:uid="{00000000-0005-0000-0000-000004060000}"/>
    <cellStyle name="40 % - Akzent6 3 2 12" xfId="41706" xr:uid="{00000000-0005-0000-0000-000004060000}"/>
    <cellStyle name="40 % - Akzent6 3 2 2" xfId="1497" xr:uid="{00000000-0005-0000-0000-000005060000}"/>
    <cellStyle name="40 % - Akzent6 3 2 2 10" xfId="28465" xr:uid="{00000000-0005-0000-0000-000005060000}"/>
    <cellStyle name="40 % - Akzent6 3 2 2 11" xfId="41956" xr:uid="{00000000-0005-0000-0000-000005060000}"/>
    <cellStyle name="40 % - Akzent6 3 2 2 2" xfId="2073" xr:uid="{00000000-0005-0000-0000-000006060000}"/>
    <cellStyle name="40 % - Akzent6 3 2 2 2 2" xfId="3214" xr:uid="{00000000-0005-0000-0000-000007060000}"/>
    <cellStyle name="40 % - Akzent6 3 2 2 2 2 2" xfId="6575" xr:uid="{00000000-0005-0000-0000-000007060000}"/>
    <cellStyle name="40 % - Akzent6 3 2 2 2 2 2 2" xfId="20026" xr:uid="{00000000-0005-0000-0000-000007060000}"/>
    <cellStyle name="40 % - Akzent6 3 2 2 2 2 2 3" xfId="33510" xr:uid="{00000000-0005-0000-0000-000007060000}"/>
    <cellStyle name="40 % - Akzent6 3 2 2 2 2 2 4" xfId="47001" xr:uid="{00000000-0005-0000-0000-000007060000}"/>
    <cellStyle name="40 % - Akzent6 3 2 2 2 2 3" xfId="9931" xr:uid="{00000000-0005-0000-0000-000007060000}"/>
    <cellStyle name="40 % - Akzent6 3 2 2 2 2 3 2" xfId="23382" xr:uid="{00000000-0005-0000-0000-000007060000}"/>
    <cellStyle name="40 % - Akzent6 3 2 2 2 2 3 3" xfId="36866" xr:uid="{00000000-0005-0000-0000-000007060000}"/>
    <cellStyle name="40 % - Akzent6 3 2 2 2 2 3 4" xfId="50357" xr:uid="{00000000-0005-0000-0000-000007060000}"/>
    <cellStyle name="40 % - Akzent6 3 2 2 2 2 4" xfId="13287" xr:uid="{00000000-0005-0000-0000-000007060000}"/>
    <cellStyle name="40 % - Akzent6 3 2 2 2 2 4 2" xfId="26738" xr:uid="{00000000-0005-0000-0000-000007060000}"/>
    <cellStyle name="40 % - Akzent6 3 2 2 2 2 4 3" xfId="40222" xr:uid="{00000000-0005-0000-0000-000007060000}"/>
    <cellStyle name="40 % - Akzent6 3 2 2 2 2 4 4" xfId="53713" xr:uid="{00000000-0005-0000-0000-000007060000}"/>
    <cellStyle name="40 % - Akzent6 3 2 2 2 2 5" xfId="16669" xr:uid="{00000000-0005-0000-0000-000007060000}"/>
    <cellStyle name="40 % - Akzent6 3 2 2 2 2 6" xfId="30153" xr:uid="{00000000-0005-0000-0000-000007060000}"/>
    <cellStyle name="40 % - Akzent6 3 2 2 2 2 7" xfId="43644" xr:uid="{00000000-0005-0000-0000-000007060000}"/>
    <cellStyle name="40 % - Akzent6 3 2 2 2 3" xfId="5448" xr:uid="{00000000-0005-0000-0000-000006060000}"/>
    <cellStyle name="40 % - Akzent6 3 2 2 2 3 2" xfId="18899" xr:uid="{00000000-0005-0000-0000-000006060000}"/>
    <cellStyle name="40 % - Akzent6 3 2 2 2 3 3" xfId="32383" xr:uid="{00000000-0005-0000-0000-000006060000}"/>
    <cellStyle name="40 % - Akzent6 3 2 2 2 3 4" xfId="45874" xr:uid="{00000000-0005-0000-0000-000006060000}"/>
    <cellStyle name="40 % - Akzent6 3 2 2 2 4" xfId="8804" xr:uid="{00000000-0005-0000-0000-000006060000}"/>
    <cellStyle name="40 % - Akzent6 3 2 2 2 4 2" xfId="22255" xr:uid="{00000000-0005-0000-0000-000006060000}"/>
    <cellStyle name="40 % - Akzent6 3 2 2 2 4 3" xfId="35739" xr:uid="{00000000-0005-0000-0000-000006060000}"/>
    <cellStyle name="40 % - Akzent6 3 2 2 2 4 4" xfId="49230" xr:uid="{00000000-0005-0000-0000-000006060000}"/>
    <cellStyle name="40 % - Akzent6 3 2 2 2 5" xfId="12160" xr:uid="{00000000-0005-0000-0000-000006060000}"/>
    <cellStyle name="40 % - Akzent6 3 2 2 2 5 2" xfId="25611" xr:uid="{00000000-0005-0000-0000-000006060000}"/>
    <cellStyle name="40 % - Akzent6 3 2 2 2 5 3" xfId="39095" xr:uid="{00000000-0005-0000-0000-000006060000}"/>
    <cellStyle name="40 % - Akzent6 3 2 2 2 5 4" xfId="52586" xr:uid="{00000000-0005-0000-0000-000006060000}"/>
    <cellStyle name="40 % - Akzent6 3 2 2 2 6" xfId="15542" xr:uid="{00000000-0005-0000-0000-000006060000}"/>
    <cellStyle name="40 % - Akzent6 3 2 2 2 7" xfId="29026" xr:uid="{00000000-0005-0000-0000-000006060000}"/>
    <cellStyle name="40 % - Akzent6 3 2 2 2 8" xfId="42517" xr:uid="{00000000-0005-0000-0000-000006060000}"/>
    <cellStyle name="40 % - Akzent6 3 2 2 3" xfId="2654" xr:uid="{00000000-0005-0000-0000-000008060000}"/>
    <cellStyle name="40 % - Akzent6 3 2 2 3 2" xfId="6015" xr:uid="{00000000-0005-0000-0000-000008060000}"/>
    <cellStyle name="40 % - Akzent6 3 2 2 3 2 2" xfId="19466" xr:uid="{00000000-0005-0000-0000-000008060000}"/>
    <cellStyle name="40 % - Akzent6 3 2 2 3 2 3" xfId="32950" xr:uid="{00000000-0005-0000-0000-000008060000}"/>
    <cellStyle name="40 % - Akzent6 3 2 2 3 2 4" xfId="46441" xr:uid="{00000000-0005-0000-0000-000008060000}"/>
    <cellStyle name="40 % - Akzent6 3 2 2 3 3" xfId="9371" xr:uid="{00000000-0005-0000-0000-000008060000}"/>
    <cellStyle name="40 % - Akzent6 3 2 2 3 3 2" xfId="22822" xr:uid="{00000000-0005-0000-0000-000008060000}"/>
    <cellStyle name="40 % - Akzent6 3 2 2 3 3 3" xfId="36306" xr:uid="{00000000-0005-0000-0000-000008060000}"/>
    <cellStyle name="40 % - Akzent6 3 2 2 3 3 4" xfId="49797" xr:uid="{00000000-0005-0000-0000-000008060000}"/>
    <cellStyle name="40 % - Akzent6 3 2 2 3 4" xfId="12727" xr:uid="{00000000-0005-0000-0000-000008060000}"/>
    <cellStyle name="40 % - Akzent6 3 2 2 3 4 2" xfId="26178" xr:uid="{00000000-0005-0000-0000-000008060000}"/>
    <cellStyle name="40 % - Akzent6 3 2 2 3 4 3" xfId="39662" xr:uid="{00000000-0005-0000-0000-000008060000}"/>
    <cellStyle name="40 % - Akzent6 3 2 2 3 4 4" xfId="53153" xr:uid="{00000000-0005-0000-0000-000008060000}"/>
    <cellStyle name="40 % - Akzent6 3 2 2 3 5" xfId="16109" xr:uid="{00000000-0005-0000-0000-000008060000}"/>
    <cellStyle name="40 % - Akzent6 3 2 2 3 6" xfId="29593" xr:uid="{00000000-0005-0000-0000-000008060000}"/>
    <cellStyle name="40 % - Akzent6 3 2 2 3 7" xfId="43084" xr:uid="{00000000-0005-0000-0000-000008060000}"/>
    <cellStyle name="40 % - Akzent6 3 2 2 4" xfId="3759" xr:uid="{00000000-0005-0000-0000-000009060000}"/>
    <cellStyle name="40 % - Akzent6 3 2 2 4 2" xfId="7120" xr:uid="{00000000-0005-0000-0000-000009060000}"/>
    <cellStyle name="40 % - Akzent6 3 2 2 4 2 2" xfId="20571" xr:uid="{00000000-0005-0000-0000-000009060000}"/>
    <cellStyle name="40 % - Akzent6 3 2 2 4 2 3" xfId="34055" xr:uid="{00000000-0005-0000-0000-000009060000}"/>
    <cellStyle name="40 % - Akzent6 3 2 2 4 2 4" xfId="47546" xr:uid="{00000000-0005-0000-0000-000009060000}"/>
    <cellStyle name="40 % - Akzent6 3 2 2 4 3" xfId="10476" xr:uid="{00000000-0005-0000-0000-000009060000}"/>
    <cellStyle name="40 % - Akzent6 3 2 2 4 3 2" xfId="23927" xr:uid="{00000000-0005-0000-0000-000009060000}"/>
    <cellStyle name="40 % - Akzent6 3 2 2 4 3 3" xfId="37411" xr:uid="{00000000-0005-0000-0000-000009060000}"/>
    <cellStyle name="40 % - Akzent6 3 2 2 4 3 4" xfId="50902" xr:uid="{00000000-0005-0000-0000-000009060000}"/>
    <cellStyle name="40 % - Akzent6 3 2 2 4 4" xfId="13832" xr:uid="{00000000-0005-0000-0000-000009060000}"/>
    <cellStyle name="40 % - Akzent6 3 2 2 4 4 2" xfId="27283" xr:uid="{00000000-0005-0000-0000-000009060000}"/>
    <cellStyle name="40 % - Akzent6 3 2 2 4 4 3" xfId="40767" xr:uid="{00000000-0005-0000-0000-000009060000}"/>
    <cellStyle name="40 % - Akzent6 3 2 2 4 4 4" xfId="54258" xr:uid="{00000000-0005-0000-0000-000009060000}"/>
    <cellStyle name="40 % - Akzent6 3 2 2 4 5" xfId="17214" xr:uid="{00000000-0005-0000-0000-000009060000}"/>
    <cellStyle name="40 % - Akzent6 3 2 2 4 6" xfId="30698" xr:uid="{00000000-0005-0000-0000-000009060000}"/>
    <cellStyle name="40 % - Akzent6 3 2 2 4 7" xfId="44189" xr:uid="{00000000-0005-0000-0000-000009060000}"/>
    <cellStyle name="40 % - Akzent6 3 2 2 5" xfId="4339" xr:uid="{00000000-0005-0000-0000-00000A060000}"/>
    <cellStyle name="40 % - Akzent6 3 2 2 5 2" xfId="7696" xr:uid="{00000000-0005-0000-0000-00000A060000}"/>
    <cellStyle name="40 % - Akzent6 3 2 2 5 2 2" xfId="21147" xr:uid="{00000000-0005-0000-0000-00000A060000}"/>
    <cellStyle name="40 % - Akzent6 3 2 2 5 2 3" xfId="34631" xr:uid="{00000000-0005-0000-0000-00000A060000}"/>
    <cellStyle name="40 % - Akzent6 3 2 2 5 2 4" xfId="48122" xr:uid="{00000000-0005-0000-0000-00000A060000}"/>
    <cellStyle name="40 % - Akzent6 3 2 2 5 3" xfId="11052" xr:uid="{00000000-0005-0000-0000-00000A060000}"/>
    <cellStyle name="40 % - Akzent6 3 2 2 5 3 2" xfId="24503" xr:uid="{00000000-0005-0000-0000-00000A060000}"/>
    <cellStyle name="40 % - Akzent6 3 2 2 5 3 3" xfId="37987" xr:uid="{00000000-0005-0000-0000-00000A060000}"/>
    <cellStyle name="40 % - Akzent6 3 2 2 5 3 4" xfId="51478" xr:uid="{00000000-0005-0000-0000-00000A060000}"/>
    <cellStyle name="40 % - Akzent6 3 2 2 5 4" xfId="14408" xr:uid="{00000000-0005-0000-0000-00000A060000}"/>
    <cellStyle name="40 % - Akzent6 3 2 2 5 4 2" xfId="27859" xr:uid="{00000000-0005-0000-0000-00000A060000}"/>
    <cellStyle name="40 % - Akzent6 3 2 2 5 4 3" xfId="41343" xr:uid="{00000000-0005-0000-0000-00000A060000}"/>
    <cellStyle name="40 % - Akzent6 3 2 2 5 4 4" xfId="54834" xr:uid="{00000000-0005-0000-0000-00000A060000}"/>
    <cellStyle name="40 % - Akzent6 3 2 2 5 5" xfId="17790" xr:uid="{00000000-0005-0000-0000-00000A060000}"/>
    <cellStyle name="40 % - Akzent6 3 2 2 5 6" xfId="31274" xr:uid="{00000000-0005-0000-0000-00000A060000}"/>
    <cellStyle name="40 % - Akzent6 3 2 2 5 7" xfId="44765" xr:uid="{00000000-0005-0000-0000-00000A060000}"/>
    <cellStyle name="40 % - Akzent6 3 2 2 6" xfId="4889" xr:uid="{00000000-0005-0000-0000-000005060000}"/>
    <cellStyle name="40 % - Akzent6 3 2 2 6 2" xfId="18340" xr:uid="{00000000-0005-0000-0000-000005060000}"/>
    <cellStyle name="40 % - Akzent6 3 2 2 6 3" xfId="31824" xr:uid="{00000000-0005-0000-0000-000005060000}"/>
    <cellStyle name="40 % - Akzent6 3 2 2 6 4" xfId="45315" xr:uid="{00000000-0005-0000-0000-000005060000}"/>
    <cellStyle name="40 % - Akzent6 3 2 2 7" xfId="8245" xr:uid="{00000000-0005-0000-0000-000005060000}"/>
    <cellStyle name="40 % - Akzent6 3 2 2 7 2" xfId="21696" xr:uid="{00000000-0005-0000-0000-000005060000}"/>
    <cellStyle name="40 % - Akzent6 3 2 2 7 3" xfId="35180" xr:uid="{00000000-0005-0000-0000-000005060000}"/>
    <cellStyle name="40 % - Akzent6 3 2 2 7 4" xfId="48671" xr:uid="{00000000-0005-0000-0000-000005060000}"/>
    <cellStyle name="40 % - Akzent6 3 2 2 8" xfId="11601" xr:uid="{00000000-0005-0000-0000-000005060000}"/>
    <cellStyle name="40 % - Akzent6 3 2 2 8 2" xfId="25052" xr:uid="{00000000-0005-0000-0000-000005060000}"/>
    <cellStyle name="40 % - Akzent6 3 2 2 8 3" xfId="38536" xr:uid="{00000000-0005-0000-0000-000005060000}"/>
    <cellStyle name="40 % - Akzent6 3 2 2 8 4" xfId="52027" xr:uid="{00000000-0005-0000-0000-000005060000}"/>
    <cellStyle name="40 % - Akzent6 3 2 2 9" xfId="14982" xr:uid="{00000000-0005-0000-0000-000005060000}"/>
    <cellStyle name="40 % - Akzent6 3 2 3" xfId="1824" xr:uid="{00000000-0005-0000-0000-00000B060000}"/>
    <cellStyle name="40 % - Akzent6 3 2 3 2" xfId="2964" xr:uid="{00000000-0005-0000-0000-00000C060000}"/>
    <cellStyle name="40 % - Akzent6 3 2 3 2 2" xfId="6325" xr:uid="{00000000-0005-0000-0000-00000C060000}"/>
    <cellStyle name="40 % - Akzent6 3 2 3 2 2 2" xfId="19776" xr:uid="{00000000-0005-0000-0000-00000C060000}"/>
    <cellStyle name="40 % - Akzent6 3 2 3 2 2 3" xfId="33260" xr:uid="{00000000-0005-0000-0000-00000C060000}"/>
    <cellStyle name="40 % - Akzent6 3 2 3 2 2 4" xfId="46751" xr:uid="{00000000-0005-0000-0000-00000C060000}"/>
    <cellStyle name="40 % - Akzent6 3 2 3 2 3" xfId="9681" xr:uid="{00000000-0005-0000-0000-00000C060000}"/>
    <cellStyle name="40 % - Akzent6 3 2 3 2 3 2" xfId="23132" xr:uid="{00000000-0005-0000-0000-00000C060000}"/>
    <cellStyle name="40 % - Akzent6 3 2 3 2 3 3" xfId="36616" xr:uid="{00000000-0005-0000-0000-00000C060000}"/>
    <cellStyle name="40 % - Akzent6 3 2 3 2 3 4" xfId="50107" xr:uid="{00000000-0005-0000-0000-00000C060000}"/>
    <cellStyle name="40 % - Akzent6 3 2 3 2 4" xfId="13037" xr:uid="{00000000-0005-0000-0000-00000C060000}"/>
    <cellStyle name="40 % - Akzent6 3 2 3 2 4 2" xfId="26488" xr:uid="{00000000-0005-0000-0000-00000C060000}"/>
    <cellStyle name="40 % - Akzent6 3 2 3 2 4 3" xfId="39972" xr:uid="{00000000-0005-0000-0000-00000C060000}"/>
    <cellStyle name="40 % - Akzent6 3 2 3 2 4 4" xfId="53463" xr:uid="{00000000-0005-0000-0000-00000C060000}"/>
    <cellStyle name="40 % - Akzent6 3 2 3 2 5" xfId="16419" xr:uid="{00000000-0005-0000-0000-00000C060000}"/>
    <cellStyle name="40 % - Akzent6 3 2 3 2 6" xfId="29903" xr:uid="{00000000-0005-0000-0000-00000C060000}"/>
    <cellStyle name="40 % - Akzent6 3 2 3 2 7" xfId="43394" xr:uid="{00000000-0005-0000-0000-00000C060000}"/>
    <cellStyle name="40 % - Akzent6 3 2 3 3" xfId="5198" xr:uid="{00000000-0005-0000-0000-00000B060000}"/>
    <cellStyle name="40 % - Akzent6 3 2 3 3 2" xfId="18649" xr:uid="{00000000-0005-0000-0000-00000B060000}"/>
    <cellStyle name="40 % - Akzent6 3 2 3 3 3" xfId="32133" xr:uid="{00000000-0005-0000-0000-00000B060000}"/>
    <cellStyle name="40 % - Akzent6 3 2 3 3 4" xfId="45624" xr:uid="{00000000-0005-0000-0000-00000B060000}"/>
    <cellStyle name="40 % - Akzent6 3 2 3 4" xfId="8554" xr:uid="{00000000-0005-0000-0000-00000B060000}"/>
    <cellStyle name="40 % - Akzent6 3 2 3 4 2" xfId="22005" xr:uid="{00000000-0005-0000-0000-00000B060000}"/>
    <cellStyle name="40 % - Akzent6 3 2 3 4 3" xfId="35489" xr:uid="{00000000-0005-0000-0000-00000B060000}"/>
    <cellStyle name="40 % - Akzent6 3 2 3 4 4" xfId="48980" xr:uid="{00000000-0005-0000-0000-00000B060000}"/>
    <cellStyle name="40 % - Akzent6 3 2 3 5" xfId="11910" xr:uid="{00000000-0005-0000-0000-00000B060000}"/>
    <cellStyle name="40 % - Akzent6 3 2 3 5 2" xfId="25361" xr:uid="{00000000-0005-0000-0000-00000B060000}"/>
    <cellStyle name="40 % - Akzent6 3 2 3 5 3" xfId="38845" xr:uid="{00000000-0005-0000-0000-00000B060000}"/>
    <cellStyle name="40 % - Akzent6 3 2 3 5 4" xfId="52336" xr:uid="{00000000-0005-0000-0000-00000B060000}"/>
    <cellStyle name="40 % - Akzent6 3 2 3 6" xfId="15292" xr:uid="{00000000-0005-0000-0000-00000B060000}"/>
    <cellStyle name="40 % - Akzent6 3 2 3 7" xfId="28776" xr:uid="{00000000-0005-0000-0000-00000B060000}"/>
    <cellStyle name="40 % - Akzent6 3 2 3 8" xfId="42267" xr:uid="{00000000-0005-0000-0000-00000B060000}"/>
    <cellStyle name="40 % - Akzent6 3 2 4" xfId="2403" xr:uid="{00000000-0005-0000-0000-00000D060000}"/>
    <cellStyle name="40 % - Akzent6 3 2 4 2" xfId="5765" xr:uid="{00000000-0005-0000-0000-00000D060000}"/>
    <cellStyle name="40 % - Akzent6 3 2 4 2 2" xfId="19216" xr:uid="{00000000-0005-0000-0000-00000D060000}"/>
    <cellStyle name="40 % - Akzent6 3 2 4 2 3" xfId="32700" xr:uid="{00000000-0005-0000-0000-00000D060000}"/>
    <cellStyle name="40 % - Akzent6 3 2 4 2 4" xfId="46191" xr:uid="{00000000-0005-0000-0000-00000D060000}"/>
    <cellStyle name="40 % - Akzent6 3 2 4 3" xfId="9121" xr:uid="{00000000-0005-0000-0000-00000D060000}"/>
    <cellStyle name="40 % - Akzent6 3 2 4 3 2" xfId="22572" xr:uid="{00000000-0005-0000-0000-00000D060000}"/>
    <cellStyle name="40 % - Akzent6 3 2 4 3 3" xfId="36056" xr:uid="{00000000-0005-0000-0000-00000D060000}"/>
    <cellStyle name="40 % - Akzent6 3 2 4 3 4" xfId="49547" xr:uid="{00000000-0005-0000-0000-00000D060000}"/>
    <cellStyle name="40 % - Akzent6 3 2 4 4" xfId="12477" xr:uid="{00000000-0005-0000-0000-00000D060000}"/>
    <cellStyle name="40 % - Akzent6 3 2 4 4 2" xfId="25928" xr:uid="{00000000-0005-0000-0000-00000D060000}"/>
    <cellStyle name="40 % - Akzent6 3 2 4 4 3" xfId="39412" xr:uid="{00000000-0005-0000-0000-00000D060000}"/>
    <cellStyle name="40 % - Akzent6 3 2 4 4 4" xfId="52903" xr:uid="{00000000-0005-0000-0000-00000D060000}"/>
    <cellStyle name="40 % - Akzent6 3 2 4 5" xfId="15859" xr:uid="{00000000-0005-0000-0000-00000D060000}"/>
    <cellStyle name="40 % - Akzent6 3 2 4 6" xfId="29343" xr:uid="{00000000-0005-0000-0000-00000D060000}"/>
    <cellStyle name="40 % - Akzent6 3 2 4 7" xfId="42834" xr:uid="{00000000-0005-0000-0000-00000D060000}"/>
    <cellStyle name="40 % - Akzent6 3 2 5" xfId="3509" xr:uid="{00000000-0005-0000-0000-00000E060000}"/>
    <cellStyle name="40 % - Akzent6 3 2 5 2" xfId="6870" xr:uid="{00000000-0005-0000-0000-00000E060000}"/>
    <cellStyle name="40 % - Akzent6 3 2 5 2 2" xfId="20321" xr:uid="{00000000-0005-0000-0000-00000E060000}"/>
    <cellStyle name="40 % - Akzent6 3 2 5 2 3" xfId="33805" xr:uid="{00000000-0005-0000-0000-00000E060000}"/>
    <cellStyle name="40 % - Akzent6 3 2 5 2 4" xfId="47296" xr:uid="{00000000-0005-0000-0000-00000E060000}"/>
    <cellStyle name="40 % - Akzent6 3 2 5 3" xfId="10226" xr:uid="{00000000-0005-0000-0000-00000E060000}"/>
    <cellStyle name="40 % - Akzent6 3 2 5 3 2" xfId="23677" xr:uid="{00000000-0005-0000-0000-00000E060000}"/>
    <cellStyle name="40 % - Akzent6 3 2 5 3 3" xfId="37161" xr:uid="{00000000-0005-0000-0000-00000E060000}"/>
    <cellStyle name="40 % - Akzent6 3 2 5 3 4" xfId="50652" xr:uid="{00000000-0005-0000-0000-00000E060000}"/>
    <cellStyle name="40 % - Akzent6 3 2 5 4" xfId="13582" xr:uid="{00000000-0005-0000-0000-00000E060000}"/>
    <cellStyle name="40 % - Akzent6 3 2 5 4 2" xfId="27033" xr:uid="{00000000-0005-0000-0000-00000E060000}"/>
    <cellStyle name="40 % - Akzent6 3 2 5 4 3" xfId="40517" xr:uid="{00000000-0005-0000-0000-00000E060000}"/>
    <cellStyle name="40 % - Akzent6 3 2 5 4 4" xfId="54008" xr:uid="{00000000-0005-0000-0000-00000E060000}"/>
    <cellStyle name="40 % - Akzent6 3 2 5 5" xfId="16964" xr:uid="{00000000-0005-0000-0000-00000E060000}"/>
    <cellStyle name="40 % - Akzent6 3 2 5 6" xfId="30448" xr:uid="{00000000-0005-0000-0000-00000E060000}"/>
    <cellStyle name="40 % - Akzent6 3 2 5 7" xfId="43939" xr:uid="{00000000-0005-0000-0000-00000E060000}"/>
    <cellStyle name="40 % - Akzent6 3 2 6" xfId="4089" xr:uid="{00000000-0005-0000-0000-00000F060000}"/>
    <cellStyle name="40 % - Akzent6 3 2 6 2" xfId="7446" xr:uid="{00000000-0005-0000-0000-00000F060000}"/>
    <cellStyle name="40 % - Akzent6 3 2 6 2 2" xfId="20897" xr:uid="{00000000-0005-0000-0000-00000F060000}"/>
    <cellStyle name="40 % - Akzent6 3 2 6 2 3" xfId="34381" xr:uid="{00000000-0005-0000-0000-00000F060000}"/>
    <cellStyle name="40 % - Akzent6 3 2 6 2 4" xfId="47872" xr:uid="{00000000-0005-0000-0000-00000F060000}"/>
    <cellStyle name="40 % - Akzent6 3 2 6 3" xfId="10802" xr:uid="{00000000-0005-0000-0000-00000F060000}"/>
    <cellStyle name="40 % - Akzent6 3 2 6 3 2" xfId="24253" xr:uid="{00000000-0005-0000-0000-00000F060000}"/>
    <cellStyle name="40 % - Akzent6 3 2 6 3 3" xfId="37737" xr:uid="{00000000-0005-0000-0000-00000F060000}"/>
    <cellStyle name="40 % - Akzent6 3 2 6 3 4" xfId="51228" xr:uid="{00000000-0005-0000-0000-00000F060000}"/>
    <cellStyle name="40 % - Akzent6 3 2 6 4" xfId="14158" xr:uid="{00000000-0005-0000-0000-00000F060000}"/>
    <cellStyle name="40 % - Akzent6 3 2 6 4 2" xfId="27609" xr:uid="{00000000-0005-0000-0000-00000F060000}"/>
    <cellStyle name="40 % - Akzent6 3 2 6 4 3" xfId="41093" xr:uid="{00000000-0005-0000-0000-00000F060000}"/>
    <cellStyle name="40 % - Akzent6 3 2 6 4 4" xfId="54584" xr:uid="{00000000-0005-0000-0000-00000F060000}"/>
    <cellStyle name="40 % - Akzent6 3 2 6 5" xfId="17540" xr:uid="{00000000-0005-0000-0000-00000F060000}"/>
    <cellStyle name="40 % - Akzent6 3 2 6 6" xfId="31024" xr:uid="{00000000-0005-0000-0000-00000F060000}"/>
    <cellStyle name="40 % - Akzent6 3 2 6 7" xfId="44515" xr:uid="{00000000-0005-0000-0000-00000F060000}"/>
    <cellStyle name="40 % - Akzent6 3 2 7" xfId="4639" xr:uid="{00000000-0005-0000-0000-000004060000}"/>
    <cellStyle name="40 % - Akzent6 3 2 7 2" xfId="18090" xr:uid="{00000000-0005-0000-0000-000004060000}"/>
    <cellStyle name="40 % - Akzent6 3 2 7 3" xfId="31574" xr:uid="{00000000-0005-0000-0000-000004060000}"/>
    <cellStyle name="40 % - Akzent6 3 2 7 4" xfId="45065" xr:uid="{00000000-0005-0000-0000-000004060000}"/>
    <cellStyle name="40 % - Akzent6 3 2 8" xfId="7995" xr:uid="{00000000-0005-0000-0000-000004060000}"/>
    <cellStyle name="40 % - Akzent6 3 2 8 2" xfId="21446" xr:uid="{00000000-0005-0000-0000-000004060000}"/>
    <cellStyle name="40 % - Akzent6 3 2 8 3" xfId="34930" xr:uid="{00000000-0005-0000-0000-000004060000}"/>
    <cellStyle name="40 % - Akzent6 3 2 8 4" xfId="48421" xr:uid="{00000000-0005-0000-0000-000004060000}"/>
    <cellStyle name="40 % - Akzent6 3 2 9" xfId="11351" xr:uid="{00000000-0005-0000-0000-000004060000}"/>
    <cellStyle name="40 % - Akzent6 3 2 9 2" xfId="24802" xr:uid="{00000000-0005-0000-0000-000004060000}"/>
    <cellStyle name="40 % - Akzent6 3 2 9 3" xfId="38286" xr:uid="{00000000-0005-0000-0000-000004060000}"/>
    <cellStyle name="40 % - Akzent6 3 2 9 4" xfId="51777" xr:uid="{00000000-0005-0000-0000-000004060000}"/>
    <cellStyle name="40 % - Akzent6 3 3" xfId="1399" xr:uid="{00000000-0005-0000-0000-000010060000}"/>
    <cellStyle name="40 % - Akzent6 3 3 10" xfId="28364" xr:uid="{00000000-0005-0000-0000-000010060000}"/>
    <cellStyle name="40 % - Akzent6 3 3 11" xfId="41855" xr:uid="{00000000-0005-0000-0000-000010060000}"/>
    <cellStyle name="40 % - Akzent6 3 3 2" xfId="1973" xr:uid="{00000000-0005-0000-0000-000011060000}"/>
    <cellStyle name="40 % - Akzent6 3 3 2 2" xfId="3113" xr:uid="{00000000-0005-0000-0000-000012060000}"/>
    <cellStyle name="40 % - Akzent6 3 3 2 2 2" xfId="6474" xr:uid="{00000000-0005-0000-0000-000012060000}"/>
    <cellStyle name="40 % - Akzent6 3 3 2 2 2 2" xfId="19925" xr:uid="{00000000-0005-0000-0000-000012060000}"/>
    <cellStyle name="40 % - Akzent6 3 3 2 2 2 3" xfId="33409" xr:uid="{00000000-0005-0000-0000-000012060000}"/>
    <cellStyle name="40 % - Akzent6 3 3 2 2 2 4" xfId="46900" xr:uid="{00000000-0005-0000-0000-000012060000}"/>
    <cellStyle name="40 % - Akzent6 3 3 2 2 3" xfId="9830" xr:uid="{00000000-0005-0000-0000-000012060000}"/>
    <cellStyle name="40 % - Akzent6 3 3 2 2 3 2" xfId="23281" xr:uid="{00000000-0005-0000-0000-000012060000}"/>
    <cellStyle name="40 % - Akzent6 3 3 2 2 3 3" xfId="36765" xr:uid="{00000000-0005-0000-0000-000012060000}"/>
    <cellStyle name="40 % - Akzent6 3 3 2 2 3 4" xfId="50256" xr:uid="{00000000-0005-0000-0000-000012060000}"/>
    <cellStyle name="40 % - Akzent6 3 3 2 2 4" xfId="13186" xr:uid="{00000000-0005-0000-0000-000012060000}"/>
    <cellStyle name="40 % - Akzent6 3 3 2 2 4 2" xfId="26637" xr:uid="{00000000-0005-0000-0000-000012060000}"/>
    <cellStyle name="40 % - Akzent6 3 3 2 2 4 3" xfId="40121" xr:uid="{00000000-0005-0000-0000-000012060000}"/>
    <cellStyle name="40 % - Akzent6 3 3 2 2 4 4" xfId="53612" xr:uid="{00000000-0005-0000-0000-000012060000}"/>
    <cellStyle name="40 % - Akzent6 3 3 2 2 5" xfId="16568" xr:uid="{00000000-0005-0000-0000-000012060000}"/>
    <cellStyle name="40 % - Akzent6 3 3 2 2 6" xfId="30052" xr:uid="{00000000-0005-0000-0000-000012060000}"/>
    <cellStyle name="40 % - Akzent6 3 3 2 2 7" xfId="43543" xr:uid="{00000000-0005-0000-0000-000012060000}"/>
    <cellStyle name="40 % - Akzent6 3 3 2 3" xfId="5347" xr:uid="{00000000-0005-0000-0000-000011060000}"/>
    <cellStyle name="40 % - Akzent6 3 3 2 3 2" xfId="18798" xr:uid="{00000000-0005-0000-0000-000011060000}"/>
    <cellStyle name="40 % - Akzent6 3 3 2 3 3" xfId="32282" xr:uid="{00000000-0005-0000-0000-000011060000}"/>
    <cellStyle name="40 % - Akzent6 3 3 2 3 4" xfId="45773" xr:uid="{00000000-0005-0000-0000-000011060000}"/>
    <cellStyle name="40 % - Akzent6 3 3 2 4" xfId="8703" xr:uid="{00000000-0005-0000-0000-000011060000}"/>
    <cellStyle name="40 % - Akzent6 3 3 2 4 2" xfId="22154" xr:uid="{00000000-0005-0000-0000-000011060000}"/>
    <cellStyle name="40 % - Akzent6 3 3 2 4 3" xfId="35638" xr:uid="{00000000-0005-0000-0000-000011060000}"/>
    <cellStyle name="40 % - Akzent6 3 3 2 4 4" xfId="49129" xr:uid="{00000000-0005-0000-0000-000011060000}"/>
    <cellStyle name="40 % - Akzent6 3 3 2 5" xfId="12059" xr:uid="{00000000-0005-0000-0000-000011060000}"/>
    <cellStyle name="40 % - Akzent6 3 3 2 5 2" xfId="25510" xr:uid="{00000000-0005-0000-0000-000011060000}"/>
    <cellStyle name="40 % - Akzent6 3 3 2 5 3" xfId="38994" xr:uid="{00000000-0005-0000-0000-000011060000}"/>
    <cellStyle name="40 % - Akzent6 3 3 2 5 4" xfId="52485" xr:uid="{00000000-0005-0000-0000-000011060000}"/>
    <cellStyle name="40 % - Akzent6 3 3 2 6" xfId="15441" xr:uid="{00000000-0005-0000-0000-000011060000}"/>
    <cellStyle name="40 % - Akzent6 3 3 2 7" xfId="28925" xr:uid="{00000000-0005-0000-0000-000011060000}"/>
    <cellStyle name="40 % - Akzent6 3 3 2 8" xfId="42416" xr:uid="{00000000-0005-0000-0000-000011060000}"/>
    <cellStyle name="40 % - Akzent6 3 3 3" xfId="2553" xr:uid="{00000000-0005-0000-0000-000013060000}"/>
    <cellStyle name="40 % - Akzent6 3 3 3 2" xfId="5914" xr:uid="{00000000-0005-0000-0000-000013060000}"/>
    <cellStyle name="40 % - Akzent6 3 3 3 2 2" xfId="19365" xr:uid="{00000000-0005-0000-0000-000013060000}"/>
    <cellStyle name="40 % - Akzent6 3 3 3 2 3" xfId="32849" xr:uid="{00000000-0005-0000-0000-000013060000}"/>
    <cellStyle name="40 % - Akzent6 3 3 3 2 4" xfId="46340" xr:uid="{00000000-0005-0000-0000-000013060000}"/>
    <cellStyle name="40 % - Akzent6 3 3 3 3" xfId="9270" xr:uid="{00000000-0005-0000-0000-000013060000}"/>
    <cellStyle name="40 % - Akzent6 3 3 3 3 2" xfId="22721" xr:uid="{00000000-0005-0000-0000-000013060000}"/>
    <cellStyle name="40 % - Akzent6 3 3 3 3 3" xfId="36205" xr:uid="{00000000-0005-0000-0000-000013060000}"/>
    <cellStyle name="40 % - Akzent6 3 3 3 3 4" xfId="49696" xr:uid="{00000000-0005-0000-0000-000013060000}"/>
    <cellStyle name="40 % - Akzent6 3 3 3 4" xfId="12626" xr:uid="{00000000-0005-0000-0000-000013060000}"/>
    <cellStyle name="40 % - Akzent6 3 3 3 4 2" xfId="26077" xr:uid="{00000000-0005-0000-0000-000013060000}"/>
    <cellStyle name="40 % - Akzent6 3 3 3 4 3" xfId="39561" xr:uid="{00000000-0005-0000-0000-000013060000}"/>
    <cellStyle name="40 % - Akzent6 3 3 3 4 4" xfId="53052" xr:uid="{00000000-0005-0000-0000-000013060000}"/>
    <cellStyle name="40 % - Akzent6 3 3 3 5" xfId="16008" xr:uid="{00000000-0005-0000-0000-000013060000}"/>
    <cellStyle name="40 % - Akzent6 3 3 3 6" xfId="29492" xr:uid="{00000000-0005-0000-0000-000013060000}"/>
    <cellStyle name="40 % - Akzent6 3 3 3 7" xfId="42983" xr:uid="{00000000-0005-0000-0000-000013060000}"/>
    <cellStyle name="40 % - Akzent6 3 3 4" xfId="3658" xr:uid="{00000000-0005-0000-0000-000014060000}"/>
    <cellStyle name="40 % - Akzent6 3 3 4 2" xfId="7019" xr:uid="{00000000-0005-0000-0000-000014060000}"/>
    <cellStyle name="40 % - Akzent6 3 3 4 2 2" xfId="20470" xr:uid="{00000000-0005-0000-0000-000014060000}"/>
    <cellStyle name="40 % - Akzent6 3 3 4 2 3" xfId="33954" xr:uid="{00000000-0005-0000-0000-000014060000}"/>
    <cellStyle name="40 % - Akzent6 3 3 4 2 4" xfId="47445" xr:uid="{00000000-0005-0000-0000-000014060000}"/>
    <cellStyle name="40 % - Akzent6 3 3 4 3" xfId="10375" xr:uid="{00000000-0005-0000-0000-000014060000}"/>
    <cellStyle name="40 % - Akzent6 3 3 4 3 2" xfId="23826" xr:uid="{00000000-0005-0000-0000-000014060000}"/>
    <cellStyle name="40 % - Akzent6 3 3 4 3 3" xfId="37310" xr:uid="{00000000-0005-0000-0000-000014060000}"/>
    <cellStyle name="40 % - Akzent6 3 3 4 3 4" xfId="50801" xr:uid="{00000000-0005-0000-0000-000014060000}"/>
    <cellStyle name="40 % - Akzent6 3 3 4 4" xfId="13731" xr:uid="{00000000-0005-0000-0000-000014060000}"/>
    <cellStyle name="40 % - Akzent6 3 3 4 4 2" xfId="27182" xr:uid="{00000000-0005-0000-0000-000014060000}"/>
    <cellStyle name="40 % - Akzent6 3 3 4 4 3" xfId="40666" xr:uid="{00000000-0005-0000-0000-000014060000}"/>
    <cellStyle name="40 % - Akzent6 3 3 4 4 4" xfId="54157" xr:uid="{00000000-0005-0000-0000-000014060000}"/>
    <cellStyle name="40 % - Akzent6 3 3 4 5" xfId="17113" xr:uid="{00000000-0005-0000-0000-000014060000}"/>
    <cellStyle name="40 % - Akzent6 3 3 4 6" xfId="30597" xr:uid="{00000000-0005-0000-0000-000014060000}"/>
    <cellStyle name="40 % - Akzent6 3 3 4 7" xfId="44088" xr:uid="{00000000-0005-0000-0000-000014060000}"/>
    <cellStyle name="40 % - Akzent6 3 3 5" xfId="4238" xr:uid="{00000000-0005-0000-0000-000015060000}"/>
    <cellStyle name="40 % - Akzent6 3 3 5 2" xfId="7595" xr:uid="{00000000-0005-0000-0000-000015060000}"/>
    <cellStyle name="40 % - Akzent6 3 3 5 2 2" xfId="21046" xr:uid="{00000000-0005-0000-0000-000015060000}"/>
    <cellStyle name="40 % - Akzent6 3 3 5 2 3" xfId="34530" xr:uid="{00000000-0005-0000-0000-000015060000}"/>
    <cellStyle name="40 % - Akzent6 3 3 5 2 4" xfId="48021" xr:uid="{00000000-0005-0000-0000-000015060000}"/>
    <cellStyle name="40 % - Akzent6 3 3 5 3" xfId="10951" xr:uid="{00000000-0005-0000-0000-000015060000}"/>
    <cellStyle name="40 % - Akzent6 3 3 5 3 2" xfId="24402" xr:uid="{00000000-0005-0000-0000-000015060000}"/>
    <cellStyle name="40 % - Akzent6 3 3 5 3 3" xfId="37886" xr:uid="{00000000-0005-0000-0000-000015060000}"/>
    <cellStyle name="40 % - Akzent6 3 3 5 3 4" xfId="51377" xr:uid="{00000000-0005-0000-0000-000015060000}"/>
    <cellStyle name="40 % - Akzent6 3 3 5 4" xfId="14307" xr:uid="{00000000-0005-0000-0000-000015060000}"/>
    <cellStyle name="40 % - Akzent6 3 3 5 4 2" xfId="27758" xr:uid="{00000000-0005-0000-0000-000015060000}"/>
    <cellStyle name="40 % - Akzent6 3 3 5 4 3" xfId="41242" xr:uid="{00000000-0005-0000-0000-000015060000}"/>
    <cellStyle name="40 % - Akzent6 3 3 5 4 4" xfId="54733" xr:uid="{00000000-0005-0000-0000-000015060000}"/>
    <cellStyle name="40 % - Akzent6 3 3 5 5" xfId="17689" xr:uid="{00000000-0005-0000-0000-000015060000}"/>
    <cellStyle name="40 % - Akzent6 3 3 5 6" xfId="31173" xr:uid="{00000000-0005-0000-0000-000015060000}"/>
    <cellStyle name="40 % - Akzent6 3 3 5 7" xfId="44664" xr:uid="{00000000-0005-0000-0000-000015060000}"/>
    <cellStyle name="40 % - Akzent6 3 3 6" xfId="4788" xr:uid="{00000000-0005-0000-0000-000010060000}"/>
    <cellStyle name="40 % - Akzent6 3 3 6 2" xfId="18239" xr:uid="{00000000-0005-0000-0000-000010060000}"/>
    <cellStyle name="40 % - Akzent6 3 3 6 3" xfId="31723" xr:uid="{00000000-0005-0000-0000-000010060000}"/>
    <cellStyle name="40 % - Akzent6 3 3 6 4" xfId="45214" xr:uid="{00000000-0005-0000-0000-000010060000}"/>
    <cellStyle name="40 % - Akzent6 3 3 7" xfId="8144" xr:uid="{00000000-0005-0000-0000-000010060000}"/>
    <cellStyle name="40 % - Akzent6 3 3 7 2" xfId="21595" xr:uid="{00000000-0005-0000-0000-000010060000}"/>
    <cellStyle name="40 % - Akzent6 3 3 7 3" xfId="35079" xr:uid="{00000000-0005-0000-0000-000010060000}"/>
    <cellStyle name="40 % - Akzent6 3 3 7 4" xfId="48570" xr:uid="{00000000-0005-0000-0000-000010060000}"/>
    <cellStyle name="40 % - Akzent6 3 3 8" xfId="11500" xr:uid="{00000000-0005-0000-0000-000010060000}"/>
    <cellStyle name="40 % - Akzent6 3 3 8 2" xfId="24951" xr:uid="{00000000-0005-0000-0000-000010060000}"/>
    <cellStyle name="40 % - Akzent6 3 3 8 3" xfId="38435" xr:uid="{00000000-0005-0000-0000-000010060000}"/>
    <cellStyle name="40 % - Akzent6 3 3 8 4" xfId="51926" xr:uid="{00000000-0005-0000-0000-000010060000}"/>
    <cellStyle name="40 % - Akzent6 3 3 9" xfId="14881" xr:uid="{00000000-0005-0000-0000-000010060000}"/>
    <cellStyle name="40 % - Akzent6 3 4" xfId="1724" xr:uid="{00000000-0005-0000-0000-000016060000}"/>
    <cellStyle name="40 % - Akzent6 3 4 2" xfId="2863" xr:uid="{00000000-0005-0000-0000-000017060000}"/>
    <cellStyle name="40 % - Akzent6 3 4 2 2" xfId="6224" xr:uid="{00000000-0005-0000-0000-000017060000}"/>
    <cellStyle name="40 % - Akzent6 3 4 2 2 2" xfId="19675" xr:uid="{00000000-0005-0000-0000-000017060000}"/>
    <cellStyle name="40 % - Akzent6 3 4 2 2 3" xfId="33159" xr:uid="{00000000-0005-0000-0000-000017060000}"/>
    <cellStyle name="40 % - Akzent6 3 4 2 2 4" xfId="46650" xr:uid="{00000000-0005-0000-0000-000017060000}"/>
    <cellStyle name="40 % - Akzent6 3 4 2 3" xfId="9580" xr:uid="{00000000-0005-0000-0000-000017060000}"/>
    <cellStyle name="40 % - Akzent6 3 4 2 3 2" xfId="23031" xr:uid="{00000000-0005-0000-0000-000017060000}"/>
    <cellStyle name="40 % - Akzent6 3 4 2 3 3" xfId="36515" xr:uid="{00000000-0005-0000-0000-000017060000}"/>
    <cellStyle name="40 % - Akzent6 3 4 2 3 4" xfId="50006" xr:uid="{00000000-0005-0000-0000-000017060000}"/>
    <cellStyle name="40 % - Akzent6 3 4 2 4" xfId="12936" xr:uid="{00000000-0005-0000-0000-000017060000}"/>
    <cellStyle name="40 % - Akzent6 3 4 2 4 2" xfId="26387" xr:uid="{00000000-0005-0000-0000-000017060000}"/>
    <cellStyle name="40 % - Akzent6 3 4 2 4 3" xfId="39871" xr:uid="{00000000-0005-0000-0000-000017060000}"/>
    <cellStyle name="40 % - Akzent6 3 4 2 4 4" xfId="53362" xr:uid="{00000000-0005-0000-0000-000017060000}"/>
    <cellStyle name="40 % - Akzent6 3 4 2 5" xfId="16318" xr:uid="{00000000-0005-0000-0000-000017060000}"/>
    <cellStyle name="40 % - Akzent6 3 4 2 6" xfId="29802" xr:uid="{00000000-0005-0000-0000-000017060000}"/>
    <cellStyle name="40 % - Akzent6 3 4 2 7" xfId="43293" xr:uid="{00000000-0005-0000-0000-000017060000}"/>
    <cellStyle name="40 % - Akzent6 3 4 3" xfId="5097" xr:uid="{00000000-0005-0000-0000-000016060000}"/>
    <cellStyle name="40 % - Akzent6 3 4 3 2" xfId="18548" xr:uid="{00000000-0005-0000-0000-000016060000}"/>
    <cellStyle name="40 % - Akzent6 3 4 3 3" xfId="32032" xr:uid="{00000000-0005-0000-0000-000016060000}"/>
    <cellStyle name="40 % - Akzent6 3 4 3 4" xfId="45523" xr:uid="{00000000-0005-0000-0000-000016060000}"/>
    <cellStyle name="40 % - Akzent6 3 4 4" xfId="8453" xr:uid="{00000000-0005-0000-0000-000016060000}"/>
    <cellStyle name="40 % - Akzent6 3 4 4 2" xfId="21904" xr:uid="{00000000-0005-0000-0000-000016060000}"/>
    <cellStyle name="40 % - Akzent6 3 4 4 3" xfId="35388" xr:uid="{00000000-0005-0000-0000-000016060000}"/>
    <cellStyle name="40 % - Akzent6 3 4 4 4" xfId="48879" xr:uid="{00000000-0005-0000-0000-000016060000}"/>
    <cellStyle name="40 % - Akzent6 3 4 5" xfId="11809" xr:uid="{00000000-0005-0000-0000-000016060000}"/>
    <cellStyle name="40 % - Akzent6 3 4 5 2" xfId="25260" xr:uid="{00000000-0005-0000-0000-000016060000}"/>
    <cellStyle name="40 % - Akzent6 3 4 5 3" xfId="38744" xr:uid="{00000000-0005-0000-0000-000016060000}"/>
    <cellStyle name="40 % - Akzent6 3 4 5 4" xfId="52235" xr:uid="{00000000-0005-0000-0000-000016060000}"/>
    <cellStyle name="40 % - Akzent6 3 4 6" xfId="15191" xr:uid="{00000000-0005-0000-0000-000016060000}"/>
    <cellStyle name="40 % - Akzent6 3 4 7" xfId="28675" xr:uid="{00000000-0005-0000-0000-000016060000}"/>
    <cellStyle name="40 % - Akzent6 3 4 8" xfId="42166" xr:uid="{00000000-0005-0000-0000-000016060000}"/>
    <cellStyle name="40 % - Akzent6 3 5" xfId="2301" xr:uid="{00000000-0005-0000-0000-000018060000}"/>
    <cellStyle name="40 % - Akzent6 3 5 2" xfId="5663" xr:uid="{00000000-0005-0000-0000-000018060000}"/>
    <cellStyle name="40 % - Akzent6 3 5 2 2" xfId="19114" xr:uid="{00000000-0005-0000-0000-000018060000}"/>
    <cellStyle name="40 % - Akzent6 3 5 2 3" xfId="32598" xr:uid="{00000000-0005-0000-0000-000018060000}"/>
    <cellStyle name="40 % - Akzent6 3 5 2 4" xfId="46089" xr:uid="{00000000-0005-0000-0000-000018060000}"/>
    <cellStyle name="40 % - Akzent6 3 5 3" xfId="9019" xr:uid="{00000000-0005-0000-0000-000018060000}"/>
    <cellStyle name="40 % - Akzent6 3 5 3 2" xfId="22470" xr:uid="{00000000-0005-0000-0000-000018060000}"/>
    <cellStyle name="40 % - Akzent6 3 5 3 3" xfId="35954" xr:uid="{00000000-0005-0000-0000-000018060000}"/>
    <cellStyle name="40 % - Akzent6 3 5 3 4" xfId="49445" xr:uid="{00000000-0005-0000-0000-000018060000}"/>
    <cellStyle name="40 % - Akzent6 3 5 4" xfId="12375" xr:uid="{00000000-0005-0000-0000-000018060000}"/>
    <cellStyle name="40 % - Akzent6 3 5 4 2" xfId="25826" xr:uid="{00000000-0005-0000-0000-000018060000}"/>
    <cellStyle name="40 % - Akzent6 3 5 4 3" xfId="39310" xr:uid="{00000000-0005-0000-0000-000018060000}"/>
    <cellStyle name="40 % - Akzent6 3 5 4 4" xfId="52801" xr:uid="{00000000-0005-0000-0000-000018060000}"/>
    <cellStyle name="40 % - Akzent6 3 5 5" xfId="15757" xr:uid="{00000000-0005-0000-0000-000018060000}"/>
    <cellStyle name="40 % - Akzent6 3 5 6" xfId="29241" xr:uid="{00000000-0005-0000-0000-000018060000}"/>
    <cellStyle name="40 % - Akzent6 3 5 7" xfId="42732" xr:uid="{00000000-0005-0000-0000-000018060000}"/>
    <cellStyle name="40 % - Akzent6 3 6" xfId="3407" xr:uid="{00000000-0005-0000-0000-000019060000}"/>
    <cellStyle name="40 % - Akzent6 3 6 2" xfId="6768" xr:uid="{00000000-0005-0000-0000-000019060000}"/>
    <cellStyle name="40 % - Akzent6 3 6 2 2" xfId="20219" xr:uid="{00000000-0005-0000-0000-000019060000}"/>
    <cellStyle name="40 % - Akzent6 3 6 2 3" xfId="33703" xr:uid="{00000000-0005-0000-0000-000019060000}"/>
    <cellStyle name="40 % - Akzent6 3 6 2 4" xfId="47194" xr:uid="{00000000-0005-0000-0000-000019060000}"/>
    <cellStyle name="40 % - Akzent6 3 6 3" xfId="10124" xr:uid="{00000000-0005-0000-0000-000019060000}"/>
    <cellStyle name="40 % - Akzent6 3 6 3 2" xfId="23575" xr:uid="{00000000-0005-0000-0000-000019060000}"/>
    <cellStyle name="40 % - Akzent6 3 6 3 3" xfId="37059" xr:uid="{00000000-0005-0000-0000-000019060000}"/>
    <cellStyle name="40 % - Akzent6 3 6 3 4" xfId="50550" xr:uid="{00000000-0005-0000-0000-000019060000}"/>
    <cellStyle name="40 % - Akzent6 3 6 4" xfId="13480" xr:uid="{00000000-0005-0000-0000-000019060000}"/>
    <cellStyle name="40 % - Akzent6 3 6 4 2" xfId="26931" xr:uid="{00000000-0005-0000-0000-000019060000}"/>
    <cellStyle name="40 % - Akzent6 3 6 4 3" xfId="40415" xr:uid="{00000000-0005-0000-0000-000019060000}"/>
    <cellStyle name="40 % - Akzent6 3 6 4 4" xfId="53906" xr:uid="{00000000-0005-0000-0000-000019060000}"/>
    <cellStyle name="40 % - Akzent6 3 6 5" xfId="16862" xr:uid="{00000000-0005-0000-0000-000019060000}"/>
    <cellStyle name="40 % - Akzent6 3 6 6" xfId="30346" xr:uid="{00000000-0005-0000-0000-000019060000}"/>
    <cellStyle name="40 % - Akzent6 3 6 7" xfId="43837" xr:uid="{00000000-0005-0000-0000-000019060000}"/>
    <cellStyle name="40 % - Akzent6 3 7" xfId="3987" xr:uid="{00000000-0005-0000-0000-00001A060000}"/>
    <cellStyle name="40 % - Akzent6 3 7 2" xfId="7344" xr:uid="{00000000-0005-0000-0000-00001A060000}"/>
    <cellStyle name="40 % - Akzent6 3 7 2 2" xfId="20795" xr:uid="{00000000-0005-0000-0000-00001A060000}"/>
    <cellStyle name="40 % - Akzent6 3 7 2 3" xfId="34279" xr:uid="{00000000-0005-0000-0000-00001A060000}"/>
    <cellStyle name="40 % - Akzent6 3 7 2 4" xfId="47770" xr:uid="{00000000-0005-0000-0000-00001A060000}"/>
    <cellStyle name="40 % - Akzent6 3 7 3" xfId="10700" xr:uid="{00000000-0005-0000-0000-00001A060000}"/>
    <cellStyle name="40 % - Akzent6 3 7 3 2" xfId="24151" xr:uid="{00000000-0005-0000-0000-00001A060000}"/>
    <cellStyle name="40 % - Akzent6 3 7 3 3" xfId="37635" xr:uid="{00000000-0005-0000-0000-00001A060000}"/>
    <cellStyle name="40 % - Akzent6 3 7 3 4" xfId="51126" xr:uid="{00000000-0005-0000-0000-00001A060000}"/>
    <cellStyle name="40 % - Akzent6 3 7 4" xfId="14056" xr:uid="{00000000-0005-0000-0000-00001A060000}"/>
    <cellStyle name="40 % - Akzent6 3 7 4 2" xfId="27507" xr:uid="{00000000-0005-0000-0000-00001A060000}"/>
    <cellStyle name="40 % - Akzent6 3 7 4 3" xfId="40991" xr:uid="{00000000-0005-0000-0000-00001A060000}"/>
    <cellStyle name="40 % - Akzent6 3 7 4 4" xfId="54482" xr:uid="{00000000-0005-0000-0000-00001A060000}"/>
    <cellStyle name="40 % - Akzent6 3 7 5" xfId="17438" xr:uid="{00000000-0005-0000-0000-00001A060000}"/>
    <cellStyle name="40 % - Akzent6 3 7 6" xfId="30922" xr:uid="{00000000-0005-0000-0000-00001A060000}"/>
    <cellStyle name="40 % - Akzent6 3 7 7" xfId="44413" xr:uid="{00000000-0005-0000-0000-00001A060000}"/>
    <cellStyle name="40 % - Akzent6 3 8" xfId="4537" xr:uid="{00000000-0005-0000-0000-000003060000}"/>
    <cellStyle name="40 % - Akzent6 3 8 2" xfId="17988" xr:uid="{00000000-0005-0000-0000-000003060000}"/>
    <cellStyle name="40 % - Akzent6 3 8 3" xfId="31472" xr:uid="{00000000-0005-0000-0000-000003060000}"/>
    <cellStyle name="40 % - Akzent6 3 8 4" xfId="44963" xr:uid="{00000000-0005-0000-0000-000003060000}"/>
    <cellStyle name="40 % - Akzent6 3 9" xfId="7893" xr:uid="{00000000-0005-0000-0000-000003060000}"/>
    <cellStyle name="40 % - Akzent6 3 9 2" xfId="21344" xr:uid="{00000000-0005-0000-0000-000003060000}"/>
    <cellStyle name="40 % - Akzent6 3 9 3" xfId="34828" xr:uid="{00000000-0005-0000-0000-000003060000}"/>
    <cellStyle name="40 % - Akzent6 3 9 4" xfId="48319" xr:uid="{00000000-0005-0000-0000-000003060000}"/>
    <cellStyle name="40 % - Akzent6 4" xfId="1184" xr:uid="{00000000-0005-0000-0000-00001B060000}"/>
    <cellStyle name="40 % - Akzent6 4 10" xfId="11268" xr:uid="{00000000-0005-0000-0000-00001B060000}"/>
    <cellStyle name="40 % - Akzent6 4 10 2" xfId="24719" xr:uid="{00000000-0005-0000-0000-00001B060000}"/>
    <cellStyle name="40 % - Akzent6 4 10 3" xfId="38203" xr:uid="{00000000-0005-0000-0000-00001B060000}"/>
    <cellStyle name="40 % - Akzent6 4 10 4" xfId="51694" xr:uid="{00000000-0005-0000-0000-00001B060000}"/>
    <cellStyle name="40 % - Akzent6 4 11" xfId="14649" xr:uid="{00000000-0005-0000-0000-00001B060000}"/>
    <cellStyle name="40 % - Akzent6 4 12" xfId="28132" xr:uid="{00000000-0005-0000-0000-00001B060000}"/>
    <cellStyle name="40 % - Akzent6 4 13" xfId="41623" xr:uid="{00000000-0005-0000-0000-00001B060000}"/>
    <cellStyle name="40 % - Akzent6 4 2" xfId="1278" xr:uid="{00000000-0005-0000-0000-00001C060000}"/>
    <cellStyle name="40 % - Akzent6 4 2 10" xfId="14751" xr:uid="{00000000-0005-0000-0000-00001C060000}"/>
    <cellStyle name="40 % - Akzent6 4 2 11" xfId="28234" xr:uid="{00000000-0005-0000-0000-00001C060000}"/>
    <cellStyle name="40 % - Akzent6 4 2 12" xfId="41725" xr:uid="{00000000-0005-0000-0000-00001C060000}"/>
    <cellStyle name="40 % - Akzent6 4 2 2" xfId="1516" xr:uid="{00000000-0005-0000-0000-00001D060000}"/>
    <cellStyle name="40 % - Akzent6 4 2 2 10" xfId="28484" xr:uid="{00000000-0005-0000-0000-00001D060000}"/>
    <cellStyle name="40 % - Akzent6 4 2 2 11" xfId="41975" xr:uid="{00000000-0005-0000-0000-00001D060000}"/>
    <cellStyle name="40 % - Akzent6 4 2 2 2" xfId="2092" xr:uid="{00000000-0005-0000-0000-00001E060000}"/>
    <cellStyle name="40 % - Akzent6 4 2 2 2 2" xfId="3233" xr:uid="{00000000-0005-0000-0000-00001F060000}"/>
    <cellStyle name="40 % - Akzent6 4 2 2 2 2 2" xfId="6594" xr:uid="{00000000-0005-0000-0000-00001F060000}"/>
    <cellStyle name="40 % - Akzent6 4 2 2 2 2 2 2" xfId="20045" xr:uid="{00000000-0005-0000-0000-00001F060000}"/>
    <cellStyle name="40 % - Akzent6 4 2 2 2 2 2 3" xfId="33529" xr:uid="{00000000-0005-0000-0000-00001F060000}"/>
    <cellStyle name="40 % - Akzent6 4 2 2 2 2 2 4" xfId="47020" xr:uid="{00000000-0005-0000-0000-00001F060000}"/>
    <cellStyle name="40 % - Akzent6 4 2 2 2 2 3" xfId="9950" xr:uid="{00000000-0005-0000-0000-00001F060000}"/>
    <cellStyle name="40 % - Akzent6 4 2 2 2 2 3 2" xfId="23401" xr:uid="{00000000-0005-0000-0000-00001F060000}"/>
    <cellStyle name="40 % - Akzent6 4 2 2 2 2 3 3" xfId="36885" xr:uid="{00000000-0005-0000-0000-00001F060000}"/>
    <cellStyle name="40 % - Akzent6 4 2 2 2 2 3 4" xfId="50376" xr:uid="{00000000-0005-0000-0000-00001F060000}"/>
    <cellStyle name="40 % - Akzent6 4 2 2 2 2 4" xfId="13306" xr:uid="{00000000-0005-0000-0000-00001F060000}"/>
    <cellStyle name="40 % - Akzent6 4 2 2 2 2 4 2" xfId="26757" xr:uid="{00000000-0005-0000-0000-00001F060000}"/>
    <cellStyle name="40 % - Akzent6 4 2 2 2 2 4 3" xfId="40241" xr:uid="{00000000-0005-0000-0000-00001F060000}"/>
    <cellStyle name="40 % - Akzent6 4 2 2 2 2 4 4" xfId="53732" xr:uid="{00000000-0005-0000-0000-00001F060000}"/>
    <cellStyle name="40 % - Akzent6 4 2 2 2 2 5" xfId="16688" xr:uid="{00000000-0005-0000-0000-00001F060000}"/>
    <cellStyle name="40 % - Akzent6 4 2 2 2 2 6" xfId="30172" xr:uid="{00000000-0005-0000-0000-00001F060000}"/>
    <cellStyle name="40 % - Akzent6 4 2 2 2 2 7" xfId="43663" xr:uid="{00000000-0005-0000-0000-00001F060000}"/>
    <cellStyle name="40 % - Akzent6 4 2 2 2 3" xfId="5467" xr:uid="{00000000-0005-0000-0000-00001E060000}"/>
    <cellStyle name="40 % - Akzent6 4 2 2 2 3 2" xfId="18918" xr:uid="{00000000-0005-0000-0000-00001E060000}"/>
    <cellStyle name="40 % - Akzent6 4 2 2 2 3 3" xfId="32402" xr:uid="{00000000-0005-0000-0000-00001E060000}"/>
    <cellStyle name="40 % - Akzent6 4 2 2 2 3 4" xfId="45893" xr:uid="{00000000-0005-0000-0000-00001E060000}"/>
    <cellStyle name="40 % - Akzent6 4 2 2 2 4" xfId="8823" xr:uid="{00000000-0005-0000-0000-00001E060000}"/>
    <cellStyle name="40 % - Akzent6 4 2 2 2 4 2" xfId="22274" xr:uid="{00000000-0005-0000-0000-00001E060000}"/>
    <cellStyle name="40 % - Akzent6 4 2 2 2 4 3" xfId="35758" xr:uid="{00000000-0005-0000-0000-00001E060000}"/>
    <cellStyle name="40 % - Akzent6 4 2 2 2 4 4" xfId="49249" xr:uid="{00000000-0005-0000-0000-00001E060000}"/>
    <cellStyle name="40 % - Akzent6 4 2 2 2 5" xfId="12179" xr:uid="{00000000-0005-0000-0000-00001E060000}"/>
    <cellStyle name="40 % - Akzent6 4 2 2 2 5 2" xfId="25630" xr:uid="{00000000-0005-0000-0000-00001E060000}"/>
    <cellStyle name="40 % - Akzent6 4 2 2 2 5 3" xfId="39114" xr:uid="{00000000-0005-0000-0000-00001E060000}"/>
    <cellStyle name="40 % - Akzent6 4 2 2 2 5 4" xfId="52605" xr:uid="{00000000-0005-0000-0000-00001E060000}"/>
    <cellStyle name="40 % - Akzent6 4 2 2 2 6" xfId="15561" xr:uid="{00000000-0005-0000-0000-00001E060000}"/>
    <cellStyle name="40 % - Akzent6 4 2 2 2 7" xfId="29045" xr:uid="{00000000-0005-0000-0000-00001E060000}"/>
    <cellStyle name="40 % - Akzent6 4 2 2 2 8" xfId="42536" xr:uid="{00000000-0005-0000-0000-00001E060000}"/>
    <cellStyle name="40 % - Akzent6 4 2 2 3" xfId="2673" xr:uid="{00000000-0005-0000-0000-000020060000}"/>
    <cellStyle name="40 % - Akzent6 4 2 2 3 2" xfId="6034" xr:uid="{00000000-0005-0000-0000-000020060000}"/>
    <cellStyle name="40 % - Akzent6 4 2 2 3 2 2" xfId="19485" xr:uid="{00000000-0005-0000-0000-000020060000}"/>
    <cellStyle name="40 % - Akzent6 4 2 2 3 2 3" xfId="32969" xr:uid="{00000000-0005-0000-0000-000020060000}"/>
    <cellStyle name="40 % - Akzent6 4 2 2 3 2 4" xfId="46460" xr:uid="{00000000-0005-0000-0000-000020060000}"/>
    <cellStyle name="40 % - Akzent6 4 2 2 3 3" xfId="9390" xr:uid="{00000000-0005-0000-0000-000020060000}"/>
    <cellStyle name="40 % - Akzent6 4 2 2 3 3 2" xfId="22841" xr:uid="{00000000-0005-0000-0000-000020060000}"/>
    <cellStyle name="40 % - Akzent6 4 2 2 3 3 3" xfId="36325" xr:uid="{00000000-0005-0000-0000-000020060000}"/>
    <cellStyle name="40 % - Akzent6 4 2 2 3 3 4" xfId="49816" xr:uid="{00000000-0005-0000-0000-000020060000}"/>
    <cellStyle name="40 % - Akzent6 4 2 2 3 4" xfId="12746" xr:uid="{00000000-0005-0000-0000-000020060000}"/>
    <cellStyle name="40 % - Akzent6 4 2 2 3 4 2" xfId="26197" xr:uid="{00000000-0005-0000-0000-000020060000}"/>
    <cellStyle name="40 % - Akzent6 4 2 2 3 4 3" xfId="39681" xr:uid="{00000000-0005-0000-0000-000020060000}"/>
    <cellStyle name="40 % - Akzent6 4 2 2 3 4 4" xfId="53172" xr:uid="{00000000-0005-0000-0000-000020060000}"/>
    <cellStyle name="40 % - Akzent6 4 2 2 3 5" xfId="16128" xr:uid="{00000000-0005-0000-0000-000020060000}"/>
    <cellStyle name="40 % - Akzent6 4 2 2 3 6" xfId="29612" xr:uid="{00000000-0005-0000-0000-000020060000}"/>
    <cellStyle name="40 % - Akzent6 4 2 2 3 7" xfId="43103" xr:uid="{00000000-0005-0000-0000-000020060000}"/>
    <cellStyle name="40 % - Akzent6 4 2 2 4" xfId="3778" xr:uid="{00000000-0005-0000-0000-000021060000}"/>
    <cellStyle name="40 % - Akzent6 4 2 2 4 2" xfId="7139" xr:uid="{00000000-0005-0000-0000-000021060000}"/>
    <cellStyle name="40 % - Akzent6 4 2 2 4 2 2" xfId="20590" xr:uid="{00000000-0005-0000-0000-000021060000}"/>
    <cellStyle name="40 % - Akzent6 4 2 2 4 2 3" xfId="34074" xr:uid="{00000000-0005-0000-0000-000021060000}"/>
    <cellStyle name="40 % - Akzent6 4 2 2 4 2 4" xfId="47565" xr:uid="{00000000-0005-0000-0000-000021060000}"/>
    <cellStyle name="40 % - Akzent6 4 2 2 4 3" xfId="10495" xr:uid="{00000000-0005-0000-0000-000021060000}"/>
    <cellStyle name="40 % - Akzent6 4 2 2 4 3 2" xfId="23946" xr:uid="{00000000-0005-0000-0000-000021060000}"/>
    <cellStyle name="40 % - Akzent6 4 2 2 4 3 3" xfId="37430" xr:uid="{00000000-0005-0000-0000-000021060000}"/>
    <cellStyle name="40 % - Akzent6 4 2 2 4 3 4" xfId="50921" xr:uid="{00000000-0005-0000-0000-000021060000}"/>
    <cellStyle name="40 % - Akzent6 4 2 2 4 4" xfId="13851" xr:uid="{00000000-0005-0000-0000-000021060000}"/>
    <cellStyle name="40 % - Akzent6 4 2 2 4 4 2" xfId="27302" xr:uid="{00000000-0005-0000-0000-000021060000}"/>
    <cellStyle name="40 % - Akzent6 4 2 2 4 4 3" xfId="40786" xr:uid="{00000000-0005-0000-0000-000021060000}"/>
    <cellStyle name="40 % - Akzent6 4 2 2 4 4 4" xfId="54277" xr:uid="{00000000-0005-0000-0000-000021060000}"/>
    <cellStyle name="40 % - Akzent6 4 2 2 4 5" xfId="17233" xr:uid="{00000000-0005-0000-0000-000021060000}"/>
    <cellStyle name="40 % - Akzent6 4 2 2 4 6" xfId="30717" xr:uid="{00000000-0005-0000-0000-000021060000}"/>
    <cellStyle name="40 % - Akzent6 4 2 2 4 7" xfId="44208" xr:uid="{00000000-0005-0000-0000-000021060000}"/>
    <cellStyle name="40 % - Akzent6 4 2 2 5" xfId="4358" xr:uid="{00000000-0005-0000-0000-000022060000}"/>
    <cellStyle name="40 % - Akzent6 4 2 2 5 2" xfId="7715" xr:uid="{00000000-0005-0000-0000-000022060000}"/>
    <cellStyle name="40 % - Akzent6 4 2 2 5 2 2" xfId="21166" xr:uid="{00000000-0005-0000-0000-000022060000}"/>
    <cellStyle name="40 % - Akzent6 4 2 2 5 2 3" xfId="34650" xr:uid="{00000000-0005-0000-0000-000022060000}"/>
    <cellStyle name="40 % - Akzent6 4 2 2 5 2 4" xfId="48141" xr:uid="{00000000-0005-0000-0000-000022060000}"/>
    <cellStyle name="40 % - Akzent6 4 2 2 5 3" xfId="11071" xr:uid="{00000000-0005-0000-0000-000022060000}"/>
    <cellStyle name="40 % - Akzent6 4 2 2 5 3 2" xfId="24522" xr:uid="{00000000-0005-0000-0000-000022060000}"/>
    <cellStyle name="40 % - Akzent6 4 2 2 5 3 3" xfId="38006" xr:uid="{00000000-0005-0000-0000-000022060000}"/>
    <cellStyle name="40 % - Akzent6 4 2 2 5 3 4" xfId="51497" xr:uid="{00000000-0005-0000-0000-000022060000}"/>
    <cellStyle name="40 % - Akzent6 4 2 2 5 4" xfId="14427" xr:uid="{00000000-0005-0000-0000-000022060000}"/>
    <cellStyle name="40 % - Akzent6 4 2 2 5 4 2" xfId="27878" xr:uid="{00000000-0005-0000-0000-000022060000}"/>
    <cellStyle name="40 % - Akzent6 4 2 2 5 4 3" xfId="41362" xr:uid="{00000000-0005-0000-0000-000022060000}"/>
    <cellStyle name="40 % - Akzent6 4 2 2 5 4 4" xfId="54853" xr:uid="{00000000-0005-0000-0000-000022060000}"/>
    <cellStyle name="40 % - Akzent6 4 2 2 5 5" xfId="17809" xr:uid="{00000000-0005-0000-0000-000022060000}"/>
    <cellStyle name="40 % - Akzent6 4 2 2 5 6" xfId="31293" xr:uid="{00000000-0005-0000-0000-000022060000}"/>
    <cellStyle name="40 % - Akzent6 4 2 2 5 7" xfId="44784" xr:uid="{00000000-0005-0000-0000-000022060000}"/>
    <cellStyle name="40 % - Akzent6 4 2 2 6" xfId="4908" xr:uid="{00000000-0005-0000-0000-00001D060000}"/>
    <cellStyle name="40 % - Akzent6 4 2 2 6 2" xfId="18359" xr:uid="{00000000-0005-0000-0000-00001D060000}"/>
    <cellStyle name="40 % - Akzent6 4 2 2 6 3" xfId="31843" xr:uid="{00000000-0005-0000-0000-00001D060000}"/>
    <cellStyle name="40 % - Akzent6 4 2 2 6 4" xfId="45334" xr:uid="{00000000-0005-0000-0000-00001D060000}"/>
    <cellStyle name="40 % - Akzent6 4 2 2 7" xfId="8264" xr:uid="{00000000-0005-0000-0000-00001D060000}"/>
    <cellStyle name="40 % - Akzent6 4 2 2 7 2" xfId="21715" xr:uid="{00000000-0005-0000-0000-00001D060000}"/>
    <cellStyle name="40 % - Akzent6 4 2 2 7 3" xfId="35199" xr:uid="{00000000-0005-0000-0000-00001D060000}"/>
    <cellStyle name="40 % - Akzent6 4 2 2 7 4" xfId="48690" xr:uid="{00000000-0005-0000-0000-00001D060000}"/>
    <cellStyle name="40 % - Akzent6 4 2 2 8" xfId="11620" xr:uid="{00000000-0005-0000-0000-00001D060000}"/>
    <cellStyle name="40 % - Akzent6 4 2 2 8 2" xfId="25071" xr:uid="{00000000-0005-0000-0000-00001D060000}"/>
    <cellStyle name="40 % - Akzent6 4 2 2 8 3" xfId="38555" xr:uid="{00000000-0005-0000-0000-00001D060000}"/>
    <cellStyle name="40 % - Akzent6 4 2 2 8 4" xfId="52046" xr:uid="{00000000-0005-0000-0000-00001D060000}"/>
    <cellStyle name="40 % - Akzent6 4 2 2 9" xfId="15001" xr:uid="{00000000-0005-0000-0000-00001D060000}"/>
    <cellStyle name="40 % - Akzent6 4 2 3" xfId="1843" xr:uid="{00000000-0005-0000-0000-000023060000}"/>
    <cellStyle name="40 % - Akzent6 4 2 3 2" xfId="2983" xr:uid="{00000000-0005-0000-0000-000024060000}"/>
    <cellStyle name="40 % - Akzent6 4 2 3 2 2" xfId="6344" xr:uid="{00000000-0005-0000-0000-000024060000}"/>
    <cellStyle name="40 % - Akzent6 4 2 3 2 2 2" xfId="19795" xr:uid="{00000000-0005-0000-0000-000024060000}"/>
    <cellStyle name="40 % - Akzent6 4 2 3 2 2 3" xfId="33279" xr:uid="{00000000-0005-0000-0000-000024060000}"/>
    <cellStyle name="40 % - Akzent6 4 2 3 2 2 4" xfId="46770" xr:uid="{00000000-0005-0000-0000-000024060000}"/>
    <cellStyle name="40 % - Akzent6 4 2 3 2 3" xfId="9700" xr:uid="{00000000-0005-0000-0000-000024060000}"/>
    <cellStyle name="40 % - Akzent6 4 2 3 2 3 2" xfId="23151" xr:uid="{00000000-0005-0000-0000-000024060000}"/>
    <cellStyle name="40 % - Akzent6 4 2 3 2 3 3" xfId="36635" xr:uid="{00000000-0005-0000-0000-000024060000}"/>
    <cellStyle name="40 % - Akzent6 4 2 3 2 3 4" xfId="50126" xr:uid="{00000000-0005-0000-0000-000024060000}"/>
    <cellStyle name="40 % - Akzent6 4 2 3 2 4" xfId="13056" xr:uid="{00000000-0005-0000-0000-000024060000}"/>
    <cellStyle name="40 % - Akzent6 4 2 3 2 4 2" xfId="26507" xr:uid="{00000000-0005-0000-0000-000024060000}"/>
    <cellStyle name="40 % - Akzent6 4 2 3 2 4 3" xfId="39991" xr:uid="{00000000-0005-0000-0000-000024060000}"/>
    <cellStyle name="40 % - Akzent6 4 2 3 2 4 4" xfId="53482" xr:uid="{00000000-0005-0000-0000-000024060000}"/>
    <cellStyle name="40 % - Akzent6 4 2 3 2 5" xfId="16438" xr:uid="{00000000-0005-0000-0000-000024060000}"/>
    <cellStyle name="40 % - Akzent6 4 2 3 2 6" xfId="29922" xr:uid="{00000000-0005-0000-0000-000024060000}"/>
    <cellStyle name="40 % - Akzent6 4 2 3 2 7" xfId="43413" xr:uid="{00000000-0005-0000-0000-000024060000}"/>
    <cellStyle name="40 % - Akzent6 4 2 3 3" xfId="5217" xr:uid="{00000000-0005-0000-0000-000023060000}"/>
    <cellStyle name="40 % - Akzent6 4 2 3 3 2" xfId="18668" xr:uid="{00000000-0005-0000-0000-000023060000}"/>
    <cellStyle name="40 % - Akzent6 4 2 3 3 3" xfId="32152" xr:uid="{00000000-0005-0000-0000-000023060000}"/>
    <cellStyle name="40 % - Akzent6 4 2 3 3 4" xfId="45643" xr:uid="{00000000-0005-0000-0000-000023060000}"/>
    <cellStyle name="40 % - Akzent6 4 2 3 4" xfId="8573" xr:uid="{00000000-0005-0000-0000-000023060000}"/>
    <cellStyle name="40 % - Akzent6 4 2 3 4 2" xfId="22024" xr:uid="{00000000-0005-0000-0000-000023060000}"/>
    <cellStyle name="40 % - Akzent6 4 2 3 4 3" xfId="35508" xr:uid="{00000000-0005-0000-0000-000023060000}"/>
    <cellStyle name="40 % - Akzent6 4 2 3 4 4" xfId="48999" xr:uid="{00000000-0005-0000-0000-000023060000}"/>
    <cellStyle name="40 % - Akzent6 4 2 3 5" xfId="11929" xr:uid="{00000000-0005-0000-0000-000023060000}"/>
    <cellStyle name="40 % - Akzent6 4 2 3 5 2" xfId="25380" xr:uid="{00000000-0005-0000-0000-000023060000}"/>
    <cellStyle name="40 % - Akzent6 4 2 3 5 3" xfId="38864" xr:uid="{00000000-0005-0000-0000-000023060000}"/>
    <cellStyle name="40 % - Akzent6 4 2 3 5 4" xfId="52355" xr:uid="{00000000-0005-0000-0000-000023060000}"/>
    <cellStyle name="40 % - Akzent6 4 2 3 6" xfId="15311" xr:uid="{00000000-0005-0000-0000-000023060000}"/>
    <cellStyle name="40 % - Akzent6 4 2 3 7" xfId="28795" xr:uid="{00000000-0005-0000-0000-000023060000}"/>
    <cellStyle name="40 % - Akzent6 4 2 3 8" xfId="42286" xr:uid="{00000000-0005-0000-0000-000023060000}"/>
    <cellStyle name="40 % - Akzent6 4 2 4" xfId="2422" xr:uid="{00000000-0005-0000-0000-000025060000}"/>
    <cellStyle name="40 % - Akzent6 4 2 4 2" xfId="5784" xr:uid="{00000000-0005-0000-0000-000025060000}"/>
    <cellStyle name="40 % - Akzent6 4 2 4 2 2" xfId="19235" xr:uid="{00000000-0005-0000-0000-000025060000}"/>
    <cellStyle name="40 % - Akzent6 4 2 4 2 3" xfId="32719" xr:uid="{00000000-0005-0000-0000-000025060000}"/>
    <cellStyle name="40 % - Akzent6 4 2 4 2 4" xfId="46210" xr:uid="{00000000-0005-0000-0000-000025060000}"/>
    <cellStyle name="40 % - Akzent6 4 2 4 3" xfId="9140" xr:uid="{00000000-0005-0000-0000-000025060000}"/>
    <cellStyle name="40 % - Akzent6 4 2 4 3 2" xfId="22591" xr:uid="{00000000-0005-0000-0000-000025060000}"/>
    <cellStyle name="40 % - Akzent6 4 2 4 3 3" xfId="36075" xr:uid="{00000000-0005-0000-0000-000025060000}"/>
    <cellStyle name="40 % - Akzent6 4 2 4 3 4" xfId="49566" xr:uid="{00000000-0005-0000-0000-000025060000}"/>
    <cellStyle name="40 % - Akzent6 4 2 4 4" xfId="12496" xr:uid="{00000000-0005-0000-0000-000025060000}"/>
    <cellStyle name="40 % - Akzent6 4 2 4 4 2" xfId="25947" xr:uid="{00000000-0005-0000-0000-000025060000}"/>
    <cellStyle name="40 % - Akzent6 4 2 4 4 3" xfId="39431" xr:uid="{00000000-0005-0000-0000-000025060000}"/>
    <cellStyle name="40 % - Akzent6 4 2 4 4 4" xfId="52922" xr:uid="{00000000-0005-0000-0000-000025060000}"/>
    <cellStyle name="40 % - Akzent6 4 2 4 5" xfId="15878" xr:uid="{00000000-0005-0000-0000-000025060000}"/>
    <cellStyle name="40 % - Akzent6 4 2 4 6" xfId="29362" xr:uid="{00000000-0005-0000-0000-000025060000}"/>
    <cellStyle name="40 % - Akzent6 4 2 4 7" xfId="42853" xr:uid="{00000000-0005-0000-0000-000025060000}"/>
    <cellStyle name="40 % - Akzent6 4 2 5" xfId="3528" xr:uid="{00000000-0005-0000-0000-000026060000}"/>
    <cellStyle name="40 % - Akzent6 4 2 5 2" xfId="6889" xr:uid="{00000000-0005-0000-0000-000026060000}"/>
    <cellStyle name="40 % - Akzent6 4 2 5 2 2" xfId="20340" xr:uid="{00000000-0005-0000-0000-000026060000}"/>
    <cellStyle name="40 % - Akzent6 4 2 5 2 3" xfId="33824" xr:uid="{00000000-0005-0000-0000-000026060000}"/>
    <cellStyle name="40 % - Akzent6 4 2 5 2 4" xfId="47315" xr:uid="{00000000-0005-0000-0000-000026060000}"/>
    <cellStyle name="40 % - Akzent6 4 2 5 3" xfId="10245" xr:uid="{00000000-0005-0000-0000-000026060000}"/>
    <cellStyle name="40 % - Akzent6 4 2 5 3 2" xfId="23696" xr:uid="{00000000-0005-0000-0000-000026060000}"/>
    <cellStyle name="40 % - Akzent6 4 2 5 3 3" xfId="37180" xr:uid="{00000000-0005-0000-0000-000026060000}"/>
    <cellStyle name="40 % - Akzent6 4 2 5 3 4" xfId="50671" xr:uid="{00000000-0005-0000-0000-000026060000}"/>
    <cellStyle name="40 % - Akzent6 4 2 5 4" xfId="13601" xr:uid="{00000000-0005-0000-0000-000026060000}"/>
    <cellStyle name="40 % - Akzent6 4 2 5 4 2" xfId="27052" xr:uid="{00000000-0005-0000-0000-000026060000}"/>
    <cellStyle name="40 % - Akzent6 4 2 5 4 3" xfId="40536" xr:uid="{00000000-0005-0000-0000-000026060000}"/>
    <cellStyle name="40 % - Akzent6 4 2 5 4 4" xfId="54027" xr:uid="{00000000-0005-0000-0000-000026060000}"/>
    <cellStyle name="40 % - Akzent6 4 2 5 5" xfId="16983" xr:uid="{00000000-0005-0000-0000-000026060000}"/>
    <cellStyle name="40 % - Akzent6 4 2 5 6" xfId="30467" xr:uid="{00000000-0005-0000-0000-000026060000}"/>
    <cellStyle name="40 % - Akzent6 4 2 5 7" xfId="43958" xr:uid="{00000000-0005-0000-0000-000026060000}"/>
    <cellStyle name="40 % - Akzent6 4 2 6" xfId="4108" xr:uid="{00000000-0005-0000-0000-000027060000}"/>
    <cellStyle name="40 % - Akzent6 4 2 6 2" xfId="7465" xr:uid="{00000000-0005-0000-0000-000027060000}"/>
    <cellStyle name="40 % - Akzent6 4 2 6 2 2" xfId="20916" xr:uid="{00000000-0005-0000-0000-000027060000}"/>
    <cellStyle name="40 % - Akzent6 4 2 6 2 3" xfId="34400" xr:uid="{00000000-0005-0000-0000-000027060000}"/>
    <cellStyle name="40 % - Akzent6 4 2 6 2 4" xfId="47891" xr:uid="{00000000-0005-0000-0000-000027060000}"/>
    <cellStyle name="40 % - Akzent6 4 2 6 3" xfId="10821" xr:uid="{00000000-0005-0000-0000-000027060000}"/>
    <cellStyle name="40 % - Akzent6 4 2 6 3 2" xfId="24272" xr:uid="{00000000-0005-0000-0000-000027060000}"/>
    <cellStyle name="40 % - Akzent6 4 2 6 3 3" xfId="37756" xr:uid="{00000000-0005-0000-0000-000027060000}"/>
    <cellStyle name="40 % - Akzent6 4 2 6 3 4" xfId="51247" xr:uid="{00000000-0005-0000-0000-000027060000}"/>
    <cellStyle name="40 % - Akzent6 4 2 6 4" xfId="14177" xr:uid="{00000000-0005-0000-0000-000027060000}"/>
    <cellStyle name="40 % - Akzent6 4 2 6 4 2" xfId="27628" xr:uid="{00000000-0005-0000-0000-000027060000}"/>
    <cellStyle name="40 % - Akzent6 4 2 6 4 3" xfId="41112" xr:uid="{00000000-0005-0000-0000-000027060000}"/>
    <cellStyle name="40 % - Akzent6 4 2 6 4 4" xfId="54603" xr:uid="{00000000-0005-0000-0000-000027060000}"/>
    <cellStyle name="40 % - Akzent6 4 2 6 5" xfId="17559" xr:uid="{00000000-0005-0000-0000-000027060000}"/>
    <cellStyle name="40 % - Akzent6 4 2 6 6" xfId="31043" xr:uid="{00000000-0005-0000-0000-000027060000}"/>
    <cellStyle name="40 % - Akzent6 4 2 6 7" xfId="44534" xr:uid="{00000000-0005-0000-0000-000027060000}"/>
    <cellStyle name="40 % - Akzent6 4 2 7" xfId="4658" xr:uid="{00000000-0005-0000-0000-00001C060000}"/>
    <cellStyle name="40 % - Akzent6 4 2 7 2" xfId="18109" xr:uid="{00000000-0005-0000-0000-00001C060000}"/>
    <cellStyle name="40 % - Akzent6 4 2 7 3" xfId="31593" xr:uid="{00000000-0005-0000-0000-00001C060000}"/>
    <cellStyle name="40 % - Akzent6 4 2 7 4" xfId="45084" xr:uid="{00000000-0005-0000-0000-00001C060000}"/>
    <cellStyle name="40 % - Akzent6 4 2 8" xfId="8014" xr:uid="{00000000-0005-0000-0000-00001C060000}"/>
    <cellStyle name="40 % - Akzent6 4 2 8 2" xfId="21465" xr:uid="{00000000-0005-0000-0000-00001C060000}"/>
    <cellStyle name="40 % - Akzent6 4 2 8 3" xfId="34949" xr:uid="{00000000-0005-0000-0000-00001C060000}"/>
    <cellStyle name="40 % - Akzent6 4 2 8 4" xfId="48440" xr:uid="{00000000-0005-0000-0000-00001C060000}"/>
    <cellStyle name="40 % - Akzent6 4 2 9" xfId="11370" xr:uid="{00000000-0005-0000-0000-00001C060000}"/>
    <cellStyle name="40 % - Akzent6 4 2 9 2" xfId="24821" xr:uid="{00000000-0005-0000-0000-00001C060000}"/>
    <cellStyle name="40 % - Akzent6 4 2 9 3" xfId="38305" xr:uid="{00000000-0005-0000-0000-00001C060000}"/>
    <cellStyle name="40 % - Akzent6 4 2 9 4" xfId="51796" xr:uid="{00000000-0005-0000-0000-00001C060000}"/>
    <cellStyle name="40 % - Akzent6 4 3" xfId="1418" xr:uid="{00000000-0005-0000-0000-000028060000}"/>
    <cellStyle name="40 % - Akzent6 4 3 10" xfId="28383" xr:uid="{00000000-0005-0000-0000-000028060000}"/>
    <cellStyle name="40 % - Akzent6 4 3 11" xfId="41874" xr:uid="{00000000-0005-0000-0000-000028060000}"/>
    <cellStyle name="40 % - Akzent6 4 3 2" xfId="1992" xr:uid="{00000000-0005-0000-0000-000029060000}"/>
    <cellStyle name="40 % - Akzent6 4 3 2 2" xfId="3132" xr:uid="{00000000-0005-0000-0000-00002A060000}"/>
    <cellStyle name="40 % - Akzent6 4 3 2 2 2" xfId="6493" xr:uid="{00000000-0005-0000-0000-00002A060000}"/>
    <cellStyle name="40 % - Akzent6 4 3 2 2 2 2" xfId="19944" xr:uid="{00000000-0005-0000-0000-00002A060000}"/>
    <cellStyle name="40 % - Akzent6 4 3 2 2 2 3" xfId="33428" xr:uid="{00000000-0005-0000-0000-00002A060000}"/>
    <cellStyle name="40 % - Akzent6 4 3 2 2 2 4" xfId="46919" xr:uid="{00000000-0005-0000-0000-00002A060000}"/>
    <cellStyle name="40 % - Akzent6 4 3 2 2 3" xfId="9849" xr:uid="{00000000-0005-0000-0000-00002A060000}"/>
    <cellStyle name="40 % - Akzent6 4 3 2 2 3 2" xfId="23300" xr:uid="{00000000-0005-0000-0000-00002A060000}"/>
    <cellStyle name="40 % - Akzent6 4 3 2 2 3 3" xfId="36784" xr:uid="{00000000-0005-0000-0000-00002A060000}"/>
    <cellStyle name="40 % - Akzent6 4 3 2 2 3 4" xfId="50275" xr:uid="{00000000-0005-0000-0000-00002A060000}"/>
    <cellStyle name="40 % - Akzent6 4 3 2 2 4" xfId="13205" xr:uid="{00000000-0005-0000-0000-00002A060000}"/>
    <cellStyle name="40 % - Akzent6 4 3 2 2 4 2" xfId="26656" xr:uid="{00000000-0005-0000-0000-00002A060000}"/>
    <cellStyle name="40 % - Akzent6 4 3 2 2 4 3" xfId="40140" xr:uid="{00000000-0005-0000-0000-00002A060000}"/>
    <cellStyle name="40 % - Akzent6 4 3 2 2 4 4" xfId="53631" xr:uid="{00000000-0005-0000-0000-00002A060000}"/>
    <cellStyle name="40 % - Akzent6 4 3 2 2 5" xfId="16587" xr:uid="{00000000-0005-0000-0000-00002A060000}"/>
    <cellStyle name="40 % - Akzent6 4 3 2 2 6" xfId="30071" xr:uid="{00000000-0005-0000-0000-00002A060000}"/>
    <cellStyle name="40 % - Akzent6 4 3 2 2 7" xfId="43562" xr:uid="{00000000-0005-0000-0000-00002A060000}"/>
    <cellStyle name="40 % - Akzent6 4 3 2 3" xfId="5366" xr:uid="{00000000-0005-0000-0000-000029060000}"/>
    <cellStyle name="40 % - Akzent6 4 3 2 3 2" xfId="18817" xr:uid="{00000000-0005-0000-0000-000029060000}"/>
    <cellStyle name="40 % - Akzent6 4 3 2 3 3" xfId="32301" xr:uid="{00000000-0005-0000-0000-000029060000}"/>
    <cellStyle name="40 % - Akzent6 4 3 2 3 4" xfId="45792" xr:uid="{00000000-0005-0000-0000-000029060000}"/>
    <cellStyle name="40 % - Akzent6 4 3 2 4" xfId="8722" xr:uid="{00000000-0005-0000-0000-000029060000}"/>
    <cellStyle name="40 % - Akzent6 4 3 2 4 2" xfId="22173" xr:uid="{00000000-0005-0000-0000-000029060000}"/>
    <cellStyle name="40 % - Akzent6 4 3 2 4 3" xfId="35657" xr:uid="{00000000-0005-0000-0000-000029060000}"/>
    <cellStyle name="40 % - Akzent6 4 3 2 4 4" xfId="49148" xr:uid="{00000000-0005-0000-0000-000029060000}"/>
    <cellStyle name="40 % - Akzent6 4 3 2 5" xfId="12078" xr:uid="{00000000-0005-0000-0000-000029060000}"/>
    <cellStyle name="40 % - Akzent6 4 3 2 5 2" xfId="25529" xr:uid="{00000000-0005-0000-0000-000029060000}"/>
    <cellStyle name="40 % - Akzent6 4 3 2 5 3" xfId="39013" xr:uid="{00000000-0005-0000-0000-000029060000}"/>
    <cellStyle name="40 % - Akzent6 4 3 2 5 4" xfId="52504" xr:uid="{00000000-0005-0000-0000-000029060000}"/>
    <cellStyle name="40 % - Akzent6 4 3 2 6" xfId="15460" xr:uid="{00000000-0005-0000-0000-000029060000}"/>
    <cellStyle name="40 % - Akzent6 4 3 2 7" xfId="28944" xr:uid="{00000000-0005-0000-0000-000029060000}"/>
    <cellStyle name="40 % - Akzent6 4 3 2 8" xfId="42435" xr:uid="{00000000-0005-0000-0000-000029060000}"/>
    <cellStyle name="40 % - Akzent6 4 3 3" xfId="2572" xr:uid="{00000000-0005-0000-0000-00002B060000}"/>
    <cellStyle name="40 % - Akzent6 4 3 3 2" xfId="5933" xr:uid="{00000000-0005-0000-0000-00002B060000}"/>
    <cellStyle name="40 % - Akzent6 4 3 3 2 2" xfId="19384" xr:uid="{00000000-0005-0000-0000-00002B060000}"/>
    <cellStyle name="40 % - Akzent6 4 3 3 2 3" xfId="32868" xr:uid="{00000000-0005-0000-0000-00002B060000}"/>
    <cellStyle name="40 % - Akzent6 4 3 3 2 4" xfId="46359" xr:uid="{00000000-0005-0000-0000-00002B060000}"/>
    <cellStyle name="40 % - Akzent6 4 3 3 3" xfId="9289" xr:uid="{00000000-0005-0000-0000-00002B060000}"/>
    <cellStyle name="40 % - Akzent6 4 3 3 3 2" xfId="22740" xr:uid="{00000000-0005-0000-0000-00002B060000}"/>
    <cellStyle name="40 % - Akzent6 4 3 3 3 3" xfId="36224" xr:uid="{00000000-0005-0000-0000-00002B060000}"/>
    <cellStyle name="40 % - Akzent6 4 3 3 3 4" xfId="49715" xr:uid="{00000000-0005-0000-0000-00002B060000}"/>
    <cellStyle name="40 % - Akzent6 4 3 3 4" xfId="12645" xr:uid="{00000000-0005-0000-0000-00002B060000}"/>
    <cellStyle name="40 % - Akzent6 4 3 3 4 2" xfId="26096" xr:uid="{00000000-0005-0000-0000-00002B060000}"/>
    <cellStyle name="40 % - Akzent6 4 3 3 4 3" xfId="39580" xr:uid="{00000000-0005-0000-0000-00002B060000}"/>
    <cellStyle name="40 % - Akzent6 4 3 3 4 4" xfId="53071" xr:uid="{00000000-0005-0000-0000-00002B060000}"/>
    <cellStyle name="40 % - Akzent6 4 3 3 5" xfId="16027" xr:uid="{00000000-0005-0000-0000-00002B060000}"/>
    <cellStyle name="40 % - Akzent6 4 3 3 6" xfId="29511" xr:uid="{00000000-0005-0000-0000-00002B060000}"/>
    <cellStyle name="40 % - Akzent6 4 3 3 7" xfId="43002" xr:uid="{00000000-0005-0000-0000-00002B060000}"/>
    <cellStyle name="40 % - Akzent6 4 3 4" xfId="3677" xr:uid="{00000000-0005-0000-0000-00002C060000}"/>
    <cellStyle name="40 % - Akzent6 4 3 4 2" xfId="7038" xr:uid="{00000000-0005-0000-0000-00002C060000}"/>
    <cellStyle name="40 % - Akzent6 4 3 4 2 2" xfId="20489" xr:uid="{00000000-0005-0000-0000-00002C060000}"/>
    <cellStyle name="40 % - Akzent6 4 3 4 2 3" xfId="33973" xr:uid="{00000000-0005-0000-0000-00002C060000}"/>
    <cellStyle name="40 % - Akzent6 4 3 4 2 4" xfId="47464" xr:uid="{00000000-0005-0000-0000-00002C060000}"/>
    <cellStyle name="40 % - Akzent6 4 3 4 3" xfId="10394" xr:uid="{00000000-0005-0000-0000-00002C060000}"/>
    <cellStyle name="40 % - Akzent6 4 3 4 3 2" xfId="23845" xr:uid="{00000000-0005-0000-0000-00002C060000}"/>
    <cellStyle name="40 % - Akzent6 4 3 4 3 3" xfId="37329" xr:uid="{00000000-0005-0000-0000-00002C060000}"/>
    <cellStyle name="40 % - Akzent6 4 3 4 3 4" xfId="50820" xr:uid="{00000000-0005-0000-0000-00002C060000}"/>
    <cellStyle name="40 % - Akzent6 4 3 4 4" xfId="13750" xr:uid="{00000000-0005-0000-0000-00002C060000}"/>
    <cellStyle name="40 % - Akzent6 4 3 4 4 2" xfId="27201" xr:uid="{00000000-0005-0000-0000-00002C060000}"/>
    <cellStyle name="40 % - Akzent6 4 3 4 4 3" xfId="40685" xr:uid="{00000000-0005-0000-0000-00002C060000}"/>
    <cellStyle name="40 % - Akzent6 4 3 4 4 4" xfId="54176" xr:uid="{00000000-0005-0000-0000-00002C060000}"/>
    <cellStyle name="40 % - Akzent6 4 3 4 5" xfId="17132" xr:uid="{00000000-0005-0000-0000-00002C060000}"/>
    <cellStyle name="40 % - Akzent6 4 3 4 6" xfId="30616" xr:uid="{00000000-0005-0000-0000-00002C060000}"/>
    <cellStyle name="40 % - Akzent6 4 3 4 7" xfId="44107" xr:uid="{00000000-0005-0000-0000-00002C060000}"/>
    <cellStyle name="40 % - Akzent6 4 3 5" xfId="4257" xr:uid="{00000000-0005-0000-0000-00002D060000}"/>
    <cellStyle name="40 % - Akzent6 4 3 5 2" xfId="7614" xr:uid="{00000000-0005-0000-0000-00002D060000}"/>
    <cellStyle name="40 % - Akzent6 4 3 5 2 2" xfId="21065" xr:uid="{00000000-0005-0000-0000-00002D060000}"/>
    <cellStyle name="40 % - Akzent6 4 3 5 2 3" xfId="34549" xr:uid="{00000000-0005-0000-0000-00002D060000}"/>
    <cellStyle name="40 % - Akzent6 4 3 5 2 4" xfId="48040" xr:uid="{00000000-0005-0000-0000-00002D060000}"/>
    <cellStyle name="40 % - Akzent6 4 3 5 3" xfId="10970" xr:uid="{00000000-0005-0000-0000-00002D060000}"/>
    <cellStyle name="40 % - Akzent6 4 3 5 3 2" xfId="24421" xr:uid="{00000000-0005-0000-0000-00002D060000}"/>
    <cellStyle name="40 % - Akzent6 4 3 5 3 3" xfId="37905" xr:uid="{00000000-0005-0000-0000-00002D060000}"/>
    <cellStyle name="40 % - Akzent6 4 3 5 3 4" xfId="51396" xr:uid="{00000000-0005-0000-0000-00002D060000}"/>
    <cellStyle name="40 % - Akzent6 4 3 5 4" xfId="14326" xr:uid="{00000000-0005-0000-0000-00002D060000}"/>
    <cellStyle name="40 % - Akzent6 4 3 5 4 2" xfId="27777" xr:uid="{00000000-0005-0000-0000-00002D060000}"/>
    <cellStyle name="40 % - Akzent6 4 3 5 4 3" xfId="41261" xr:uid="{00000000-0005-0000-0000-00002D060000}"/>
    <cellStyle name="40 % - Akzent6 4 3 5 4 4" xfId="54752" xr:uid="{00000000-0005-0000-0000-00002D060000}"/>
    <cellStyle name="40 % - Akzent6 4 3 5 5" xfId="17708" xr:uid="{00000000-0005-0000-0000-00002D060000}"/>
    <cellStyle name="40 % - Akzent6 4 3 5 6" xfId="31192" xr:uid="{00000000-0005-0000-0000-00002D060000}"/>
    <cellStyle name="40 % - Akzent6 4 3 5 7" xfId="44683" xr:uid="{00000000-0005-0000-0000-00002D060000}"/>
    <cellStyle name="40 % - Akzent6 4 3 6" xfId="4807" xr:uid="{00000000-0005-0000-0000-000028060000}"/>
    <cellStyle name="40 % - Akzent6 4 3 6 2" xfId="18258" xr:uid="{00000000-0005-0000-0000-000028060000}"/>
    <cellStyle name="40 % - Akzent6 4 3 6 3" xfId="31742" xr:uid="{00000000-0005-0000-0000-000028060000}"/>
    <cellStyle name="40 % - Akzent6 4 3 6 4" xfId="45233" xr:uid="{00000000-0005-0000-0000-000028060000}"/>
    <cellStyle name="40 % - Akzent6 4 3 7" xfId="8163" xr:uid="{00000000-0005-0000-0000-000028060000}"/>
    <cellStyle name="40 % - Akzent6 4 3 7 2" xfId="21614" xr:uid="{00000000-0005-0000-0000-000028060000}"/>
    <cellStyle name="40 % - Akzent6 4 3 7 3" xfId="35098" xr:uid="{00000000-0005-0000-0000-000028060000}"/>
    <cellStyle name="40 % - Akzent6 4 3 7 4" xfId="48589" xr:uid="{00000000-0005-0000-0000-000028060000}"/>
    <cellStyle name="40 % - Akzent6 4 3 8" xfId="11519" xr:uid="{00000000-0005-0000-0000-000028060000}"/>
    <cellStyle name="40 % - Akzent6 4 3 8 2" xfId="24970" xr:uid="{00000000-0005-0000-0000-000028060000}"/>
    <cellStyle name="40 % - Akzent6 4 3 8 3" xfId="38454" xr:uid="{00000000-0005-0000-0000-000028060000}"/>
    <cellStyle name="40 % - Akzent6 4 3 8 4" xfId="51945" xr:uid="{00000000-0005-0000-0000-000028060000}"/>
    <cellStyle name="40 % - Akzent6 4 3 9" xfId="14900" xr:uid="{00000000-0005-0000-0000-000028060000}"/>
    <cellStyle name="40 % - Akzent6 4 4" xfId="1743" xr:uid="{00000000-0005-0000-0000-00002E060000}"/>
    <cellStyle name="40 % - Akzent6 4 4 2" xfId="2882" xr:uid="{00000000-0005-0000-0000-00002F060000}"/>
    <cellStyle name="40 % - Akzent6 4 4 2 2" xfId="6243" xr:uid="{00000000-0005-0000-0000-00002F060000}"/>
    <cellStyle name="40 % - Akzent6 4 4 2 2 2" xfId="19694" xr:uid="{00000000-0005-0000-0000-00002F060000}"/>
    <cellStyle name="40 % - Akzent6 4 4 2 2 3" xfId="33178" xr:uid="{00000000-0005-0000-0000-00002F060000}"/>
    <cellStyle name="40 % - Akzent6 4 4 2 2 4" xfId="46669" xr:uid="{00000000-0005-0000-0000-00002F060000}"/>
    <cellStyle name="40 % - Akzent6 4 4 2 3" xfId="9599" xr:uid="{00000000-0005-0000-0000-00002F060000}"/>
    <cellStyle name="40 % - Akzent6 4 4 2 3 2" xfId="23050" xr:uid="{00000000-0005-0000-0000-00002F060000}"/>
    <cellStyle name="40 % - Akzent6 4 4 2 3 3" xfId="36534" xr:uid="{00000000-0005-0000-0000-00002F060000}"/>
    <cellStyle name="40 % - Akzent6 4 4 2 3 4" xfId="50025" xr:uid="{00000000-0005-0000-0000-00002F060000}"/>
    <cellStyle name="40 % - Akzent6 4 4 2 4" xfId="12955" xr:uid="{00000000-0005-0000-0000-00002F060000}"/>
    <cellStyle name="40 % - Akzent6 4 4 2 4 2" xfId="26406" xr:uid="{00000000-0005-0000-0000-00002F060000}"/>
    <cellStyle name="40 % - Akzent6 4 4 2 4 3" xfId="39890" xr:uid="{00000000-0005-0000-0000-00002F060000}"/>
    <cellStyle name="40 % - Akzent6 4 4 2 4 4" xfId="53381" xr:uid="{00000000-0005-0000-0000-00002F060000}"/>
    <cellStyle name="40 % - Akzent6 4 4 2 5" xfId="16337" xr:uid="{00000000-0005-0000-0000-00002F060000}"/>
    <cellStyle name="40 % - Akzent6 4 4 2 6" xfId="29821" xr:uid="{00000000-0005-0000-0000-00002F060000}"/>
    <cellStyle name="40 % - Akzent6 4 4 2 7" xfId="43312" xr:uid="{00000000-0005-0000-0000-00002F060000}"/>
    <cellStyle name="40 % - Akzent6 4 4 3" xfId="5116" xr:uid="{00000000-0005-0000-0000-00002E060000}"/>
    <cellStyle name="40 % - Akzent6 4 4 3 2" xfId="18567" xr:uid="{00000000-0005-0000-0000-00002E060000}"/>
    <cellStyle name="40 % - Akzent6 4 4 3 3" xfId="32051" xr:uid="{00000000-0005-0000-0000-00002E060000}"/>
    <cellStyle name="40 % - Akzent6 4 4 3 4" xfId="45542" xr:uid="{00000000-0005-0000-0000-00002E060000}"/>
    <cellStyle name="40 % - Akzent6 4 4 4" xfId="8472" xr:uid="{00000000-0005-0000-0000-00002E060000}"/>
    <cellStyle name="40 % - Akzent6 4 4 4 2" xfId="21923" xr:uid="{00000000-0005-0000-0000-00002E060000}"/>
    <cellStyle name="40 % - Akzent6 4 4 4 3" xfId="35407" xr:uid="{00000000-0005-0000-0000-00002E060000}"/>
    <cellStyle name="40 % - Akzent6 4 4 4 4" xfId="48898" xr:uid="{00000000-0005-0000-0000-00002E060000}"/>
    <cellStyle name="40 % - Akzent6 4 4 5" xfId="11828" xr:uid="{00000000-0005-0000-0000-00002E060000}"/>
    <cellStyle name="40 % - Akzent6 4 4 5 2" xfId="25279" xr:uid="{00000000-0005-0000-0000-00002E060000}"/>
    <cellStyle name="40 % - Akzent6 4 4 5 3" xfId="38763" xr:uid="{00000000-0005-0000-0000-00002E060000}"/>
    <cellStyle name="40 % - Akzent6 4 4 5 4" xfId="52254" xr:uid="{00000000-0005-0000-0000-00002E060000}"/>
    <cellStyle name="40 % - Akzent6 4 4 6" xfId="15210" xr:uid="{00000000-0005-0000-0000-00002E060000}"/>
    <cellStyle name="40 % - Akzent6 4 4 7" xfId="28694" xr:uid="{00000000-0005-0000-0000-00002E060000}"/>
    <cellStyle name="40 % - Akzent6 4 4 8" xfId="42185" xr:uid="{00000000-0005-0000-0000-00002E060000}"/>
    <cellStyle name="40 % - Akzent6 4 5" xfId="2320" xr:uid="{00000000-0005-0000-0000-000030060000}"/>
    <cellStyle name="40 % - Akzent6 4 5 2" xfId="5682" xr:uid="{00000000-0005-0000-0000-000030060000}"/>
    <cellStyle name="40 % - Akzent6 4 5 2 2" xfId="19133" xr:uid="{00000000-0005-0000-0000-000030060000}"/>
    <cellStyle name="40 % - Akzent6 4 5 2 3" xfId="32617" xr:uid="{00000000-0005-0000-0000-000030060000}"/>
    <cellStyle name="40 % - Akzent6 4 5 2 4" xfId="46108" xr:uid="{00000000-0005-0000-0000-000030060000}"/>
    <cellStyle name="40 % - Akzent6 4 5 3" xfId="9038" xr:uid="{00000000-0005-0000-0000-000030060000}"/>
    <cellStyle name="40 % - Akzent6 4 5 3 2" xfId="22489" xr:uid="{00000000-0005-0000-0000-000030060000}"/>
    <cellStyle name="40 % - Akzent6 4 5 3 3" xfId="35973" xr:uid="{00000000-0005-0000-0000-000030060000}"/>
    <cellStyle name="40 % - Akzent6 4 5 3 4" xfId="49464" xr:uid="{00000000-0005-0000-0000-000030060000}"/>
    <cellStyle name="40 % - Akzent6 4 5 4" xfId="12394" xr:uid="{00000000-0005-0000-0000-000030060000}"/>
    <cellStyle name="40 % - Akzent6 4 5 4 2" xfId="25845" xr:uid="{00000000-0005-0000-0000-000030060000}"/>
    <cellStyle name="40 % - Akzent6 4 5 4 3" xfId="39329" xr:uid="{00000000-0005-0000-0000-000030060000}"/>
    <cellStyle name="40 % - Akzent6 4 5 4 4" xfId="52820" xr:uid="{00000000-0005-0000-0000-000030060000}"/>
    <cellStyle name="40 % - Akzent6 4 5 5" xfId="15776" xr:uid="{00000000-0005-0000-0000-000030060000}"/>
    <cellStyle name="40 % - Akzent6 4 5 6" xfId="29260" xr:uid="{00000000-0005-0000-0000-000030060000}"/>
    <cellStyle name="40 % - Akzent6 4 5 7" xfId="42751" xr:uid="{00000000-0005-0000-0000-000030060000}"/>
    <cellStyle name="40 % - Akzent6 4 6" xfId="3426" xr:uid="{00000000-0005-0000-0000-000031060000}"/>
    <cellStyle name="40 % - Akzent6 4 6 2" xfId="6787" xr:uid="{00000000-0005-0000-0000-000031060000}"/>
    <cellStyle name="40 % - Akzent6 4 6 2 2" xfId="20238" xr:uid="{00000000-0005-0000-0000-000031060000}"/>
    <cellStyle name="40 % - Akzent6 4 6 2 3" xfId="33722" xr:uid="{00000000-0005-0000-0000-000031060000}"/>
    <cellStyle name="40 % - Akzent6 4 6 2 4" xfId="47213" xr:uid="{00000000-0005-0000-0000-000031060000}"/>
    <cellStyle name="40 % - Akzent6 4 6 3" xfId="10143" xr:uid="{00000000-0005-0000-0000-000031060000}"/>
    <cellStyle name="40 % - Akzent6 4 6 3 2" xfId="23594" xr:uid="{00000000-0005-0000-0000-000031060000}"/>
    <cellStyle name="40 % - Akzent6 4 6 3 3" xfId="37078" xr:uid="{00000000-0005-0000-0000-000031060000}"/>
    <cellStyle name="40 % - Akzent6 4 6 3 4" xfId="50569" xr:uid="{00000000-0005-0000-0000-000031060000}"/>
    <cellStyle name="40 % - Akzent6 4 6 4" xfId="13499" xr:uid="{00000000-0005-0000-0000-000031060000}"/>
    <cellStyle name="40 % - Akzent6 4 6 4 2" xfId="26950" xr:uid="{00000000-0005-0000-0000-000031060000}"/>
    <cellStyle name="40 % - Akzent6 4 6 4 3" xfId="40434" xr:uid="{00000000-0005-0000-0000-000031060000}"/>
    <cellStyle name="40 % - Akzent6 4 6 4 4" xfId="53925" xr:uid="{00000000-0005-0000-0000-000031060000}"/>
    <cellStyle name="40 % - Akzent6 4 6 5" xfId="16881" xr:uid="{00000000-0005-0000-0000-000031060000}"/>
    <cellStyle name="40 % - Akzent6 4 6 6" xfId="30365" xr:uid="{00000000-0005-0000-0000-000031060000}"/>
    <cellStyle name="40 % - Akzent6 4 6 7" xfId="43856" xr:uid="{00000000-0005-0000-0000-000031060000}"/>
    <cellStyle name="40 % - Akzent6 4 7" xfId="4006" xr:uid="{00000000-0005-0000-0000-000032060000}"/>
    <cellStyle name="40 % - Akzent6 4 7 2" xfId="7363" xr:uid="{00000000-0005-0000-0000-000032060000}"/>
    <cellStyle name="40 % - Akzent6 4 7 2 2" xfId="20814" xr:uid="{00000000-0005-0000-0000-000032060000}"/>
    <cellStyle name="40 % - Akzent6 4 7 2 3" xfId="34298" xr:uid="{00000000-0005-0000-0000-000032060000}"/>
    <cellStyle name="40 % - Akzent6 4 7 2 4" xfId="47789" xr:uid="{00000000-0005-0000-0000-000032060000}"/>
    <cellStyle name="40 % - Akzent6 4 7 3" xfId="10719" xr:uid="{00000000-0005-0000-0000-000032060000}"/>
    <cellStyle name="40 % - Akzent6 4 7 3 2" xfId="24170" xr:uid="{00000000-0005-0000-0000-000032060000}"/>
    <cellStyle name="40 % - Akzent6 4 7 3 3" xfId="37654" xr:uid="{00000000-0005-0000-0000-000032060000}"/>
    <cellStyle name="40 % - Akzent6 4 7 3 4" xfId="51145" xr:uid="{00000000-0005-0000-0000-000032060000}"/>
    <cellStyle name="40 % - Akzent6 4 7 4" xfId="14075" xr:uid="{00000000-0005-0000-0000-000032060000}"/>
    <cellStyle name="40 % - Akzent6 4 7 4 2" xfId="27526" xr:uid="{00000000-0005-0000-0000-000032060000}"/>
    <cellStyle name="40 % - Akzent6 4 7 4 3" xfId="41010" xr:uid="{00000000-0005-0000-0000-000032060000}"/>
    <cellStyle name="40 % - Akzent6 4 7 4 4" xfId="54501" xr:uid="{00000000-0005-0000-0000-000032060000}"/>
    <cellStyle name="40 % - Akzent6 4 7 5" xfId="17457" xr:uid="{00000000-0005-0000-0000-000032060000}"/>
    <cellStyle name="40 % - Akzent6 4 7 6" xfId="30941" xr:uid="{00000000-0005-0000-0000-000032060000}"/>
    <cellStyle name="40 % - Akzent6 4 7 7" xfId="44432" xr:uid="{00000000-0005-0000-0000-000032060000}"/>
    <cellStyle name="40 % - Akzent6 4 8" xfId="4556" xr:uid="{00000000-0005-0000-0000-00001B060000}"/>
    <cellStyle name="40 % - Akzent6 4 8 2" xfId="18007" xr:uid="{00000000-0005-0000-0000-00001B060000}"/>
    <cellStyle name="40 % - Akzent6 4 8 3" xfId="31491" xr:uid="{00000000-0005-0000-0000-00001B060000}"/>
    <cellStyle name="40 % - Akzent6 4 8 4" xfId="44982" xr:uid="{00000000-0005-0000-0000-00001B060000}"/>
    <cellStyle name="40 % - Akzent6 4 9" xfId="7912" xr:uid="{00000000-0005-0000-0000-00001B060000}"/>
    <cellStyle name="40 % - Akzent6 4 9 2" xfId="21363" xr:uid="{00000000-0005-0000-0000-00001B060000}"/>
    <cellStyle name="40 % - Akzent6 4 9 3" xfId="34847" xr:uid="{00000000-0005-0000-0000-00001B060000}"/>
    <cellStyle name="40 % - Akzent6 4 9 4" xfId="48338" xr:uid="{00000000-0005-0000-0000-00001B060000}"/>
    <cellStyle name="40 % - Akzent6 5" xfId="1204" xr:uid="{00000000-0005-0000-0000-000033060000}"/>
    <cellStyle name="40 % - Akzent6 5 10" xfId="14667" xr:uid="{00000000-0005-0000-0000-000033060000}"/>
    <cellStyle name="40 % - Akzent6 5 11" xfId="28150" xr:uid="{00000000-0005-0000-0000-000033060000}"/>
    <cellStyle name="40 % - Akzent6 5 12" xfId="41641" xr:uid="{00000000-0005-0000-0000-000033060000}"/>
    <cellStyle name="40 % - Akzent6 5 2" xfId="1435" xr:uid="{00000000-0005-0000-0000-000034060000}"/>
    <cellStyle name="40 % - Akzent6 5 2 10" xfId="28400" xr:uid="{00000000-0005-0000-0000-000034060000}"/>
    <cellStyle name="40 % - Akzent6 5 2 11" xfId="41891" xr:uid="{00000000-0005-0000-0000-000034060000}"/>
    <cellStyle name="40 % - Akzent6 5 2 2" xfId="2009" xr:uid="{00000000-0005-0000-0000-000035060000}"/>
    <cellStyle name="40 % - Akzent6 5 2 2 2" xfId="3149" xr:uid="{00000000-0005-0000-0000-000036060000}"/>
    <cellStyle name="40 % - Akzent6 5 2 2 2 2" xfId="6510" xr:uid="{00000000-0005-0000-0000-000036060000}"/>
    <cellStyle name="40 % - Akzent6 5 2 2 2 2 2" xfId="19961" xr:uid="{00000000-0005-0000-0000-000036060000}"/>
    <cellStyle name="40 % - Akzent6 5 2 2 2 2 3" xfId="33445" xr:uid="{00000000-0005-0000-0000-000036060000}"/>
    <cellStyle name="40 % - Akzent6 5 2 2 2 2 4" xfId="46936" xr:uid="{00000000-0005-0000-0000-000036060000}"/>
    <cellStyle name="40 % - Akzent6 5 2 2 2 3" xfId="9866" xr:uid="{00000000-0005-0000-0000-000036060000}"/>
    <cellStyle name="40 % - Akzent6 5 2 2 2 3 2" xfId="23317" xr:uid="{00000000-0005-0000-0000-000036060000}"/>
    <cellStyle name="40 % - Akzent6 5 2 2 2 3 3" xfId="36801" xr:uid="{00000000-0005-0000-0000-000036060000}"/>
    <cellStyle name="40 % - Akzent6 5 2 2 2 3 4" xfId="50292" xr:uid="{00000000-0005-0000-0000-000036060000}"/>
    <cellStyle name="40 % - Akzent6 5 2 2 2 4" xfId="13222" xr:uid="{00000000-0005-0000-0000-000036060000}"/>
    <cellStyle name="40 % - Akzent6 5 2 2 2 4 2" xfId="26673" xr:uid="{00000000-0005-0000-0000-000036060000}"/>
    <cellStyle name="40 % - Akzent6 5 2 2 2 4 3" xfId="40157" xr:uid="{00000000-0005-0000-0000-000036060000}"/>
    <cellStyle name="40 % - Akzent6 5 2 2 2 4 4" xfId="53648" xr:uid="{00000000-0005-0000-0000-000036060000}"/>
    <cellStyle name="40 % - Akzent6 5 2 2 2 5" xfId="16604" xr:uid="{00000000-0005-0000-0000-000036060000}"/>
    <cellStyle name="40 % - Akzent6 5 2 2 2 6" xfId="30088" xr:uid="{00000000-0005-0000-0000-000036060000}"/>
    <cellStyle name="40 % - Akzent6 5 2 2 2 7" xfId="43579" xr:uid="{00000000-0005-0000-0000-000036060000}"/>
    <cellStyle name="40 % - Akzent6 5 2 2 3" xfId="5383" xr:uid="{00000000-0005-0000-0000-000035060000}"/>
    <cellStyle name="40 % - Akzent6 5 2 2 3 2" xfId="18834" xr:uid="{00000000-0005-0000-0000-000035060000}"/>
    <cellStyle name="40 % - Akzent6 5 2 2 3 3" xfId="32318" xr:uid="{00000000-0005-0000-0000-000035060000}"/>
    <cellStyle name="40 % - Akzent6 5 2 2 3 4" xfId="45809" xr:uid="{00000000-0005-0000-0000-000035060000}"/>
    <cellStyle name="40 % - Akzent6 5 2 2 4" xfId="8739" xr:uid="{00000000-0005-0000-0000-000035060000}"/>
    <cellStyle name="40 % - Akzent6 5 2 2 4 2" xfId="22190" xr:uid="{00000000-0005-0000-0000-000035060000}"/>
    <cellStyle name="40 % - Akzent6 5 2 2 4 3" xfId="35674" xr:uid="{00000000-0005-0000-0000-000035060000}"/>
    <cellStyle name="40 % - Akzent6 5 2 2 4 4" xfId="49165" xr:uid="{00000000-0005-0000-0000-000035060000}"/>
    <cellStyle name="40 % - Akzent6 5 2 2 5" xfId="12095" xr:uid="{00000000-0005-0000-0000-000035060000}"/>
    <cellStyle name="40 % - Akzent6 5 2 2 5 2" xfId="25546" xr:uid="{00000000-0005-0000-0000-000035060000}"/>
    <cellStyle name="40 % - Akzent6 5 2 2 5 3" xfId="39030" xr:uid="{00000000-0005-0000-0000-000035060000}"/>
    <cellStyle name="40 % - Akzent6 5 2 2 5 4" xfId="52521" xr:uid="{00000000-0005-0000-0000-000035060000}"/>
    <cellStyle name="40 % - Akzent6 5 2 2 6" xfId="15477" xr:uid="{00000000-0005-0000-0000-000035060000}"/>
    <cellStyle name="40 % - Akzent6 5 2 2 7" xfId="28961" xr:uid="{00000000-0005-0000-0000-000035060000}"/>
    <cellStyle name="40 % - Akzent6 5 2 2 8" xfId="42452" xr:uid="{00000000-0005-0000-0000-000035060000}"/>
    <cellStyle name="40 % - Akzent6 5 2 3" xfId="2589" xr:uid="{00000000-0005-0000-0000-000037060000}"/>
    <cellStyle name="40 % - Akzent6 5 2 3 2" xfId="5950" xr:uid="{00000000-0005-0000-0000-000037060000}"/>
    <cellStyle name="40 % - Akzent6 5 2 3 2 2" xfId="19401" xr:uid="{00000000-0005-0000-0000-000037060000}"/>
    <cellStyle name="40 % - Akzent6 5 2 3 2 3" xfId="32885" xr:uid="{00000000-0005-0000-0000-000037060000}"/>
    <cellStyle name="40 % - Akzent6 5 2 3 2 4" xfId="46376" xr:uid="{00000000-0005-0000-0000-000037060000}"/>
    <cellStyle name="40 % - Akzent6 5 2 3 3" xfId="9306" xr:uid="{00000000-0005-0000-0000-000037060000}"/>
    <cellStyle name="40 % - Akzent6 5 2 3 3 2" xfId="22757" xr:uid="{00000000-0005-0000-0000-000037060000}"/>
    <cellStyle name="40 % - Akzent6 5 2 3 3 3" xfId="36241" xr:uid="{00000000-0005-0000-0000-000037060000}"/>
    <cellStyle name="40 % - Akzent6 5 2 3 3 4" xfId="49732" xr:uid="{00000000-0005-0000-0000-000037060000}"/>
    <cellStyle name="40 % - Akzent6 5 2 3 4" xfId="12662" xr:uid="{00000000-0005-0000-0000-000037060000}"/>
    <cellStyle name="40 % - Akzent6 5 2 3 4 2" xfId="26113" xr:uid="{00000000-0005-0000-0000-000037060000}"/>
    <cellStyle name="40 % - Akzent6 5 2 3 4 3" xfId="39597" xr:uid="{00000000-0005-0000-0000-000037060000}"/>
    <cellStyle name="40 % - Akzent6 5 2 3 4 4" xfId="53088" xr:uid="{00000000-0005-0000-0000-000037060000}"/>
    <cellStyle name="40 % - Akzent6 5 2 3 5" xfId="16044" xr:uid="{00000000-0005-0000-0000-000037060000}"/>
    <cellStyle name="40 % - Akzent6 5 2 3 6" xfId="29528" xr:uid="{00000000-0005-0000-0000-000037060000}"/>
    <cellStyle name="40 % - Akzent6 5 2 3 7" xfId="43019" xr:uid="{00000000-0005-0000-0000-000037060000}"/>
    <cellStyle name="40 % - Akzent6 5 2 4" xfId="3694" xr:uid="{00000000-0005-0000-0000-000038060000}"/>
    <cellStyle name="40 % - Akzent6 5 2 4 2" xfId="7055" xr:uid="{00000000-0005-0000-0000-000038060000}"/>
    <cellStyle name="40 % - Akzent6 5 2 4 2 2" xfId="20506" xr:uid="{00000000-0005-0000-0000-000038060000}"/>
    <cellStyle name="40 % - Akzent6 5 2 4 2 3" xfId="33990" xr:uid="{00000000-0005-0000-0000-000038060000}"/>
    <cellStyle name="40 % - Akzent6 5 2 4 2 4" xfId="47481" xr:uid="{00000000-0005-0000-0000-000038060000}"/>
    <cellStyle name="40 % - Akzent6 5 2 4 3" xfId="10411" xr:uid="{00000000-0005-0000-0000-000038060000}"/>
    <cellStyle name="40 % - Akzent6 5 2 4 3 2" xfId="23862" xr:uid="{00000000-0005-0000-0000-000038060000}"/>
    <cellStyle name="40 % - Akzent6 5 2 4 3 3" xfId="37346" xr:uid="{00000000-0005-0000-0000-000038060000}"/>
    <cellStyle name="40 % - Akzent6 5 2 4 3 4" xfId="50837" xr:uid="{00000000-0005-0000-0000-000038060000}"/>
    <cellStyle name="40 % - Akzent6 5 2 4 4" xfId="13767" xr:uid="{00000000-0005-0000-0000-000038060000}"/>
    <cellStyle name="40 % - Akzent6 5 2 4 4 2" xfId="27218" xr:uid="{00000000-0005-0000-0000-000038060000}"/>
    <cellStyle name="40 % - Akzent6 5 2 4 4 3" xfId="40702" xr:uid="{00000000-0005-0000-0000-000038060000}"/>
    <cellStyle name="40 % - Akzent6 5 2 4 4 4" xfId="54193" xr:uid="{00000000-0005-0000-0000-000038060000}"/>
    <cellStyle name="40 % - Akzent6 5 2 4 5" xfId="17149" xr:uid="{00000000-0005-0000-0000-000038060000}"/>
    <cellStyle name="40 % - Akzent6 5 2 4 6" xfId="30633" xr:uid="{00000000-0005-0000-0000-000038060000}"/>
    <cellStyle name="40 % - Akzent6 5 2 4 7" xfId="44124" xr:uid="{00000000-0005-0000-0000-000038060000}"/>
    <cellStyle name="40 % - Akzent6 5 2 5" xfId="4274" xr:uid="{00000000-0005-0000-0000-000039060000}"/>
    <cellStyle name="40 % - Akzent6 5 2 5 2" xfId="7631" xr:uid="{00000000-0005-0000-0000-000039060000}"/>
    <cellStyle name="40 % - Akzent6 5 2 5 2 2" xfId="21082" xr:uid="{00000000-0005-0000-0000-000039060000}"/>
    <cellStyle name="40 % - Akzent6 5 2 5 2 3" xfId="34566" xr:uid="{00000000-0005-0000-0000-000039060000}"/>
    <cellStyle name="40 % - Akzent6 5 2 5 2 4" xfId="48057" xr:uid="{00000000-0005-0000-0000-000039060000}"/>
    <cellStyle name="40 % - Akzent6 5 2 5 3" xfId="10987" xr:uid="{00000000-0005-0000-0000-000039060000}"/>
    <cellStyle name="40 % - Akzent6 5 2 5 3 2" xfId="24438" xr:uid="{00000000-0005-0000-0000-000039060000}"/>
    <cellStyle name="40 % - Akzent6 5 2 5 3 3" xfId="37922" xr:uid="{00000000-0005-0000-0000-000039060000}"/>
    <cellStyle name="40 % - Akzent6 5 2 5 3 4" xfId="51413" xr:uid="{00000000-0005-0000-0000-000039060000}"/>
    <cellStyle name="40 % - Akzent6 5 2 5 4" xfId="14343" xr:uid="{00000000-0005-0000-0000-000039060000}"/>
    <cellStyle name="40 % - Akzent6 5 2 5 4 2" xfId="27794" xr:uid="{00000000-0005-0000-0000-000039060000}"/>
    <cellStyle name="40 % - Akzent6 5 2 5 4 3" xfId="41278" xr:uid="{00000000-0005-0000-0000-000039060000}"/>
    <cellStyle name="40 % - Akzent6 5 2 5 4 4" xfId="54769" xr:uid="{00000000-0005-0000-0000-000039060000}"/>
    <cellStyle name="40 % - Akzent6 5 2 5 5" xfId="17725" xr:uid="{00000000-0005-0000-0000-000039060000}"/>
    <cellStyle name="40 % - Akzent6 5 2 5 6" xfId="31209" xr:uid="{00000000-0005-0000-0000-000039060000}"/>
    <cellStyle name="40 % - Akzent6 5 2 5 7" xfId="44700" xr:uid="{00000000-0005-0000-0000-000039060000}"/>
    <cellStyle name="40 % - Akzent6 5 2 6" xfId="4824" xr:uid="{00000000-0005-0000-0000-000034060000}"/>
    <cellStyle name="40 % - Akzent6 5 2 6 2" xfId="18275" xr:uid="{00000000-0005-0000-0000-000034060000}"/>
    <cellStyle name="40 % - Akzent6 5 2 6 3" xfId="31759" xr:uid="{00000000-0005-0000-0000-000034060000}"/>
    <cellStyle name="40 % - Akzent6 5 2 6 4" xfId="45250" xr:uid="{00000000-0005-0000-0000-000034060000}"/>
    <cellStyle name="40 % - Akzent6 5 2 7" xfId="8180" xr:uid="{00000000-0005-0000-0000-000034060000}"/>
    <cellStyle name="40 % - Akzent6 5 2 7 2" xfId="21631" xr:uid="{00000000-0005-0000-0000-000034060000}"/>
    <cellStyle name="40 % - Akzent6 5 2 7 3" xfId="35115" xr:uid="{00000000-0005-0000-0000-000034060000}"/>
    <cellStyle name="40 % - Akzent6 5 2 7 4" xfId="48606" xr:uid="{00000000-0005-0000-0000-000034060000}"/>
    <cellStyle name="40 % - Akzent6 5 2 8" xfId="11536" xr:uid="{00000000-0005-0000-0000-000034060000}"/>
    <cellStyle name="40 % - Akzent6 5 2 8 2" xfId="24987" xr:uid="{00000000-0005-0000-0000-000034060000}"/>
    <cellStyle name="40 % - Akzent6 5 2 8 3" xfId="38471" xr:uid="{00000000-0005-0000-0000-000034060000}"/>
    <cellStyle name="40 % - Akzent6 5 2 8 4" xfId="51962" xr:uid="{00000000-0005-0000-0000-000034060000}"/>
    <cellStyle name="40 % - Akzent6 5 2 9" xfId="14917" xr:uid="{00000000-0005-0000-0000-000034060000}"/>
    <cellStyle name="40 % - Akzent6 5 3" xfId="1760" xr:uid="{00000000-0005-0000-0000-00003A060000}"/>
    <cellStyle name="40 % - Akzent6 5 3 2" xfId="2899" xr:uid="{00000000-0005-0000-0000-00003B060000}"/>
    <cellStyle name="40 % - Akzent6 5 3 2 2" xfId="6260" xr:uid="{00000000-0005-0000-0000-00003B060000}"/>
    <cellStyle name="40 % - Akzent6 5 3 2 2 2" xfId="19711" xr:uid="{00000000-0005-0000-0000-00003B060000}"/>
    <cellStyle name="40 % - Akzent6 5 3 2 2 3" xfId="33195" xr:uid="{00000000-0005-0000-0000-00003B060000}"/>
    <cellStyle name="40 % - Akzent6 5 3 2 2 4" xfId="46686" xr:uid="{00000000-0005-0000-0000-00003B060000}"/>
    <cellStyle name="40 % - Akzent6 5 3 2 3" xfId="9616" xr:uid="{00000000-0005-0000-0000-00003B060000}"/>
    <cellStyle name="40 % - Akzent6 5 3 2 3 2" xfId="23067" xr:uid="{00000000-0005-0000-0000-00003B060000}"/>
    <cellStyle name="40 % - Akzent6 5 3 2 3 3" xfId="36551" xr:uid="{00000000-0005-0000-0000-00003B060000}"/>
    <cellStyle name="40 % - Akzent6 5 3 2 3 4" xfId="50042" xr:uid="{00000000-0005-0000-0000-00003B060000}"/>
    <cellStyle name="40 % - Akzent6 5 3 2 4" xfId="12972" xr:uid="{00000000-0005-0000-0000-00003B060000}"/>
    <cellStyle name="40 % - Akzent6 5 3 2 4 2" xfId="26423" xr:uid="{00000000-0005-0000-0000-00003B060000}"/>
    <cellStyle name="40 % - Akzent6 5 3 2 4 3" xfId="39907" xr:uid="{00000000-0005-0000-0000-00003B060000}"/>
    <cellStyle name="40 % - Akzent6 5 3 2 4 4" xfId="53398" xr:uid="{00000000-0005-0000-0000-00003B060000}"/>
    <cellStyle name="40 % - Akzent6 5 3 2 5" xfId="16354" xr:uid="{00000000-0005-0000-0000-00003B060000}"/>
    <cellStyle name="40 % - Akzent6 5 3 2 6" xfId="29838" xr:uid="{00000000-0005-0000-0000-00003B060000}"/>
    <cellStyle name="40 % - Akzent6 5 3 2 7" xfId="43329" xr:uid="{00000000-0005-0000-0000-00003B060000}"/>
    <cellStyle name="40 % - Akzent6 5 3 3" xfId="5133" xr:uid="{00000000-0005-0000-0000-00003A060000}"/>
    <cellStyle name="40 % - Akzent6 5 3 3 2" xfId="18584" xr:uid="{00000000-0005-0000-0000-00003A060000}"/>
    <cellStyle name="40 % - Akzent6 5 3 3 3" xfId="32068" xr:uid="{00000000-0005-0000-0000-00003A060000}"/>
    <cellStyle name="40 % - Akzent6 5 3 3 4" xfId="45559" xr:uid="{00000000-0005-0000-0000-00003A060000}"/>
    <cellStyle name="40 % - Akzent6 5 3 4" xfId="8489" xr:uid="{00000000-0005-0000-0000-00003A060000}"/>
    <cellStyle name="40 % - Akzent6 5 3 4 2" xfId="21940" xr:uid="{00000000-0005-0000-0000-00003A060000}"/>
    <cellStyle name="40 % - Akzent6 5 3 4 3" xfId="35424" xr:uid="{00000000-0005-0000-0000-00003A060000}"/>
    <cellStyle name="40 % - Akzent6 5 3 4 4" xfId="48915" xr:uid="{00000000-0005-0000-0000-00003A060000}"/>
    <cellStyle name="40 % - Akzent6 5 3 5" xfId="11845" xr:uid="{00000000-0005-0000-0000-00003A060000}"/>
    <cellStyle name="40 % - Akzent6 5 3 5 2" xfId="25296" xr:uid="{00000000-0005-0000-0000-00003A060000}"/>
    <cellStyle name="40 % - Akzent6 5 3 5 3" xfId="38780" xr:uid="{00000000-0005-0000-0000-00003A060000}"/>
    <cellStyle name="40 % - Akzent6 5 3 5 4" xfId="52271" xr:uid="{00000000-0005-0000-0000-00003A060000}"/>
    <cellStyle name="40 % - Akzent6 5 3 6" xfId="15227" xr:uid="{00000000-0005-0000-0000-00003A060000}"/>
    <cellStyle name="40 % - Akzent6 5 3 7" xfId="28711" xr:uid="{00000000-0005-0000-0000-00003A060000}"/>
    <cellStyle name="40 % - Akzent6 5 3 8" xfId="42202" xr:uid="{00000000-0005-0000-0000-00003A060000}"/>
    <cellStyle name="40 % - Akzent6 5 4" xfId="2338" xr:uid="{00000000-0005-0000-0000-00003C060000}"/>
    <cellStyle name="40 % - Akzent6 5 4 2" xfId="5700" xr:uid="{00000000-0005-0000-0000-00003C060000}"/>
    <cellStyle name="40 % - Akzent6 5 4 2 2" xfId="19151" xr:uid="{00000000-0005-0000-0000-00003C060000}"/>
    <cellStyle name="40 % - Akzent6 5 4 2 3" xfId="32635" xr:uid="{00000000-0005-0000-0000-00003C060000}"/>
    <cellStyle name="40 % - Akzent6 5 4 2 4" xfId="46126" xr:uid="{00000000-0005-0000-0000-00003C060000}"/>
    <cellStyle name="40 % - Akzent6 5 4 3" xfId="9056" xr:uid="{00000000-0005-0000-0000-00003C060000}"/>
    <cellStyle name="40 % - Akzent6 5 4 3 2" xfId="22507" xr:uid="{00000000-0005-0000-0000-00003C060000}"/>
    <cellStyle name="40 % - Akzent6 5 4 3 3" xfId="35991" xr:uid="{00000000-0005-0000-0000-00003C060000}"/>
    <cellStyle name="40 % - Akzent6 5 4 3 4" xfId="49482" xr:uid="{00000000-0005-0000-0000-00003C060000}"/>
    <cellStyle name="40 % - Akzent6 5 4 4" xfId="12412" xr:uid="{00000000-0005-0000-0000-00003C060000}"/>
    <cellStyle name="40 % - Akzent6 5 4 4 2" xfId="25863" xr:uid="{00000000-0005-0000-0000-00003C060000}"/>
    <cellStyle name="40 % - Akzent6 5 4 4 3" xfId="39347" xr:uid="{00000000-0005-0000-0000-00003C060000}"/>
    <cellStyle name="40 % - Akzent6 5 4 4 4" xfId="52838" xr:uid="{00000000-0005-0000-0000-00003C060000}"/>
    <cellStyle name="40 % - Akzent6 5 4 5" xfId="15794" xr:uid="{00000000-0005-0000-0000-00003C060000}"/>
    <cellStyle name="40 % - Akzent6 5 4 6" xfId="29278" xr:uid="{00000000-0005-0000-0000-00003C060000}"/>
    <cellStyle name="40 % - Akzent6 5 4 7" xfId="42769" xr:uid="{00000000-0005-0000-0000-00003C060000}"/>
    <cellStyle name="40 % - Akzent6 5 5" xfId="3444" xr:uid="{00000000-0005-0000-0000-00003D060000}"/>
    <cellStyle name="40 % - Akzent6 5 5 2" xfId="6805" xr:uid="{00000000-0005-0000-0000-00003D060000}"/>
    <cellStyle name="40 % - Akzent6 5 5 2 2" xfId="20256" xr:uid="{00000000-0005-0000-0000-00003D060000}"/>
    <cellStyle name="40 % - Akzent6 5 5 2 3" xfId="33740" xr:uid="{00000000-0005-0000-0000-00003D060000}"/>
    <cellStyle name="40 % - Akzent6 5 5 2 4" xfId="47231" xr:uid="{00000000-0005-0000-0000-00003D060000}"/>
    <cellStyle name="40 % - Akzent6 5 5 3" xfId="10161" xr:uid="{00000000-0005-0000-0000-00003D060000}"/>
    <cellStyle name="40 % - Akzent6 5 5 3 2" xfId="23612" xr:uid="{00000000-0005-0000-0000-00003D060000}"/>
    <cellStyle name="40 % - Akzent6 5 5 3 3" xfId="37096" xr:uid="{00000000-0005-0000-0000-00003D060000}"/>
    <cellStyle name="40 % - Akzent6 5 5 3 4" xfId="50587" xr:uid="{00000000-0005-0000-0000-00003D060000}"/>
    <cellStyle name="40 % - Akzent6 5 5 4" xfId="13517" xr:uid="{00000000-0005-0000-0000-00003D060000}"/>
    <cellStyle name="40 % - Akzent6 5 5 4 2" xfId="26968" xr:uid="{00000000-0005-0000-0000-00003D060000}"/>
    <cellStyle name="40 % - Akzent6 5 5 4 3" xfId="40452" xr:uid="{00000000-0005-0000-0000-00003D060000}"/>
    <cellStyle name="40 % - Akzent6 5 5 4 4" xfId="53943" xr:uid="{00000000-0005-0000-0000-00003D060000}"/>
    <cellStyle name="40 % - Akzent6 5 5 5" xfId="16899" xr:uid="{00000000-0005-0000-0000-00003D060000}"/>
    <cellStyle name="40 % - Akzent6 5 5 6" xfId="30383" xr:uid="{00000000-0005-0000-0000-00003D060000}"/>
    <cellStyle name="40 % - Akzent6 5 5 7" xfId="43874" xr:uid="{00000000-0005-0000-0000-00003D060000}"/>
    <cellStyle name="40 % - Akzent6 5 6" xfId="4024" xr:uid="{00000000-0005-0000-0000-00003E060000}"/>
    <cellStyle name="40 % - Akzent6 5 6 2" xfId="7381" xr:uid="{00000000-0005-0000-0000-00003E060000}"/>
    <cellStyle name="40 % - Akzent6 5 6 2 2" xfId="20832" xr:uid="{00000000-0005-0000-0000-00003E060000}"/>
    <cellStyle name="40 % - Akzent6 5 6 2 3" xfId="34316" xr:uid="{00000000-0005-0000-0000-00003E060000}"/>
    <cellStyle name="40 % - Akzent6 5 6 2 4" xfId="47807" xr:uid="{00000000-0005-0000-0000-00003E060000}"/>
    <cellStyle name="40 % - Akzent6 5 6 3" xfId="10737" xr:uid="{00000000-0005-0000-0000-00003E060000}"/>
    <cellStyle name="40 % - Akzent6 5 6 3 2" xfId="24188" xr:uid="{00000000-0005-0000-0000-00003E060000}"/>
    <cellStyle name="40 % - Akzent6 5 6 3 3" xfId="37672" xr:uid="{00000000-0005-0000-0000-00003E060000}"/>
    <cellStyle name="40 % - Akzent6 5 6 3 4" xfId="51163" xr:uid="{00000000-0005-0000-0000-00003E060000}"/>
    <cellStyle name="40 % - Akzent6 5 6 4" xfId="14093" xr:uid="{00000000-0005-0000-0000-00003E060000}"/>
    <cellStyle name="40 % - Akzent6 5 6 4 2" xfId="27544" xr:uid="{00000000-0005-0000-0000-00003E060000}"/>
    <cellStyle name="40 % - Akzent6 5 6 4 3" xfId="41028" xr:uid="{00000000-0005-0000-0000-00003E060000}"/>
    <cellStyle name="40 % - Akzent6 5 6 4 4" xfId="54519" xr:uid="{00000000-0005-0000-0000-00003E060000}"/>
    <cellStyle name="40 % - Akzent6 5 6 5" xfId="17475" xr:uid="{00000000-0005-0000-0000-00003E060000}"/>
    <cellStyle name="40 % - Akzent6 5 6 6" xfId="30959" xr:uid="{00000000-0005-0000-0000-00003E060000}"/>
    <cellStyle name="40 % - Akzent6 5 6 7" xfId="44450" xr:uid="{00000000-0005-0000-0000-00003E060000}"/>
    <cellStyle name="40 % - Akzent6 5 7" xfId="4574" xr:uid="{00000000-0005-0000-0000-000033060000}"/>
    <cellStyle name="40 % - Akzent6 5 7 2" xfId="18025" xr:uid="{00000000-0005-0000-0000-000033060000}"/>
    <cellStyle name="40 % - Akzent6 5 7 3" xfId="31509" xr:uid="{00000000-0005-0000-0000-000033060000}"/>
    <cellStyle name="40 % - Akzent6 5 7 4" xfId="45000" xr:uid="{00000000-0005-0000-0000-000033060000}"/>
    <cellStyle name="40 % - Akzent6 5 8" xfId="7930" xr:uid="{00000000-0005-0000-0000-000033060000}"/>
    <cellStyle name="40 % - Akzent6 5 8 2" xfId="21381" xr:uid="{00000000-0005-0000-0000-000033060000}"/>
    <cellStyle name="40 % - Akzent6 5 8 3" xfId="34865" xr:uid="{00000000-0005-0000-0000-000033060000}"/>
    <cellStyle name="40 % - Akzent6 5 8 4" xfId="48356" xr:uid="{00000000-0005-0000-0000-000033060000}"/>
    <cellStyle name="40 % - Akzent6 5 9" xfId="11286" xr:uid="{00000000-0005-0000-0000-000033060000}"/>
    <cellStyle name="40 % - Akzent6 5 9 2" xfId="24737" xr:uid="{00000000-0005-0000-0000-000033060000}"/>
    <cellStyle name="40 % - Akzent6 5 9 3" xfId="38221" xr:uid="{00000000-0005-0000-0000-000033060000}"/>
    <cellStyle name="40 % - Akzent6 5 9 4" xfId="51712" xr:uid="{00000000-0005-0000-0000-000033060000}"/>
    <cellStyle name="40 % - Akzent6 6" xfId="1295" xr:uid="{00000000-0005-0000-0000-00003F060000}"/>
    <cellStyle name="40 % - Akzent6 6 10" xfId="14768" xr:uid="{00000000-0005-0000-0000-00003F060000}"/>
    <cellStyle name="40 % - Akzent6 6 11" xfId="28251" xr:uid="{00000000-0005-0000-0000-00003F060000}"/>
    <cellStyle name="40 % - Akzent6 6 12" xfId="41742" xr:uid="{00000000-0005-0000-0000-00003F060000}"/>
    <cellStyle name="40 % - Akzent6 6 2" xfId="1533" xr:uid="{00000000-0005-0000-0000-000040060000}"/>
    <cellStyle name="40 % - Akzent6 6 2 10" xfId="28501" xr:uid="{00000000-0005-0000-0000-000040060000}"/>
    <cellStyle name="40 % - Akzent6 6 2 11" xfId="41992" xr:uid="{00000000-0005-0000-0000-000040060000}"/>
    <cellStyle name="40 % - Akzent6 6 2 2" xfId="2109" xr:uid="{00000000-0005-0000-0000-000041060000}"/>
    <cellStyle name="40 % - Akzent6 6 2 2 2" xfId="3250" xr:uid="{00000000-0005-0000-0000-000042060000}"/>
    <cellStyle name="40 % - Akzent6 6 2 2 2 2" xfId="6611" xr:uid="{00000000-0005-0000-0000-000042060000}"/>
    <cellStyle name="40 % - Akzent6 6 2 2 2 2 2" xfId="20062" xr:uid="{00000000-0005-0000-0000-000042060000}"/>
    <cellStyle name="40 % - Akzent6 6 2 2 2 2 3" xfId="33546" xr:uid="{00000000-0005-0000-0000-000042060000}"/>
    <cellStyle name="40 % - Akzent6 6 2 2 2 2 4" xfId="47037" xr:uid="{00000000-0005-0000-0000-000042060000}"/>
    <cellStyle name="40 % - Akzent6 6 2 2 2 3" xfId="9967" xr:uid="{00000000-0005-0000-0000-000042060000}"/>
    <cellStyle name="40 % - Akzent6 6 2 2 2 3 2" xfId="23418" xr:uid="{00000000-0005-0000-0000-000042060000}"/>
    <cellStyle name="40 % - Akzent6 6 2 2 2 3 3" xfId="36902" xr:uid="{00000000-0005-0000-0000-000042060000}"/>
    <cellStyle name="40 % - Akzent6 6 2 2 2 3 4" xfId="50393" xr:uid="{00000000-0005-0000-0000-000042060000}"/>
    <cellStyle name="40 % - Akzent6 6 2 2 2 4" xfId="13323" xr:uid="{00000000-0005-0000-0000-000042060000}"/>
    <cellStyle name="40 % - Akzent6 6 2 2 2 4 2" xfId="26774" xr:uid="{00000000-0005-0000-0000-000042060000}"/>
    <cellStyle name="40 % - Akzent6 6 2 2 2 4 3" xfId="40258" xr:uid="{00000000-0005-0000-0000-000042060000}"/>
    <cellStyle name="40 % - Akzent6 6 2 2 2 4 4" xfId="53749" xr:uid="{00000000-0005-0000-0000-000042060000}"/>
    <cellStyle name="40 % - Akzent6 6 2 2 2 5" xfId="16705" xr:uid="{00000000-0005-0000-0000-000042060000}"/>
    <cellStyle name="40 % - Akzent6 6 2 2 2 6" xfId="30189" xr:uid="{00000000-0005-0000-0000-000042060000}"/>
    <cellStyle name="40 % - Akzent6 6 2 2 2 7" xfId="43680" xr:uid="{00000000-0005-0000-0000-000042060000}"/>
    <cellStyle name="40 % - Akzent6 6 2 2 3" xfId="5484" xr:uid="{00000000-0005-0000-0000-000041060000}"/>
    <cellStyle name="40 % - Akzent6 6 2 2 3 2" xfId="18935" xr:uid="{00000000-0005-0000-0000-000041060000}"/>
    <cellStyle name="40 % - Akzent6 6 2 2 3 3" xfId="32419" xr:uid="{00000000-0005-0000-0000-000041060000}"/>
    <cellStyle name="40 % - Akzent6 6 2 2 3 4" xfId="45910" xr:uid="{00000000-0005-0000-0000-000041060000}"/>
    <cellStyle name="40 % - Akzent6 6 2 2 4" xfId="8840" xr:uid="{00000000-0005-0000-0000-000041060000}"/>
    <cellStyle name="40 % - Akzent6 6 2 2 4 2" xfId="22291" xr:uid="{00000000-0005-0000-0000-000041060000}"/>
    <cellStyle name="40 % - Akzent6 6 2 2 4 3" xfId="35775" xr:uid="{00000000-0005-0000-0000-000041060000}"/>
    <cellStyle name="40 % - Akzent6 6 2 2 4 4" xfId="49266" xr:uid="{00000000-0005-0000-0000-000041060000}"/>
    <cellStyle name="40 % - Akzent6 6 2 2 5" xfId="12196" xr:uid="{00000000-0005-0000-0000-000041060000}"/>
    <cellStyle name="40 % - Akzent6 6 2 2 5 2" xfId="25647" xr:uid="{00000000-0005-0000-0000-000041060000}"/>
    <cellStyle name="40 % - Akzent6 6 2 2 5 3" xfId="39131" xr:uid="{00000000-0005-0000-0000-000041060000}"/>
    <cellStyle name="40 % - Akzent6 6 2 2 5 4" xfId="52622" xr:uid="{00000000-0005-0000-0000-000041060000}"/>
    <cellStyle name="40 % - Akzent6 6 2 2 6" xfId="15578" xr:uid="{00000000-0005-0000-0000-000041060000}"/>
    <cellStyle name="40 % - Akzent6 6 2 2 7" xfId="29062" xr:uid="{00000000-0005-0000-0000-000041060000}"/>
    <cellStyle name="40 % - Akzent6 6 2 2 8" xfId="42553" xr:uid="{00000000-0005-0000-0000-000041060000}"/>
    <cellStyle name="40 % - Akzent6 6 2 3" xfId="2690" xr:uid="{00000000-0005-0000-0000-000043060000}"/>
    <cellStyle name="40 % - Akzent6 6 2 3 2" xfId="6051" xr:uid="{00000000-0005-0000-0000-000043060000}"/>
    <cellStyle name="40 % - Akzent6 6 2 3 2 2" xfId="19502" xr:uid="{00000000-0005-0000-0000-000043060000}"/>
    <cellStyle name="40 % - Akzent6 6 2 3 2 3" xfId="32986" xr:uid="{00000000-0005-0000-0000-000043060000}"/>
    <cellStyle name="40 % - Akzent6 6 2 3 2 4" xfId="46477" xr:uid="{00000000-0005-0000-0000-000043060000}"/>
    <cellStyle name="40 % - Akzent6 6 2 3 3" xfId="9407" xr:uid="{00000000-0005-0000-0000-000043060000}"/>
    <cellStyle name="40 % - Akzent6 6 2 3 3 2" xfId="22858" xr:uid="{00000000-0005-0000-0000-000043060000}"/>
    <cellStyle name="40 % - Akzent6 6 2 3 3 3" xfId="36342" xr:uid="{00000000-0005-0000-0000-000043060000}"/>
    <cellStyle name="40 % - Akzent6 6 2 3 3 4" xfId="49833" xr:uid="{00000000-0005-0000-0000-000043060000}"/>
    <cellStyle name="40 % - Akzent6 6 2 3 4" xfId="12763" xr:uid="{00000000-0005-0000-0000-000043060000}"/>
    <cellStyle name="40 % - Akzent6 6 2 3 4 2" xfId="26214" xr:uid="{00000000-0005-0000-0000-000043060000}"/>
    <cellStyle name="40 % - Akzent6 6 2 3 4 3" xfId="39698" xr:uid="{00000000-0005-0000-0000-000043060000}"/>
    <cellStyle name="40 % - Akzent6 6 2 3 4 4" xfId="53189" xr:uid="{00000000-0005-0000-0000-000043060000}"/>
    <cellStyle name="40 % - Akzent6 6 2 3 5" xfId="16145" xr:uid="{00000000-0005-0000-0000-000043060000}"/>
    <cellStyle name="40 % - Akzent6 6 2 3 6" xfId="29629" xr:uid="{00000000-0005-0000-0000-000043060000}"/>
    <cellStyle name="40 % - Akzent6 6 2 3 7" xfId="43120" xr:uid="{00000000-0005-0000-0000-000043060000}"/>
    <cellStyle name="40 % - Akzent6 6 2 4" xfId="3795" xr:uid="{00000000-0005-0000-0000-000044060000}"/>
    <cellStyle name="40 % - Akzent6 6 2 4 2" xfId="7156" xr:uid="{00000000-0005-0000-0000-000044060000}"/>
    <cellStyle name="40 % - Akzent6 6 2 4 2 2" xfId="20607" xr:uid="{00000000-0005-0000-0000-000044060000}"/>
    <cellStyle name="40 % - Akzent6 6 2 4 2 3" xfId="34091" xr:uid="{00000000-0005-0000-0000-000044060000}"/>
    <cellStyle name="40 % - Akzent6 6 2 4 2 4" xfId="47582" xr:uid="{00000000-0005-0000-0000-000044060000}"/>
    <cellStyle name="40 % - Akzent6 6 2 4 3" xfId="10512" xr:uid="{00000000-0005-0000-0000-000044060000}"/>
    <cellStyle name="40 % - Akzent6 6 2 4 3 2" xfId="23963" xr:uid="{00000000-0005-0000-0000-000044060000}"/>
    <cellStyle name="40 % - Akzent6 6 2 4 3 3" xfId="37447" xr:uid="{00000000-0005-0000-0000-000044060000}"/>
    <cellStyle name="40 % - Akzent6 6 2 4 3 4" xfId="50938" xr:uid="{00000000-0005-0000-0000-000044060000}"/>
    <cellStyle name="40 % - Akzent6 6 2 4 4" xfId="13868" xr:uid="{00000000-0005-0000-0000-000044060000}"/>
    <cellStyle name="40 % - Akzent6 6 2 4 4 2" xfId="27319" xr:uid="{00000000-0005-0000-0000-000044060000}"/>
    <cellStyle name="40 % - Akzent6 6 2 4 4 3" xfId="40803" xr:uid="{00000000-0005-0000-0000-000044060000}"/>
    <cellStyle name="40 % - Akzent6 6 2 4 4 4" xfId="54294" xr:uid="{00000000-0005-0000-0000-000044060000}"/>
    <cellStyle name="40 % - Akzent6 6 2 4 5" xfId="17250" xr:uid="{00000000-0005-0000-0000-000044060000}"/>
    <cellStyle name="40 % - Akzent6 6 2 4 6" xfId="30734" xr:uid="{00000000-0005-0000-0000-000044060000}"/>
    <cellStyle name="40 % - Akzent6 6 2 4 7" xfId="44225" xr:uid="{00000000-0005-0000-0000-000044060000}"/>
    <cellStyle name="40 % - Akzent6 6 2 5" xfId="4375" xr:uid="{00000000-0005-0000-0000-000045060000}"/>
    <cellStyle name="40 % - Akzent6 6 2 5 2" xfId="7732" xr:uid="{00000000-0005-0000-0000-000045060000}"/>
    <cellStyle name="40 % - Akzent6 6 2 5 2 2" xfId="21183" xr:uid="{00000000-0005-0000-0000-000045060000}"/>
    <cellStyle name="40 % - Akzent6 6 2 5 2 3" xfId="34667" xr:uid="{00000000-0005-0000-0000-000045060000}"/>
    <cellStyle name="40 % - Akzent6 6 2 5 2 4" xfId="48158" xr:uid="{00000000-0005-0000-0000-000045060000}"/>
    <cellStyle name="40 % - Akzent6 6 2 5 3" xfId="11088" xr:uid="{00000000-0005-0000-0000-000045060000}"/>
    <cellStyle name="40 % - Akzent6 6 2 5 3 2" xfId="24539" xr:uid="{00000000-0005-0000-0000-000045060000}"/>
    <cellStyle name="40 % - Akzent6 6 2 5 3 3" xfId="38023" xr:uid="{00000000-0005-0000-0000-000045060000}"/>
    <cellStyle name="40 % - Akzent6 6 2 5 3 4" xfId="51514" xr:uid="{00000000-0005-0000-0000-000045060000}"/>
    <cellStyle name="40 % - Akzent6 6 2 5 4" xfId="14444" xr:uid="{00000000-0005-0000-0000-000045060000}"/>
    <cellStyle name="40 % - Akzent6 6 2 5 4 2" xfId="27895" xr:uid="{00000000-0005-0000-0000-000045060000}"/>
    <cellStyle name="40 % - Akzent6 6 2 5 4 3" xfId="41379" xr:uid="{00000000-0005-0000-0000-000045060000}"/>
    <cellStyle name="40 % - Akzent6 6 2 5 4 4" xfId="54870" xr:uid="{00000000-0005-0000-0000-000045060000}"/>
    <cellStyle name="40 % - Akzent6 6 2 5 5" xfId="17826" xr:uid="{00000000-0005-0000-0000-000045060000}"/>
    <cellStyle name="40 % - Akzent6 6 2 5 6" xfId="31310" xr:uid="{00000000-0005-0000-0000-000045060000}"/>
    <cellStyle name="40 % - Akzent6 6 2 5 7" xfId="44801" xr:uid="{00000000-0005-0000-0000-000045060000}"/>
    <cellStyle name="40 % - Akzent6 6 2 6" xfId="4925" xr:uid="{00000000-0005-0000-0000-000040060000}"/>
    <cellStyle name="40 % - Akzent6 6 2 6 2" xfId="18376" xr:uid="{00000000-0005-0000-0000-000040060000}"/>
    <cellStyle name="40 % - Akzent6 6 2 6 3" xfId="31860" xr:uid="{00000000-0005-0000-0000-000040060000}"/>
    <cellStyle name="40 % - Akzent6 6 2 6 4" xfId="45351" xr:uid="{00000000-0005-0000-0000-000040060000}"/>
    <cellStyle name="40 % - Akzent6 6 2 7" xfId="8281" xr:uid="{00000000-0005-0000-0000-000040060000}"/>
    <cellStyle name="40 % - Akzent6 6 2 7 2" xfId="21732" xr:uid="{00000000-0005-0000-0000-000040060000}"/>
    <cellStyle name="40 % - Akzent6 6 2 7 3" xfId="35216" xr:uid="{00000000-0005-0000-0000-000040060000}"/>
    <cellStyle name="40 % - Akzent6 6 2 7 4" xfId="48707" xr:uid="{00000000-0005-0000-0000-000040060000}"/>
    <cellStyle name="40 % - Akzent6 6 2 8" xfId="11637" xr:uid="{00000000-0005-0000-0000-000040060000}"/>
    <cellStyle name="40 % - Akzent6 6 2 8 2" xfId="25088" xr:uid="{00000000-0005-0000-0000-000040060000}"/>
    <cellStyle name="40 % - Akzent6 6 2 8 3" xfId="38572" xr:uid="{00000000-0005-0000-0000-000040060000}"/>
    <cellStyle name="40 % - Akzent6 6 2 8 4" xfId="52063" xr:uid="{00000000-0005-0000-0000-000040060000}"/>
    <cellStyle name="40 % - Akzent6 6 2 9" xfId="15018" xr:uid="{00000000-0005-0000-0000-000040060000}"/>
    <cellStyle name="40 % - Akzent6 6 3" xfId="1860" xr:uid="{00000000-0005-0000-0000-000046060000}"/>
    <cellStyle name="40 % - Akzent6 6 3 2" xfId="3000" xr:uid="{00000000-0005-0000-0000-000047060000}"/>
    <cellStyle name="40 % - Akzent6 6 3 2 2" xfId="6361" xr:uid="{00000000-0005-0000-0000-000047060000}"/>
    <cellStyle name="40 % - Akzent6 6 3 2 2 2" xfId="19812" xr:uid="{00000000-0005-0000-0000-000047060000}"/>
    <cellStyle name="40 % - Akzent6 6 3 2 2 3" xfId="33296" xr:uid="{00000000-0005-0000-0000-000047060000}"/>
    <cellStyle name="40 % - Akzent6 6 3 2 2 4" xfId="46787" xr:uid="{00000000-0005-0000-0000-000047060000}"/>
    <cellStyle name="40 % - Akzent6 6 3 2 3" xfId="9717" xr:uid="{00000000-0005-0000-0000-000047060000}"/>
    <cellStyle name="40 % - Akzent6 6 3 2 3 2" xfId="23168" xr:uid="{00000000-0005-0000-0000-000047060000}"/>
    <cellStyle name="40 % - Akzent6 6 3 2 3 3" xfId="36652" xr:uid="{00000000-0005-0000-0000-000047060000}"/>
    <cellStyle name="40 % - Akzent6 6 3 2 3 4" xfId="50143" xr:uid="{00000000-0005-0000-0000-000047060000}"/>
    <cellStyle name="40 % - Akzent6 6 3 2 4" xfId="13073" xr:uid="{00000000-0005-0000-0000-000047060000}"/>
    <cellStyle name="40 % - Akzent6 6 3 2 4 2" xfId="26524" xr:uid="{00000000-0005-0000-0000-000047060000}"/>
    <cellStyle name="40 % - Akzent6 6 3 2 4 3" xfId="40008" xr:uid="{00000000-0005-0000-0000-000047060000}"/>
    <cellStyle name="40 % - Akzent6 6 3 2 4 4" xfId="53499" xr:uid="{00000000-0005-0000-0000-000047060000}"/>
    <cellStyle name="40 % - Akzent6 6 3 2 5" xfId="16455" xr:uid="{00000000-0005-0000-0000-000047060000}"/>
    <cellStyle name="40 % - Akzent6 6 3 2 6" xfId="29939" xr:uid="{00000000-0005-0000-0000-000047060000}"/>
    <cellStyle name="40 % - Akzent6 6 3 2 7" xfId="43430" xr:uid="{00000000-0005-0000-0000-000047060000}"/>
    <cellStyle name="40 % - Akzent6 6 3 3" xfId="5234" xr:uid="{00000000-0005-0000-0000-000046060000}"/>
    <cellStyle name="40 % - Akzent6 6 3 3 2" xfId="18685" xr:uid="{00000000-0005-0000-0000-000046060000}"/>
    <cellStyle name="40 % - Akzent6 6 3 3 3" xfId="32169" xr:uid="{00000000-0005-0000-0000-000046060000}"/>
    <cellStyle name="40 % - Akzent6 6 3 3 4" xfId="45660" xr:uid="{00000000-0005-0000-0000-000046060000}"/>
    <cellStyle name="40 % - Akzent6 6 3 4" xfId="8590" xr:uid="{00000000-0005-0000-0000-000046060000}"/>
    <cellStyle name="40 % - Akzent6 6 3 4 2" xfId="22041" xr:uid="{00000000-0005-0000-0000-000046060000}"/>
    <cellStyle name="40 % - Akzent6 6 3 4 3" xfId="35525" xr:uid="{00000000-0005-0000-0000-000046060000}"/>
    <cellStyle name="40 % - Akzent6 6 3 4 4" xfId="49016" xr:uid="{00000000-0005-0000-0000-000046060000}"/>
    <cellStyle name="40 % - Akzent6 6 3 5" xfId="11946" xr:uid="{00000000-0005-0000-0000-000046060000}"/>
    <cellStyle name="40 % - Akzent6 6 3 5 2" xfId="25397" xr:uid="{00000000-0005-0000-0000-000046060000}"/>
    <cellStyle name="40 % - Akzent6 6 3 5 3" xfId="38881" xr:uid="{00000000-0005-0000-0000-000046060000}"/>
    <cellStyle name="40 % - Akzent6 6 3 5 4" xfId="52372" xr:uid="{00000000-0005-0000-0000-000046060000}"/>
    <cellStyle name="40 % - Akzent6 6 3 6" xfId="15328" xr:uid="{00000000-0005-0000-0000-000046060000}"/>
    <cellStyle name="40 % - Akzent6 6 3 7" xfId="28812" xr:uid="{00000000-0005-0000-0000-000046060000}"/>
    <cellStyle name="40 % - Akzent6 6 3 8" xfId="42303" xr:uid="{00000000-0005-0000-0000-000046060000}"/>
    <cellStyle name="40 % - Akzent6 6 4" xfId="2439" xr:uid="{00000000-0005-0000-0000-000048060000}"/>
    <cellStyle name="40 % - Akzent6 6 4 2" xfId="5801" xr:uid="{00000000-0005-0000-0000-000048060000}"/>
    <cellStyle name="40 % - Akzent6 6 4 2 2" xfId="19252" xr:uid="{00000000-0005-0000-0000-000048060000}"/>
    <cellStyle name="40 % - Akzent6 6 4 2 3" xfId="32736" xr:uid="{00000000-0005-0000-0000-000048060000}"/>
    <cellStyle name="40 % - Akzent6 6 4 2 4" xfId="46227" xr:uid="{00000000-0005-0000-0000-000048060000}"/>
    <cellStyle name="40 % - Akzent6 6 4 3" xfId="9157" xr:uid="{00000000-0005-0000-0000-000048060000}"/>
    <cellStyle name="40 % - Akzent6 6 4 3 2" xfId="22608" xr:uid="{00000000-0005-0000-0000-000048060000}"/>
    <cellStyle name="40 % - Akzent6 6 4 3 3" xfId="36092" xr:uid="{00000000-0005-0000-0000-000048060000}"/>
    <cellStyle name="40 % - Akzent6 6 4 3 4" xfId="49583" xr:uid="{00000000-0005-0000-0000-000048060000}"/>
    <cellStyle name="40 % - Akzent6 6 4 4" xfId="12513" xr:uid="{00000000-0005-0000-0000-000048060000}"/>
    <cellStyle name="40 % - Akzent6 6 4 4 2" xfId="25964" xr:uid="{00000000-0005-0000-0000-000048060000}"/>
    <cellStyle name="40 % - Akzent6 6 4 4 3" xfId="39448" xr:uid="{00000000-0005-0000-0000-000048060000}"/>
    <cellStyle name="40 % - Akzent6 6 4 4 4" xfId="52939" xr:uid="{00000000-0005-0000-0000-000048060000}"/>
    <cellStyle name="40 % - Akzent6 6 4 5" xfId="15895" xr:uid="{00000000-0005-0000-0000-000048060000}"/>
    <cellStyle name="40 % - Akzent6 6 4 6" xfId="29379" xr:uid="{00000000-0005-0000-0000-000048060000}"/>
    <cellStyle name="40 % - Akzent6 6 4 7" xfId="42870" xr:uid="{00000000-0005-0000-0000-000048060000}"/>
    <cellStyle name="40 % - Akzent6 6 5" xfId="3545" xr:uid="{00000000-0005-0000-0000-000049060000}"/>
    <cellStyle name="40 % - Akzent6 6 5 2" xfId="6906" xr:uid="{00000000-0005-0000-0000-000049060000}"/>
    <cellStyle name="40 % - Akzent6 6 5 2 2" xfId="20357" xr:uid="{00000000-0005-0000-0000-000049060000}"/>
    <cellStyle name="40 % - Akzent6 6 5 2 3" xfId="33841" xr:uid="{00000000-0005-0000-0000-000049060000}"/>
    <cellStyle name="40 % - Akzent6 6 5 2 4" xfId="47332" xr:uid="{00000000-0005-0000-0000-000049060000}"/>
    <cellStyle name="40 % - Akzent6 6 5 3" xfId="10262" xr:uid="{00000000-0005-0000-0000-000049060000}"/>
    <cellStyle name="40 % - Akzent6 6 5 3 2" xfId="23713" xr:uid="{00000000-0005-0000-0000-000049060000}"/>
    <cellStyle name="40 % - Akzent6 6 5 3 3" xfId="37197" xr:uid="{00000000-0005-0000-0000-000049060000}"/>
    <cellStyle name="40 % - Akzent6 6 5 3 4" xfId="50688" xr:uid="{00000000-0005-0000-0000-000049060000}"/>
    <cellStyle name="40 % - Akzent6 6 5 4" xfId="13618" xr:uid="{00000000-0005-0000-0000-000049060000}"/>
    <cellStyle name="40 % - Akzent6 6 5 4 2" xfId="27069" xr:uid="{00000000-0005-0000-0000-000049060000}"/>
    <cellStyle name="40 % - Akzent6 6 5 4 3" xfId="40553" xr:uid="{00000000-0005-0000-0000-000049060000}"/>
    <cellStyle name="40 % - Akzent6 6 5 4 4" xfId="54044" xr:uid="{00000000-0005-0000-0000-000049060000}"/>
    <cellStyle name="40 % - Akzent6 6 5 5" xfId="17000" xr:uid="{00000000-0005-0000-0000-000049060000}"/>
    <cellStyle name="40 % - Akzent6 6 5 6" xfId="30484" xr:uid="{00000000-0005-0000-0000-000049060000}"/>
    <cellStyle name="40 % - Akzent6 6 5 7" xfId="43975" xr:uid="{00000000-0005-0000-0000-000049060000}"/>
    <cellStyle name="40 % - Akzent6 6 6" xfId="4125" xr:uid="{00000000-0005-0000-0000-00004A060000}"/>
    <cellStyle name="40 % - Akzent6 6 6 2" xfId="7482" xr:uid="{00000000-0005-0000-0000-00004A060000}"/>
    <cellStyle name="40 % - Akzent6 6 6 2 2" xfId="20933" xr:uid="{00000000-0005-0000-0000-00004A060000}"/>
    <cellStyle name="40 % - Akzent6 6 6 2 3" xfId="34417" xr:uid="{00000000-0005-0000-0000-00004A060000}"/>
    <cellStyle name="40 % - Akzent6 6 6 2 4" xfId="47908" xr:uid="{00000000-0005-0000-0000-00004A060000}"/>
    <cellStyle name="40 % - Akzent6 6 6 3" xfId="10838" xr:uid="{00000000-0005-0000-0000-00004A060000}"/>
    <cellStyle name="40 % - Akzent6 6 6 3 2" xfId="24289" xr:uid="{00000000-0005-0000-0000-00004A060000}"/>
    <cellStyle name="40 % - Akzent6 6 6 3 3" xfId="37773" xr:uid="{00000000-0005-0000-0000-00004A060000}"/>
    <cellStyle name="40 % - Akzent6 6 6 3 4" xfId="51264" xr:uid="{00000000-0005-0000-0000-00004A060000}"/>
    <cellStyle name="40 % - Akzent6 6 6 4" xfId="14194" xr:uid="{00000000-0005-0000-0000-00004A060000}"/>
    <cellStyle name="40 % - Akzent6 6 6 4 2" xfId="27645" xr:uid="{00000000-0005-0000-0000-00004A060000}"/>
    <cellStyle name="40 % - Akzent6 6 6 4 3" xfId="41129" xr:uid="{00000000-0005-0000-0000-00004A060000}"/>
    <cellStyle name="40 % - Akzent6 6 6 4 4" xfId="54620" xr:uid="{00000000-0005-0000-0000-00004A060000}"/>
    <cellStyle name="40 % - Akzent6 6 6 5" xfId="17576" xr:uid="{00000000-0005-0000-0000-00004A060000}"/>
    <cellStyle name="40 % - Akzent6 6 6 6" xfId="31060" xr:uid="{00000000-0005-0000-0000-00004A060000}"/>
    <cellStyle name="40 % - Akzent6 6 6 7" xfId="44551" xr:uid="{00000000-0005-0000-0000-00004A060000}"/>
    <cellStyle name="40 % - Akzent6 6 7" xfId="4675" xr:uid="{00000000-0005-0000-0000-00003F060000}"/>
    <cellStyle name="40 % - Akzent6 6 7 2" xfId="18126" xr:uid="{00000000-0005-0000-0000-00003F060000}"/>
    <cellStyle name="40 % - Akzent6 6 7 3" xfId="31610" xr:uid="{00000000-0005-0000-0000-00003F060000}"/>
    <cellStyle name="40 % - Akzent6 6 7 4" xfId="45101" xr:uid="{00000000-0005-0000-0000-00003F060000}"/>
    <cellStyle name="40 % - Akzent6 6 8" xfId="8031" xr:uid="{00000000-0005-0000-0000-00003F060000}"/>
    <cellStyle name="40 % - Akzent6 6 8 2" xfId="21482" xr:uid="{00000000-0005-0000-0000-00003F060000}"/>
    <cellStyle name="40 % - Akzent6 6 8 3" xfId="34966" xr:uid="{00000000-0005-0000-0000-00003F060000}"/>
    <cellStyle name="40 % - Akzent6 6 8 4" xfId="48457" xr:uid="{00000000-0005-0000-0000-00003F060000}"/>
    <cellStyle name="40 % - Akzent6 6 9" xfId="11387" xr:uid="{00000000-0005-0000-0000-00003F060000}"/>
    <cellStyle name="40 % - Akzent6 6 9 2" xfId="24838" xr:uid="{00000000-0005-0000-0000-00003F060000}"/>
    <cellStyle name="40 % - Akzent6 6 9 3" xfId="38322" xr:uid="{00000000-0005-0000-0000-00003F060000}"/>
    <cellStyle name="40 % - Akzent6 6 9 4" xfId="51813" xr:uid="{00000000-0005-0000-0000-00003F060000}"/>
    <cellStyle name="40 % - Akzent6 7" xfId="1352" xr:uid="{00000000-0005-0000-0000-00004B060000}"/>
    <cellStyle name="40 % - Akzent6 7 10" xfId="28314" xr:uid="{00000000-0005-0000-0000-00004B060000}"/>
    <cellStyle name="40 % - Akzent6 7 11" xfId="41805" xr:uid="{00000000-0005-0000-0000-00004B060000}"/>
    <cellStyle name="40 % - Akzent6 7 2" xfId="1923" xr:uid="{00000000-0005-0000-0000-00004C060000}"/>
    <cellStyle name="40 % - Akzent6 7 2 2" xfId="3063" xr:uid="{00000000-0005-0000-0000-00004D060000}"/>
    <cellStyle name="40 % - Akzent6 7 2 2 2" xfId="6424" xr:uid="{00000000-0005-0000-0000-00004D060000}"/>
    <cellStyle name="40 % - Akzent6 7 2 2 2 2" xfId="19875" xr:uid="{00000000-0005-0000-0000-00004D060000}"/>
    <cellStyle name="40 % - Akzent6 7 2 2 2 3" xfId="33359" xr:uid="{00000000-0005-0000-0000-00004D060000}"/>
    <cellStyle name="40 % - Akzent6 7 2 2 2 4" xfId="46850" xr:uid="{00000000-0005-0000-0000-00004D060000}"/>
    <cellStyle name="40 % - Akzent6 7 2 2 3" xfId="9780" xr:uid="{00000000-0005-0000-0000-00004D060000}"/>
    <cellStyle name="40 % - Akzent6 7 2 2 3 2" xfId="23231" xr:uid="{00000000-0005-0000-0000-00004D060000}"/>
    <cellStyle name="40 % - Akzent6 7 2 2 3 3" xfId="36715" xr:uid="{00000000-0005-0000-0000-00004D060000}"/>
    <cellStyle name="40 % - Akzent6 7 2 2 3 4" xfId="50206" xr:uid="{00000000-0005-0000-0000-00004D060000}"/>
    <cellStyle name="40 % - Akzent6 7 2 2 4" xfId="13136" xr:uid="{00000000-0005-0000-0000-00004D060000}"/>
    <cellStyle name="40 % - Akzent6 7 2 2 4 2" xfId="26587" xr:uid="{00000000-0005-0000-0000-00004D060000}"/>
    <cellStyle name="40 % - Akzent6 7 2 2 4 3" xfId="40071" xr:uid="{00000000-0005-0000-0000-00004D060000}"/>
    <cellStyle name="40 % - Akzent6 7 2 2 4 4" xfId="53562" xr:uid="{00000000-0005-0000-0000-00004D060000}"/>
    <cellStyle name="40 % - Akzent6 7 2 2 5" xfId="16518" xr:uid="{00000000-0005-0000-0000-00004D060000}"/>
    <cellStyle name="40 % - Akzent6 7 2 2 6" xfId="30002" xr:uid="{00000000-0005-0000-0000-00004D060000}"/>
    <cellStyle name="40 % - Akzent6 7 2 2 7" xfId="43493" xr:uid="{00000000-0005-0000-0000-00004D060000}"/>
    <cellStyle name="40 % - Akzent6 7 2 3" xfId="5297" xr:uid="{00000000-0005-0000-0000-00004C060000}"/>
    <cellStyle name="40 % - Akzent6 7 2 3 2" xfId="18748" xr:uid="{00000000-0005-0000-0000-00004C060000}"/>
    <cellStyle name="40 % - Akzent6 7 2 3 3" xfId="32232" xr:uid="{00000000-0005-0000-0000-00004C060000}"/>
    <cellStyle name="40 % - Akzent6 7 2 3 4" xfId="45723" xr:uid="{00000000-0005-0000-0000-00004C060000}"/>
    <cellStyle name="40 % - Akzent6 7 2 4" xfId="8653" xr:uid="{00000000-0005-0000-0000-00004C060000}"/>
    <cellStyle name="40 % - Akzent6 7 2 4 2" xfId="22104" xr:uid="{00000000-0005-0000-0000-00004C060000}"/>
    <cellStyle name="40 % - Akzent6 7 2 4 3" xfId="35588" xr:uid="{00000000-0005-0000-0000-00004C060000}"/>
    <cellStyle name="40 % - Akzent6 7 2 4 4" xfId="49079" xr:uid="{00000000-0005-0000-0000-00004C060000}"/>
    <cellStyle name="40 % - Akzent6 7 2 5" xfId="12009" xr:uid="{00000000-0005-0000-0000-00004C060000}"/>
    <cellStyle name="40 % - Akzent6 7 2 5 2" xfId="25460" xr:uid="{00000000-0005-0000-0000-00004C060000}"/>
    <cellStyle name="40 % - Akzent6 7 2 5 3" xfId="38944" xr:uid="{00000000-0005-0000-0000-00004C060000}"/>
    <cellStyle name="40 % - Akzent6 7 2 5 4" xfId="52435" xr:uid="{00000000-0005-0000-0000-00004C060000}"/>
    <cellStyle name="40 % - Akzent6 7 2 6" xfId="15391" xr:uid="{00000000-0005-0000-0000-00004C060000}"/>
    <cellStyle name="40 % - Akzent6 7 2 7" xfId="28875" xr:uid="{00000000-0005-0000-0000-00004C060000}"/>
    <cellStyle name="40 % - Akzent6 7 2 8" xfId="42366" xr:uid="{00000000-0005-0000-0000-00004C060000}"/>
    <cellStyle name="40 % - Akzent6 7 3" xfId="2503" xr:uid="{00000000-0005-0000-0000-00004E060000}"/>
    <cellStyle name="40 % - Akzent6 7 3 2" xfId="5864" xr:uid="{00000000-0005-0000-0000-00004E060000}"/>
    <cellStyle name="40 % - Akzent6 7 3 2 2" xfId="19315" xr:uid="{00000000-0005-0000-0000-00004E060000}"/>
    <cellStyle name="40 % - Akzent6 7 3 2 3" xfId="32799" xr:uid="{00000000-0005-0000-0000-00004E060000}"/>
    <cellStyle name="40 % - Akzent6 7 3 2 4" xfId="46290" xr:uid="{00000000-0005-0000-0000-00004E060000}"/>
    <cellStyle name="40 % - Akzent6 7 3 3" xfId="9220" xr:uid="{00000000-0005-0000-0000-00004E060000}"/>
    <cellStyle name="40 % - Akzent6 7 3 3 2" xfId="22671" xr:uid="{00000000-0005-0000-0000-00004E060000}"/>
    <cellStyle name="40 % - Akzent6 7 3 3 3" xfId="36155" xr:uid="{00000000-0005-0000-0000-00004E060000}"/>
    <cellStyle name="40 % - Akzent6 7 3 3 4" xfId="49646" xr:uid="{00000000-0005-0000-0000-00004E060000}"/>
    <cellStyle name="40 % - Akzent6 7 3 4" xfId="12576" xr:uid="{00000000-0005-0000-0000-00004E060000}"/>
    <cellStyle name="40 % - Akzent6 7 3 4 2" xfId="26027" xr:uid="{00000000-0005-0000-0000-00004E060000}"/>
    <cellStyle name="40 % - Akzent6 7 3 4 3" xfId="39511" xr:uid="{00000000-0005-0000-0000-00004E060000}"/>
    <cellStyle name="40 % - Akzent6 7 3 4 4" xfId="53002" xr:uid="{00000000-0005-0000-0000-00004E060000}"/>
    <cellStyle name="40 % - Akzent6 7 3 5" xfId="15958" xr:uid="{00000000-0005-0000-0000-00004E060000}"/>
    <cellStyle name="40 % - Akzent6 7 3 6" xfId="29442" xr:uid="{00000000-0005-0000-0000-00004E060000}"/>
    <cellStyle name="40 % - Akzent6 7 3 7" xfId="42933" xr:uid="{00000000-0005-0000-0000-00004E060000}"/>
    <cellStyle name="40 % - Akzent6 7 4" xfId="3608" xr:uid="{00000000-0005-0000-0000-00004F060000}"/>
    <cellStyle name="40 % - Akzent6 7 4 2" xfId="6969" xr:uid="{00000000-0005-0000-0000-00004F060000}"/>
    <cellStyle name="40 % - Akzent6 7 4 2 2" xfId="20420" xr:uid="{00000000-0005-0000-0000-00004F060000}"/>
    <cellStyle name="40 % - Akzent6 7 4 2 3" xfId="33904" xr:uid="{00000000-0005-0000-0000-00004F060000}"/>
    <cellStyle name="40 % - Akzent6 7 4 2 4" xfId="47395" xr:uid="{00000000-0005-0000-0000-00004F060000}"/>
    <cellStyle name="40 % - Akzent6 7 4 3" xfId="10325" xr:uid="{00000000-0005-0000-0000-00004F060000}"/>
    <cellStyle name="40 % - Akzent6 7 4 3 2" xfId="23776" xr:uid="{00000000-0005-0000-0000-00004F060000}"/>
    <cellStyle name="40 % - Akzent6 7 4 3 3" xfId="37260" xr:uid="{00000000-0005-0000-0000-00004F060000}"/>
    <cellStyle name="40 % - Akzent6 7 4 3 4" xfId="50751" xr:uid="{00000000-0005-0000-0000-00004F060000}"/>
    <cellStyle name="40 % - Akzent6 7 4 4" xfId="13681" xr:uid="{00000000-0005-0000-0000-00004F060000}"/>
    <cellStyle name="40 % - Akzent6 7 4 4 2" xfId="27132" xr:uid="{00000000-0005-0000-0000-00004F060000}"/>
    <cellStyle name="40 % - Akzent6 7 4 4 3" xfId="40616" xr:uid="{00000000-0005-0000-0000-00004F060000}"/>
    <cellStyle name="40 % - Akzent6 7 4 4 4" xfId="54107" xr:uid="{00000000-0005-0000-0000-00004F060000}"/>
    <cellStyle name="40 % - Akzent6 7 4 5" xfId="17063" xr:uid="{00000000-0005-0000-0000-00004F060000}"/>
    <cellStyle name="40 % - Akzent6 7 4 6" xfId="30547" xr:uid="{00000000-0005-0000-0000-00004F060000}"/>
    <cellStyle name="40 % - Akzent6 7 4 7" xfId="44038" xr:uid="{00000000-0005-0000-0000-00004F060000}"/>
    <cellStyle name="40 % - Akzent6 7 5" xfId="4188" xr:uid="{00000000-0005-0000-0000-000050060000}"/>
    <cellStyle name="40 % - Akzent6 7 5 2" xfId="7545" xr:uid="{00000000-0005-0000-0000-000050060000}"/>
    <cellStyle name="40 % - Akzent6 7 5 2 2" xfId="20996" xr:uid="{00000000-0005-0000-0000-000050060000}"/>
    <cellStyle name="40 % - Akzent6 7 5 2 3" xfId="34480" xr:uid="{00000000-0005-0000-0000-000050060000}"/>
    <cellStyle name="40 % - Akzent6 7 5 2 4" xfId="47971" xr:uid="{00000000-0005-0000-0000-000050060000}"/>
    <cellStyle name="40 % - Akzent6 7 5 3" xfId="10901" xr:uid="{00000000-0005-0000-0000-000050060000}"/>
    <cellStyle name="40 % - Akzent6 7 5 3 2" xfId="24352" xr:uid="{00000000-0005-0000-0000-000050060000}"/>
    <cellStyle name="40 % - Akzent6 7 5 3 3" xfId="37836" xr:uid="{00000000-0005-0000-0000-000050060000}"/>
    <cellStyle name="40 % - Akzent6 7 5 3 4" xfId="51327" xr:uid="{00000000-0005-0000-0000-000050060000}"/>
    <cellStyle name="40 % - Akzent6 7 5 4" xfId="14257" xr:uid="{00000000-0005-0000-0000-000050060000}"/>
    <cellStyle name="40 % - Akzent6 7 5 4 2" xfId="27708" xr:uid="{00000000-0005-0000-0000-000050060000}"/>
    <cellStyle name="40 % - Akzent6 7 5 4 3" xfId="41192" xr:uid="{00000000-0005-0000-0000-000050060000}"/>
    <cellStyle name="40 % - Akzent6 7 5 4 4" xfId="54683" xr:uid="{00000000-0005-0000-0000-000050060000}"/>
    <cellStyle name="40 % - Akzent6 7 5 5" xfId="17639" xr:uid="{00000000-0005-0000-0000-000050060000}"/>
    <cellStyle name="40 % - Akzent6 7 5 6" xfId="31123" xr:uid="{00000000-0005-0000-0000-000050060000}"/>
    <cellStyle name="40 % - Akzent6 7 5 7" xfId="44614" xr:uid="{00000000-0005-0000-0000-000050060000}"/>
    <cellStyle name="40 % - Akzent6 7 6" xfId="4738" xr:uid="{00000000-0005-0000-0000-00004B060000}"/>
    <cellStyle name="40 % - Akzent6 7 6 2" xfId="18189" xr:uid="{00000000-0005-0000-0000-00004B060000}"/>
    <cellStyle name="40 % - Akzent6 7 6 3" xfId="31673" xr:uid="{00000000-0005-0000-0000-00004B060000}"/>
    <cellStyle name="40 % - Akzent6 7 6 4" xfId="45164" xr:uid="{00000000-0005-0000-0000-00004B060000}"/>
    <cellStyle name="40 % - Akzent6 7 7" xfId="8094" xr:uid="{00000000-0005-0000-0000-00004B060000}"/>
    <cellStyle name="40 % - Akzent6 7 7 2" xfId="21545" xr:uid="{00000000-0005-0000-0000-00004B060000}"/>
    <cellStyle name="40 % - Akzent6 7 7 3" xfId="35029" xr:uid="{00000000-0005-0000-0000-00004B060000}"/>
    <cellStyle name="40 % - Akzent6 7 7 4" xfId="48520" xr:uid="{00000000-0005-0000-0000-00004B060000}"/>
    <cellStyle name="40 % - Akzent6 7 8" xfId="11450" xr:uid="{00000000-0005-0000-0000-00004B060000}"/>
    <cellStyle name="40 % - Akzent6 7 8 2" xfId="24901" xr:uid="{00000000-0005-0000-0000-00004B060000}"/>
    <cellStyle name="40 % - Akzent6 7 8 3" xfId="38385" xr:uid="{00000000-0005-0000-0000-00004B060000}"/>
    <cellStyle name="40 % - Akzent6 7 8 4" xfId="51876" xr:uid="{00000000-0005-0000-0000-00004B060000}"/>
    <cellStyle name="40 % - Akzent6 7 9" xfId="14831" xr:uid="{00000000-0005-0000-0000-00004B060000}"/>
    <cellStyle name="40 % - Akzent6 8" xfId="1586" xr:uid="{00000000-0005-0000-0000-000051060000}"/>
    <cellStyle name="40 % - Akzent6 8 10" xfId="28555" xr:uid="{00000000-0005-0000-0000-000051060000}"/>
    <cellStyle name="40 % - Akzent6 8 11" xfId="42046" xr:uid="{00000000-0005-0000-0000-000051060000}"/>
    <cellStyle name="40 % - Akzent6 8 2" xfId="2163" xr:uid="{00000000-0005-0000-0000-000052060000}"/>
    <cellStyle name="40 % - Akzent6 8 2 2" xfId="3304" xr:uid="{00000000-0005-0000-0000-000053060000}"/>
    <cellStyle name="40 % - Akzent6 8 2 2 2" xfId="6665" xr:uid="{00000000-0005-0000-0000-000053060000}"/>
    <cellStyle name="40 % - Akzent6 8 2 2 2 2" xfId="20116" xr:uid="{00000000-0005-0000-0000-000053060000}"/>
    <cellStyle name="40 % - Akzent6 8 2 2 2 3" xfId="33600" xr:uid="{00000000-0005-0000-0000-000053060000}"/>
    <cellStyle name="40 % - Akzent6 8 2 2 2 4" xfId="47091" xr:uid="{00000000-0005-0000-0000-000053060000}"/>
    <cellStyle name="40 % - Akzent6 8 2 2 3" xfId="10021" xr:uid="{00000000-0005-0000-0000-000053060000}"/>
    <cellStyle name="40 % - Akzent6 8 2 2 3 2" xfId="23472" xr:uid="{00000000-0005-0000-0000-000053060000}"/>
    <cellStyle name="40 % - Akzent6 8 2 2 3 3" xfId="36956" xr:uid="{00000000-0005-0000-0000-000053060000}"/>
    <cellStyle name="40 % - Akzent6 8 2 2 3 4" xfId="50447" xr:uid="{00000000-0005-0000-0000-000053060000}"/>
    <cellStyle name="40 % - Akzent6 8 2 2 4" xfId="13377" xr:uid="{00000000-0005-0000-0000-000053060000}"/>
    <cellStyle name="40 % - Akzent6 8 2 2 4 2" xfId="26828" xr:uid="{00000000-0005-0000-0000-000053060000}"/>
    <cellStyle name="40 % - Akzent6 8 2 2 4 3" xfId="40312" xr:uid="{00000000-0005-0000-0000-000053060000}"/>
    <cellStyle name="40 % - Akzent6 8 2 2 4 4" xfId="53803" xr:uid="{00000000-0005-0000-0000-000053060000}"/>
    <cellStyle name="40 % - Akzent6 8 2 2 5" xfId="16759" xr:uid="{00000000-0005-0000-0000-000053060000}"/>
    <cellStyle name="40 % - Akzent6 8 2 2 6" xfId="30243" xr:uid="{00000000-0005-0000-0000-000053060000}"/>
    <cellStyle name="40 % - Akzent6 8 2 2 7" xfId="43734" xr:uid="{00000000-0005-0000-0000-000053060000}"/>
    <cellStyle name="40 % - Akzent6 8 2 3" xfId="5538" xr:uid="{00000000-0005-0000-0000-000052060000}"/>
    <cellStyle name="40 % - Akzent6 8 2 3 2" xfId="18989" xr:uid="{00000000-0005-0000-0000-000052060000}"/>
    <cellStyle name="40 % - Akzent6 8 2 3 3" xfId="32473" xr:uid="{00000000-0005-0000-0000-000052060000}"/>
    <cellStyle name="40 % - Akzent6 8 2 3 4" xfId="45964" xr:uid="{00000000-0005-0000-0000-000052060000}"/>
    <cellStyle name="40 % - Akzent6 8 2 4" xfId="8894" xr:uid="{00000000-0005-0000-0000-000052060000}"/>
    <cellStyle name="40 % - Akzent6 8 2 4 2" xfId="22345" xr:uid="{00000000-0005-0000-0000-000052060000}"/>
    <cellStyle name="40 % - Akzent6 8 2 4 3" xfId="35829" xr:uid="{00000000-0005-0000-0000-000052060000}"/>
    <cellStyle name="40 % - Akzent6 8 2 4 4" xfId="49320" xr:uid="{00000000-0005-0000-0000-000052060000}"/>
    <cellStyle name="40 % - Akzent6 8 2 5" xfId="12250" xr:uid="{00000000-0005-0000-0000-000052060000}"/>
    <cellStyle name="40 % - Akzent6 8 2 5 2" xfId="25701" xr:uid="{00000000-0005-0000-0000-000052060000}"/>
    <cellStyle name="40 % - Akzent6 8 2 5 3" xfId="39185" xr:uid="{00000000-0005-0000-0000-000052060000}"/>
    <cellStyle name="40 % - Akzent6 8 2 5 4" xfId="52676" xr:uid="{00000000-0005-0000-0000-000052060000}"/>
    <cellStyle name="40 % - Akzent6 8 2 6" xfId="15632" xr:uid="{00000000-0005-0000-0000-000052060000}"/>
    <cellStyle name="40 % - Akzent6 8 2 7" xfId="29116" xr:uid="{00000000-0005-0000-0000-000052060000}"/>
    <cellStyle name="40 % - Akzent6 8 2 8" xfId="42607" xr:uid="{00000000-0005-0000-0000-000052060000}"/>
    <cellStyle name="40 % - Akzent6 8 3" xfId="2744" xr:uid="{00000000-0005-0000-0000-000054060000}"/>
    <cellStyle name="40 % - Akzent6 8 3 2" xfId="6105" xr:uid="{00000000-0005-0000-0000-000054060000}"/>
    <cellStyle name="40 % - Akzent6 8 3 2 2" xfId="19556" xr:uid="{00000000-0005-0000-0000-000054060000}"/>
    <cellStyle name="40 % - Akzent6 8 3 2 3" xfId="33040" xr:uid="{00000000-0005-0000-0000-000054060000}"/>
    <cellStyle name="40 % - Akzent6 8 3 2 4" xfId="46531" xr:uid="{00000000-0005-0000-0000-000054060000}"/>
    <cellStyle name="40 % - Akzent6 8 3 3" xfId="9461" xr:uid="{00000000-0005-0000-0000-000054060000}"/>
    <cellStyle name="40 % - Akzent6 8 3 3 2" xfId="22912" xr:uid="{00000000-0005-0000-0000-000054060000}"/>
    <cellStyle name="40 % - Akzent6 8 3 3 3" xfId="36396" xr:uid="{00000000-0005-0000-0000-000054060000}"/>
    <cellStyle name="40 % - Akzent6 8 3 3 4" xfId="49887" xr:uid="{00000000-0005-0000-0000-000054060000}"/>
    <cellStyle name="40 % - Akzent6 8 3 4" xfId="12817" xr:uid="{00000000-0005-0000-0000-000054060000}"/>
    <cellStyle name="40 % - Akzent6 8 3 4 2" xfId="26268" xr:uid="{00000000-0005-0000-0000-000054060000}"/>
    <cellStyle name="40 % - Akzent6 8 3 4 3" xfId="39752" xr:uid="{00000000-0005-0000-0000-000054060000}"/>
    <cellStyle name="40 % - Akzent6 8 3 4 4" xfId="53243" xr:uid="{00000000-0005-0000-0000-000054060000}"/>
    <cellStyle name="40 % - Akzent6 8 3 5" xfId="16199" xr:uid="{00000000-0005-0000-0000-000054060000}"/>
    <cellStyle name="40 % - Akzent6 8 3 6" xfId="29683" xr:uid="{00000000-0005-0000-0000-000054060000}"/>
    <cellStyle name="40 % - Akzent6 8 3 7" xfId="43174" xr:uid="{00000000-0005-0000-0000-000054060000}"/>
    <cellStyle name="40 % - Akzent6 8 4" xfId="3849" xr:uid="{00000000-0005-0000-0000-000055060000}"/>
    <cellStyle name="40 % - Akzent6 8 4 2" xfId="7210" xr:uid="{00000000-0005-0000-0000-000055060000}"/>
    <cellStyle name="40 % - Akzent6 8 4 2 2" xfId="20661" xr:uid="{00000000-0005-0000-0000-000055060000}"/>
    <cellStyle name="40 % - Akzent6 8 4 2 3" xfId="34145" xr:uid="{00000000-0005-0000-0000-000055060000}"/>
    <cellStyle name="40 % - Akzent6 8 4 2 4" xfId="47636" xr:uid="{00000000-0005-0000-0000-000055060000}"/>
    <cellStyle name="40 % - Akzent6 8 4 3" xfId="10566" xr:uid="{00000000-0005-0000-0000-000055060000}"/>
    <cellStyle name="40 % - Akzent6 8 4 3 2" xfId="24017" xr:uid="{00000000-0005-0000-0000-000055060000}"/>
    <cellStyle name="40 % - Akzent6 8 4 3 3" xfId="37501" xr:uid="{00000000-0005-0000-0000-000055060000}"/>
    <cellStyle name="40 % - Akzent6 8 4 3 4" xfId="50992" xr:uid="{00000000-0005-0000-0000-000055060000}"/>
    <cellStyle name="40 % - Akzent6 8 4 4" xfId="13922" xr:uid="{00000000-0005-0000-0000-000055060000}"/>
    <cellStyle name="40 % - Akzent6 8 4 4 2" xfId="27373" xr:uid="{00000000-0005-0000-0000-000055060000}"/>
    <cellStyle name="40 % - Akzent6 8 4 4 3" xfId="40857" xr:uid="{00000000-0005-0000-0000-000055060000}"/>
    <cellStyle name="40 % - Akzent6 8 4 4 4" xfId="54348" xr:uid="{00000000-0005-0000-0000-000055060000}"/>
    <cellStyle name="40 % - Akzent6 8 4 5" xfId="17304" xr:uid="{00000000-0005-0000-0000-000055060000}"/>
    <cellStyle name="40 % - Akzent6 8 4 6" xfId="30788" xr:uid="{00000000-0005-0000-0000-000055060000}"/>
    <cellStyle name="40 % - Akzent6 8 4 7" xfId="44279" xr:uid="{00000000-0005-0000-0000-000055060000}"/>
    <cellStyle name="40 % - Akzent6 8 5" xfId="4429" xr:uid="{00000000-0005-0000-0000-000056060000}"/>
    <cellStyle name="40 % - Akzent6 8 5 2" xfId="7786" xr:uid="{00000000-0005-0000-0000-000056060000}"/>
    <cellStyle name="40 % - Akzent6 8 5 2 2" xfId="21237" xr:uid="{00000000-0005-0000-0000-000056060000}"/>
    <cellStyle name="40 % - Akzent6 8 5 2 3" xfId="34721" xr:uid="{00000000-0005-0000-0000-000056060000}"/>
    <cellStyle name="40 % - Akzent6 8 5 2 4" xfId="48212" xr:uid="{00000000-0005-0000-0000-000056060000}"/>
    <cellStyle name="40 % - Akzent6 8 5 3" xfId="11142" xr:uid="{00000000-0005-0000-0000-000056060000}"/>
    <cellStyle name="40 % - Akzent6 8 5 3 2" xfId="24593" xr:uid="{00000000-0005-0000-0000-000056060000}"/>
    <cellStyle name="40 % - Akzent6 8 5 3 3" xfId="38077" xr:uid="{00000000-0005-0000-0000-000056060000}"/>
    <cellStyle name="40 % - Akzent6 8 5 3 4" xfId="51568" xr:uid="{00000000-0005-0000-0000-000056060000}"/>
    <cellStyle name="40 % - Akzent6 8 5 4" xfId="14498" xr:uid="{00000000-0005-0000-0000-000056060000}"/>
    <cellStyle name="40 % - Akzent6 8 5 4 2" xfId="27949" xr:uid="{00000000-0005-0000-0000-000056060000}"/>
    <cellStyle name="40 % - Akzent6 8 5 4 3" xfId="41433" xr:uid="{00000000-0005-0000-0000-000056060000}"/>
    <cellStyle name="40 % - Akzent6 8 5 4 4" xfId="54924" xr:uid="{00000000-0005-0000-0000-000056060000}"/>
    <cellStyle name="40 % - Akzent6 8 5 5" xfId="17880" xr:uid="{00000000-0005-0000-0000-000056060000}"/>
    <cellStyle name="40 % - Akzent6 8 5 6" xfId="31364" xr:uid="{00000000-0005-0000-0000-000056060000}"/>
    <cellStyle name="40 % - Akzent6 8 5 7" xfId="44855" xr:uid="{00000000-0005-0000-0000-000056060000}"/>
    <cellStyle name="40 % - Akzent6 8 6" xfId="4979" xr:uid="{00000000-0005-0000-0000-000051060000}"/>
    <cellStyle name="40 % - Akzent6 8 6 2" xfId="18430" xr:uid="{00000000-0005-0000-0000-000051060000}"/>
    <cellStyle name="40 % - Akzent6 8 6 3" xfId="31914" xr:uid="{00000000-0005-0000-0000-000051060000}"/>
    <cellStyle name="40 % - Akzent6 8 6 4" xfId="45405" xr:uid="{00000000-0005-0000-0000-000051060000}"/>
    <cellStyle name="40 % - Akzent6 8 7" xfId="8335" xr:uid="{00000000-0005-0000-0000-000051060000}"/>
    <cellStyle name="40 % - Akzent6 8 7 2" xfId="21786" xr:uid="{00000000-0005-0000-0000-000051060000}"/>
    <cellStyle name="40 % - Akzent6 8 7 3" xfId="35270" xr:uid="{00000000-0005-0000-0000-000051060000}"/>
    <cellStyle name="40 % - Akzent6 8 7 4" xfId="48761" xr:uid="{00000000-0005-0000-0000-000051060000}"/>
    <cellStyle name="40 % - Akzent6 8 8" xfId="11691" xr:uid="{00000000-0005-0000-0000-000051060000}"/>
    <cellStyle name="40 % - Akzent6 8 8 2" xfId="25142" xr:uid="{00000000-0005-0000-0000-000051060000}"/>
    <cellStyle name="40 % - Akzent6 8 8 3" xfId="38626" xr:uid="{00000000-0005-0000-0000-000051060000}"/>
    <cellStyle name="40 % - Akzent6 8 8 4" xfId="52117" xr:uid="{00000000-0005-0000-0000-000051060000}"/>
    <cellStyle name="40 % - Akzent6 8 9" xfId="15072" xr:uid="{00000000-0005-0000-0000-000051060000}"/>
    <cellStyle name="40 % - Akzent6 9" xfId="1628" xr:uid="{00000000-0005-0000-0000-000057060000}"/>
    <cellStyle name="40 % - Akzent6 9 2" xfId="2182" xr:uid="{00000000-0005-0000-0000-000058060000}"/>
    <cellStyle name="40 % - Akzent6 9 2 2" xfId="3323" xr:uid="{00000000-0005-0000-0000-000059060000}"/>
    <cellStyle name="40 % - Akzent6 9 2 2 2" xfId="6684" xr:uid="{00000000-0005-0000-0000-000059060000}"/>
    <cellStyle name="40 % - Akzent6 9 2 2 2 2" xfId="20135" xr:uid="{00000000-0005-0000-0000-000059060000}"/>
    <cellStyle name="40 % - Akzent6 9 2 2 2 3" xfId="33619" xr:uid="{00000000-0005-0000-0000-000059060000}"/>
    <cellStyle name="40 % - Akzent6 9 2 2 2 4" xfId="47110" xr:uid="{00000000-0005-0000-0000-000059060000}"/>
    <cellStyle name="40 % - Akzent6 9 2 2 3" xfId="10040" xr:uid="{00000000-0005-0000-0000-000059060000}"/>
    <cellStyle name="40 % - Akzent6 9 2 2 3 2" xfId="23491" xr:uid="{00000000-0005-0000-0000-000059060000}"/>
    <cellStyle name="40 % - Akzent6 9 2 2 3 3" xfId="36975" xr:uid="{00000000-0005-0000-0000-000059060000}"/>
    <cellStyle name="40 % - Akzent6 9 2 2 3 4" xfId="50466" xr:uid="{00000000-0005-0000-0000-000059060000}"/>
    <cellStyle name="40 % - Akzent6 9 2 2 4" xfId="13396" xr:uid="{00000000-0005-0000-0000-000059060000}"/>
    <cellStyle name="40 % - Akzent6 9 2 2 4 2" xfId="26847" xr:uid="{00000000-0005-0000-0000-000059060000}"/>
    <cellStyle name="40 % - Akzent6 9 2 2 4 3" xfId="40331" xr:uid="{00000000-0005-0000-0000-000059060000}"/>
    <cellStyle name="40 % - Akzent6 9 2 2 4 4" xfId="53822" xr:uid="{00000000-0005-0000-0000-000059060000}"/>
    <cellStyle name="40 % - Akzent6 9 2 2 5" xfId="16778" xr:uid="{00000000-0005-0000-0000-000059060000}"/>
    <cellStyle name="40 % - Akzent6 9 2 2 6" xfId="30262" xr:uid="{00000000-0005-0000-0000-000059060000}"/>
    <cellStyle name="40 % - Akzent6 9 2 2 7" xfId="43753" xr:uid="{00000000-0005-0000-0000-000059060000}"/>
    <cellStyle name="40 % - Akzent6 9 2 3" xfId="5557" xr:uid="{00000000-0005-0000-0000-000058060000}"/>
    <cellStyle name="40 % - Akzent6 9 2 3 2" xfId="19008" xr:uid="{00000000-0005-0000-0000-000058060000}"/>
    <cellStyle name="40 % - Akzent6 9 2 3 3" xfId="32492" xr:uid="{00000000-0005-0000-0000-000058060000}"/>
    <cellStyle name="40 % - Akzent6 9 2 3 4" xfId="45983" xr:uid="{00000000-0005-0000-0000-000058060000}"/>
    <cellStyle name="40 % - Akzent6 9 2 4" xfId="8913" xr:uid="{00000000-0005-0000-0000-000058060000}"/>
    <cellStyle name="40 % - Akzent6 9 2 4 2" xfId="22364" xr:uid="{00000000-0005-0000-0000-000058060000}"/>
    <cellStyle name="40 % - Akzent6 9 2 4 3" xfId="35848" xr:uid="{00000000-0005-0000-0000-000058060000}"/>
    <cellStyle name="40 % - Akzent6 9 2 4 4" xfId="49339" xr:uid="{00000000-0005-0000-0000-000058060000}"/>
    <cellStyle name="40 % - Akzent6 9 2 5" xfId="12269" xr:uid="{00000000-0005-0000-0000-000058060000}"/>
    <cellStyle name="40 % - Akzent6 9 2 5 2" xfId="25720" xr:uid="{00000000-0005-0000-0000-000058060000}"/>
    <cellStyle name="40 % - Akzent6 9 2 5 3" xfId="39204" xr:uid="{00000000-0005-0000-0000-000058060000}"/>
    <cellStyle name="40 % - Akzent6 9 2 5 4" xfId="52695" xr:uid="{00000000-0005-0000-0000-000058060000}"/>
    <cellStyle name="40 % - Akzent6 9 2 6" xfId="15651" xr:uid="{00000000-0005-0000-0000-000058060000}"/>
    <cellStyle name="40 % - Akzent6 9 2 7" xfId="29135" xr:uid="{00000000-0005-0000-0000-000058060000}"/>
    <cellStyle name="40 % - Akzent6 9 2 8" xfId="42626" xr:uid="{00000000-0005-0000-0000-000058060000}"/>
    <cellStyle name="40 % - Akzent6 9 3" xfId="2764" xr:uid="{00000000-0005-0000-0000-00005A060000}"/>
    <cellStyle name="40 % - Akzent6 9 3 2" xfId="6125" xr:uid="{00000000-0005-0000-0000-00005A060000}"/>
    <cellStyle name="40 % - Akzent6 9 3 2 2" xfId="19576" xr:uid="{00000000-0005-0000-0000-00005A060000}"/>
    <cellStyle name="40 % - Akzent6 9 3 2 3" xfId="33060" xr:uid="{00000000-0005-0000-0000-00005A060000}"/>
    <cellStyle name="40 % - Akzent6 9 3 2 4" xfId="46551" xr:uid="{00000000-0005-0000-0000-00005A060000}"/>
    <cellStyle name="40 % - Akzent6 9 3 3" xfId="9481" xr:uid="{00000000-0005-0000-0000-00005A060000}"/>
    <cellStyle name="40 % - Akzent6 9 3 3 2" xfId="22932" xr:uid="{00000000-0005-0000-0000-00005A060000}"/>
    <cellStyle name="40 % - Akzent6 9 3 3 3" xfId="36416" xr:uid="{00000000-0005-0000-0000-00005A060000}"/>
    <cellStyle name="40 % - Akzent6 9 3 3 4" xfId="49907" xr:uid="{00000000-0005-0000-0000-00005A060000}"/>
    <cellStyle name="40 % - Akzent6 9 3 4" xfId="12837" xr:uid="{00000000-0005-0000-0000-00005A060000}"/>
    <cellStyle name="40 % - Akzent6 9 3 4 2" xfId="26288" xr:uid="{00000000-0005-0000-0000-00005A060000}"/>
    <cellStyle name="40 % - Akzent6 9 3 4 3" xfId="39772" xr:uid="{00000000-0005-0000-0000-00005A060000}"/>
    <cellStyle name="40 % - Akzent6 9 3 4 4" xfId="53263" xr:uid="{00000000-0005-0000-0000-00005A060000}"/>
    <cellStyle name="40 % - Akzent6 9 3 5" xfId="16219" xr:uid="{00000000-0005-0000-0000-00005A060000}"/>
    <cellStyle name="40 % - Akzent6 9 3 6" xfId="29703" xr:uid="{00000000-0005-0000-0000-00005A060000}"/>
    <cellStyle name="40 % - Akzent6 9 3 7" xfId="43194" xr:uid="{00000000-0005-0000-0000-00005A060000}"/>
    <cellStyle name="40 % - Akzent6 9 4" xfId="4998" xr:uid="{00000000-0005-0000-0000-000057060000}"/>
    <cellStyle name="40 % - Akzent6 9 4 2" xfId="18449" xr:uid="{00000000-0005-0000-0000-000057060000}"/>
    <cellStyle name="40 % - Akzent6 9 4 3" xfId="31933" xr:uid="{00000000-0005-0000-0000-000057060000}"/>
    <cellStyle name="40 % - Akzent6 9 4 4" xfId="45424" xr:uid="{00000000-0005-0000-0000-000057060000}"/>
    <cellStyle name="40 % - Akzent6 9 5" xfId="8354" xr:uid="{00000000-0005-0000-0000-000057060000}"/>
    <cellStyle name="40 % - Akzent6 9 5 2" xfId="21805" xr:uid="{00000000-0005-0000-0000-000057060000}"/>
    <cellStyle name="40 % - Akzent6 9 5 3" xfId="35289" xr:uid="{00000000-0005-0000-0000-000057060000}"/>
    <cellStyle name="40 % - Akzent6 9 5 4" xfId="48780" xr:uid="{00000000-0005-0000-0000-000057060000}"/>
    <cellStyle name="40 % - Akzent6 9 6" xfId="11710" xr:uid="{00000000-0005-0000-0000-000057060000}"/>
    <cellStyle name="40 % - Akzent6 9 6 2" xfId="25161" xr:uid="{00000000-0005-0000-0000-000057060000}"/>
    <cellStyle name="40 % - Akzent6 9 6 3" xfId="38645" xr:uid="{00000000-0005-0000-0000-000057060000}"/>
    <cellStyle name="40 % - Akzent6 9 6 4" xfId="52136" xr:uid="{00000000-0005-0000-0000-000057060000}"/>
    <cellStyle name="40 % - Akzent6 9 7" xfId="15092" xr:uid="{00000000-0005-0000-0000-000057060000}"/>
    <cellStyle name="40 % - Akzent6 9 8" xfId="28576" xr:uid="{00000000-0005-0000-0000-000057060000}"/>
    <cellStyle name="40 % - Akzent6 9 9" xfId="42067" xr:uid="{00000000-0005-0000-0000-000057060000}"/>
    <cellStyle name="40% - Akzent1" xfId="61" xr:uid="{00000000-0005-0000-0000-00005C000000}"/>
    <cellStyle name="40% - Akzent1 2" xfId="288" xr:uid="{00000000-0005-0000-0000-00005D000000}"/>
    <cellStyle name="40% - Akzent1 2 2" xfId="639" xr:uid="{00000000-0005-0000-0000-00005E000000}"/>
    <cellStyle name="40% - Akzent1 3" xfId="289" xr:uid="{00000000-0005-0000-0000-00005F000000}"/>
    <cellStyle name="40% - Akzent1 3 2" xfId="507" xr:uid="{00000000-0005-0000-0000-000060000000}"/>
    <cellStyle name="40% - Akzent1 4" xfId="1596" xr:uid="{00000000-0005-0000-0000-00005E060000}"/>
    <cellStyle name="40% - Akzent2" xfId="62" xr:uid="{00000000-0005-0000-0000-000061000000}"/>
    <cellStyle name="40% - Akzent2 2" xfId="1597" xr:uid="{00000000-0005-0000-0000-000060060000}"/>
    <cellStyle name="40% - Akzent3" xfId="63" xr:uid="{00000000-0005-0000-0000-000062000000}"/>
    <cellStyle name="40% - Akzent3 2" xfId="290" xr:uid="{00000000-0005-0000-0000-000063000000}"/>
    <cellStyle name="40% - Akzent3 2 2" xfId="640" xr:uid="{00000000-0005-0000-0000-000064000000}"/>
    <cellStyle name="40% - Akzent3 3" xfId="291" xr:uid="{00000000-0005-0000-0000-000065000000}"/>
    <cellStyle name="40% - Akzent3 3 2" xfId="508" xr:uid="{00000000-0005-0000-0000-000066000000}"/>
    <cellStyle name="40% - Akzent3 4" xfId="1598" xr:uid="{00000000-0005-0000-0000-000064060000}"/>
    <cellStyle name="40% - Akzent4" xfId="64" xr:uid="{00000000-0005-0000-0000-000067000000}"/>
    <cellStyle name="40% - Akzent4 2" xfId="292" xr:uid="{00000000-0005-0000-0000-000068000000}"/>
    <cellStyle name="40% - Akzent4 2 2" xfId="641" xr:uid="{00000000-0005-0000-0000-000069000000}"/>
    <cellStyle name="40% - Akzent4 3" xfId="293" xr:uid="{00000000-0005-0000-0000-00006A000000}"/>
    <cellStyle name="40% - Akzent4 3 2" xfId="509" xr:uid="{00000000-0005-0000-0000-00006B000000}"/>
    <cellStyle name="40% - Akzent4 4" xfId="1599" xr:uid="{00000000-0005-0000-0000-000068060000}"/>
    <cellStyle name="40% - Akzent5" xfId="65" xr:uid="{00000000-0005-0000-0000-00006C000000}"/>
    <cellStyle name="40% - Akzent5 2" xfId="294" xr:uid="{00000000-0005-0000-0000-00006D000000}"/>
    <cellStyle name="40% - Akzent5 2 2" xfId="642" xr:uid="{00000000-0005-0000-0000-00006E000000}"/>
    <cellStyle name="40% - Akzent5 3" xfId="295" xr:uid="{00000000-0005-0000-0000-00006F000000}"/>
    <cellStyle name="40% - Akzent5 3 2" xfId="510" xr:uid="{00000000-0005-0000-0000-000070000000}"/>
    <cellStyle name="40% - Akzent5 4" xfId="1600" xr:uid="{00000000-0005-0000-0000-00006C060000}"/>
    <cellStyle name="40% - Akzent6" xfId="66" xr:uid="{00000000-0005-0000-0000-000071000000}"/>
    <cellStyle name="40% - Akzent6 2" xfId="296" xr:uid="{00000000-0005-0000-0000-000072000000}"/>
    <cellStyle name="40% - Akzent6 2 2" xfId="643" xr:uid="{00000000-0005-0000-0000-000073000000}"/>
    <cellStyle name="40% - Akzent6 3" xfId="297" xr:uid="{00000000-0005-0000-0000-000074000000}"/>
    <cellStyle name="40% - Akzent6 3 2" xfId="511" xr:uid="{00000000-0005-0000-0000-000075000000}"/>
    <cellStyle name="40% - Akzent6 4" xfId="1601" xr:uid="{00000000-0005-0000-0000-000070060000}"/>
    <cellStyle name="4mitP" xfId="197" xr:uid="{00000000-0005-0000-0000-000076000000}"/>
    <cellStyle name="4mitP 2" xfId="713" xr:uid="{00000000-0005-0000-0000-000077000000}"/>
    <cellStyle name="4ohneP" xfId="198" xr:uid="{00000000-0005-0000-0000-000078000000}"/>
    <cellStyle name="5x indented GHG Textfiels" xfId="199" xr:uid="{00000000-0005-0000-0000-000079000000}"/>
    <cellStyle name="60 % - Akzent1" xfId="257" builtinId="32" customBuiltin="1"/>
    <cellStyle name="60 % - Akzent1 2" xfId="555" xr:uid="{00000000-0005-0000-0000-00007B000000}"/>
    <cellStyle name="60 % - Akzent1 3" xfId="3890" xr:uid="{00000000-0005-0000-0000-000076060000}"/>
    <cellStyle name="60 % - Akzent1 3 2" xfId="7251" xr:uid="{00000000-0005-0000-0000-000076060000}"/>
    <cellStyle name="60 % - Akzent1 3 2 2" xfId="20702" xr:uid="{00000000-0005-0000-0000-000076060000}"/>
    <cellStyle name="60 % - Akzent1 3 2 3" xfId="34186" xr:uid="{00000000-0005-0000-0000-000076060000}"/>
    <cellStyle name="60 % - Akzent1 3 2 4" xfId="47677" xr:uid="{00000000-0005-0000-0000-000076060000}"/>
    <cellStyle name="60 % - Akzent1 3 3" xfId="10607" xr:uid="{00000000-0005-0000-0000-000076060000}"/>
    <cellStyle name="60 % - Akzent1 3 3 2" xfId="24058" xr:uid="{00000000-0005-0000-0000-000076060000}"/>
    <cellStyle name="60 % - Akzent1 3 3 3" xfId="37542" xr:uid="{00000000-0005-0000-0000-000076060000}"/>
    <cellStyle name="60 % - Akzent1 3 3 4" xfId="51033" xr:uid="{00000000-0005-0000-0000-000076060000}"/>
    <cellStyle name="60 % - Akzent1 3 4" xfId="13963" xr:uid="{00000000-0005-0000-0000-000076060000}"/>
    <cellStyle name="60 % - Akzent1 3 4 2" xfId="27414" xr:uid="{00000000-0005-0000-0000-000076060000}"/>
    <cellStyle name="60 % - Akzent1 3 4 3" xfId="40898" xr:uid="{00000000-0005-0000-0000-000076060000}"/>
    <cellStyle name="60 % - Akzent1 3 4 4" xfId="54389" xr:uid="{00000000-0005-0000-0000-000076060000}"/>
    <cellStyle name="60 % - Akzent1 3 5" xfId="17345" xr:uid="{00000000-0005-0000-0000-000076060000}"/>
    <cellStyle name="60 % - Akzent1 3 6" xfId="30829" xr:uid="{00000000-0005-0000-0000-000076060000}"/>
    <cellStyle name="60 % - Akzent1 3 7" xfId="44320" xr:uid="{00000000-0005-0000-0000-000076060000}"/>
    <cellStyle name="60 % - Akzent1 4" xfId="1053" xr:uid="{00000000-0005-0000-0000-0000EB060000}"/>
    <cellStyle name="60 % - Akzent2" xfId="261" builtinId="36" customBuiltin="1"/>
    <cellStyle name="60 % - Akzent2 2" xfId="564" xr:uid="{00000000-0005-0000-0000-00007D000000}"/>
    <cellStyle name="60 % - Akzent2 3" xfId="3877" xr:uid="{00000000-0005-0000-0000-000079060000}"/>
    <cellStyle name="60 % - Akzent2 3 2" xfId="7238" xr:uid="{00000000-0005-0000-0000-000079060000}"/>
    <cellStyle name="60 % - Akzent2 3 2 2" xfId="20689" xr:uid="{00000000-0005-0000-0000-000079060000}"/>
    <cellStyle name="60 % - Akzent2 3 2 3" xfId="34173" xr:uid="{00000000-0005-0000-0000-000079060000}"/>
    <cellStyle name="60 % - Akzent2 3 2 4" xfId="47664" xr:uid="{00000000-0005-0000-0000-000079060000}"/>
    <cellStyle name="60 % - Akzent2 3 3" xfId="10594" xr:uid="{00000000-0005-0000-0000-000079060000}"/>
    <cellStyle name="60 % - Akzent2 3 3 2" xfId="24045" xr:uid="{00000000-0005-0000-0000-000079060000}"/>
    <cellStyle name="60 % - Akzent2 3 3 3" xfId="37529" xr:uid="{00000000-0005-0000-0000-000079060000}"/>
    <cellStyle name="60 % - Akzent2 3 3 4" xfId="51020" xr:uid="{00000000-0005-0000-0000-000079060000}"/>
    <cellStyle name="60 % - Akzent2 3 4" xfId="13950" xr:uid="{00000000-0005-0000-0000-000079060000}"/>
    <cellStyle name="60 % - Akzent2 3 4 2" xfId="27401" xr:uid="{00000000-0005-0000-0000-000079060000}"/>
    <cellStyle name="60 % - Akzent2 3 4 3" xfId="40885" xr:uid="{00000000-0005-0000-0000-000079060000}"/>
    <cellStyle name="60 % - Akzent2 3 4 4" xfId="54376" xr:uid="{00000000-0005-0000-0000-000079060000}"/>
    <cellStyle name="60 % - Akzent2 3 5" xfId="17332" xr:uid="{00000000-0005-0000-0000-000079060000}"/>
    <cellStyle name="60 % - Akzent2 3 6" xfId="30816" xr:uid="{00000000-0005-0000-0000-000079060000}"/>
    <cellStyle name="60 % - Akzent2 3 7" xfId="44307" xr:uid="{00000000-0005-0000-0000-000079060000}"/>
    <cellStyle name="60 % - Akzent2 4" xfId="1054" xr:uid="{00000000-0005-0000-0000-0000EE060000}"/>
    <cellStyle name="60 % - Akzent3" xfId="265" builtinId="40" customBuiltin="1"/>
    <cellStyle name="60 % - Akzent3 2" xfId="560" xr:uid="{00000000-0005-0000-0000-00007F000000}"/>
    <cellStyle name="60 % - Akzent3 3" xfId="3895" xr:uid="{00000000-0005-0000-0000-00007C060000}"/>
    <cellStyle name="60 % - Akzent3 3 2" xfId="7256" xr:uid="{00000000-0005-0000-0000-00007C060000}"/>
    <cellStyle name="60 % - Akzent3 3 2 2" xfId="20707" xr:uid="{00000000-0005-0000-0000-00007C060000}"/>
    <cellStyle name="60 % - Akzent3 3 2 3" xfId="34191" xr:uid="{00000000-0005-0000-0000-00007C060000}"/>
    <cellStyle name="60 % - Akzent3 3 2 4" xfId="47682" xr:uid="{00000000-0005-0000-0000-00007C060000}"/>
    <cellStyle name="60 % - Akzent3 3 3" xfId="10612" xr:uid="{00000000-0005-0000-0000-00007C060000}"/>
    <cellStyle name="60 % - Akzent3 3 3 2" xfId="24063" xr:uid="{00000000-0005-0000-0000-00007C060000}"/>
    <cellStyle name="60 % - Akzent3 3 3 3" xfId="37547" xr:uid="{00000000-0005-0000-0000-00007C060000}"/>
    <cellStyle name="60 % - Akzent3 3 3 4" xfId="51038" xr:uid="{00000000-0005-0000-0000-00007C060000}"/>
    <cellStyle name="60 % - Akzent3 3 4" xfId="13968" xr:uid="{00000000-0005-0000-0000-00007C060000}"/>
    <cellStyle name="60 % - Akzent3 3 4 2" xfId="27419" xr:uid="{00000000-0005-0000-0000-00007C060000}"/>
    <cellStyle name="60 % - Akzent3 3 4 3" xfId="40903" xr:uid="{00000000-0005-0000-0000-00007C060000}"/>
    <cellStyle name="60 % - Akzent3 3 4 4" xfId="54394" xr:uid="{00000000-0005-0000-0000-00007C060000}"/>
    <cellStyle name="60 % - Akzent3 3 5" xfId="17350" xr:uid="{00000000-0005-0000-0000-00007C060000}"/>
    <cellStyle name="60 % - Akzent3 3 6" xfId="30834" xr:uid="{00000000-0005-0000-0000-00007C060000}"/>
    <cellStyle name="60 % - Akzent3 3 7" xfId="44325" xr:uid="{00000000-0005-0000-0000-00007C060000}"/>
    <cellStyle name="60 % - Akzent3 4" xfId="1055" xr:uid="{00000000-0005-0000-0000-0000F1060000}"/>
    <cellStyle name="60 % - Akzent4" xfId="269" builtinId="44" customBuiltin="1"/>
    <cellStyle name="60 % - Akzent4 2" xfId="557" xr:uid="{00000000-0005-0000-0000-000081000000}"/>
    <cellStyle name="60 % - Akzent4 3" xfId="3858" xr:uid="{00000000-0005-0000-0000-00007F060000}"/>
    <cellStyle name="60 % - Akzent4 3 2" xfId="7219" xr:uid="{00000000-0005-0000-0000-00007F060000}"/>
    <cellStyle name="60 % - Akzent4 3 2 2" xfId="20670" xr:uid="{00000000-0005-0000-0000-00007F060000}"/>
    <cellStyle name="60 % - Akzent4 3 2 3" xfId="34154" xr:uid="{00000000-0005-0000-0000-00007F060000}"/>
    <cellStyle name="60 % - Akzent4 3 2 4" xfId="47645" xr:uid="{00000000-0005-0000-0000-00007F060000}"/>
    <cellStyle name="60 % - Akzent4 3 3" xfId="10575" xr:uid="{00000000-0005-0000-0000-00007F060000}"/>
    <cellStyle name="60 % - Akzent4 3 3 2" xfId="24026" xr:uid="{00000000-0005-0000-0000-00007F060000}"/>
    <cellStyle name="60 % - Akzent4 3 3 3" xfId="37510" xr:uid="{00000000-0005-0000-0000-00007F060000}"/>
    <cellStyle name="60 % - Akzent4 3 3 4" xfId="51001" xr:uid="{00000000-0005-0000-0000-00007F060000}"/>
    <cellStyle name="60 % - Akzent4 3 4" xfId="13931" xr:uid="{00000000-0005-0000-0000-00007F060000}"/>
    <cellStyle name="60 % - Akzent4 3 4 2" xfId="27382" xr:uid="{00000000-0005-0000-0000-00007F060000}"/>
    <cellStyle name="60 % - Akzent4 3 4 3" xfId="40866" xr:uid="{00000000-0005-0000-0000-00007F060000}"/>
    <cellStyle name="60 % - Akzent4 3 4 4" xfId="54357" xr:uid="{00000000-0005-0000-0000-00007F060000}"/>
    <cellStyle name="60 % - Akzent4 3 5" xfId="17313" xr:uid="{00000000-0005-0000-0000-00007F060000}"/>
    <cellStyle name="60 % - Akzent4 3 6" xfId="30797" xr:uid="{00000000-0005-0000-0000-00007F060000}"/>
    <cellStyle name="60 % - Akzent4 3 7" xfId="44288" xr:uid="{00000000-0005-0000-0000-00007F060000}"/>
    <cellStyle name="60 % - Akzent4 4" xfId="1056" xr:uid="{00000000-0005-0000-0000-0000F4060000}"/>
    <cellStyle name="60 % - Akzent5" xfId="273" builtinId="48" customBuiltin="1"/>
    <cellStyle name="60 % - Akzent5 2" xfId="559" xr:uid="{00000000-0005-0000-0000-000083000000}"/>
    <cellStyle name="60 % - Akzent5 3" xfId="3896" xr:uid="{00000000-0005-0000-0000-000082060000}"/>
    <cellStyle name="60 % - Akzent5 3 2" xfId="7257" xr:uid="{00000000-0005-0000-0000-000082060000}"/>
    <cellStyle name="60 % - Akzent5 3 2 2" xfId="20708" xr:uid="{00000000-0005-0000-0000-000082060000}"/>
    <cellStyle name="60 % - Akzent5 3 2 3" xfId="34192" xr:uid="{00000000-0005-0000-0000-000082060000}"/>
    <cellStyle name="60 % - Akzent5 3 2 4" xfId="47683" xr:uid="{00000000-0005-0000-0000-000082060000}"/>
    <cellStyle name="60 % - Akzent5 3 3" xfId="10613" xr:uid="{00000000-0005-0000-0000-000082060000}"/>
    <cellStyle name="60 % - Akzent5 3 3 2" xfId="24064" xr:uid="{00000000-0005-0000-0000-000082060000}"/>
    <cellStyle name="60 % - Akzent5 3 3 3" xfId="37548" xr:uid="{00000000-0005-0000-0000-000082060000}"/>
    <cellStyle name="60 % - Akzent5 3 3 4" xfId="51039" xr:uid="{00000000-0005-0000-0000-000082060000}"/>
    <cellStyle name="60 % - Akzent5 3 4" xfId="13969" xr:uid="{00000000-0005-0000-0000-000082060000}"/>
    <cellStyle name="60 % - Akzent5 3 4 2" xfId="27420" xr:uid="{00000000-0005-0000-0000-000082060000}"/>
    <cellStyle name="60 % - Akzent5 3 4 3" xfId="40904" xr:uid="{00000000-0005-0000-0000-000082060000}"/>
    <cellStyle name="60 % - Akzent5 3 4 4" xfId="54395" xr:uid="{00000000-0005-0000-0000-000082060000}"/>
    <cellStyle name="60 % - Akzent5 3 5" xfId="17351" xr:uid="{00000000-0005-0000-0000-000082060000}"/>
    <cellStyle name="60 % - Akzent5 3 6" xfId="30835" xr:uid="{00000000-0005-0000-0000-000082060000}"/>
    <cellStyle name="60 % - Akzent5 3 7" xfId="44326" xr:uid="{00000000-0005-0000-0000-000082060000}"/>
    <cellStyle name="60 % - Akzent5 4" xfId="1057" xr:uid="{00000000-0005-0000-0000-0000F7060000}"/>
    <cellStyle name="60 % - Akzent6" xfId="277" builtinId="52" customBuiltin="1"/>
    <cellStyle name="60 % - Akzent6 2" xfId="581" xr:uid="{00000000-0005-0000-0000-000085000000}"/>
    <cellStyle name="60 % - Akzent6 3" xfId="3894" xr:uid="{00000000-0005-0000-0000-000085060000}"/>
    <cellStyle name="60 % - Akzent6 3 2" xfId="7255" xr:uid="{00000000-0005-0000-0000-000085060000}"/>
    <cellStyle name="60 % - Akzent6 3 2 2" xfId="20706" xr:uid="{00000000-0005-0000-0000-000085060000}"/>
    <cellStyle name="60 % - Akzent6 3 2 3" xfId="34190" xr:uid="{00000000-0005-0000-0000-000085060000}"/>
    <cellStyle name="60 % - Akzent6 3 2 4" xfId="47681" xr:uid="{00000000-0005-0000-0000-000085060000}"/>
    <cellStyle name="60 % - Akzent6 3 3" xfId="10611" xr:uid="{00000000-0005-0000-0000-000085060000}"/>
    <cellStyle name="60 % - Akzent6 3 3 2" xfId="24062" xr:uid="{00000000-0005-0000-0000-000085060000}"/>
    <cellStyle name="60 % - Akzent6 3 3 3" xfId="37546" xr:uid="{00000000-0005-0000-0000-000085060000}"/>
    <cellStyle name="60 % - Akzent6 3 3 4" xfId="51037" xr:uid="{00000000-0005-0000-0000-000085060000}"/>
    <cellStyle name="60 % - Akzent6 3 4" xfId="13967" xr:uid="{00000000-0005-0000-0000-000085060000}"/>
    <cellStyle name="60 % - Akzent6 3 4 2" xfId="27418" xr:uid="{00000000-0005-0000-0000-000085060000}"/>
    <cellStyle name="60 % - Akzent6 3 4 3" xfId="40902" xr:uid="{00000000-0005-0000-0000-000085060000}"/>
    <cellStyle name="60 % - Akzent6 3 4 4" xfId="54393" xr:uid="{00000000-0005-0000-0000-000085060000}"/>
    <cellStyle name="60 % - Akzent6 3 5" xfId="17349" xr:uid="{00000000-0005-0000-0000-000085060000}"/>
    <cellStyle name="60 % - Akzent6 3 6" xfId="30833" xr:uid="{00000000-0005-0000-0000-000085060000}"/>
    <cellStyle name="60 % - Akzent6 3 7" xfId="44324" xr:uid="{00000000-0005-0000-0000-000085060000}"/>
    <cellStyle name="60 % - Akzent6 4" xfId="1058" xr:uid="{00000000-0005-0000-0000-0000FA060000}"/>
    <cellStyle name="60% - Akzent1" xfId="67" xr:uid="{00000000-0005-0000-0000-000086000000}"/>
    <cellStyle name="60% - Akzent1 2" xfId="298" xr:uid="{00000000-0005-0000-0000-000087000000}"/>
    <cellStyle name="60% - Akzent1 2 2" xfId="644" xr:uid="{00000000-0005-0000-0000-000088000000}"/>
    <cellStyle name="60% - Akzent1 3" xfId="299" xr:uid="{00000000-0005-0000-0000-000089000000}"/>
    <cellStyle name="60% - Akzent1 3 2" xfId="512" xr:uid="{00000000-0005-0000-0000-00008A000000}"/>
    <cellStyle name="60% - Akzent1 4" xfId="1602" xr:uid="{00000000-0005-0000-0000-000089060000}"/>
    <cellStyle name="60% - Akzent2" xfId="68" xr:uid="{00000000-0005-0000-0000-00008B000000}"/>
    <cellStyle name="60% - Akzent2 2" xfId="300" xr:uid="{00000000-0005-0000-0000-00008C000000}"/>
    <cellStyle name="60% - Akzent2 2 2" xfId="645" xr:uid="{00000000-0005-0000-0000-00008D000000}"/>
    <cellStyle name="60% - Akzent2 3" xfId="301" xr:uid="{00000000-0005-0000-0000-00008E000000}"/>
    <cellStyle name="60% - Akzent2 3 2" xfId="513" xr:uid="{00000000-0005-0000-0000-00008F000000}"/>
    <cellStyle name="60% - Akzent2 4" xfId="1603" xr:uid="{00000000-0005-0000-0000-00008D060000}"/>
    <cellStyle name="60% - Akzent3" xfId="69" xr:uid="{00000000-0005-0000-0000-000090000000}"/>
    <cellStyle name="60% - Akzent3 2" xfId="302" xr:uid="{00000000-0005-0000-0000-000091000000}"/>
    <cellStyle name="60% - Akzent3 2 2" xfId="646" xr:uid="{00000000-0005-0000-0000-000092000000}"/>
    <cellStyle name="60% - Akzent3 3" xfId="303" xr:uid="{00000000-0005-0000-0000-000093000000}"/>
    <cellStyle name="60% - Akzent3 3 2" xfId="514" xr:uid="{00000000-0005-0000-0000-000094000000}"/>
    <cellStyle name="60% - Akzent3 4" xfId="1604" xr:uid="{00000000-0005-0000-0000-000091060000}"/>
    <cellStyle name="60% - Akzent4" xfId="70" xr:uid="{00000000-0005-0000-0000-000095000000}"/>
    <cellStyle name="60% - Akzent4 2" xfId="304" xr:uid="{00000000-0005-0000-0000-000096000000}"/>
    <cellStyle name="60% - Akzent4 2 2" xfId="647" xr:uid="{00000000-0005-0000-0000-000097000000}"/>
    <cellStyle name="60% - Akzent4 3" xfId="305" xr:uid="{00000000-0005-0000-0000-000098000000}"/>
    <cellStyle name="60% - Akzent4 3 2" xfId="515" xr:uid="{00000000-0005-0000-0000-000099000000}"/>
    <cellStyle name="60% - Akzent4 4" xfId="1605" xr:uid="{00000000-0005-0000-0000-000095060000}"/>
    <cellStyle name="60% - Akzent5" xfId="71" xr:uid="{00000000-0005-0000-0000-00009A000000}"/>
    <cellStyle name="60% - Akzent5 2" xfId="306" xr:uid="{00000000-0005-0000-0000-00009B000000}"/>
    <cellStyle name="60% - Akzent5 2 2" xfId="648" xr:uid="{00000000-0005-0000-0000-00009C000000}"/>
    <cellStyle name="60% - Akzent5 3" xfId="307" xr:uid="{00000000-0005-0000-0000-00009D000000}"/>
    <cellStyle name="60% - Akzent5 3 2" xfId="516" xr:uid="{00000000-0005-0000-0000-00009E000000}"/>
    <cellStyle name="60% - Akzent5 4" xfId="1606" xr:uid="{00000000-0005-0000-0000-000099060000}"/>
    <cellStyle name="60% - Akzent6" xfId="72" xr:uid="{00000000-0005-0000-0000-00009F000000}"/>
    <cellStyle name="60% - Akzent6 2" xfId="308" xr:uid="{00000000-0005-0000-0000-0000A0000000}"/>
    <cellStyle name="60% - Akzent6 2 2" xfId="649" xr:uid="{00000000-0005-0000-0000-0000A1000000}"/>
    <cellStyle name="60% - Akzent6 3" xfId="309" xr:uid="{00000000-0005-0000-0000-0000A2000000}"/>
    <cellStyle name="60% - Akzent6 3 2" xfId="517" xr:uid="{00000000-0005-0000-0000-0000A3000000}"/>
    <cellStyle name="60% - Akzent6 4" xfId="1607" xr:uid="{00000000-0005-0000-0000-00009D060000}"/>
    <cellStyle name="6mitP" xfId="200" xr:uid="{00000000-0005-0000-0000-0000A4000000}"/>
    <cellStyle name="6mitP 2" xfId="714" xr:uid="{00000000-0005-0000-0000-0000A5000000}"/>
    <cellStyle name="6ohneP" xfId="201" xr:uid="{00000000-0005-0000-0000-0000A6000000}"/>
    <cellStyle name="6ohneP 2" xfId="715" xr:uid="{00000000-0005-0000-0000-0000A7000000}"/>
    <cellStyle name="7mitP" xfId="202" xr:uid="{00000000-0005-0000-0000-0000A8000000}"/>
    <cellStyle name="7mitP 2" xfId="716" xr:uid="{00000000-0005-0000-0000-0000A9000000}"/>
    <cellStyle name="9mitP" xfId="203" xr:uid="{00000000-0005-0000-0000-0000AA000000}"/>
    <cellStyle name="9mitP 2" xfId="717" xr:uid="{00000000-0005-0000-0000-0000AB000000}"/>
    <cellStyle name="9ohneP" xfId="204" xr:uid="{00000000-0005-0000-0000-0000AC000000}"/>
    <cellStyle name="9ohneP 2" xfId="718" xr:uid="{00000000-0005-0000-0000-0000AD000000}"/>
    <cellStyle name="A4 Auto Format" xfId="205" xr:uid="{00000000-0005-0000-0000-0000AE000000}"/>
    <cellStyle name="A4 Auto Format 2" xfId="390" xr:uid="{00000000-0005-0000-0000-0000AF000000}"/>
    <cellStyle name="A4 Auto Format 2 2" xfId="461" xr:uid="{00000000-0005-0000-0000-0000B0000000}"/>
    <cellStyle name="A4 Auto Format 2 2 2" xfId="719" xr:uid="{00000000-0005-0000-0000-0000B1000000}"/>
    <cellStyle name="A4 Auto Format 2 3" xfId="720" xr:uid="{00000000-0005-0000-0000-0000B2000000}"/>
    <cellStyle name="A4 Auto Format 2 3 2" xfId="721" xr:uid="{00000000-0005-0000-0000-0000B3000000}"/>
    <cellStyle name="A4 Auto Format 2 4" xfId="722" xr:uid="{00000000-0005-0000-0000-0000B4000000}"/>
    <cellStyle name="A4 Auto Format 3" xfId="723" xr:uid="{00000000-0005-0000-0000-0000B5000000}"/>
    <cellStyle name="A4 Auto Format 3 2" xfId="724" xr:uid="{00000000-0005-0000-0000-0000B6000000}"/>
    <cellStyle name="A4 Auto Format 4" xfId="725" xr:uid="{00000000-0005-0000-0000-0000B7000000}"/>
    <cellStyle name="A4 Gg" xfId="206" xr:uid="{00000000-0005-0000-0000-0000B8000000}"/>
    <cellStyle name="A4 Gg 2" xfId="391" xr:uid="{00000000-0005-0000-0000-0000B9000000}"/>
    <cellStyle name="A4 Gg 2 2" xfId="726" xr:uid="{00000000-0005-0000-0000-0000BA000000}"/>
    <cellStyle name="A4 Gg 3" xfId="727" xr:uid="{00000000-0005-0000-0000-0000BB000000}"/>
    <cellStyle name="A4 Gg 3 2" xfId="728" xr:uid="{00000000-0005-0000-0000-0000BC000000}"/>
    <cellStyle name="A4 Gg 4" xfId="729" xr:uid="{00000000-0005-0000-0000-0000BD000000}"/>
    <cellStyle name="A4 kg" xfId="207" xr:uid="{00000000-0005-0000-0000-0000BE000000}"/>
    <cellStyle name="A4 kg 2" xfId="392" xr:uid="{00000000-0005-0000-0000-0000BF000000}"/>
    <cellStyle name="A4 kg 2 2" xfId="730" xr:uid="{00000000-0005-0000-0000-0000C0000000}"/>
    <cellStyle name="A4 kg 3" xfId="731" xr:uid="{00000000-0005-0000-0000-0000C1000000}"/>
    <cellStyle name="A4 kg 3 2" xfId="732" xr:uid="{00000000-0005-0000-0000-0000C2000000}"/>
    <cellStyle name="A4 kg 4" xfId="733" xr:uid="{00000000-0005-0000-0000-0000C3000000}"/>
    <cellStyle name="A4 kt" xfId="208" xr:uid="{00000000-0005-0000-0000-0000C4000000}"/>
    <cellStyle name="A4 kt 2" xfId="393" xr:uid="{00000000-0005-0000-0000-0000C5000000}"/>
    <cellStyle name="A4 kt 2 2" xfId="734" xr:uid="{00000000-0005-0000-0000-0000C6000000}"/>
    <cellStyle name="A4 kt 3" xfId="735" xr:uid="{00000000-0005-0000-0000-0000C7000000}"/>
    <cellStyle name="A4 kt 3 2" xfId="736" xr:uid="{00000000-0005-0000-0000-0000C8000000}"/>
    <cellStyle name="A4 kt 4" xfId="737" xr:uid="{00000000-0005-0000-0000-0000C9000000}"/>
    <cellStyle name="A4 No Format" xfId="209" xr:uid="{00000000-0005-0000-0000-0000CA000000}"/>
    <cellStyle name="A4 No Format 2" xfId="394" xr:uid="{00000000-0005-0000-0000-0000CB000000}"/>
    <cellStyle name="A4 No Format 2 2" xfId="462" xr:uid="{00000000-0005-0000-0000-0000CC000000}"/>
    <cellStyle name="A4 No Format 2 2 2" xfId="738" xr:uid="{00000000-0005-0000-0000-0000CD000000}"/>
    <cellStyle name="A4 No Format 2 3" xfId="739" xr:uid="{00000000-0005-0000-0000-0000CE000000}"/>
    <cellStyle name="A4 No Format 2 3 2" xfId="740" xr:uid="{00000000-0005-0000-0000-0000CF000000}"/>
    <cellStyle name="A4 No Format 2 4" xfId="741" xr:uid="{00000000-0005-0000-0000-0000D0000000}"/>
    <cellStyle name="A4 No Format 3" xfId="742" xr:uid="{00000000-0005-0000-0000-0000D1000000}"/>
    <cellStyle name="A4 No Format 3 2" xfId="743" xr:uid="{00000000-0005-0000-0000-0000D2000000}"/>
    <cellStyle name="A4 No Format 4" xfId="744" xr:uid="{00000000-0005-0000-0000-0000D3000000}"/>
    <cellStyle name="A4 Normal" xfId="210" xr:uid="{00000000-0005-0000-0000-0000D4000000}"/>
    <cellStyle name="A4 Normal 2" xfId="395" xr:uid="{00000000-0005-0000-0000-0000D5000000}"/>
    <cellStyle name="A4 Normal 2 2" xfId="463" xr:uid="{00000000-0005-0000-0000-0000D6000000}"/>
    <cellStyle name="A4 Normal 2 2 2" xfId="745" xr:uid="{00000000-0005-0000-0000-0000D7000000}"/>
    <cellStyle name="A4 Normal 2 3" xfId="746" xr:uid="{00000000-0005-0000-0000-0000D8000000}"/>
    <cellStyle name="A4 Normal 2 3 2" xfId="747" xr:uid="{00000000-0005-0000-0000-0000D9000000}"/>
    <cellStyle name="A4 Normal 2 4" xfId="748" xr:uid="{00000000-0005-0000-0000-0000DA000000}"/>
    <cellStyle name="A4 Normal 3" xfId="749" xr:uid="{00000000-0005-0000-0000-0000DB000000}"/>
    <cellStyle name="A4 Normal 3 2" xfId="750" xr:uid="{00000000-0005-0000-0000-0000DC000000}"/>
    <cellStyle name="A4 Normal 4" xfId="751" xr:uid="{00000000-0005-0000-0000-0000DD000000}"/>
    <cellStyle name="A4 Stck" xfId="211" xr:uid="{00000000-0005-0000-0000-0000DE000000}"/>
    <cellStyle name="A4 Stck 2" xfId="396" xr:uid="{00000000-0005-0000-0000-0000DF000000}"/>
    <cellStyle name="A4 Stck 2 2" xfId="752" xr:uid="{00000000-0005-0000-0000-0000E0000000}"/>
    <cellStyle name="A4 Stck 3" xfId="753" xr:uid="{00000000-0005-0000-0000-0000E1000000}"/>
    <cellStyle name="A4 Stck 3 2" xfId="754" xr:uid="{00000000-0005-0000-0000-0000E2000000}"/>
    <cellStyle name="A4 Stck 4" xfId="755" xr:uid="{00000000-0005-0000-0000-0000E3000000}"/>
    <cellStyle name="A4 Stk" xfId="212" xr:uid="{00000000-0005-0000-0000-0000E4000000}"/>
    <cellStyle name="A4 Stk 2" xfId="397" xr:uid="{00000000-0005-0000-0000-0000E5000000}"/>
    <cellStyle name="A4 Stk 2 2" xfId="756" xr:uid="{00000000-0005-0000-0000-0000E6000000}"/>
    <cellStyle name="A4 Stk 3" xfId="757" xr:uid="{00000000-0005-0000-0000-0000E7000000}"/>
    <cellStyle name="A4 Stk 3 2" xfId="758" xr:uid="{00000000-0005-0000-0000-0000E8000000}"/>
    <cellStyle name="A4 Stk 4" xfId="759" xr:uid="{00000000-0005-0000-0000-0000E9000000}"/>
    <cellStyle name="A4 T.Stk" xfId="213" xr:uid="{00000000-0005-0000-0000-0000EA000000}"/>
    <cellStyle name="A4 T.Stk 2" xfId="398" xr:uid="{00000000-0005-0000-0000-0000EB000000}"/>
    <cellStyle name="A4 T.Stk 2 2" xfId="760" xr:uid="{00000000-0005-0000-0000-0000EC000000}"/>
    <cellStyle name="A4 T.Stk 3" xfId="761" xr:uid="{00000000-0005-0000-0000-0000ED000000}"/>
    <cellStyle name="A4 T.Stk 3 2" xfId="762" xr:uid="{00000000-0005-0000-0000-0000EE000000}"/>
    <cellStyle name="A4 T.Stk 4" xfId="763" xr:uid="{00000000-0005-0000-0000-0000EF000000}"/>
    <cellStyle name="A4 TJ" xfId="214" xr:uid="{00000000-0005-0000-0000-0000F0000000}"/>
    <cellStyle name="A4 TJ 2" xfId="399" xr:uid="{00000000-0005-0000-0000-0000F1000000}"/>
    <cellStyle name="A4 TJ 2 2" xfId="764" xr:uid="{00000000-0005-0000-0000-0000F2000000}"/>
    <cellStyle name="A4 TJ 3" xfId="765" xr:uid="{00000000-0005-0000-0000-0000F3000000}"/>
    <cellStyle name="A4 TJ 3 2" xfId="766" xr:uid="{00000000-0005-0000-0000-0000F4000000}"/>
    <cellStyle name="A4 TJ 4" xfId="767" xr:uid="{00000000-0005-0000-0000-0000F5000000}"/>
    <cellStyle name="A4 TStk" xfId="215" xr:uid="{00000000-0005-0000-0000-0000F6000000}"/>
    <cellStyle name="A4 TStk 2" xfId="400" xr:uid="{00000000-0005-0000-0000-0000F7000000}"/>
    <cellStyle name="A4 TStk 2 2" xfId="768" xr:uid="{00000000-0005-0000-0000-0000F8000000}"/>
    <cellStyle name="A4 TStk 3" xfId="769" xr:uid="{00000000-0005-0000-0000-0000F9000000}"/>
    <cellStyle name="A4 TStk 3 2" xfId="770" xr:uid="{00000000-0005-0000-0000-0000FA000000}"/>
    <cellStyle name="A4 TStk 4" xfId="771" xr:uid="{00000000-0005-0000-0000-0000FB000000}"/>
    <cellStyle name="A4 Year" xfId="216" xr:uid="{00000000-0005-0000-0000-0000FC000000}"/>
    <cellStyle name="A4 Year 2" xfId="401" xr:uid="{00000000-0005-0000-0000-0000FD000000}"/>
    <cellStyle name="A4 Year 2 2" xfId="772" xr:uid="{00000000-0005-0000-0000-0000FE000000}"/>
    <cellStyle name="A4 Year 3" xfId="773" xr:uid="{00000000-0005-0000-0000-0000FF000000}"/>
    <cellStyle name="A4 Year 3 2" xfId="774" xr:uid="{00000000-0005-0000-0000-000000010000}"/>
    <cellStyle name="A4 Year 4" xfId="775" xr:uid="{00000000-0005-0000-0000-000001010000}"/>
    <cellStyle name="Akzent1" xfId="254" builtinId="29" customBuiltin="1"/>
    <cellStyle name="Akzent1 2" xfId="87" xr:uid="{00000000-0005-0000-0000-000003010000}"/>
    <cellStyle name="Akzent1 2 2" xfId="650" xr:uid="{00000000-0005-0000-0000-000004010000}"/>
    <cellStyle name="Akzent1 2 3" xfId="523" xr:uid="{00000000-0005-0000-0000-000005010000}"/>
    <cellStyle name="Akzent1 2 4" xfId="470" xr:uid="{00000000-0005-0000-0000-000006010000}"/>
    <cellStyle name="Akzent1 3" xfId="310" xr:uid="{00000000-0005-0000-0000-000007010000}"/>
    <cellStyle name="Akzent1 3 2" xfId="583" xr:uid="{00000000-0005-0000-0000-000008010000}"/>
    <cellStyle name="Akzent1 4" xfId="1130" xr:uid="{00000000-0005-0000-0000-0000C3060000}"/>
    <cellStyle name="Akzent1 5" xfId="1082" xr:uid="{00000000-0005-0000-0000-0000C4060000}"/>
    <cellStyle name="Akzent2" xfId="258" builtinId="33" customBuiltin="1"/>
    <cellStyle name="Akzent2 2" xfId="88" xr:uid="{00000000-0005-0000-0000-00000A010000}"/>
    <cellStyle name="Akzent2 2 2" xfId="651" xr:uid="{00000000-0005-0000-0000-00000B010000}"/>
    <cellStyle name="Akzent2 2 3" xfId="524" xr:uid="{00000000-0005-0000-0000-00000C010000}"/>
    <cellStyle name="Akzent2 2 4" xfId="471" xr:uid="{00000000-0005-0000-0000-00000D010000}"/>
    <cellStyle name="Akzent2 3" xfId="311" xr:uid="{00000000-0005-0000-0000-00000E010000}"/>
    <cellStyle name="Akzent2 3 2" xfId="565" xr:uid="{00000000-0005-0000-0000-00000F010000}"/>
    <cellStyle name="Akzent2 4" xfId="1131" xr:uid="{00000000-0005-0000-0000-0000CA060000}"/>
    <cellStyle name="Akzent2 5" xfId="1083" xr:uid="{00000000-0005-0000-0000-0000CB060000}"/>
    <cellStyle name="Akzent3" xfId="262" builtinId="37" customBuiltin="1"/>
    <cellStyle name="Akzent3 2" xfId="89" xr:uid="{00000000-0005-0000-0000-000011010000}"/>
    <cellStyle name="Akzent3 2 2" xfId="652" xr:uid="{00000000-0005-0000-0000-000012010000}"/>
    <cellStyle name="Akzent3 2 3" xfId="525" xr:uid="{00000000-0005-0000-0000-000013010000}"/>
    <cellStyle name="Akzent3 2 4" xfId="472" xr:uid="{00000000-0005-0000-0000-000014010000}"/>
    <cellStyle name="Akzent3 3" xfId="312" xr:uid="{00000000-0005-0000-0000-000015010000}"/>
    <cellStyle name="Akzent3 3 2" xfId="566" xr:uid="{00000000-0005-0000-0000-000016010000}"/>
    <cellStyle name="Akzent3 4" xfId="1132" xr:uid="{00000000-0005-0000-0000-0000D1060000}"/>
    <cellStyle name="Akzent3 5" xfId="1084" xr:uid="{00000000-0005-0000-0000-0000D2060000}"/>
    <cellStyle name="Akzent4" xfId="266" builtinId="41" customBuiltin="1"/>
    <cellStyle name="Akzent4 2" xfId="90" xr:uid="{00000000-0005-0000-0000-000018010000}"/>
    <cellStyle name="Akzent4 2 2" xfId="653" xr:uid="{00000000-0005-0000-0000-000019010000}"/>
    <cellStyle name="Akzent4 2 3" xfId="526" xr:uid="{00000000-0005-0000-0000-00001A010000}"/>
    <cellStyle name="Akzent4 2 4" xfId="473" xr:uid="{00000000-0005-0000-0000-00001B010000}"/>
    <cellStyle name="Akzent4 3" xfId="313" xr:uid="{00000000-0005-0000-0000-00001C010000}"/>
    <cellStyle name="Akzent4 3 2" xfId="580" xr:uid="{00000000-0005-0000-0000-00001D010000}"/>
    <cellStyle name="Akzent4 4" xfId="1133" xr:uid="{00000000-0005-0000-0000-0000D8060000}"/>
    <cellStyle name="Akzent4 5" xfId="1085" xr:uid="{00000000-0005-0000-0000-0000D9060000}"/>
    <cellStyle name="Akzent5" xfId="270" builtinId="45" customBuiltin="1"/>
    <cellStyle name="Akzent5 2" xfId="91" xr:uid="{00000000-0005-0000-0000-00001F010000}"/>
    <cellStyle name="Akzent5 3" xfId="578" xr:uid="{00000000-0005-0000-0000-000020010000}"/>
    <cellStyle name="Akzent5 4" xfId="1134" xr:uid="{00000000-0005-0000-0000-0000DD060000}"/>
    <cellStyle name="Akzent5 5" xfId="1086" xr:uid="{00000000-0005-0000-0000-0000DE060000}"/>
    <cellStyle name="Akzent6" xfId="274" builtinId="49" customBuiltin="1"/>
    <cellStyle name="Akzent6 2" xfId="92" xr:uid="{00000000-0005-0000-0000-000022010000}"/>
    <cellStyle name="Akzent6 2 2" xfId="654" xr:uid="{00000000-0005-0000-0000-000023010000}"/>
    <cellStyle name="Akzent6 2 3" xfId="527" xr:uid="{00000000-0005-0000-0000-000024010000}"/>
    <cellStyle name="Akzent6 2 4" xfId="474" xr:uid="{00000000-0005-0000-0000-000025010000}"/>
    <cellStyle name="Akzent6 3" xfId="314" xr:uid="{00000000-0005-0000-0000-000026010000}"/>
    <cellStyle name="Akzent6 3 2" xfId="576" xr:uid="{00000000-0005-0000-0000-000027010000}"/>
    <cellStyle name="Akzent6 4" xfId="1135" xr:uid="{00000000-0005-0000-0000-0000E4060000}"/>
    <cellStyle name="Akzent6 5" xfId="1087" xr:uid="{00000000-0005-0000-0000-0000E5060000}"/>
    <cellStyle name="Ausgabe" xfId="247" builtinId="21" customBuiltin="1"/>
    <cellStyle name="Ausgabe 2" xfId="93" xr:uid="{00000000-0005-0000-0000-000029010000}"/>
    <cellStyle name="Ausgabe 2 2" xfId="655" xr:uid="{00000000-0005-0000-0000-00002A010000}"/>
    <cellStyle name="Ausgabe 2 2 2" xfId="28088" xr:uid="{00000000-0005-0000-0000-0000E8060000}"/>
    <cellStyle name="Ausgabe 2 2 3" xfId="41578" xr:uid="{00000000-0005-0000-0000-0000E8060000}"/>
    <cellStyle name="Ausgabe 2 3" xfId="528" xr:uid="{00000000-0005-0000-0000-00002B010000}"/>
    <cellStyle name="Ausgabe 2 3 2" xfId="28067" xr:uid="{00000000-0005-0000-0000-0000E9060000}"/>
    <cellStyle name="Ausgabe 2 3 3" xfId="41543" xr:uid="{00000000-0005-0000-0000-0000E9060000}"/>
    <cellStyle name="Ausgabe 2 4" xfId="475" xr:uid="{00000000-0005-0000-0000-00002C010000}"/>
    <cellStyle name="Ausgabe 2 5" xfId="41517" xr:uid="{00000000-0005-0000-0000-0000E7060000}"/>
    <cellStyle name="Ausgabe 3" xfId="315" xr:uid="{00000000-0005-0000-0000-00002D010000}"/>
    <cellStyle name="Ausgabe 3 2" xfId="556" xr:uid="{00000000-0005-0000-0000-00002E010000}"/>
    <cellStyle name="Ausgabe 4" xfId="1123" xr:uid="{00000000-0005-0000-0000-0000EB060000}"/>
    <cellStyle name="Ausgabe 5" xfId="1088" xr:uid="{00000000-0005-0000-0000-0000EC060000}"/>
    <cellStyle name="Ausgabe 5 2" xfId="28044" xr:uid="{00000000-0005-0000-0000-0000EC060000}"/>
    <cellStyle name="Ausgabe 5 3" xfId="41511" xr:uid="{00000000-0005-0000-0000-0000EC060000}"/>
    <cellStyle name="BasisEineNK" xfId="127" xr:uid="{00000000-0005-0000-0000-00002F010000}"/>
    <cellStyle name="BasisEineNK 2" xfId="128" xr:uid="{00000000-0005-0000-0000-000030010000}"/>
    <cellStyle name="BasisEineNK 2 2" xfId="316" xr:uid="{00000000-0005-0000-0000-000031010000}"/>
    <cellStyle name="BasisOhneNK" xfId="94" xr:uid="{00000000-0005-0000-0000-000032010000}"/>
    <cellStyle name="BasisOhneNK 2" xfId="129" xr:uid="{00000000-0005-0000-0000-000033010000}"/>
    <cellStyle name="Benennungen" xfId="5" xr:uid="{00000000-0005-0000-0000-000034010000}"/>
    <cellStyle name="Berechnung" xfId="248" builtinId="22" customBuiltin="1"/>
    <cellStyle name="Berechnung 2" xfId="95" xr:uid="{00000000-0005-0000-0000-000036010000}"/>
    <cellStyle name="Berechnung 2 2" xfId="656" xr:uid="{00000000-0005-0000-0000-000037010000}"/>
    <cellStyle name="Berechnung 2 2 2" xfId="28089" xr:uid="{00000000-0005-0000-0000-0000F4060000}"/>
    <cellStyle name="Berechnung 2 2 3" xfId="41579" xr:uid="{00000000-0005-0000-0000-0000F4060000}"/>
    <cellStyle name="Berechnung 2 3" xfId="529" xr:uid="{00000000-0005-0000-0000-000038010000}"/>
    <cellStyle name="Berechnung 2 3 2" xfId="28068" xr:uid="{00000000-0005-0000-0000-0000F5060000}"/>
    <cellStyle name="Berechnung 2 3 3" xfId="41544" xr:uid="{00000000-0005-0000-0000-0000F5060000}"/>
    <cellStyle name="Berechnung 2 4" xfId="476" xr:uid="{00000000-0005-0000-0000-000039010000}"/>
    <cellStyle name="Berechnung 2 5" xfId="41518" xr:uid="{00000000-0005-0000-0000-0000F3060000}"/>
    <cellStyle name="Berechnung 3" xfId="317" xr:uid="{00000000-0005-0000-0000-00003A010000}"/>
    <cellStyle name="Berechnung 3 2" xfId="561" xr:uid="{00000000-0005-0000-0000-00003B010000}"/>
    <cellStyle name="Berechnung 4" xfId="1124" xr:uid="{00000000-0005-0000-0000-0000F7060000}"/>
    <cellStyle name="Berechnung 5" xfId="1089" xr:uid="{00000000-0005-0000-0000-0000F8060000}"/>
    <cellStyle name="Berechnung 5 2" xfId="28045" xr:uid="{00000000-0005-0000-0000-0000F8060000}"/>
    <cellStyle name="Berechnung 5 3" xfId="41512" xr:uid="{00000000-0005-0000-0000-0000F8060000}"/>
    <cellStyle name="berichtigtes E. Dezimal" xfId="73" xr:uid="{00000000-0005-0000-0000-00003C010000}"/>
    <cellStyle name="berichtigtes E. ganzzahlig" xfId="152" xr:uid="{00000000-0005-0000-0000-00003D010000}"/>
    <cellStyle name="Bilanz" xfId="96" xr:uid="{00000000-0005-0000-0000-00003E010000}"/>
    <cellStyle name="Bilanz 2" xfId="130" xr:uid="{00000000-0005-0000-0000-00003F010000}"/>
    <cellStyle name="Bilanz 2 2" xfId="318" xr:uid="{00000000-0005-0000-0000-000040010000}"/>
    <cellStyle name="Bold GHG Numbers (0.00)" xfId="217" xr:uid="{00000000-0005-0000-0000-000041010000}"/>
    <cellStyle name="Comma [0]" xfId="1008" xr:uid="{00000000-0005-0000-0000-000038000000}"/>
    <cellStyle name="Comma [0] 10" xfId="1030" xr:uid="{00000000-0005-0000-0000-000038000000}"/>
    <cellStyle name="Comma [0] 11" xfId="14537" xr:uid="{00000000-0005-0000-0000-000038000000}"/>
    <cellStyle name="Comma [0] 12" xfId="27990" xr:uid="{00000000-0005-0000-0000-000038000000}"/>
    <cellStyle name="Comma [0] 13" xfId="41457" xr:uid="{00000000-0005-0000-0000-000038000000}"/>
    <cellStyle name="Comma [0] 2" xfId="1608" xr:uid="{00000000-0005-0000-0000-0000FF060000}"/>
    <cellStyle name="Comma [0] 2 2" xfId="2747" xr:uid="{00000000-0005-0000-0000-000000070000}"/>
    <cellStyle name="Comma [0] 2 2 2" xfId="6108" xr:uid="{00000000-0005-0000-0000-000000070000}"/>
    <cellStyle name="Comma [0] 2 2 2 2" xfId="19559" xr:uid="{00000000-0005-0000-0000-000000070000}"/>
    <cellStyle name="Comma [0] 2 2 2 3" xfId="33043" xr:uid="{00000000-0005-0000-0000-000000070000}"/>
    <cellStyle name="Comma [0] 2 2 2 4" xfId="46534" xr:uid="{00000000-0005-0000-0000-000000070000}"/>
    <cellStyle name="Comma [0] 2 2 3" xfId="9464" xr:uid="{00000000-0005-0000-0000-000000070000}"/>
    <cellStyle name="Comma [0] 2 2 3 2" xfId="22915" xr:uid="{00000000-0005-0000-0000-000000070000}"/>
    <cellStyle name="Comma [0] 2 2 3 3" xfId="36399" xr:uid="{00000000-0005-0000-0000-000000070000}"/>
    <cellStyle name="Comma [0] 2 2 3 4" xfId="49890" xr:uid="{00000000-0005-0000-0000-000000070000}"/>
    <cellStyle name="Comma [0] 2 2 4" xfId="12820" xr:uid="{00000000-0005-0000-0000-000000070000}"/>
    <cellStyle name="Comma [0] 2 2 4 2" xfId="26271" xr:uid="{00000000-0005-0000-0000-000000070000}"/>
    <cellStyle name="Comma [0] 2 2 4 3" xfId="39755" xr:uid="{00000000-0005-0000-0000-000000070000}"/>
    <cellStyle name="Comma [0] 2 2 4 4" xfId="53246" xr:uid="{00000000-0005-0000-0000-000000070000}"/>
    <cellStyle name="Comma [0] 2 2 5" xfId="16202" xr:uid="{00000000-0005-0000-0000-000000070000}"/>
    <cellStyle name="Comma [0] 2 2 6" xfId="29686" xr:uid="{00000000-0005-0000-0000-000000070000}"/>
    <cellStyle name="Comma [0] 2 2 7" xfId="43177" xr:uid="{00000000-0005-0000-0000-000000070000}"/>
    <cellStyle name="Comma [0] 2 3" xfId="15075" xr:uid="{00000000-0005-0000-0000-0000FF060000}"/>
    <cellStyle name="Comma [0] 2 4" xfId="28558" xr:uid="{00000000-0005-0000-0000-0000FF060000}"/>
    <cellStyle name="Comma [0] 2 5" xfId="42049" xr:uid="{00000000-0005-0000-0000-0000FF060000}"/>
    <cellStyle name="Comma [0] 3" xfId="2200" xr:uid="{00000000-0005-0000-0000-000001070000}"/>
    <cellStyle name="Comma [0] 3 2" xfId="5575" xr:uid="{00000000-0005-0000-0000-000001070000}"/>
    <cellStyle name="Comma [0] 3 2 2" xfId="19026" xr:uid="{00000000-0005-0000-0000-000001070000}"/>
    <cellStyle name="Comma [0] 3 2 3" xfId="32510" xr:uid="{00000000-0005-0000-0000-000001070000}"/>
    <cellStyle name="Comma [0] 3 2 4" xfId="46001" xr:uid="{00000000-0005-0000-0000-000001070000}"/>
    <cellStyle name="Comma [0] 3 3" xfId="8931" xr:uid="{00000000-0005-0000-0000-000001070000}"/>
    <cellStyle name="Comma [0] 3 3 2" xfId="22382" xr:uid="{00000000-0005-0000-0000-000001070000}"/>
    <cellStyle name="Comma [0] 3 3 3" xfId="35866" xr:uid="{00000000-0005-0000-0000-000001070000}"/>
    <cellStyle name="Comma [0] 3 3 4" xfId="49357" xr:uid="{00000000-0005-0000-0000-000001070000}"/>
    <cellStyle name="Comma [0] 3 4" xfId="12287" xr:uid="{00000000-0005-0000-0000-000001070000}"/>
    <cellStyle name="Comma [0] 3 4 2" xfId="25738" xr:uid="{00000000-0005-0000-0000-000001070000}"/>
    <cellStyle name="Comma [0] 3 4 3" xfId="39222" xr:uid="{00000000-0005-0000-0000-000001070000}"/>
    <cellStyle name="Comma [0] 3 4 4" xfId="52713" xr:uid="{00000000-0005-0000-0000-000001070000}"/>
    <cellStyle name="Comma [0] 3 5" xfId="15669" xr:uid="{00000000-0005-0000-0000-000001070000}"/>
    <cellStyle name="Comma [0] 3 6" xfId="29153" xr:uid="{00000000-0005-0000-0000-000001070000}"/>
    <cellStyle name="Comma [0] 3 7" xfId="42644" xr:uid="{00000000-0005-0000-0000-000001070000}"/>
    <cellStyle name="Comma [0] 4" xfId="3341" xr:uid="{00000000-0005-0000-0000-000002070000}"/>
    <cellStyle name="Comma [0] 4 2" xfId="6702" xr:uid="{00000000-0005-0000-0000-000002070000}"/>
    <cellStyle name="Comma [0] 4 2 2" xfId="20153" xr:uid="{00000000-0005-0000-0000-000002070000}"/>
    <cellStyle name="Comma [0] 4 2 3" xfId="33637" xr:uid="{00000000-0005-0000-0000-000002070000}"/>
    <cellStyle name="Comma [0] 4 2 4" xfId="47128" xr:uid="{00000000-0005-0000-0000-000002070000}"/>
    <cellStyle name="Comma [0] 4 3" xfId="10058" xr:uid="{00000000-0005-0000-0000-000002070000}"/>
    <cellStyle name="Comma [0] 4 3 2" xfId="23509" xr:uid="{00000000-0005-0000-0000-000002070000}"/>
    <cellStyle name="Comma [0] 4 3 3" xfId="36993" xr:uid="{00000000-0005-0000-0000-000002070000}"/>
    <cellStyle name="Comma [0] 4 3 4" xfId="50484" xr:uid="{00000000-0005-0000-0000-000002070000}"/>
    <cellStyle name="Comma [0] 4 4" xfId="13414" xr:uid="{00000000-0005-0000-0000-000002070000}"/>
    <cellStyle name="Comma [0] 4 4 2" xfId="26865" xr:uid="{00000000-0005-0000-0000-000002070000}"/>
    <cellStyle name="Comma [0] 4 4 3" xfId="40349" xr:uid="{00000000-0005-0000-0000-000002070000}"/>
    <cellStyle name="Comma [0] 4 4 4" xfId="53840" xr:uid="{00000000-0005-0000-0000-000002070000}"/>
    <cellStyle name="Comma [0] 4 5" xfId="16796" xr:uid="{00000000-0005-0000-0000-000002070000}"/>
    <cellStyle name="Comma [0] 4 6" xfId="30280" xr:uid="{00000000-0005-0000-0000-000002070000}"/>
    <cellStyle name="Comma [0] 4 7" xfId="43771" xr:uid="{00000000-0005-0000-0000-000002070000}"/>
    <cellStyle name="Comma [0] 5" xfId="3921" xr:uid="{00000000-0005-0000-0000-000003070000}"/>
    <cellStyle name="Comma [0] 5 2" xfId="7278" xr:uid="{00000000-0005-0000-0000-000003070000}"/>
    <cellStyle name="Comma [0] 5 2 2" xfId="20729" xr:uid="{00000000-0005-0000-0000-000003070000}"/>
    <cellStyle name="Comma [0] 5 2 3" xfId="34213" xr:uid="{00000000-0005-0000-0000-000003070000}"/>
    <cellStyle name="Comma [0] 5 2 4" xfId="47704" xr:uid="{00000000-0005-0000-0000-000003070000}"/>
    <cellStyle name="Comma [0] 5 3" xfId="10634" xr:uid="{00000000-0005-0000-0000-000003070000}"/>
    <cellStyle name="Comma [0] 5 3 2" xfId="24085" xr:uid="{00000000-0005-0000-0000-000003070000}"/>
    <cellStyle name="Comma [0] 5 3 3" xfId="37569" xr:uid="{00000000-0005-0000-0000-000003070000}"/>
    <cellStyle name="Comma [0] 5 3 4" xfId="51060" xr:uid="{00000000-0005-0000-0000-000003070000}"/>
    <cellStyle name="Comma [0] 5 4" xfId="13990" xr:uid="{00000000-0005-0000-0000-000003070000}"/>
    <cellStyle name="Comma [0] 5 4 2" xfId="27441" xr:uid="{00000000-0005-0000-0000-000003070000}"/>
    <cellStyle name="Comma [0] 5 4 3" xfId="40925" xr:uid="{00000000-0005-0000-0000-000003070000}"/>
    <cellStyle name="Comma [0] 5 4 4" xfId="54416" xr:uid="{00000000-0005-0000-0000-000003070000}"/>
    <cellStyle name="Comma [0] 5 5" xfId="17372" xr:uid="{00000000-0005-0000-0000-000003070000}"/>
    <cellStyle name="Comma [0] 5 6" xfId="30856" xr:uid="{00000000-0005-0000-0000-000003070000}"/>
    <cellStyle name="Comma [0] 5 7" xfId="44347" xr:uid="{00000000-0005-0000-0000-000003070000}"/>
    <cellStyle name="Comma [0] 6" xfId="1048" xr:uid="{00000000-0005-0000-0000-0000FE060000}"/>
    <cellStyle name="Comma [0] 6 2" xfId="14554" xr:uid="{00000000-0005-0000-0000-0000FE060000}"/>
    <cellStyle name="Comma [0] 6 3" xfId="28019" xr:uid="{00000000-0005-0000-0000-0000FE060000}"/>
    <cellStyle name="Comma [0] 6 4" xfId="41486" xr:uid="{00000000-0005-0000-0000-0000FE060000}"/>
    <cellStyle name="Comma [0] 7" xfId="4449" xr:uid="{00000000-0005-0000-0000-0000FE060000}"/>
    <cellStyle name="Comma [0] 7 2" xfId="17900" xr:uid="{00000000-0005-0000-0000-0000FE060000}"/>
    <cellStyle name="Comma [0] 7 3" xfId="31384" xr:uid="{00000000-0005-0000-0000-0000FE060000}"/>
    <cellStyle name="Comma [0] 7 4" xfId="44875" xr:uid="{00000000-0005-0000-0000-0000FE060000}"/>
    <cellStyle name="Comma [0] 8" xfId="7805" xr:uid="{00000000-0005-0000-0000-0000FE060000}"/>
    <cellStyle name="Comma [0] 8 2" xfId="21256" xr:uid="{00000000-0005-0000-0000-0000FE060000}"/>
    <cellStyle name="Comma [0] 8 3" xfId="34740" xr:uid="{00000000-0005-0000-0000-0000FE060000}"/>
    <cellStyle name="Comma [0] 8 4" xfId="48231" xr:uid="{00000000-0005-0000-0000-0000FE060000}"/>
    <cellStyle name="Comma [0] 9" xfId="11161" xr:uid="{00000000-0005-0000-0000-0000FE060000}"/>
    <cellStyle name="Comma [0] 9 2" xfId="24612" xr:uid="{00000000-0005-0000-0000-0000FE060000}"/>
    <cellStyle name="Comma [0] 9 3" xfId="38096" xr:uid="{00000000-0005-0000-0000-0000FE060000}"/>
    <cellStyle name="Comma [0] 9 4" xfId="51587" xr:uid="{00000000-0005-0000-0000-0000FE060000}"/>
    <cellStyle name="Currency [0]" xfId="1009" xr:uid="{00000000-0005-0000-0000-000039000000}"/>
    <cellStyle name="Dezimal [0] 2" xfId="1166" xr:uid="{00000000-0005-0000-0000-000005070000}"/>
    <cellStyle name="Dezimal [0] 2 10" xfId="11250" xr:uid="{00000000-0005-0000-0000-000005070000}"/>
    <cellStyle name="Dezimal [0] 2 10 2" xfId="24701" xr:uid="{00000000-0005-0000-0000-000005070000}"/>
    <cellStyle name="Dezimal [0] 2 10 3" xfId="38185" xr:uid="{00000000-0005-0000-0000-000005070000}"/>
    <cellStyle name="Dezimal [0] 2 10 4" xfId="51676" xr:uid="{00000000-0005-0000-0000-000005070000}"/>
    <cellStyle name="Dezimal [0] 2 11" xfId="14631" xr:uid="{00000000-0005-0000-0000-000005070000}"/>
    <cellStyle name="Dezimal [0] 2 12" xfId="28114" xr:uid="{00000000-0005-0000-0000-000005070000}"/>
    <cellStyle name="Dezimal [0] 2 13" xfId="41605" xr:uid="{00000000-0005-0000-0000-000005070000}"/>
    <cellStyle name="Dezimal [0] 2 2" xfId="1260" xr:uid="{00000000-0005-0000-0000-000006070000}"/>
    <cellStyle name="Dezimal [0] 2 2 10" xfId="14733" xr:uid="{00000000-0005-0000-0000-000006070000}"/>
    <cellStyle name="Dezimal [0] 2 2 11" xfId="28216" xr:uid="{00000000-0005-0000-0000-000006070000}"/>
    <cellStyle name="Dezimal [0] 2 2 12" xfId="41707" xr:uid="{00000000-0005-0000-0000-000006070000}"/>
    <cellStyle name="Dezimal [0] 2 2 2" xfId="1498" xr:uid="{00000000-0005-0000-0000-000007070000}"/>
    <cellStyle name="Dezimal [0] 2 2 2 10" xfId="28466" xr:uid="{00000000-0005-0000-0000-000007070000}"/>
    <cellStyle name="Dezimal [0] 2 2 2 11" xfId="41957" xr:uid="{00000000-0005-0000-0000-000007070000}"/>
    <cellStyle name="Dezimal [0] 2 2 2 2" xfId="2074" xr:uid="{00000000-0005-0000-0000-000008070000}"/>
    <cellStyle name="Dezimal [0] 2 2 2 2 2" xfId="3215" xr:uid="{00000000-0005-0000-0000-000009070000}"/>
    <cellStyle name="Dezimal [0] 2 2 2 2 2 2" xfId="6576" xr:uid="{00000000-0005-0000-0000-000009070000}"/>
    <cellStyle name="Dezimal [0] 2 2 2 2 2 2 2" xfId="20027" xr:uid="{00000000-0005-0000-0000-000009070000}"/>
    <cellStyle name="Dezimal [0] 2 2 2 2 2 2 3" xfId="33511" xr:uid="{00000000-0005-0000-0000-000009070000}"/>
    <cellStyle name="Dezimal [0] 2 2 2 2 2 2 4" xfId="47002" xr:uid="{00000000-0005-0000-0000-000009070000}"/>
    <cellStyle name="Dezimal [0] 2 2 2 2 2 3" xfId="9932" xr:uid="{00000000-0005-0000-0000-000009070000}"/>
    <cellStyle name="Dezimal [0] 2 2 2 2 2 3 2" xfId="23383" xr:uid="{00000000-0005-0000-0000-000009070000}"/>
    <cellStyle name="Dezimal [0] 2 2 2 2 2 3 3" xfId="36867" xr:uid="{00000000-0005-0000-0000-000009070000}"/>
    <cellStyle name="Dezimal [0] 2 2 2 2 2 3 4" xfId="50358" xr:uid="{00000000-0005-0000-0000-000009070000}"/>
    <cellStyle name="Dezimal [0] 2 2 2 2 2 4" xfId="13288" xr:uid="{00000000-0005-0000-0000-000009070000}"/>
    <cellStyle name="Dezimal [0] 2 2 2 2 2 4 2" xfId="26739" xr:uid="{00000000-0005-0000-0000-000009070000}"/>
    <cellStyle name="Dezimal [0] 2 2 2 2 2 4 3" xfId="40223" xr:uid="{00000000-0005-0000-0000-000009070000}"/>
    <cellStyle name="Dezimal [0] 2 2 2 2 2 4 4" xfId="53714" xr:uid="{00000000-0005-0000-0000-000009070000}"/>
    <cellStyle name="Dezimal [0] 2 2 2 2 2 5" xfId="16670" xr:uid="{00000000-0005-0000-0000-000009070000}"/>
    <cellStyle name="Dezimal [0] 2 2 2 2 2 6" xfId="30154" xr:uid="{00000000-0005-0000-0000-000009070000}"/>
    <cellStyle name="Dezimal [0] 2 2 2 2 2 7" xfId="43645" xr:uid="{00000000-0005-0000-0000-000009070000}"/>
    <cellStyle name="Dezimal [0] 2 2 2 2 3" xfId="5449" xr:uid="{00000000-0005-0000-0000-000008070000}"/>
    <cellStyle name="Dezimal [0] 2 2 2 2 3 2" xfId="18900" xr:uid="{00000000-0005-0000-0000-000008070000}"/>
    <cellStyle name="Dezimal [0] 2 2 2 2 3 3" xfId="32384" xr:uid="{00000000-0005-0000-0000-000008070000}"/>
    <cellStyle name="Dezimal [0] 2 2 2 2 3 4" xfId="45875" xr:uid="{00000000-0005-0000-0000-000008070000}"/>
    <cellStyle name="Dezimal [0] 2 2 2 2 4" xfId="8805" xr:uid="{00000000-0005-0000-0000-000008070000}"/>
    <cellStyle name="Dezimal [0] 2 2 2 2 4 2" xfId="22256" xr:uid="{00000000-0005-0000-0000-000008070000}"/>
    <cellStyle name="Dezimal [0] 2 2 2 2 4 3" xfId="35740" xr:uid="{00000000-0005-0000-0000-000008070000}"/>
    <cellStyle name="Dezimal [0] 2 2 2 2 4 4" xfId="49231" xr:uid="{00000000-0005-0000-0000-000008070000}"/>
    <cellStyle name="Dezimal [0] 2 2 2 2 5" xfId="12161" xr:uid="{00000000-0005-0000-0000-000008070000}"/>
    <cellStyle name="Dezimal [0] 2 2 2 2 5 2" xfId="25612" xr:uid="{00000000-0005-0000-0000-000008070000}"/>
    <cellStyle name="Dezimal [0] 2 2 2 2 5 3" xfId="39096" xr:uid="{00000000-0005-0000-0000-000008070000}"/>
    <cellStyle name="Dezimal [0] 2 2 2 2 5 4" xfId="52587" xr:uid="{00000000-0005-0000-0000-000008070000}"/>
    <cellStyle name="Dezimal [0] 2 2 2 2 6" xfId="15543" xr:uid="{00000000-0005-0000-0000-000008070000}"/>
    <cellStyle name="Dezimal [0] 2 2 2 2 7" xfId="29027" xr:uid="{00000000-0005-0000-0000-000008070000}"/>
    <cellStyle name="Dezimal [0] 2 2 2 2 8" xfId="42518" xr:uid="{00000000-0005-0000-0000-000008070000}"/>
    <cellStyle name="Dezimal [0] 2 2 2 3" xfId="2655" xr:uid="{00000000-0005-0000-0000-00000A070000}"/>
    <cellStyle name="Dezimal [0] 2 2 2 3 2" xfId="6016" xr:uid="{00000000-0005-0000-0000-00000A070000}"/>
    <cellStyle name="Dezimal [0] 2 2 2 3 2 2" xfId="19467" xr:uid="{00000000-0005-0000-0000-00000A070000}"/>
    <cellStyle name="Dezimal [0] 2 2 2 3 2 3" xfId="32951" xr:uid="{00000000-0005-0000-0000-00000A070000}"/>
    <cellStyle name="Dezimal [0] 2 2 2 3 2 4" xfId="46442" xr:uid="{00000000-0005-0000-0000-00000A070000}"/>
    <cellStyle name="Dezimal [0] 2 2 2 3 3" xfId="9372" xr:uid="{00000000-0005-0000-0000-00000A070000}"/>
    <cellStyle name="Dezimal [0] 2 2 2 3 3 2" xfId="22823" xr:uid="{00000000-0005-0000-0000-00000A070000}"/>
    <cellStyle name="Dezimal [0] 2 2 2 3 3 3" xfId="36307" xr:uid="{00000000-0005-0000-0000-00000A070000}"/>
    <cellStyle name="Dezimal [0] 2 2 2 3 3 4" xfId="49798" xr:uid="{00000000-0005-0000-0000-00000A070000}"/>
    <cellStyle name="Dezimal [0] 2 2 2 3 4" xfId="12728" xr:uid="{00000000-0005-0000-0000-00000A070000}"/>
    <cellStyle name="Dezimal [0] 2 2 2 3 4 2" xfId="26179" xr:uid="{00000000-0005-0000-0000-00000A070000}"/>
    <cellStyle name="Dezimal [0] 2 2 2 3 4 3" xfId="39663" xr:uid="{00000000-0005-0000-0000-00000A070000}"/>
    <cellStyle name="Dezimal [0] 2 2 2 3 4 4" xfId="53154" xr:uid="{00000000-0005-0000-0000-00000A070000}"/>
    <cellStyle name="Dezimal [0] 2 2 2 3 5" xfId="16110" xr:uid="{00000000-0005-0000-0000-00000A070000}"/>
    <cellStyle name="Dezimal [0] 2 2 2 3 6" xfId="29594" xr:uid="{00000000-0005-0000-0000-00000A070000}"/>
    <cellStyle name="Dezimal [0] 2 2 2 3 7" xfId="43085" xr:uid="{00000000-0005-0000-0000-00000A070000}"/>
    <cellStyle name="Dezimal [0] 2 2 2 4" xfId="3760" xr:uid="{00000000-0005-0000-0000-00000B070000}"/>
    <cellStyle name="Dezimal [0] 2 2 2 4 2" xfId="7121" xr:uid="{00000000-0005-0000-0000-00000B070000}"/>
    <cellStyle name="Dezimal [0] 2 2 2 4 2 2" xfId="20572" xr:uid="{00000000-0005-0000-0000-00000B070000}"/>
    <cellStyle name="Dezimal [0] 2 2 2 4 2 3" xfId="34056" xr:uid="{00000000-0005-0000-0000-00000B070000}"/>
    <cellStyle name="Dezimal [0] 2 2 2 4 2 4" xfId="47547" xr:uid="{00000000-0005-0000-0000-00000B070000}"/>
    <cellStyle name="Dezimal [0] 2 2 2 4 3" xfId="10477" xr:uid="{00000000-0005-0000-0000-00000B070000}"/>
    <cellStyle name="Dezimal [0] 2 2 2 4 3 2" xfId="23928" xr:uid="{00000000-0005-0000-0000-00000B070000}"/>
    <cellStyle name="Dezimal [0] 2 2 2 4 3 3" xfId="37412" xr:uid="{00000000-0005-0000-0000-00000B070000}"/>
    <cellStyle name="Dezimal [0] 2 2 2 4 3 4" xfId="50903" xr:uid="{00000000-0005-0000-0000-00000B070000}"/>
    <cellStyle name="Dezimal [0] 2 2 2 4 4" xfId="13833" xr:uid="{00000000-0005-0000-0000-00000B070000}"/>
    <cellStyle name="Dezimal [0] 2 2 2 4 4 2" xfId="27284" xr:uid="{00000000-0005-0000-0000-00000B070000}"/>
    <cellStyle name="Dezimal [0] 2 2 2 4 4 3" xfId="40768" xr:uid="{00000000-0005-0000-0000-00000B070000}"/>
    <cellStyle name="Dezimal [0] 2 2 2 4 4 4" xfId="54259" xr:uid="{00000000-0005-0000-0000-00000B070000}"/>
    <cellStyle name="Dezimal [0] 2 2 2 4 5" xfId="17215" xr:uid="{00000000-0005-0000-0000-00000B070000}"/>
    <cellStyle name="Dezimal [0] 2 2 2 4 6" xfId="30699" xr:uid="{00000000-0005-0000-0000-00000B070000}"/>
    <cellStyle name="Dezimal [0] 2 2 2 4 7" xfId="44190" xr:uid="{00000000-0005-0000-0000-00000B070000}"/>
    <cellStyle name="Dezimal [0] 2 2 2 5" xfId="4340" xr:uid="{00000000-0005-0000-0000-00000C070000}"/>
    <cellStyle name="Dezimal [0] 2 2 2 5 2" xfId="7697" xr:uid="{00000000-0005-0000-0000-00000C070000}"/>
    <cellStyle name="Dezimal [0] 2 2 2 5 2 2" xfId="21148" xr:uid="{00000000-0005-0000-0000-00000C070000}"/>
    <cellStyle name="Dezimal [0] 2 2 2 5 2 3" xfId="34632" xr:uid="{00000000-0005-0000-0000-00000C070000}"/>
    <cellStyle name="Dezimal [0] 2 2 2 5 2 4" xfId="48123" xr:uid="{00000000-0005-0000-0000-00000C070000}"/>
    <cellStyle name="Dezimal [0] 2 2 2 5 3" xfId="11053" xr:uid="{00000000-0005-0000-0000-00000C070000}"/>
    <cellStyle name="Dezimal [0] 2 2 2 5 3 2" xfId="24504" xr:uid="{00000000-0005-0000-0000-00000C070000}"/>
    <cellStyle name="Dezimal [0] 2 2 2 5 3 3" xfId="37988" xr:uid="{00000000-0005-0000-0000-00000C070000}"/>
    <cellStyle name="Dezimal [0] 2 2 2 5 3 4" xfId="51479" xr:uid="{00000000-0005-0000-0000-00000C070000}"/>
    <cellStyle name="Dezimal [0] 2 2 2 5 4" xfId="14409" xr:uid="{00000000-0005-0000-0000-00000C070000}"/>
    <cellStyle name="Dezimal [0] 2 2 2 5 4 2" xfId="27860" xr:uid="{00000000-0005-0000-0000-00000C070000}"/>
    <cellStyle name="Dezimal [0] 2 2 2 5 4 3" xfId="41344" xr:uid="{00000000-0005-0000-0000-00000C070000}"/>
    <cellStyle name="Dezimal [0] 2 2 2 5 4 4" xfId="54835" xr:uid="{00000000-0005-0000-0000-00000C070000}"/>
    <cellStyle name="Dezimal [0] 2 2 2 5 5" xfId="17791" xr:uid="{00000000-0005-0000-0000-00000C070000}"/>
    <cellStyle name="Dezimal [0] 2 2 2 5 6" xfId="31275" xr:uid="{00000000-0005-0000-0000-00000C070000}"/>
    <cellStyle name="Dezimal [0] 2 2 2 5 7" xfId="44766" xr:uid="{00000000-0005-0000-0000-00000C070000}"/>
    <cellStyle name="Dezimal [0] 2 2 2 6" xfId="4890" xr:uid="{00000000-0005-0000-0000-000007070000}"/>
    <cellStyle name="Dezimal [0] 2 2 2 6 2" xfId="18341" xr:uid="{00000000-0005-0000-0000-000007070000}"/>
    <cellStyle name="Dezimal [0] 2 2 2 6 3" xfId="31825" xr:uid="{00000000-0005-0000-0000-000007070000}"/>
    <cellStyle name="Dezimal [0] 2 2 2 6 4" xfId="45316" xr:uid="{00000000-0005-0000-0000-000007070000}"/>
    <cellStyle name="Dezimal [0] 2 2 2 7" xfId="8246" xr:uid="{00000000-0005-0000-0000-000007070000}"/>
    <cellStyle name="Dezimal [0] 2 2 2 7 2" xfId="21697" xr:uid="{00000000-0005-0000-0000-000007070000}"/>
    <cellStyle name="Dezimal [0] 2 2 2 7 3" xfId="35181" xr:uid="{00000000-0005-0000-0000-000007070000}"/>
    <cellStyle name="Dezimal [0] 2 2 2 7 4" xfId="48672" xr:uid="{00000000-0005-0000-0000-000007070000}"/>
    <cellStyle name="Dezimal [0] 2 2 2 8" xfId="11602" xr:uid="{00000000-0005-0000-0000-000007070000}"/>
    <cellStyle name="Dezimal [0] 2 2 2 8 2" xfId="25053" xr:uid="{00000000-0005-0000-0000-000007070000}"/>
    <cellStyle name="Dezimal [0] 2 2 2 8 3" xfId="38537" xr:uid="{00000000-0005-0000-0000-000007070000}"/>
    <cellStyle name="Dezimal [0] 2 2 2 8 4" xfId="52028" xr:uid="{00000000-0005-0000-0000-000007070000}"/>
    <cellStyle name="Dezimal [0] 2 2 2 9" xfId="14983" xr:uid="{00000000-0005-0000-0000-000007070000}"/>
    <cellStyle name="Dezimal [0] 2 2 3" xfId="1825" xr:uid="{00000000-0005-0000-0000-00000D070000}"/>
    <cellStyle name="Dezimal [0] 2 2 3 2" xfId="2965" xr:uid="{00000000-0005-0000-0000-00000E070000}"/>
    <cellStyle name="Dezimal [0] 2 2 3 2 2" xfId="6326" xr:uid="{00000000-0005-0000-0000-00000E070000}"/>
    <cellStyle name="Dezimal [0] 2 2 3 2 2 2" xfId="19777" xr:uid="{00000000-0005-0000-0000-00000E070000}"/>
    <cellStyle name="Dezimal [0] 2 2 3 2 2 3" xfId="33261" xr:uid="{00000000-0005-0000-0000-00000E070000}"/>
    <cellStyle name="Dezimal [0] 2 2 3 2 2 4" xfId="46752" xr:uid="{00000000-0005-0000-0000-00000E070000}"/>
    <cellStyle name="Dezimal [0] 2 2 3 2 3" xfId="9682" xr:uid="{00000000-0005-0000-0000-00000E070000}"/>
    <cellStyle name="Dezimal [0] 2 2 3 2 3 2" xfId="23133" xr:uid="{00000000-0005-0000-0000-00000E070000}"/>
    <cellStyle name="Dezimal [0] 2 2 3 2 3 3" xfId="36617" xr:uid="{00000000-0005-0000-0000-00000E070000}"/>
    <cellStyle name="Dezimal [0] 2 2 3 2 3 4" xfId="50108" xr:uid="{00000000-0005-0000-0000-00000E070000}"/>
    <cellStyle name="Dezimal [0] 2 2 3 2 4" xfId="13038" xr:uid="{00000000-0005-0000-0000-00000E070000}"/>
    <cellStyle name="Dezimal [0] 2 2 3 2 4 2" xfId="26489" xr:uid="{00000000-0005-0000-0000-00000E070000}"/>
    <cellStyle name="Dezimal [0] 2 2 3 2 4 3" xfId="39973" xr:uid="{00000000-0005-0000-0000-00000E070000}"/>
    <cellStyle name="Dezimal [0] 2 2 3 2 4 4" xfId="53464" xr:uid="{00000000-0005-0000-0000-00000E070000}"/>
    <cellStyle name="Dezimal [0] 2 2 3 2 5" xfId="16420" xr:uid="{00000000-0005-0000-0000-00000E070000}"/>
    <cellStyle name="Dezimal [0] 2 2 3 2 6" xfId="29904" xr:uid="{00000000-0005-0000-0000-00000E070000}"/>
    <cellStyle name="Dezimal [0] 2 2 3 2 7" xfId="43395" xr:uid="{00000000-0005-0000-0000-00000E070000}"/>
    <cellStyle name="Dezimal [0] 2 2 3 3" xfId="5199" xr:uid="{00000000-0005-0000-0000-00000D070000}"/>
    <cellStyle name="Dezimal [0] 2 2 3 3 2" xfId="18650" xr:uid="{00000000-0005-0000-0000-00000D070000}"/>
    <cellStyle name="Dezimal [0] 2 2 3 3 3" xfId="32134" xr:uid="{00000000-0005-0000-0000-00000D070000}"/>
    <cellStyle name="Dezimal [0] 2 2 3 3 4" xfId="45625" xr:uid="{00000000-0005-0000-0000-00000D070000}"/>
    <cellStyle name="Dezimal [0] 2 2 3 4" xfId="8555" xr:uid="{00000000-0005-0000-0000-00000D070000}"/>
    <cellStyle name="Dezimal [0] 2 2 3 4 2" xfId="22006" xr:uid="{00000000-0005-0000-0000-00000D070000}"/>
    <cellStyle name="Dezimal [0] 2 2 3 4 3" xfId="35490" xr:uid="{00000000-0005-0000-0000-00000D070000}"/>
    <cellStyle name="Dezimal [0] 2 2 3 4 4" xfId="48981" xr:uid="{00000000-0005-0000-0000-00000D070000}"/>
    <cellStyle name="Dezimal [0] 2 2 3 5" xfId="11911" xr:uid="{00000000-0005-0000-0000-00000D070000}"/>
    <cellStyle name="Dezimal [0] 2 2 3 5 2" xfId="25362" xr:uid="{00000000-0005-0000-0000-00000D070000}"/>
    <cellStyle name="Dezimal [0] 2 2 3 5 3" xfId="38846" xr:uid="{00000000-0005-0000-0000-00000D070000}"/>
    <cellStyle name="Dezimal [0] 2 2 3 5 4" xfId="52337" xr:uid="{00000000-0005-0000-0000-00000D070000}"/>
    <cellStyle name="Dezimal [0] 2 2 3 6" xfId="15293" xr:uid="{00000000-0005-0000-0000-00000D070000}"/>
    <cellStyle name="Dezimal [0] 2 2 3 7" xfId="28777" xr:uid="{00000000-0005-0000-0000-00000D070000}"/>
    <cellStyle name="Dezimal [0] 2 2 3 8" xfId="42268" xr:uid="{00000000-0005-0000-0000-00000D070000}"/>
    <cellStyle name="Dezimal [0] 2 2 4" xfId="2404" xr:uid="{00000000-0005-0000-0000-00000F070000}"/>
    <cellStyle name="Dezimal [0] 2 2 4 2" xfId="5766" xr:uid="{00000000-0005-0000-0000-00000F070000}"/>
    <cellStyle name="Dezimal [0] 2 2 4 2 2" xfId="19217" xr:uid="{00000000-0005-0000-0000-00000F070000}"/>
    <cellStyle name="Dezimal [0] 2 2 4 2 3" xfId="32701" xr:uid="{00000000-0005-0000-0000-00000F070000}"/>
    <cellStyle name="Dezimal [0] 2 2 4 2 4" xfId="46192" xr:uid="{00000000-0005-0000-0000-00000F070000}"/>
    <cellStyle name="Dezimal [0] 2 2 4 3" xfId="9122" xr:uid="{00000000-0005-0000-0000-00000F070000}"/>
    <cellStyle name="Dezimal [0] 2 2 4 3 2" xfId="22573" xr:uid="{00000000-0005-0000-0000-00000F070000}"/>
    <cellStyle name="Dezimal [0] 2 2 4 3 3" xfId="36057" xr:uid="{00000000-0005-0000-0000-00000F070000}"/>
    <cellStyle name="Dezimal [0] 2 2 4 3 4" xfId="49548" xr:uid="{00000000-0005-0000-0000-00000F070000}"/>
    <cellStyle name="Dezimal [0] 2 2 4 4" xfId="12478" xr:uid="{00000000-0005-0000-0000-00000F070000}"/>
    <cellStyle name="Dezimal [0] 2 2 4 4 2" xfId="25929" xr:uid="{00000000-0005-0000-0000-00000F070000}"/>
    <cellStyle name="Dezimal [0] 2 2 4 4 3" xfId="39413" xr:uid="{00000000-0005-0000-0000-00000F070000}"/>
    <cellStyle name="Dezimal [0] 2 2 4 4 4" xfId="52904" xr:uid="{00000000-0005-0000-0000-00000F070000}"/>
    <cellStyle name="Dezimal [0] 2 2 4 5" xfId="15860" xr:uid="{00000000-0005-0000-0000-00000F070000}"/>
    <cellStyle name="Dezimal [0] 2 2 4 6" xfId="29344" xr:uid="{00000000-0005-0000-0000-00000F070000}"/>
    <cellStyle name="Dezimal [0] 2 2 4 7" xfId="42835" xr:uid="{00000000-0005-0000-0000-00000F070000}"/>
    <cellStyle name="Dezimal [0] 2 2 5" xfId="3510" xr:uid="{00000000-0005-0000-0000-000010070000}"/>
    <cellStyle name="Dezimal [0] 2 2 5 2" xfId="6871" xr:uid="{00000000-0005-0000-0000-000010070000}"/>
    <cellStyle name="Dezimal [0] 2 2 5 2 2" xfId="20322" xr:uid="{00000000-0005-0000-0000-000010070000}"/>
    <cellStyle name="Dezimal [0] 2 2 5 2 3" xfId="33806" xr:uid="{00000000-0005-0000-0000-000010070000}"/>
    <cellStyle name="Dezimal [0] 2 2 5 2 4" xfId="47297" xr:uid="{00000000-0005-0000-0000-000010070000}"/>
    <cellStyle name="Dezimal [0] 2 2 5 3" xfId="10227" xr:uid="{00000000-0005-0000-0000-000010070000}"/>
    <cellStyle name="Dezimal [0] 2 2 5 3 2" xfId="23678" xr:uid="{00000000-0005-0000-0000-000010070000}"/>
    <cellStyle name="Dezimal [0] 2 2 5 3 3" xfId="37162" xr:uid="{00000000-0005-0000-0000-000010070000}"/>
    <cellStyle name="Dezimal [0] 2 2 5 3 4" xfId="50653" xr:uid="{00000000-0005-0000-0000-000010070000}"/>
    <cellStyle name="Dezimal [0] 2 2 5 4" xfId="13583" xr:uid="{00000000-0005-0000-0000-000010070000}"/>
    <cellStyle name="Dezimal [0] 2 2 5 4 2" xfId="27034" xr:uid="{00000000-0005-0000-0000-000010070000}"/>
    <cellStyle name="Dezimal [0] 2 2 5 4 3" xfId="40518" xr:uid="{00000000-0005-0000-0000-000010070000}"/>
    <cellStyle name="Dezimal [0] 2 2 5 4 4" xfId="54009" xr:uid="{00000000-0005-0000-0000-000010070000}"/>
    <cellStyle name="Dezimal [0] 2 2 5 5" xfId="16965" xr:uid="{00000000-0005-0000-0000-000010070000}"/>
    <cellStyle name="Dezimal [0] 2 2 5 6" xfId="30449" xr:uid="{00000000-0005-0000-0000-000010070000}"/>
    <cellStyle name="Dezimal [0] 2 2 5 7" xfId="43940" xr:uid="{00000000-0005-0000-0000-000010070000}"/>
    <cellStyle name="Dezimal [0] 2 2 6" xfId="4090" xr:uid="{00000000-0005-0000-0000-000011070000}"/>
    <cellStyle name="Dezimal [0] 2 2 6 2" xfId="7447" xr:uid="{00000000-0005-0000-0000-000011070000}"/>
    <cellStyle name="Dezimal [0] 2 2 6 2 2" xfId="20898" xr:uid="{00000000-0005-0000-0000-000011070000}"/>
    <cellStyle name="Dezimal [0] 2 2 6 2 3" xfId="34382" xr:uid="{00000000-0005-0000-0000-000011070000}"/>
    <cellStyle name="Dezimal [0] 2 2 6 2 4" xfId="47873" xr:uid="{00000000-0005-0000-0000-000011070000}"/>
    <cellStyle name="Dezimal [0] 2 2 6 3" xfId="10803" xr:uid="{00000000-0005-0000-0000-000011070000}"/>
    <cellStyle name="Dezimal [0] 2 2 6 3 2" xfId="24254" xr:uid="{00000000-0005-0000-0000-000011070000}"/>
    <cellStyle name="Dezimal [0] 2 2 6 3 3" xfId="37738" xr:uid="{00000000-0005-0000-0000-000011070000}"/>
    <cellStyle name="Dezimal [0] 2 2 6 3 4" xfId="51229" xr:uid="{00000000-0005-0000-0000-000011070000}"/>
    <cellStyle name="Dezimal [0] 2 2 6 4" xfId="14159" xr:uid="{00000000-0005-0000-0000-000011070000}"/>
    <cellStyle name="Dezimal [0] 2 2 6 4 2" xfId="27610" xr:uid="{00000000-0005-0000-0000-000011070000}"/>
    <cellStyle name="Dezimal [0] 2 2 6 4 3" xfId="41094" xr:uid="{00000000-0005-0000-0000-000011070000}"/>
    <cellStyle name="Dezimal [0] 2 2 6 4 4" xfId="54585" xr:uid="{00000000-0005-0000-0000-000011070000}"/>
    <cellStyle name="Dezimal [0] 2 2 6 5" xfId="17541" xr:uid="{00000000-0005-0000-0000-000011070000}"/>
    <cellStyle name="Dezimal [0] 2 2 6 6" xfId="31025" xr:uid="{00000000-0005-0000-0000-000011070000}"/>
    <cellStyle name="Dezimal [0] 2 2 6 7" xfId="44516" xr:uid="{00000000-0005-0000-0000-000011070000}"/>
    <cellStyle name="Dezimal [0] 2 2 7" xfId="4640" xr:uid="{00000000-0005-0000-0000-000006070000}"/>
    <cellStyle name="Dezimal [0] 2 2 7 2" xfId="18091" xr:uid="{00000000-0005-0000-0000-000006070000}"/>
    <cellStyle name="Dezimal [0] 2 2 7 3" xfId="31575" xr:uid="{00000000-0005-0000-0000-000006070000}"/>
    <cellStyle name="Dezimal [0] 2 2 7 4" xfId="45066" xr:uid="{00000000-0005-0000-0000-000006070000}"/>
    <cellStyle name="Dezimal [0] 2 2 8" xfId="7996" xr:uid="{00000000-0005-0000-0000-000006070000}"/>
    <cellStyle name="Dezimal [0] 2 2 8 2" xfId="21447" xr:uid="{00000000-0005-0000-0000-000006070000}"/>
    <cellStyle name="Dezimal [0] 2 2 8 3" xfId="34931" xr:uid="{00000000-0005-0000-0000-000006070000}"/>
    <cellStyle name="Dezimal [0] 2 2 8 4" xfId="48422" xr:uid="{00000000-0005-0000-0000-000006070000}"/>
    <cellStyle name="Dezimal [0] 2 2 9" xfId="11352" xr:uid="{00000000-0005-0000-0000-000006070000}"/>
    <cellStyle name="Dezimal [0] 2 2 9 2" xfId="24803" xr:uid="{00000000-0005-0000-0000-000006070000}"/>
    <cellStyle name="Dezimal [0] 2 2 9 3" xfId="38287" xr:uid="{00000000-0005-0000-0000-000006070000}"/>
    <cellStyle name="Dezimal [0] 2 2 9 4" xfId="51778" xr:uid="{00000000-0005-0000-0000-000006070000}"/>
    <cellStyle name="Dezimal [0] 2 3" xfId="1400" xr:uid="{00000000-0005-0000-0000-000012070000}"/>
    <cellStyle name="Dezimal [0] 2 3 10" xfId="28365" xr:uid="{00000000-0005-0000-0000-000012070000}"/>
    <cellStyle name="Dezimal [0] 2 3 11" xfId="41856" xr:uid="{00000000-0005-0000-0000-000012070000}"/>
    <cellStyle name="Dezimal [0] 2 3 2" xfId="1974" xr:uid="{00000000-0005-0000-0000-000013070000}"/>
    <cellStyle name="Dezimal [0] 2 3 2 2" xfId="3114" xr:uid="{00000000-0005-0000-0000-000014070000}"/>
    <cellStyle name="Dezimal [0] 2 3 2 2 2" xfId="6475" xr:uid="{00000000-0005-0000-0000-000014070000}"/>
    <cellStyle name="Dezimal [0] 2 3 2 2 2 2" xfId="19926" xr:uid="{00000000-0005-0000-0000-000014070000}"/>
    <cellStyle name="Dezimal [0] 2 3 2 2 2 3" xfId="33410" xr:uid="{00000000-0005-0000-0000-000014070000}"/>
    <cellStyle name="Dezimal [0] 2 3 2 2 2 4" xfId="46901" xr:uid="{00000000-0005-0000-0000-000014070000}"/>
    <cellStyle name="Dezimal [0] 2 3 2 2 3" xfId="9831" xr:uid="{00000000-0005-0000-0000-000014070000}"/>
    <cellStyle name="Dezimal [0] 2 3 2 2 3 2" xfId="23282" xr:uid="{00000000-0005-0000-0000-000014070000}"/>
    <cellStyle name="Dezimal [0] 2 3 2 2 3 3" xfId="36766" xr:uid="{00000000-0005-0000-0000-000014070000}"/>
    <cellStyle name="Dezimal [0] 2 3 2 2 3 4" xfId="50257" xr:uid="{00000000-0005-0000-0000-000014070000}"/>
    <cellStyle name="Dezimal [0] 2 3 2 2 4" xfId="13187" xr:uid="{00000000-0005-0000-0000-000014070000}"/>
    <cellStyle name="Dezimal [0] 2 3 2 2 4 2" xfId="26638" xr:uid="{00000000-0005-0000-0000-000014070000}"/>
    <cellStyle name="Dezimal [0] 2 3 2 2 4 3" xfId="40122" xr:uid="{00000000-0005-0000-0000-000014070000}"/>
    <cellStyle name="Dezimal [0] 2 3 2 2 4 4" xfId="53613" xr:uid="{00000000-0005-0000-0000-000014070000}"/>
    <cellStyle name="Dezimal [0] 2 3 2 2 5" xfId="16569" xr:uid="{00000000-0005-0000-0000-000014070000}"/>
    <cellStyle name="Dezimal [0] 2 3 2 2 6" xfId="30053" xr:uid="{00000000-0005-0000-0000-000014070000}"/>
    <cellStyle name="Dezimal [0] 2 3 2 2 7" xfId="43544" xr:uid="{00000000-0005-0000-0000-000014070000}"/>
    <cellStyle name="Dezimal [0] 2 3 2 3" xfId="5348" xr:uid="{00000000-0005-0000-0000-000013070000}"/>
    <cellStyle name="Dezimal [0] 2 3 2 3 2" xfId="18799" xr:uid="{00000000-0005-0000-0000-000013070000}"/>
    <cellStyle name="Dezimal [0] 2 3 2 3 3" xfId="32283" xr:uid="{00000000-0005-0000-0000-000013070000}"/>
    <cellStyle name="Dezimal [0] 2 3 2 3 4" xfId="45774" xr:uid="{00000000-0005-0000-0000-000013070000}"/>
    <cellStyle name="Dezimal [0] 2 3 2 4" xfId="8704" xr:uid="{00000000-0005-0000-0000-000013070000}"/>
    <cellStyle name="Dezimal [0] 2 3 2 4 2" xfId="22155" xr:uid="{00000000-0005-0000-0000-000013070000}"/>
    <cellStyle name="Dezimal [0] 2 3 2 4 3" xfId="35639" xr:uid="{00000000-0005-0000-0000-000013070000}"/>
    <cellStyle name="Dezimal [0] 2 3 2 4 4" xfId="49130" xr:uid="{00000000-0005-0000-0000-000013070000}"/>
    <cellStyle name="Dezimal [0] 2 3 2 5" xfId="12060" xr:uid="{00000000-0005-0000-0000-000013070000}"/>
    <cellStyle name="Dezimal [0] 2 3 2 5 2" xfId="25511" xr:uid="{00000000-0005-0000-0000-000013070000}"/>
    <cellStyle name="Dezimal [0] 2 3 2 5 3" xfId="38995" xr:uid="{00000000-0005-0000-0000-000013070000}"/>
    <cellStyle name="Dezimal [0] 2 3 2 5 4" xfId="52486" xr:uid="{00000000-0005-0000-0000-000013070000}"/>
    <cellStyle name="Dezimal [0] 2 3 2 6" xfId="15442" xr:uid="{00000000-0005-0000-0000-000013070000}"/>
    <cellStyle name="Dezimal [0] 2 3 2 7" xfId="28926" xr:uid="{00000000-0005-0000-0000-000013070000}"/>
    <cellStyle name="Dezimal [0] 2 3 2 8" xfId="42417" xr:uid="{00000000-0005-0000-0000-000013070000}"/>
    <cellStyle name="Dezimal [0] 2 3 3" xfId="2554" xr:uid="{00000000-0005-0000-0000-000015070000}"/>
    <cellStyle name="Dezimal [0] 2 3 3 2" xfId="5915" xr:uid="{00000000-0005-0000-0000-000015070000}"/>
    <cellStyle name="Dezimal [0] 2 3 3 2 2" xfId="19366" xr:uid="{00000000-0005-0000-0000-000015070000}"/>
    <cellStyle name="Dezimal [0] 2 3 3 2 3" xfId="32850" xr:uid="{00000000-0005-0000-0000-000015070000}"/>
    <cellStyle name="Dezimal [0] 2 3 3 2 4" xfId="46341" xr:uid="{00000000-0005-0000-0000-000015070000}"/>
    <cellStyle name="Dezimal [0] 2 3 3 3" xfId="9271" xr:uid="{00000000-0005-0000-0000-000015070000}"/>
    <cellStyle name="Dezimal [0] 2 3 3 3 2" xfId="22722" xr:uid="{00000000-0005-0000-0000-000015070000}"/>
    <cellStyle name="Dezimal [0] 2 3 3 3 3" xfId="36206" xr:uid="{00000000-0005-0000-0000-000015070000}"/>
    <cellStyle name="Dezimal [0] 2 3 3 3 4" xfId="49697" xr:uid="{00000000-0005-0000-0000-000015070000}"/>
    <cellStyle name="Dezimal [0] 2 3 3 4" xfId="12627" xr:uid="{00000000-0005-0000-0000-000015070000}"/>
    <cellStyle name="Dezimal [0] 2 3 3 4 2" xfId="26078" xr:uid="{00000000-0005-0000-0000-000015070000}"/>
    <cellStyle name="Dezimal [0] 2 3 3 4 3" xfId="39562" xr:uid="{00000000-0005-0000-0000-000015070000}"/>
    <cellStyle name="Dezimal [0] 2 3 3 4 4" xfId="53053" xr:uid="{00000000-0005-0000-0000-000015070000}"/>
    <cellStyle name="Dezimal [0] 2 3 3 5" xfId="16009" xr:uid="{00000000-0005-0000-0000-000015070000}"/>
    <cellStyle name="Dezimal [0] 2 3 3 6" xfId="29493" xr:uid="{00000000-0005-0000-0000-000015070000}"/>
    <cellStyle name="Dezimal [0] 2 3 3 7" xfId="42984" xr:uid="{00000000-0005-0000-0000-000015070000}"/>
    <cellStyle name="Dezimal [0] 2 3 4" xfId="3659" xr:uid="{00000000-0005-0000-0000-000016070000}"/>
    <cellStyle name="Dezimal [0] 2 3 4 2" xfId="7020" xr:uid="{00000000-0005-0000-0000-000016070000}"/>
    <cellStyle name="Dezimal [0] 2 3 4 2 2" xfId="20471" xr:uid="{00000000-0005-0000-0000-000016070000}"/>
    <cellStyle name="Dezimal [0] 2 3 4 2 3" xfId="33955" xr:uid="{00000000-0005-0000-0000-000016070000}"/>
    <cellStyle name="Dezimal [0] 2 3 4 2 4" xfId="47446" xr:uid="{00000000-0005-0000-0000-000016070000}"/>
    <cellStyle name="Dezimal [0] 2 3 4 3" xfId="10376" xr:uid="{00000000-0005-0000-0000-000016070000}"/>
    <cellStyle name="Dezimal [0] 2 3 4 3 2" xfId="23827" xr:uid="{00000000-0005-0000-0000-000016070000}"/>
    <cellStyle name="Dezimal [0] 2 3 4 3 3" xfId="37311" xr:uid="{00000000-0005-0000-0000-000016070000}"/>
    <cellStyle name="Dezimal [0] 2 3 4 3 4" xfId="50802" xr:uid="{00000000-0005-0000-0000-000016070000}"/>
    <cellStyle name="Dezimal [0] 2 3 4 4" xfId="13732" xr:uid="{00000000-0005-0000-0000-000016070000}"/>
    <cellStyle name="Dezimal [0] 2 3 4 4 2" xfId="27183" xr:uid="{00000000-0005-0000-0000-000016070000}"/>
    <cellStyle name="Dezimal [0] 2 3 4 4 3" xfId="40667" xr:uid="{00000000-0005-0000-0000-000016070000}"/>
    <cellStyle name="Dezimal [0] 2 3 4 4 4" xfId="54158" xr:uid="{00000000-0005-0000-0000-000016070000}"/>
    <cellStyle name="Dezimal [0] 2 3 4 5" xfId="17114" xr:uid="{00000000-0005-0000-0000-000016070000}"/>
    <cellStyle name="Dezimal [0] 2 3 4 6" xfId="30598" xr:uid="{00000000-0005-0000-0000-000016070000}"/>
    <cellStyle name="Dezimal [0] 2 3 4 7" xfId="44089" xr:uid="{00000000-0005-0000-0000-000016070000}"/>
    <cellStyle name="Dezimal [0] 2 3 5" xfId="4239" xr:uid="{00000000-0005-0000-0000-000017070000}"/>
    <cellStyle name="Dezimal [0] 2 3 5 2" xfId="7596" xr:uid="{00000000-0005-0000-0000-000017070000}"/>
    <cellStyle name="Dezimal [0] 2 3 5 2 2" xfId="21047" xr:uid="{00000000-0005-0000-0000-000017070000}"/>
    <cellStyle name="Dezimal [0] 2 3 5 2 3" xfId="34531" xr:uid="{00000000-0005-0000-0000-000017070000}"/>
    <cellStyle name="Dezimal [0] 2 3 5 2 4" xfId="48022" xr:uid="{00000000-0005-0000-0000-000017070000}"/>
    <cellStyle name="Dezimal [0] 2 3 5 3" xfId="10952" xr:uid="{00000000-0005-0000-0000-000017070000}"/>
    <cellStyle name="Dezimal [0] 2 3 5 3 2" xfId="24403" xr:uid="{00000000-0005-0000-0000-000017070000}"/>
    <cellStyle name="Dezimal [0] 2 3 5 3 3" xfId="37887" xr:uid="{00000000-0005-0000-0000-000017070000}"/>
    <cellStyle name="Dezimal [0] 2 3 5 3 4" xfId="51378" xr:uid="{00000000-0005-0000-0000-000017070000}"/>
    <cellStyle name="Dezimal [0] 2 3 5 4" xfId="14308" xr:uid="{00000000-0005-0000-0000-000017070000}"/>
    <cellStyle name="Dezimal [0] 2 3 5 4 2" xfId="27759" xr:uid="{00000000-0005-0000-0000-000017070000}"/>
    <cellStyle name="Dezimal [0] 2 3 5 4 3" xfId="41243" xr:uid="{00000000-0005-0000-0000-000017070000}"/>
    <cellStyle name="Dezimal [0] 2 3 5 4 4" xfId="54734" xr:uid="{00000000-0005-0000-0000-000017070000}"/>
    <cellStyle name="Dezimal [0] 2 3 5 5" xfId="17690" xr:uid="{00000000-0005-0000-0000-000017070000}"/>
    <cellStyle name="Dezimal [0] 2 3 5 6" xfId="31174" xr:uid="{00000000-0005-0000-0000-000017070000}"/>
    <cellStyle name="Dezimal [0] 2 3 5 7" xfId="44665" xr:uid="{00000000-0005-0000-0000-000017070000}"/>
    <cellStyle name="Dezimal [0] 2 3 6" xfId="4789" xr:uid="{00000000-0005-0000-0000-000012070000}"/>
    <cellStyle name="Dezimal [0] 2 3 6 2" xfId="18240" xr:uid="{00000000-0005-0000-0000-000012070000}"/>
    <cellStyle name="Dezimal [0] 2 3 6 3" xfId="31724" xr:uid="{00000000-0005-0000-0000-000012070000}"/>
    <cellStyle name="Dezimal [0] 2 3 6 4" xfId="45215" xr:uid="{00000000-0005-0000-0000-000012070000}"/>
    <cellStyle name="Dezimal [0] 2 3 7" xfId="8145" xr:uid="{00000000-0005-0000-0000-000012070000}"/>
    <cellStyle name="Dezimal [0] 2 3 7 2" xfId="21596" xr:uid="{00000000-0005-0000-0000-000012070000}"/>
    <cellStyle name="Dezimal [0] 2 3 7 3" xfId="35080" xr:uid="{00000000-0005-0000-0000-000012070000}"/>
    <cellStyle name="Dezimal [0] 2 3 7 4" xfId="48571" xr:uid="{00000000-0005-0000-0000-000012070000}"/>
    <cellStyle name="Dezimal [0] 2 3 8" xfId="11501" xr:uid="{00000000-0005-0000-0000-000012070000}"/>
    <cellStyle name="Dezimal [0] 2 3 8 2" xfId="24952" xr:uid="{00000000-0005-0000-0000-000012070000}"/>
    <cellStyle name="Dezimal [0] 2 3 8 3" xfId="38436" xr:uid="{00000000-0005-0000-0000-000012070000}"/>
    <cellStyle name="Dezimal [0] 2 3 8 4" xfId="51927" xr:uid="{00000000-0005-0000-0000-000012070000}"/>
    <cellStyle name="Dezimal [0] 2 3 9" xfId="14882" xr:uid="{00000000-0005-0000-0000-000012070000}"/>
    <cellStyle name="Dezimal [0] 2 4" xfId="1725" xr:uid="{00000000-0005-0000-0000-000018070000}"/>
    <cellStyle name="Dezimal [0] 2 4 2" xfId="2864" xr:uid="{00000000-0005-0000-0000-000019070000}"/>
    <cellStyle name="Dezimal [0] 2 4 2 2" xfId="6225" xr:uid="{00000000-0005-0000-0000-000019070000}"/>
    <cellStyle name="Dezimal [0] 2 4 2 2 2" xfId="19676" xr:uid="{00000000-0005-0000-0000-000019070000}"/>
    <cellStyle name="Dezimal [0] 2 4 2 2 3" xfId="33160" xr:uid="{00000000-0005-0000-0000-000019070000}"/>
    <cellStyle name="Dezimal [0] 2 4 2 2 4" xfId="46651" xr:uid="{00000000-0005-0000-0000-000019070000}"/>
    <cellStyle name="Dezimal [0] 2 4 2 3" xfId="9581" xr:uid="{00000000-0005-0000-0000-000019070000}"/>
    <cellStyle name="Dezimal [0] 2 4 2 3 2" xfId="23032" xr:uid="{00000000-0005-0000-0000-000019070000}"/>
    <cellStyle name="Dezimal [0] 2 4 2 3 3" xfId="36516" xr:uid="{00000000-0005-0000-0000-000019070000}"/>
    <cellStyle name="Dezimal [0] 2 4 2 3 4" xfId="50007" xr:uid="{00000000-0005-0000-0000-000019070000}"/>
    <cellStyle name="Dezimal [0] 2 4 2 4" xfId="12937" xr:uid="{00000000-0005-0000-0000-000019070000}"/>
    <cellStyle name="Dezimal [0] 2 4 2 4 2" xfId="26388" xr:uid="{00000000-0005-0000-0000-000019070000}"/>
    <cellStyle name="Dezimal [0] 2 4 2 4 3" xfId="39872" xr:uid="{00000000-0005-0000-0000-000019070000}"/>
    <cellStyle name="Dezimal [0] 2 4 2 4 4" xfId="53363" xr:uid="{00000000-0005-0000-0000-000019070000}"/>
    <cellStyle name="Dezimal [0] 2 4 2 5" xfId="16319" xr:uid="{00000000-0005-0000-0000-000019070000}"/>
    <cellStyle name="Dezimal [0] 2 4 2 6" xfId="29803" xr:uid="{00000000-0005-0000-0000-000019070000}"/>
    <cellStyle name="Dezimal [0] 2 4 2 7" xfId="43294" xr:uid="{00000000-0005-0000-0000-000019070000}"/>
    <cellStyle name="Dezimal [0] 2 4 3" xfId="5098" xr:uid="{00000000-0005-0000-0000-000018070000}"/>
    <cellStyle name="Dezimal [0] 2 4 3 2" xfId="18549" xr:uid="{00000000-0005-0000-0000-000018070000}"/>
    <cellStyle name="Dezimal [0] 2 4 3 3" xfId="32033" xr:uid="{00000000-0005-0000-0000-000018070000}"/>
    <cellStyle name="Dezimal [0] 2 4 3 4" xfId="45524" xr:uid="{00000000-0005-0000-0000-000018070000}"/>
    <cellStyle name="Dezimal [0] 2 4 4" xfId="8454" xr:uid="{00000000-0005-0000-0000-000018070000}"/>
    <cellStyle name="Dezimal [0] 2 4 4 2" xfId="21905" xr:uid="{00000000-0005-0000-0000-000018070000}"/>
    <cellStyle name="Dezimal [0] 2 4 4 3" xfId="35389" xr:uid="{00000000-0005-0000-0000-000018070000}"/>
    <cellStyle name="Dezimal [0] 2 4 4 4" xfId="48880" xr:uid="{00000000-0005-0000-0000-000018070000}"/>
    <cellStyle name="Dezimal [0] 2 4 5" xfId="11810" xr:uid="{00000000-0005-0000-0000-000018070000}"/>
    <cellStyle name="Dezimal [0] 2 4 5 2" xfId="25261" xr:uid="{00000000-0005-0000-0000-000018070000}"/>
    <cellStyle name="Dezimal [0] 2 4 5 3" xfId="38745" xr:uid="{00000000-0005-0000-0000-000018070000}"/>
    <cellStyle name="Dezimal [0] 2 4 5 4" xfId="52236" xr:uid="{00000000-0005-0000-0000-000018070000}"/>
    <cellStyle name="Dezimal [0] 2 4 6" xfId="15192" xr:uid="{00000000-0005-0000-0000-000018070000}"/>
    <cellStyle name="Dezimal [0] 2 4 7" xfId="28676" xr:uid="{00000000-0005-0000-0000-000018070000}"/>
    <cellStyle name="Dezimal [0] 2 4 8" xfId="42167" xr:uid="{00000000-0005-0000-0000-000018070000}"/>
    <cellStyle name="Dezimal [0] 2 5" xfId="2302" xr:uid="{00000000-0005-0000-0000-00001A070000}"/>
    <cellStyle name="Dezimal [0] 2 5 2" xfId="5664" xr:uid="{00000000-0005-0000-0000-00001A070000}"/>
    <cellStyle name="Dezimal [0] 2 5 2 2" xfId="19115" xr:uid="{00000000-0005-0000-0000-00001A070000}"/>
    <cellStyle name="Dezimal [0] 2 5 2 3" xfId="32599" xr:uid="{00000000-0005-0000-0000-00001A070000}"/>
    <cellStyle name="Dezimal [0] 2 5 2 4" xfId="46090" xr:uid="{00000000-0005-0000-0000-00001A070000}"/>
    <cellStyle name="Dezimal [0] 2 5 3" xfId="9020" xr:uid="{00000000-0005-0000-0000-00001A070000}"/>
    <cellStyle name="Dezimal [0] 2 5 3 2" xfId="22471" xr:uid="{00000000-0005-0000-0000-00001A070000}"/>
    <cellStyle name="Dezimal [0] 2 5 3 3" xfId="35955" xr:uid="{00000000-0005-0000-0000-00001A070000}"/>
    <cellStyle name="Dezimal [0] 2 5 3 4" xfId="49446" xr:uid="{00000000-0005-0000-0000-00001A070000}"/>
    <cellStyle name="Dezimal [0] 2 5 4" xfId="12376" xr:uid="{00000000-0005-0000-0000-00001A070000}"/>
    <cellStyle name="Dezimal [0] 2 5 4 2" xfId="25827" xr:uid="{00000000-0005-0000-0000-00001A070000}"/>
    <cellStyle name="Dezimal [0] 2 5 4 3" xfId="39311" xr:uid="{00000000-0005-0000-0000-00001A070000}"/>
    <cellStyle name="Dezimal [0] 2 5 4 4" xfId="52802" xr:uid="{00000000-0005-0000-0000-00001A070000}"/>
    <cellStyle name="Dezimal [0] 2 5 5" xfId="15758" xr:uid="{00000000-0005-0000-0000-00001A070000}"/>
    <cellStyle name="Dezimal [0] 2 5 6" xfId="29242" xr:uid="{00000000-0005-0000-0000-00001A070000}"/>
    <cellStyle name="Dezimal [0] 2 5 7" xfId="42733" xr:uid="{00000000-0005-0000-0000-00001A070000}"/>
    <cellStyle name="Dezimal [0] 2 6" xfId="3408" xr:uid="{00000000-0005-0000-0000-00001B070000}"/>
    <cellStyle name="Dezimal [0] 2 6 2" xfId="6769" xr:uid="{00000000-0005-0000-0000-00001B070000}"/>
    <cellStyle name="Dezimal [0] 2 6 2 2" xfId="20220" xr:uid="{00000000-0005-0000-0000-00001B070000}"/>
    <cellStyle name="Dezimal [0] 2 6 2 3" xfId="33704" xr:uid="{00000000-0005-0000-0000-00001B070000}"/>
    <cellStyle name="Dezimal [0] 2 6 2 4" xfId="47195" xr:uid="{00000000-0005-0000-0000-00001B070000}"/>
    <cellStyle name="Dezimal [0] 2 6 3" xfId="10125" xr:uid="{00000000-0005-0000-0000-00001B070000}"/>
    <cellStyle name="Dezimal [0] 2 6 3 2" xfId="23576" xr:uid="{00000000-0005-0000-0000-00001B070000}"/>
    <cellStyle name="Dezimal [0] 2 6 3 3" xfId="37060" xr:uid="{00000000-0005-0000-0000-00001B070000}"/>
    <cellStyle name="Dezimal [0] 2 6 3 4" xfId="50551" xr:uid="{00000000-0005-0000-0000-00001B070000}"/>
    <cellStyle name="Dezimal [0] 2 6 4" xfId="13481" xr:uid="{00000000-0005-0000-0000-00001B070000}"/>
    <cellStyle name="Dezimal [0] 2 6 4 2" xfId="26932" xr:uid="{00000000-0005-0000-0000-00001B070000}"/>
    <cellStyle name="Dezimal [0] 2 6 4 3" xfId="40416" xr:uid="{00000000-0005-0000-0000-00001B070000}"/>
    <cellStyle name="Dezimal [0] 2 6 4 4" xfId="53907" xr:uid="{00000000-0005-0000-0000-00001B070000}"/>
    <cellStyle name="Dezimal [0] 2 6 5" xfId="16863" xr:uid="{00000000-0005-0000-0000-00001B070000}"/>
    <cellStyle name="Dezimal [0] 2 6 6" xfId="30347" xr:uid="{00000000-0005-0000-0000-00001B070000}"/>
    <cellStyle name="Dezimal [0] 2 6 7" xfId="43838" xr:uid="{00000000-0005-0000-0000-00001B070000}"/>
    <cellStyle name="Dezimal [0] 2 7" xfId="3988" xr:uid="{00000000-0005-0000-0000-00001C070000}"/>
    <cellStyle name="Dezimal [0] 2 7 2" xfId="7345" xr:uid="{00000000-0005-0000-0000-00001C070000}"/>
    <cellStyle name="Dezimal [0] 2 7 2 2" xfId="20796" xr:uid="{00000000-0005-0000-0000-00001C070000}"/>
    <cellStyle name="Dezimal [0] 2 7 2 3" xfId="34280" xr:uid="{00000000-0005-0000-0000-00001C070000}"/>
    <cellStyle name="Dezimal [0] 2 7 2 4" xfId="47771" xr:uid="{00000000-0005-0000-0000-00001C070000}"/>
    <cellStyle name="Dezimal [0] 2 7 3" xfId="10701" xr:uid="{00000000-0005-0000-0000-00001C070000}"/>
    <cellStyle name="Dezimal [0] 2 7 3 2" xfId="24152" xr:uid="{00000000-0005-0000-0000-00001C070000}"/>
    <cellStyle name="Dezimal [0] 2 7 3 3" xfId="37636" xr:uid="{00000000-0005-0000-0000-00001C070000}"/>
    <cellStyle name="Dezimal [0] 2 7 3 4" xfId="51127" xr:uid="{00000000-0005-0000-0000-00001C070000}"/>
    <cellStyle name="Dezimal [0] 2 7 4" xfId="14057" xr:uid="{00000000-0005-0000-0000-00001C070000}"/>
    <cellStyle name="Dezimal [0] 2 7 4 2" xfId="27508" xr:uid="{00000000-0005-0000-0000-00001C070000}"/>
    <cellStyle name="Dezimal [0] 2 7 4 3" xfId="40992" xr:uid="{00000000-0005-0000-0000-00001C070000}"/>
    <cellStyle name="Dezimal [0] 2 7 4 4" xfId="54483" xr:uid="{00000000-0005-0000-0000-00001C070000}"/>
    <cellStyle name="Dezimal [0] 2 7 5" xfId="17439" xr:uid="{00000000-0005-0000-0000-00001C070000}"/>
    <cellStyle name="Dezimal [0] 2 7 6" xfId="30923" xr:uid="{00000000-0005-0000-0000-00001C070000}"/>
    <cellStyle name="Dezimal [0] 2 7 7" xfId="44414" xr:uid="{00000000-0005-0000-0000-00001C070000}"/>
    <cellStyle name="Dezimal [0] 2 8" xfId="4538" xr:uid="{00000000-0005-0000-0000-000005070000}"/>
    <cellStyle name="Dezimal [0] 2 8 2" xfId="17989" xr:uid="{00000000-0005-0000-0000-000005070000}"/>
    <cellStyle name="Dezimal [0] 2 8 3" xfId="31473" xr:uid="{00000000-0005-0000-0000-000005070000}"/>
    <cellStyle name="Dezimal [0] 2 8 4" xfId="44964" xr:uid="{00000000-0005-0000-0000-000005070000}"/>
    <cellStyle name="Dezimal [0] 2 9" xfId="7894" xr:uid="{00000000-0005-0000-0000-000005070000}"/>
    <cellStyle name="Dezimal [0] 2 9 2" xfId="21345" xr:uid="{00000000-0005-0000-0000-000005070000}"/>
    <cellStyle name="Dezimal [0] 2 9 3" xfId="34829" xr:uid="{00000000-0005-0000-0000-000005070000}"/>
    <cellStyle name="Dezimal [0] 2 9 4" xfId="48320" xr:uid="{00000000-0005-0000-0000-000005070000}"/>
    <cellStyle name="Dezimal [0] 3" xfId="1185" xr:uid="{00000000-0005-0000-0000-00001D070000}"/>
    <cellStyle name="Dezimal [0] 3 10" xfId="11269" xr:uid="{00000000-0005-0000-0000-00001D070000}"/>
    <cellStyle name="Dezimal [0] 3 10 2" xfId="24720" xr:uid="{00000000-0005-0000-0000-00001D070000}"/>
    <cellStyle name="Dezimal [0] 3 10 3" xfId="38204" xr:uid="{00000000-0005-0000-0000-00001D070000}"/>
    <cellStyle name="Dezimal [0] 3 10 4" xfId="51695" xr:uid="{00000000-0005-0000-0000-00001D070000}"/>
    <cellStyle name="Dezimal [0] 3 11" xfId="14650" xr:uid="{00000000-0005-0000-0000-00001D070000}"/>
    <cellStyle name="Dezimal [0] 3 12" xfId="28133" xr:uid="{00000000-0005-0000-0000-00001D070000}"/>
    <cellStyle name="Dezimal [0] 3 13" xfId="41624" xr:uid="{00000000-0005-0000-0000-00001D070000}"/>
    <cellStyle name="Dezimal [0] 3 2" xfId="1279" xr:uid="{00000000-0005-0000-0000-00001E070000}"/>
    <cellStyle name="Dezimal [0] 3 2 10" xfId="14752" xr:uid="{00000000-0005-0000-0000-00001E070000}"/>
    <cellStyle name="Dezimal [0] 3 2 11" xfId="28235" xr:uid="{00000000-0005-0000-0000-00001E070000}"/>
    <cellStyle name="Dezimal [0] 3 2 12" xfId="41726" xr:uid="{00000000-0005-0000-0000-00001E070000}"/>
    <cellStyle name="Dezimal [0] 3 2 2" xfId="1517" xr:uid="{00000000-0005-0000-0000-00001F070000}"/>
    <cellStyle name="Dezimal [0] 3 2 2 10" xfId="28485" xr:uid="{00000000-0005-0000-0000-00001F070000}"/>
    <cellStyle name="Dezimal [0] 3 2 2 11" xfId="41976" xr:uid="{00000000-0005-0000-0000-00001F070000}"/>
    <cellStyle name="Dezimal [0] 3 2 2 2" xfId="2093" xr:uid="{00000000-0005-0000-0000-000020070000}"/>
    <cellStyle name="Dezimal [0] 3 2 2 2 2" xfId="3234" xr:uid="{00000000-0005-0000-0000-000021070000}"/>
    <cellStyle name="Dezimal [0] 3 2 2 2 2 2" xfId="6595" xr:uid="{00000000-0005-0000-0000-000021070000}"/>
    <cellStyle name="Dezimal [0] 3 2 2 2 2 2 2" xfId="20046" xr:uid="{00000000-0005-0000-0000-000021070000}"/>
    <cellStyle name="Dezimal [0] 3 2 2 2 2 2 3" xfId="33530" xr:uid="{00000000-0005-0000-0000-000021070000}"/>
    <cellStyle name="Dezimal [0] 3 2 2 2 2 2 4" xfId="47021" xr:uid="{00000000-0005-0000-0000-000021070000}"/>
    <cellStyle name="Dezimal [0] 3 2 2 2 2 3" xfId="9951" xr:uid="{00000000-0005-0000-0000-000021070000}"/>
    <cellStyle name="Dezimal [0] 3 2 2 2 2 3 2" xfId="23402" xr:uid="{00000000-0005-0000-0000-000021070000}"/>
    <cellStyle name="Dezimal [0] 3 2 2 2 2 3 3" xfId="36886" xr:uid="{00000000-0005-0000-0000-000021070000}"/>
    <cellStyle name="Dezimal [0] 3 2 2 2 2 3 4" xfId="50377" xr:uid="{00000000-0005-0000-0000-000021070000}"/>
    <cellStyle name="Dezimal [0] 3 2 2 2 2 4" xfId="13307" xr:uid="{00000000-0005-0000-0000-000021070000}"/>
    <cellStyle name="Dezimal [0] 3 2 2 2 2 4 2" xfId="26758" xr:uid="{00000000-0005-0000-0000-000021070000}"/>
    <cellStyle name="Dezimal [0] 3 2 2 2 2 4 3" xfId="40242" xr:uid="{00000000-0005-0000-0000-000021070000}"/>
    <cellStyle name="Dezimal [0] 3 2 2 2 2 4 4" xfId="53733" xr:uid="{00000000-0005-0000-0000-000021070000}"/>
    <cellStyle name="Dezimal [0] 3 2 2 2 2 5" xfId="16689" xr:uid="{00000000-0005-0000-0000-000021070000}"/>
    <cellStyle name="Dezimal [0] 3 2 2 2 2 6" xfId="30173" xr:uid="{00000000-0005-0000-0000-000021070000}"/>
    <cellStyle name="Dezimal [0] 3 2 2 2 2 7" xfId="43664" xr:uid="{00000000-0005-0000-0000-000021070000}"/>
    <cellStyle name="Dezimal [0] 3 2 2 2 3" xfId="5468" xr:uid="{00000000-0005-0000-0000-000020070000}"/>
    <cellStyle name="Dezimal [0] 3 2 2 2 3 2" xfId="18919" xr:uid="{00000000-0005-0000-0000-000020070000}"/>
    <cellStyle name="Dezimal [0] 3 2 2 2 3 3" xfId="32403" xr:uid="{00000000-0005-0000-0000-000020070000}"/>
    <cellStyle name="Dezimal [0] 3 2 2 2 3 4" xfId="45894" xr:uid="{00000000-0005-0000-0000-000020070000}"/>
    <cellStyle name="Dezimal [0] 3 2 2 2 4" xfId="8824" xr:uid="{00000000-0005-0000-0000-000020070000}"/>
    <cellStyle name="Dezimal [0] 3 2 2 2 4 2" xfId="22275" xr:uid="{00000000-0005-0000-0000-000020070000}"/>
    <cellStyle name="Dezimal [0] 3 2 2 2 4 3" xfId="35759" xr:uid="{00000000-0005-0000-0000-000020070000}"/>
    <cellStyle name="Dezimal [0] 3 2 2 2 4 4" xfId="49250" xr:uid="{00000000-0005-0000-0000-000020070000}"/>
    <cellStyle name="Dezimal [0] 3 2 2 2 5" xfId="12180" xr:uid="{00000000-0005-0000-0000-000020070000}"/>
    <cellStyle name="Dezimal [0] 3 2 2 2 5 2" xfId="25631" xr:uid="{00000000-0005-0000-0000-000020070000}"/>
    <cellStyle name="Dezimal [0] 3 2 2 2 5 3" xfId="39115" xr:uid="{00000000-0005-0000-0000-000020070000}"/>
    <cellStyle name="Dezimal [0] 3 2 2 2 5 4" xfId="52606" xr:uid="{00000000-0005-0000-0000-000020070000}"/>
    <cellStyle name="Dezimal [0] 3 2 2 2 6" xfId="15562" xr:uid="{00000000-0005-0000-0000-000020070000}"/>
    <cellStyle name="Dezimal [0] 3 2 2 2 7" xfId="29046" xr:uid="{00000000-0005-0000-0000-000020070000}"/>
    <cellStyle name="Dezimal [0] 3 2 2 2 8" xfId="42537" xr:uid="{00000000-0005-0000-0000-000020070000}"/>
    <cellStyle name="Dezimal [0] 3 2 2 3" xfId="2674" xr:uid="{00000000-0005-0000-0000-000022070000}"/>
    <cellStyle name="Dezimal [0] 3 2 2 3 2" xfId="6035" xr:uid="{00000000-0005-0000-0000-000022070000}"/>
    <cellStyle name="Dezimal [0] 3 2 2 3 2 2" xfId="19486" xr:uid="{00000000-0005-0000-0000-000022070000}"/>
    <cellStyle name="Dezimal [0] 3 2 2 3 2 3" xfId="32970" xr:uid="{00000000-0005-0000-0000-000022070000}"/>
    <cellStyle name="Dezimal [0] 3 2 2 3 2 4" xfId="46461" xr:uid="{00000000-0005-0000-0000-000022070000}"/>
    <cellStyle name="Dezimal [0] 3 2 2 3 3" xfId="9391" xr:uid="{00000000-0005-0000-0000-000022070000}"/>
    <cellStyle name="Dezimal [0] 3 2 2 3 3 2" xfId="22842" xr:uid="{00000000-0005-0000-0000-000022070000}"/>
    <cellStyle name="Dezimal [0] 3 2 2 3 3 3" xfId="36326" xr:uid="{00000000-0005-0000-0000-000022070000}"/>
    <cellStyle name="Dezimal [0] 3 2 2 3 3 4" xfId="49817" xr:uid="{00000000-0005-0000-0000-000022070000}"/>
    <cellStyle name="Dezimal [0] 3 2 2 3 4" xfId="12747" xr:uid="{00000000-0005-0000-0000-000022070000}"/>
    <cellStyle name="Dezimal [0] 3 2 2 3 4 2" xfId="26198" xr:uid="{00000000-0005-0000-0000-000022070000}"/>
    <cellStyle name="Dezimal [0] 3 2 2 3 4 3" xfId="39682" xr:uid="{00000000-0005-0000-0000-000022070000}"/>
    <cellStyle name="Dezimal [0] 3 2 2 3 4 4" xfId="53173" xr:uid="{00000000-0005-0000-0000-000022070000}"/>
    <cellStyle name="Dezimal [0] 3 2 2 3 5" xfId="16129" xr:uid="{00000000-0005-0000-0000-000022070000}"/>
    <cellStyle name="Dezimal [0] 3 2 2 3 6" xfId="29613" xr:uid="{00000000-0005-0000-0000-000022070000}"/>
    <cellStyle name="Dezimal [0] 3 2 2 3 7" xfId="43104" xr:uid="{00000000-0005-0000-0000-000022070000}"/>
    <cellStyle name="Dezimal [0] 3 2 2 4" xfId="3779" xr:uid="{00000000-0005-0000-0000-000023070000}"/>
    <cellStyle name="Dezimal [0] 3 2 2 4 2" xfId="7140" xr:uid="{00000000-0005-0000-0000-000023070000}"/>
    <cellStyle name="Dezimal [0] 3 2 2 4 2 2" xfId="20591" xr:uid="{00000000-0005-0000-0000-000023070000}"/>
    <cellStyle name="Dezimal [0] 3 2 2 4 2 3" xfId="34075" xr:uid="{00000000-0005-0000-0000-000023070000}"/>
    <cellStyle name="Dezimal [0] 3 2 2 4 2 4" xfId="47566" xr:uid="{00000000-0005-0000-0000-000023070000}"/>
    <cellStyle name="Dezimal [0] 3 2 2 4 3" xfId="10496" xr:uid="{00000000-0005-0000-0000-000023070000}"/>
    <cellStyle name="Dezimal [0] 3 2 2 4 3 2" xfId="23947" xr:uid="{00000000-0005-0000-0000-000023070000}"/>
    <cellStyle name="Dezimal [0] 3 2 2 4 3 3" xfId="37431" xr:uid="{00000000-0005-0000-0000-000023070000}"/>
    <cellStyle name="Dezimal [0] 3 2 2 4 3 4" xfId="50922" xr:uid="{00000000-0005-0000-0000-000023070000}"/>
    <cellStyle name="Dezimal [0] 3 2 2 4 4" xfId="13852" xr:uid="{00000000-0005-0000-0000-000023070000}"/>
    <cellStyle name="Dezimal [0] 3 2 2 4 4 2" xfId="27303" xr:uid="{00000000-0005-0000-0000-000023070000}"/>
    <cellStyle name="Dezimal [0] 3 2 2 4 4 3" xfId="40787" xr:uid="{00000000-0005-0000-0000-000023070000}"/>
    <cellStyle name="Dezimal [0] 3 2 2 4 4 4" xfId="54278" xr:uid="{00000000-0005-0000-0000-000023070000}"/>
    <cellStyle name="Dezimal [0] 3 2 2 4 5" xfId="17234" xr:uid="{00000000-0005-0000-0000-000023070000}"/>
    <cellStyle name="Dezimal [0] 3 2 2 4 6" xfId="30718" xr:uid="{00000000-0005-0000-0000-000023070000}"/>
    <cellStyle name="Dezimal [0] 3 2 2 4 7" xfId="44209" xr:uid="{00000000-0005-0000-0000-000023070000}"/>
    <cellStyle name="Dezimal [0] 3 2 2 5" xfId="4359" xr:uid="{00000000-0005-0000-0000-000024070000}"/>
    <cellStyle name="Dezimal [0] 3 2 2 5 2" xfId="7716" xr:uid="{00000000-0005-0000-0000-000024070000}"/>
    <cellStyle name="Dezimal [0] 3 2 2 5 2 2" xfId="21167" xr:uid="{00000000-0005-0000-0000-000024070000}"/>
    <cellStyle name="Dezimal [0] 3 2 2 5 2 3" xfId="34651" xr:uid="{00000000-0005-0000-0000-000024070000}"/>
    <cellStyle name="Dezimal [0] 3 2 2 5 2 4" xfId="48142" xr:uid="{00000000-0005-0000-0000-000024070000}"/>
    <cellStyle name="Dezimal [0] 3 2 2 5 3" xfId="11072" xr:uid="{00000000-0005-0000-0000-000024070000}"/>
    <cellStyle name="Dezimal [0] 3 2 2 5 3 2" xfId="24523" xr:uid="{00000000-0005-0000-0000-000024070000}"/>
    <cellStyle name="Dezimal [0] 3 2 2 5 3 3" xfId="38007" xr:uid="{00000000-0005-0000-0000-000024070000}"/>
    <cellStyle name="Dezimal [0] 3 2 2 5 3 4" xfId="51498" xr:uid="{00000000-0005-0000-0000-000024070000}"/>
    <cellStyle name="Dezimal [0] 3 2 2 5 4" xfId="14428" xr:uid="{00000000-0005-0000-0000-000024070000}"/>
    <cellStyle name="Dezimal [0] 3 2 2 5 4 2" xfId="27879" xr:uid="{00000000-0005-0000-0000-000024070000}"/>
    <cellStyle name="Dezimal [0] 3 2 2 5 4 3" xfId="41363" xr:uid="{00000000-0005-0000-0000-000024070000}"/>
    <cellStyle name="Dezimal [0] 3 2 2 5 4 4" xfId="54854" xr:uid="{00000000-0005-0000-0000-000024070000}"/>
    <cellStyle name="Dezimal [0] 3 2 2 5 5" xfId="17810" xr:uid="{00000000-0005-0000-0000-000024070000}"/>
    <cellStyle name="Dezimal [0] 3 2 2 5 6" xfId="31294" xr:uid="{00000000-0005-0000-0000-000024070000}"/>
    <cellStyle name="Dezimal [0] 3 2 2 5 7" xfId="44785" xr:uid="{00000000-0005-0000-0000-000024070000}"/>
    <cellStyle name="Dezimal [0] 3 2 2 6" xfId="4909" xr:uid="{00000000-0005-0000-0000-00001F070000}"/>
    <cellStyle name="Dezimal [0] 3 2 2 6 2" xfId="18360" xr:uid="{00000000-0005-0000-0000-00001F070000}"/>
    <cellStyle name="Dezimal [0] 3 2 2 6 3" xfId="31844" xr:uid="{00000000-0005-0000-0000-00001F070000}"/>
    <cellStyle name="Dezimal [0] 3 2 2 6 4" xfId="45335" xr:uid="{00000000-0005-0000-0000-00001F070000}"/>
    <cellStyle name="Dezimal [0] 3 2 2 7" xfId="8265" xr:uid="{00000000-0005-0000-0000-00001F070000}"/>
    <cellStyle name="Dezimal [0] 3 2 2 7 2" xfId="21716" xr:uid="{00000000-0005-0000-0000-00001F070000}"/>
    <cellStyle name="Dezimal [0] 3 2 2 7 3" xfId="35200" xr:uid="{00000000-0005-0000-0000-00001F070000}"/>
    <cellStyle name="Dezimal [0] 3 2 2 7 4" xfId="48691" xr:uid="{00000000-0005-0000-0000-00001F070000}"/>
    <cellStyle name="Dezimal [0] 3 2 2 8" xfId="11621" xr:uid="{00000000-0005-0000-0000-00001F070000}"/>
    <cellStyle name="Dezimal [0] 3 2 2 8 2" xfId="25072" xr:uid="{00000000-0005-0000-0000-00001F070000}"/>
    <cellStyle name="Dezimal [0] 3 2 2 8 3" xfId="38556" xr:uid="{00000000-0005-0000-0000-00001F070000}"/>
    <cellStyle name="Dezimal [0] 3 2 2 8 4" xfId="52047" xr:uid="{00000000-0005-0000-0000-00001F070000}"/>
    <cellStyle name="Dezimal [0] 3 2 2 9" xfId="15002" xr:uid="{00000000-0005-0000-0000-00001F070000}"/>
    <cellStyle name="Dezimal [0] 3 2 3" xfId="1844" xr:uid="{00000000-0005-0000-0000-000025070000}"/>
    <cellStyle name="Dezimal [0] 3 2 3 2" xfId="2984" xr:uid="{00000000-0005-0000-0000-000026070000}"/>
    <cellStyle name="Dezimal [0] 3 2 3 2 2" xfId="6345" xr:uid="{00000000-0005-0000-0000-000026070000}"/>
    <cellStyle name="Dezimal [0] 3 2 3 2 2 2" xfId="19796" xr:uid="{00000000-0005-0000-0000-000026070000}"/>
    <cellStyle name="Dezimal [0] 3 2 3 2 2 3" xfId="33280" xr:uid="{00000000-0005-0000-0000-000026070000}"/>
    <cellStyle name="Dezimal [0] 3 2 3 2 2 4" xfId="46771" xr:uid="{00000000-0005-0000-0000-000026070000}"/>
    <cellStyle name="Dezimal [0] 3 2 3 2 3" xfId="9701" xr:uid="{00000000-0005-0000-0000-000026070000}"/>
    <cellStyle name="Dezimal [0] 3 2 3 2 3 2" xfId="23152" xr:uid="{00000000-0005-0000-0000-000026070000}"/>
    <cellStyle name="Dezimal [0] 3 2 3 2 3 3" xfId="36636" xr:uid="{00000000-0005-0000-0000-000026070000}"/>
    <cellStyle name="Dezimal [0] 3 2 3 2 3 4" xfId="50127" xr:uid="{00000000-0005-0000-0000-000026070000}"/>
    <cellStyle name="Dezimal [0] 3 2 3 2 4" xfId="13057" xr:uid="{00000000-0005-0000-0000-000026070000}"/>
    <cellStyle name="Dezimal [0] 3 2 3 2 4 2" xfId="26508" xr:uid="{00000000-0005-0000-0000-000026070000}"/>
    <cellStyle name="Dezimal [0] 3 2 3 2 4 3" xfId="39992" xr:uid="{00000000-0005-0000-0000-000026070000}"/>
    <cellStyle name="Dezimal [0] 3 2 3 2 4 4" xfId="53483" xr:uid="{00000000-0005-0000-0000-000026070000}"/>
    <cellStyle name="Dezimal [0] 3 2 3 2 5" xfId="16439" xr:uid="{00000000-0005-0000-0000-000026070000}"/>
    <cellStyle name="Dezimal [0] 3 2 3 2 6" xfId="29923" xr:uid="{00000000-0005-0000-0000-000026070000}"/>
    <cellStyle name="Dezimal [0] 3 2 3 2 7" xfId="43414" xr:uid="{00000000-0005-0000-0000-000026070000}"/>
    <cellStyle name="Dezimal [0] 3 2 3 3" xfId="5218" xr:uid="{00000000-0005-0000-0000-000025070000}"/>
    <cellStyle name="Dezimal [0] 3 2 3 3 2" xfId="18669" xr:uid="{00000000-0005-0000-0000-000025070000}"/>
    <cellStyle name="Dezimal [0] 3 2 3 3 3" xfId="32153" xr:uid="{00000000-0005-0000-0000-000025070000}"/>
    <cellStyle name="Dezimal [0] 3 2 3 3 4" xfId="45644" xr:uid="{00000000-0005-0000-0000-000025070000}"/>
    <cellStyle name="Dezimal [0] 3 2 3 4" xfId="8574" xr:uid="{00000000-0005-0000-0000-000025070000}"/>
    <cellStyle name="Dezimal [0] 3 2 3 4 2" xfId="22025" xr:uid="{00000000-0005-0000-0000-000025070000}"/>
    <cellStyle name="Dezimal [0] 3 2 3 4 3" xfId="35509" xr:uid="{00000000-0005-0000-0000-000025070000}"/>
    <cellStyle name="Dezimal [0] 3 2 3 4 4" xfId="49000" xr:uid="{00000000-0005-0000-0000-000025070000}"/>
    <cellStyle name="Dezimal [0] 3 2 3 5" xfId="11930" xr:uid="{00000000-0005-0000-0000-000025070000}"/>
    <cellStyle name="Dezimal [0] 3 2 3 5 2" xfId="25381" xr:uid="{00000000-0005-0000-0000-000025070000}"/>
    <cellStyle name="Dezimal [0] 3 2 3 5 3" xfId="38865" xr:uid="{00000000-0005-0000-0000-000025070000}"/>
    <cellStyle name="Dezimal [0] 3 2 3 5 4" xfId="52356" xr:uid="{00000000-0005-0000-0000-000025070000}"/>
    <cellStyle name="Dezimal [0] 3 2 3 6" xfId="15312" xr:uid="{00000000-0005-0000-0000-000025070000}"/>
    <cellStyle name="Dezimal [0] 3 2 3 7" xfId="28796" xr:uid="{00000000-0005-0000-0000-000025070000}"/>
    <cellStyle name="Dezimal [0] 3 2 3 8" xfId="42287" xr:uid="{00000000-0005-0000-0000-000025070000}"/>
    <cellStyle name="Dezimal [0] 3 2 4" xfId="2423" xr:uid="{00000000-0005-0000-0000-000027070000}"/>
    <cellStyle name="Dezimal [0] 3 2 4 2" xfId="5785" xr:uid="{00000000-0005-0000-0000-000027070000}"/>
    <cellStyle name="Dezimal [0] 3 2 4 2 2" xfId="19236" xr:uid="{00000000-0005-0000-0000-000027070000}"/>
    <cellStyle name="Dezimal [0] 3 2 4 2 3" xfId="32720" xr:uid="{00000000-0005-0000-0000-000027070000}"/>
    <cellStyle name="Dezimal [0] 3 2 4 2 4" xfId="46211" xr:uid="{00000000-0005-0000-0000-000027070000}"/>
    <cellStyle name="Dezimal [0] 3 2 4 3" xfId="9141" xr:uid="{00000000-0005-0000-0000-000027070000}"/>
    <cellStyle name="Dezimal [0] 3 2 4 3 2" xfId="22592" xr:uid="{00000000-0005-0000-0000-000027070000}"/>
    <cellStyle name="Dezimal [0] 3 2 4 3 3" xfId="36076" xr:uid="{00000000-0005-0000-0000-000027070000}"/>
    <cellStyle name="Dezimal [0] 3 2 4 3 4" xfId="49567" xr:uid="{00000000-0005-0000-0000-000027070000}"/>
    <cellStyle name="Dezimal [0] 3 2 4 4" xfId="12497" xr:uid="{00000000-0005-0000-0000-000027070000}"/>
    <cellStyle name="Dezimal [0] 3 2 4 4 2" xfId="25948" xr:uid="{00000000-0005-0000-0000-000027070000}"/>
    <cellStyle name="Dezimal [0] 3 2 4 4 3" xfId="39432" xr:uid="{00000000-0005-0000-0000-000027070000}"/>
    <cellStyle name="Dezimal [0] 3 2 4 4 4" xfId="52923" xr:uid="{00000000-0005-0000-0000-000027070000}"/>
    <cellStyle name="Dezimal [0] 3 2 4 5" xfId="15879" xr:uid="{00000000-0005-0000-0000-000027070000}"/>
    <cellStyle name="Dezimal [0] 3 2 4 6" xfId="29363" xr:uid="{00000000-0005-0000-0000-000027070000}"/>
    <cellStyle name="Dezimal [0] 3 2 4 7" xfId="42854" xr:uid="{00000000-0005-0000-0000-000027070000}"/>
    <cellStyle name="Dezimal [0] 3 2 5" xfId="3529" xr:uid="{00000000-0005-0000-0000-000028070000}"/>
    <cellStyle name="Dezimal [0] 3 2 5 2" xfId="6890" xr:uid="{00000000-0005-0000-0000-000028070000}"/>
    <cellStyle name="Dezimal [0] 3 2 5 2 2" xfId="20341" xr:uid="{00000000-0005-0000-0000-000028070000}"/>
    <cellStyle name="Dezimal [0] 3 2 5 2 3" xfId="33825" xr:uid="{00000000-0005-0000-0000-000028070000}"/>
    <cellStyle name="Dezimal [0] 3 2 5 2 4" xfId="47316" xr:uid="{00000000-0005-0000-0000-000028070000}"/>
    <cellStyle name="Dezimal [0] 3 2 5 3" xfId="10246" xr:uid="{00000000-0005-0000-0000-000028070000}"/>
    <cellStyle name="Dezimal [0] 3 2 5 3 2" xfId="23697" xr:uid="{00000000-0005-0000-0000-000028070000}"/>
    <cellStyle name="Dezimal [0] 3 2 5 3 3" xfId="37181" xr:uid="{00000000-0005-0000-0000-000028070000}"/>
    <cellStyle name="Dezimal [0] 3 2 5 3 4" xfId="50672" xr:uid="{00000000-0005-0000-0000-000028070000}"/>
    <cellStyle name="Dezimal [0] 3 2 5 4" xfId="13602" xr:uid="{00000000-0005-0000-0000-000028070000}"/>
    <cellStyle name="Dezimal [0] 3 2 5 4 2" xfId="27053" xr:uid="{00000000-0005-0000-0000-000028070000}"/>
    <cellStyle name="Dezimal [0] 3 2 5 4 3" xfId="40537" xr:uid="{00000000-0005-0000-0000-000028070000}"/>
    <cellStyle name="Dezimal [0] 3 2 5 4 4" xfId="54028" xr:uid="{00000000-0005-0000-0000-000028070000}"/>
    <cellStyle name="Dezimal [0] 3 2 5 5" xfId="16984" xr:uid="{00000000-0005-0000-0000-000028070000}"/>
    <cellStyle name="Dezimal [0] 3 2 5 6" xfId="30468" xr:uid="{00000000-0005-0000-0000-000028070000}"/>
    <cellStyle name="Dezimal [0] 3 2 5 7" xfId="43959" xr:uid="{00000000-0005-0000-0000-000028070000}"/>
    <cellStyle name="Dezimal [0] 3 2 6" xfId="4109" xr:uid="{00000000-0005-0000-0000-000029070000}"/>
    <cellStyle name="Dezimal [0] 3 2 6 2" xfId="7466" xr:uid="{00000000-0005-0000-0000-000029070000}"/>
    <cellStyle name="Dezimal [0] 3 2 6 2 2" xfId="20917" xr:uid="{00000000-0005-0000-0000-000029070000}"/>
    <cellStyle name="Dezimal [0] 3 2 6 2 3" xfId="34401" xr:uid="{00000000-0005-0000-0000-000029070000}"/>
    <cellStyle name="Dezimal [0] 3 2 6 2 4" xfId="47892" xr:uid="{00000000-0005-0000-0000-000029070000}"/>
    <cellStyle name="Dezimal [0] 3 2 6 3" xfId="10822" xr:uid="{00000000-0005-0000-0000-000029070000}"/>
    <cellStyle name="Dezimal [0] 3 2 6 3 2" xfId="24273" xr:uid="{00000000-0005-0000-0000-000029070000}"/>
    <cellStyle name="Dezimal [0] 3 2 6 3 3" xfId="37757" xr:uid="{00000000-0005-0000-0000-000029070000}"/>
    <cellStyle name="Dezimal [0] 3 2 6 3 4" xfId="51248" xr:uid="{00000000-0005-0000-0000-000029070000}"/>
    <cellStyle name="Dezimal [0] 3 2 6 4" xfId="14178" xr:uid="{00000000-0005-0000-0000-000029070000}"/>
    <cellStyle name="Dezimal [0] 3 2 6 4 2" xfId="27629" xr:uid="{00000000-0005-0000-0000-000029070000}"/>
    <cellStyle name="Dezimal [0] 3 2 6 4 3" xfId="41113" xr:uid="{00000000-0005-0000-0000-000029070000}"/>
    <cellStyle name="Dezimal [0] 3 2 6 4 4" xfId="54604" xr:uid="{00000000-0005-0000-0000-000029070000}"/>
    <cellStyle name="Dezimal [0] 3 2 6 5" xfId="17560" xr:uid="{00000000-0005-0000-0000-000029070000}"/>
    <cellStyle name="Dezimal [0] 3 2 6 6" xfId="31044" xr:uid="{00000000-0005-0000-0000-000029070000}"/>
    <cellStyle name="Dezimal [0] 3 2 6 7" xfId="44535" xr:uid="{00000000-0005-0000-0000-000029070000}"/>
    <cellStyle name="Dezimal [0] 3 2 7" xfId="4659" xr:uid="{00000000-0005-0000-0000-00001E070000}"/>
    <cellStyle name="Dezimal [0] 3 2 7 2" xfId="18110" xr:uid="{00000000-0005-0000-0000-00001E070000}"/>
    <cellStyle name="Dezimal [0] 3 2 7 3" xfId="31594" xr:uid="{00000000-0005-0000-0000-00001E070000}"/>
    <cellStyle name="Dezimal [0] 3 2 7 4" xfId="45085" xr:uid="{00000000-0005-0000-0000-00001E070000}"/>
    <cellStyle name="Dezimal [0] 3 2 8" xfId="8015" xr:uid="{00000000-0005-0000-0000-00001E070000}"/>
    <cellStyle name="Dezimal [0] 3 2 8 2" xfId="21466" xr:uid="{00000000-0005-0000-0000-00001E070000}"/>
    <cellStyle name="Dezimal [0] 3 2 8 3" xfId="34950" xr:uid="{00000000-0005-0000-0000-00001E070000}"/>
    <cellStyle name="Dezimal [0] 3 2 8 4" xfId="48441" xr:uid="{00000000-0005-0000-0000-00001E070000}"/>
    <cellStyle name="Dezimal [0] 3 2 9" xfId="11371" xr:uid="{00000000-0005-0000-0000-00001E070000}"/>
    <cellStyle name="Dezimal [0] 3 2 9 2" xfId="24822" xr:uid="{00000000-0005-0000-0000-00001E070000}"/>
    <cellStyle name="Dezimal [0] 3 2 9 3" xfId="38306" xr:uid="{00000000-0005-0000-0000-00001E070000}"/>
    <cellStyle name="Dezimal [0] 3 2 9 4" xfId="51797" xr:uid="{00000000-0005-0000-0000-00001E070000}"/>
    <cellStyle name="Dezimal [0] 3 3" xfId="1419" xr:uid="{00000000-0005-0000-0000-00002A070000}"/>
    <cellStyle name="Dezimal [0] 3 3 10" xfId="28384" xr:uid="{00000000-0005-0000-0000-00002A070000}"/>
    <cellStyle name="Dezimal [0] 3 3 11" xfId="41875" xr:uid="{00000000-0005-0000-0000-00002A070000}"/>
    <cellStyle name="Dezimal [0] 3 3 2" xfId="1993" xr:uid="{00000000-0005-0000-0000-00002B070000}"/>
    <cellStyle name="Dezimal [0] 3 3 2 2" xfId="3133" xr:uid="{00000000-0005-0000-0000-00002C070000}"/>
    <cellStyle name="Dezimal [0] 3 3 2 2 2" xfId="6494" xr:uid="{00000000-0005-0000-0000-00002C070000}"/>
    <cellStyle name="Dezimal [0] 3 3 2 2 2 2" xfId="19945" xr:uid="{00000000-0005-0000-0000-00002C070000}"/>
    <cellStyle name="Dezimal [0] 3 3 2 2 2 3" xfId="33429" xr:uid="{00000000-0005-0000-0000-00002C070000}"/>
    <cellStyle name="Dezimal [0] 3 3 2 2 2 4" xfId="46920" xr:uid="{00000000-0005-0000-0000-00002C070000}"/>
    <cellStyle name="Dezimal [0] 3 3 2 2 3" xfId="9850" xr:uid="{00000000-0005-0000-0000-00002C070000}"/>
    <cellStyle name="Dezimal [0] 3 3 2 2 3 2" xfId="23301" xr:uid="{00000000-0005-0000-0000-00002C070000}"/>
    <cellStyle name="Dezimal [0] 3 3 2 2 3 3" xfId="36785" xr:uid="{00000000-0005-0000-0000-00002C070000}"/>
    <cellStyle name="Dezimal [0] 3 3 2 2 3 4" xfId="50276" xr:uid="{00000000-0005-0000-0000-00002C070000}"/>
    <cellStyle name="Dezimal [0] 3 3 2 2 4" xfId="13206" xr:uid="{00000000-0005-0000-0000-00002C070000}"/>
    <cellStyle name="Dezimal [0] 3 3 2 2 4 2" xfId="26657" xr:uid="{00000000-0005-0000-0000-00002C070000}"/>
    <cellStyle name="Dezimal [0] 3 3 2 2 4 3" xfId="40141" xr:uid="{00000000-0005-0000-0000-00002C070000}"/>
    <cellStyle name="Dezimal [0] 3 3 2 2 4 4" xfId="53632" xr:uid="{00000000-0005-0000-0000-00002C070000}"/>
    <cellStyle name="Dezimal [0] 3 3 2 2 5" xfId="16588" xr:uid="{00000000-0005-0000-0000-00002C070000}"/>
    <cellStyle name="Dezimal [0] 3 3 2 2 6" xfId="30072" xr:uid="{00000000-0005-0000-0000-00002C070000}"/>
    <cellStyle name="Dezimal [0] 3 3 2 2 7" xfId="43563" xr:uid="{00000000-0005-0000-0000-00002C070000}"/>
    <cellStyle name="Dezimal [0] 3 3 2 3" xfId="5367" xr:uid="{00000000-0005-0000-0000-00002B070000}"/>
    <cellStyle name="Dezimal [0] 3 3 2 3 2" xfId="18818" xr:uid="{00000000-0005-0000-0000-00002B070000}"/>
    <cellStyle name="Dezimal [0] 3 3 2 3 3" xfId="32302" xr:uid="{00000000-0005-0000-0000-00002B070000}"/>
    <cellStyle name="Dezimal [0] 3 3 2 3 4" xfId="45793" xr:uid="{00000000-0005-0000-0000-00002B070000}"/>
    <cellStyle name="Dezimal [0] 3 3 2 4" xfId="8723" xr:uid="{00000000-0005-0000-0000-00002B070000}"/>
    <cellStyle name="Dezimal [0] 3 3 2 4 2" xfId="22174" xr:uid="{00000000-0005-0000-0000-00002B070000}"/>
    <cellStyle name="Dezimal [0] 3 3 2 4 3" xfId="35658" xr:uid="{00000000-0005-0000-0000-00002B070000}"/>
    <cellStyle name="Dezimal [0] 3 3 2 4 4" xfId="49149" xr:uid="{00000000-0005-0000-0000-00002B070000}"/>
    <cellStyle name="Dezimal [0] 3 3 2 5" xfId="12079" xr:uid="{00000000-0005-0000-0000-00002B070000}"/>
    <cellStyle name="Dezimal [0] 3 3 2 5 2" xfId="25530" xr:uid="{00000000-0005-0000-0000-00002B070000}"/>
    <cellStyle name="Dezimal [0] 3 3 2 5 3" xfId="39014" xr:uid="{00000000-0005-0000-0000-00002B070000}"/>
    <cellStyle name="Dezimal [0] 3 3 2 5 4" xfId="52505" xr:uid="{00000000-0005-0000-0000-00002B070000}"/>
    <cellStyle name="Dezimal [0] 3 3 2 6" xfId="15461" xr:uid="{00000000-0005-0000-0000-00002B070000}"/>
    <cellStyle name="Dezimal [0] 3 3 2 7" xfId="28945" xr:uid="{00000000-0005-0000-0000-00002B070000}"/>
    <cellStyle name="Dezimal [0] 3 3 2 8" xfId="42436" xr:uid="{00000000-0005-0000-0000-00002B070000}"/>
    <cellStyle name="Dezimal [0] 3 3 3" xfId="2573" xr:uid="{00000000-0005-0000-0000-00002D070000}"/>
    <cellStyle name="Dezimal [0] 3 3 3 2" xfId="5934" xr:uid="{00000000-0005-0000-0000-00002D070000}"/>
    <cellStyle name="Dezimal [0] 3 3 3 2 2" xfId="19385" xr:uid="{00000000-0005-0000-0000-00002D070000}"/>
    <cellStyle name="Dezimal [0] 3 3 3 2 3" xfId="32869" xr:uid="{00000000-0005-0000-0000-00002D070000}"/>
    <cellStyle name="Dezimal [0] 3 3 3 2 4" xfId="46360" xr:uid="{00000000-0005-0000-0000-00002D070000}"/>
    <cellStyle name="Dezimal [0] 3 3 3 3" xfId="9290" xr:uid="{00000000-0005-0000-0000-00002D070000}"/>
    <cellStyle name="Dezimal [0] 3 3 3 3 2" xfId="22741" xr:uid="{00000000-0005-0000-0000-00002D070000}"/>
    <cellStyle name="Dezimal [0] 3 3 3 3 3" xfId="36225" xr:uid="{00000000-0005-0000-0000-00002D070000}"/>
    <cellStyle name="Dezimal [0] 3 3 3 3 4" xfId="49716" xr:uid="{00000000-0005-0000-0000-00002D070000}"/>
    <cellStyle name="Dezimal [0] 3 3 3 4" xfId="12646" xr:uid="{00000000-0005-0000-0000-00002D070000}"/>
    <cellStyle name="Dezimal [0] 3 3 3 4 2" xfId="26097" xr:uid="{00000000-0005-0000-0000-00002D070000}"/>
    <cellStyle name="Dezimal [0] 3 3 3 4 3" xfId="39581" xr:uid="{00000000-0005-0000-0000-00002D070000}"/>
    <cellStyle name="Dezimal [0] 3 3 3 4 4" xfId="53072" xr:uid="{00000000-0005-0000-0000-00002D070000}"/>
    <cellStyle name="Dezimal [0] 3 3 3 5" xfId="16028" xr:uid="{00000000-0005-0000-0000-00002D070000}"/>
    <cellStyle name="Dezimal [0] 3 3 3 6" xfId="29512" xr:uid="{00000000-0005-0000-0000-00002D070000}"/>
    <cellStyle name="Dezimal [0] 3 3 3 7" xfId="43003" xr:uid="{00000000-0005-0000-0000-00002D070000}"/>
    <cellStyle name="Dezimal [0] 3 3 4" xfId="3678" xr:uid="{00000000-0005-0000-0000-00002E070000}"/>
    <cellStyle name="Dezimal [0] 3 3 4 2" xfId="7039" xr:uid="{00000000-0005-0000-0000-00002E070000}"/>
    <cellStyle name="Dezimal [0] 3 3 4 2 2" xfId="20490" xr:uid="{00000000-0005-0000-0000-00002E070000}"/>
    <cellStyle name="Dezimal [0] 3 3 4 2 3" xfId="33974" xr:uid="{00000000-0005-0000-0000-00002E070000}"/>
    <cellStyle name="Dezimal [0] 3 3 4 2 4" xfId="47465" xr:uid="{00000000-0005-0000-0000-00002E070000}"/>
    <cellStyle name="Dezimal [0] 3 3 4 3" xfId="10395" xr:uid="{00000000-0005-0000-0000-00002E070000}"/>
    <cellStyle name="Dezimal [0] 3 3 4 3 2" xfId="23846" xr:uid="{00000000-0005-0000-0000-00002E070000}"/>
    <cellStyle name="Dezimal [0] 3 3 4 3 3" xfId="37330" xr:uid="{00000000-0005-0000-0000-00002E070000}"/>
    <cellStyle name="Dezimal [0] 3 3 4 3 4" xfId="50821" xr:uid="{00000000-0005-0000-0000-00002E070000}"/>
    <cellStyle name="Dezimal [0] 3 3 4 4" xfId="13751" xr:uid="{00000000-0005-0000-0000-00002E070000}"/>
    <cellStyle name="Dezimal [0] 3 3 4 4 2" xfId="27202" xr:uid="{00000000-0005-0000-0000-00002E070000}"/>
    <cellStyle name="Dezimal [0] 3 3 4 4 3" xfId="40686" xr:uid="{00000000-0005-0000-0000-00002E070000}"/>
    <cellStyle name="Dezimal [0] 3 3 4 4 4" xfId="54177" xr:uid="{00000000-0005-0000-0000-00002E070000}"/>
    <cellStyle name="Dezimal [0] 3 3 4 5" xfId="17133" xr:uid="{00000000-0005-0000-0000-00002E070000}"/>
    <cellStyle name="Dezimal [0] 3 3 4 6" xfId="30617" xr:uid="{00000000-0005-0000-0000-00002E070000}"/>
    <cellStyle name="Dezimal [0] 3 3 4 7" xfId="44108" xr:uid="{00000000-0005-0000-0000-00002E070000}"/>
    <cellStyle name="Dezimal [0] 3 3 5" xfId="4258" xr:uid="{00000000-0005-0000-0000-00002F070000}"/>
    <cellStyle name="Dezimal [0] 3 3 5 2" xfId="7615" xr:uid="{00000000-0005-0000-0000-00002F070000}"/>
    <cellStyle name="Dezimal [0] 3 3 5 2 2" xfId="21066" xr:uid="{00000000-0005-0000-0000-00002F070000}"/>
    <cellStyle name="Dezimal [0] 3 3 5 2 3" xfId="34550" xr:uid="{00000000-0005-0000-0000-00002F070000}"/>
    <cellStyle name="Dezimal [0] 3 3 5 2 4" xfId="48041" xr:uid="{00000000-0005-0000-0000-00002F070000}"/>
    <cellStyle name="Dezimal [0] 3 3 5 3" xfId="10971" xr:uid="{00000000-0005-0000-0000-00002F070000}"/>
    <cellStyle name="Dezimal [0] 3 3 5 3 2" xfId="24422" xr:uid="{00000000-0005-0000-0000-00002F070000}"/>
    <cellStyle name="Dezimal [0] 3 3 5 3 3" xfId="37906" xr:uid="{00000000-0005-0000-0000-00002F070000}"/>
    <cellStyle name="Dezimal [0] 3 3 5 3 4" xfId="51397" xr:uid="{00000000-0005-0000-0000-00002F070000}"/>
    <cellStyle name="Dezimal [0] 3 3 5 4" xfId="14327" xr:uid="{00000000-0005-0000-0000-00002F070000}"/>
    <cellStyle name="Dezimal [0] 3 3 5 4 2" xfId="27778" xr:uid="{00000000-0005-0000-0000-00002F070000}"/>
    <cellStyle name="Dezimal [0] 3 3 5 4 3" xfId="41262" xr:uid="{00000000-0005-0000-0000-00002F070000}"/>
    <cellStyle name="Dezimal [0] 3 3 5 4 4" xfId="54753" xr:uid="{00000000-0005-0000-0000-00002F070000}"/>
    <cellStyle name="Dezimal [0] 3 3 5 5" xfId="17709" xr:uid="{00000000-0005-0000-0000-00002F070000}"/>
    <cellStyle name="Dezimal [0] 3 3 5 6" xfId="31193" xr:uid="{00000000-0005-0000-0000-00002F070000}"/>
    <cellStyle name="Dezimal [0] 3 3 5 7" xfId="44684" xr:uid="{00000000-0005-0000-0000-00002F070000}"/>
    <cellStyle name="Dezimal [0] 3 3 6" xfId="4808" xr:uid="{00000000-0005-0000-0000-00002A070000}"/>
    <cellStyle name="Dezimal [0] 3 3 6 2" xfId="18259" xr:uid="{00000000-0005-0000-0000-00002A070000}"/>
    <cellStyle name="Dezimal [0] 3 3 6 3" xfId="31743" xr:uid="{00000000-0005-0000-0000-00002A070000}"/>
    <cellStyle name="Dezimal [0] 3 3 6 4" xfId="45234" xr:uid="{00000000-0005-0000-0000-00002A070000}"/>
    <cellStyle name="Dezimal [0] 3 3 7" xfId="8164" xr:uid="{00000000-0005-0000-0000-00002A070000}"/>
    <cellStyle name="Dezimal [0] 3 3 7 2" xfId="21615" xr:uid="{00000000-0005-0000-0000-00002A070000}"/>
    <cellStyle name="Dezimal [0] 3 3 7 3" xfId="35099" xr:uid="{00000000-0005-0000-0000-00002A070000}"/>
    <cellStyle name="Dezimal [0] 3 3 7 4" xfId="48590" xr:uid="{00000000-0005-0000-0000-00002A070000}"/>
    <cellStyle name="Dezimal [0] 3 3 8" xfId="11520" xr:uid="{00000000-0005-0000-0000-00002A070000}"/>
    <cellStyle name="Dezimal [0] 3 3 8 2" xfId="24971" xr:uid="{00000000-0005-0000-0000-00002A070000}"/>
    <cellStyle name="Dezimal [0] 3 3 8 3" xfId="38455" xr:uid="{00000000-0005-0000-0000-00002A070000}"/>
    <cellStyle name="Dezimal [0] 3 3 8 4" xfId="51946" xr:uid="{00000000-0005-0000-0000-00002A070000}"/>
    <cellStyle name="Dezimal [0] 3 3 9" xfId="14901" xr:uid="{00000000-0005-0000-0000-00002A070000}"/>
    <cellStyle name="Dezimal [0] 3 4" xfId="1744" xr:uid="{00000000-0005-0000-0000-000030070000}"/>
    <cellStyle name="Dezimal [0] 3 4 2" xfId="2883" xr:uid="{00000000-0005-0000-0000-000031070000}"/>
    <cellStyle name="Dezimal [0] 3 4 2 2" xfId="6244" xr:uid="{00000000-0005-0000-0000-000031070000}"/>
    <cellStyle name="Dezimal [0] 3 4 2 2 2" xfId="19695" xr:uid="{00000000-0005-0000-0000-000031070000}"/>
    <cellStyle name="Dezimal [0] 3 4 2 2 3" xfId="33179" xr:uid="{00000000-0005-0000-0000-000031070000}"/>
    <cellStyle name="Dezimal [0] 3 4 2 2 4" xfId="46670" xr:uid="{00000000-0005-0000-0000-000031070000}"/>
    <cellStyle name="Dezimal [0] 3 4 2 3" xfId="9600" xr:uid="{00000000-0005-0000-0000-000031070000}"/>
    <cellStyle name="Dezimal [0] 3 4 2 3 2" xfId="23051" xr:uid="{00000000-0005-0000-0000-000031070000}"/>
    <cellStyle name="Dezimal [0] 3 4 2 3 3" xfId="36535" xr:uid="{00000000-0005-0000-0000-000031070000}"/>
    <cellStyle name="Dezimal [0] 3 4 2 3 4" xfId="50026" xr:uid="{00000000-0005-0000-0000-000031070000}"/>
    <cellStyle name="Dezimal [0] 3 4 2 4" xfId="12956" xr:uid="{00000000-0005-0000-0000-000031070000}"/>
    <cellStyle name="Dezimal [0] 3 4 2 4 2" xfId="26407" xr:uid="{00000000-0005-0000-0000-000031070000}"/>
    <cellStyle name="Dezimal [0] 3 4 2 4 3" xfId="39891" xr:uid="{00000000-0005-0000-0000-000031070000}"/>
    <cellStyle name="Dezimal [0] 3 4 2 4 4" xfId="53382" xr:uid="{00000000-0005-0000-0000-000031070000}"/>
    <cellStyle name="Dezimal [0] 3 4 2 5" xfId="16338" xr:uid="{00000000-0005-0000-0000-000031070000}"/>
    <cellStyle name="Dezimal [0] 3 4 2 6" xfId="29822" xr:uid="{00000000-0005-0000-0000-000031070000}"/>
    <cellStyle name="Dezimal [0] 3 4 2 7" xfId="43313" xr:uid="{00000000-0005-0000-0000-000031070000}"/>
    <cellStyle name="Dezimal [0] 3 4 3" xfId="5117" xr:uid="{00000000-0005-0000-0000-000030070000}"/>
    <cellStyle name="Dezimal [0] 3 4 3 2" xfId="18568" xr:uid="{00000000-0005-0000-0000-000030070000}"/>
    <cellStyle name="Dezimal [0] 3 4 3 3" xfId="32052" xr:uid="{00000000-0005-0000-0000-000030070000}"/>
    <cellStyle name="Dezimal [0] 3 4 3 4" xfId="45543" xr:uid="{00000000-0005-0000-0000-000030070000}"/>
    <cellStyle name="Dezimal [0] 3 4 4" xfId="8473" xr:uid="{00000000-0005-0000-0000-000030070000}"/>
    <cellStyle name="Dezimal [0] 3 4 4 2" xfId="21924" xr:uid="{00000000-0005-0000-0000-000030070000}"/>
    <cellStyle name="Dezimal [0] 3 4 4 3" xfId="35408" xr:uid="{00000000-0005-0000-0000-000030070000}"/>
    <cellStyle name="Dezimal [0] 3 4 4 4" xfId="48899" xr:uid="{00000000-0005-0000-0000-000030070000}"/>
    <cellStyle name="Dezimal [0] 3 4 5" xfId="11829" xr:uid="{00000000-0005-0000-0000-000030070000}"/>
    <cellStyle name="Dezimal [0] 3 4 5 2" xfId="25280" xr:uid="{00000000-0005-0000-0000-000030070000}"/>
    <cellStyle name="Dezimal [0] 3 4 5 3" xfId="38764" xr:uid="{00000000-0005-0000-0000-000030070000}"/>
    <cellStyle name="Dezimal [0] 3 4 5 4" xfId="52255" xr:uid="{00000000-0005-0000-0000-000030070000}"/>
    <cellStyle name="Dezimal [0] 3 4 6" xfId="15211" xr:uid="{00000000-0005-0000-0000-000030070000}"/>
    <cellStyle name="Dezimal [0] 3 4 7" xfId="28695" xr:uid="{00000000-0005-0000-0000-000030070000}"/>
    <cellStyle name="Dezimal [0] 3 4 8" xfId="42186" xr:uid="{00000000-0005-0000-0000-000030070000}"/>
    <cellStyle name="Dezimal [0] 3 5" xfId="2321" xr:uid="{00000000-0005-0000-0000-000032070000}"/>
    <cellStyle name="Dezimal [0] 3 5 2" xfId="5683" xr:uid="{00000000-0005-0000-0000-000032070000}"/>
    <cellStyle name="Dezimal [0] 3 5 2 2" xfId="19134" xr:uid="{00000000-0005-0000-0000-000032070000}"/>
    <cellStyle name="Dezimal [0] 3 5 2 3" xfId="32618" xr:uid="{00000000-0005-0000-0000-000032070000}"/>
    <cellStyle name="Dezimal [0] 3 5 2 4" xfId="46109" xr:uid="{00000000-0005-0000-0000-000032070000}"/>
    <cellStyle name="Dezimal [0] 3 5 3" xfId="9039" xr:uid="{00000000-0005-0000-0000-000032070000}"/>
    <cellStyle name="Dezimal [0] 3 5 3 2" xfId="22490" xr:uid="{00000000-0005-0000-0000-000032070000}"/>
    <cellStyle name="Dezimal [0] 3 5 3 3" xfId="35974" xr:uid="{00000000-0005-0000-0000-000032070000}"/>
    <cellStyle name="Dezimal [0] 3 5 3 4" xfId="49465" xr:uid="{00000000-0005-0000-0000-000032070000}"/>
    <cellStyle name="Dezimal [0] 3 5 4" xfId="12395" xr:uid="{00000000-0005-0000-0000-000032070000}"/>
    <cellStyle name="Dezimal [0] 3 5 4 2" xfId="25846" xr:uid="{00000000-0005-0000-0000-000032070000}"/>
    <cellStyle name="Dezimal [0] 3 5 4 3" xfId="39330" xr:uid="{00000000-0005-0000-0000-000032070000}"/>
    <cellStyle name="Dezimal [0] 3 5 4 4" xfId="52821" xr:uid="{00000000-0005-0000-0000-000032070000}"/>
    <cellStyle name="Dezimal [0] 3 5 5" xfId="15777" xr:uid="{00000000-0005-0000-0000-000032070000}"/>
    <cellStyle name="Dezimal [0] 3 5 6" xfId="29261" xr:uid="{00000000-0005-0000-0000-000032070000}"/>
    <cellStyle name="Dezimal [0] 3 5 7" xfId="42752" xr:uid="{00000000-0005-0000-0000-000032070000}"/>
    <cellStyle name="Dezimal [0] 3 6" xfId="3427" xr:uid="{00000000-0005-0000-0000-000033070000}"/>
    <cellStyle name="Dezimal [0] 3 6 2" xfId="6788" xr:uid="{00000000-0005-0000-0000-000033070000}"/>
    <cellStyle name="Dezimal [0] 3 6 2 2" xfId="20239" xr:uid="{00000000-0005-0000-0000-000033070000}"/>
    <cellStyle name="Dezimal [0] 3 6 2 3" xfId="33723" xr:uid="{00000000-0005-0000-0000-000033070000}"/>
    <cellStyle name="Dezimal [0] 3 6 2 4" xfId="47214" xr:uid="{00000000-0005-0000-0000-000033070000}"/>
    <cellStyle name="Dezimal [0] 3 6 3" xfId="10144" xr:uid="{00000000-0005-0000-0000-000033070000}"/>
    <cellStyle name="Dezimal [0] 3 6 3 2" xfId="23595" xr:uid="{00000000-0005-0000-0000-000033070000}"/>
    <cellStyle name="Dezimal [0] 3 6 3 3" xfId="37079" xr:uid="{00000000-0005-0000-0000-000033070000}"/>
    <cellStyle name="Dezimal [0] 3 6 3 4" xfId="50570" xr:uid="{00000000-0005-0000-0000-000033070000}"/>
    <cellStyle name="Dezimal [0] 3 6 4" xfId="13500" xr:uid="{00000000-0005-0000-0000-000033070000}"/>
    <cellStyle name="Dezimal [0] 3 6 4 2" xfId="26951" xr:uid="{00000000-0005-0000-0000-000033070000}"/>
    <cellStyle name="Dezimal [0] 3 6 4 3" xfId="40435" xr:uid="{00000000-0005-0000-0000-000033070000}"/>
    <cellStyle name="Dezimal [0] 3 6 4 4" xfId="53926" xr:uid="{00000000-0005-0000-0000-000033070000}"/>
    <cellStyle name="Dezimal [0] 3 6 5" xfId="16882" xr:uid="{00000000-0005-0000-0000-000033070000}"/>
    <cellStyle name="Dezimal [0] 3 6 6" xfId="30366" xr:uid="{00000000-0005-0000-0000-000033070000}"/>
    <cellStyle name="Dezimal [0] 3 6 7" xfId="43857" xr:uid="{00000000-0005-0000-0000-000033070000}"/>
    <cellStyle name="Dezimal [0] 3 7" xfId="4007" xr:uid="{00000000-0005-0000-0000-000034070000}"/>
    <cellStyle name="Dezimal [0] 3 7 2" xfId="7364" xr:uid="{00000000-0005-0000-0000-000034070000}"/>
    <cellStyle name="Dezimal [0] 3 7 2 2" xfId="20815" xr:uid="{00000000-0005-0000-0000-000034070000}"/>
    <cellStyle name="Dezimal [0] 3 7 2 3" xfId="34299" xr:uid="{00000000-0005-0000-0000-000034070000}"/>
    <cellStyle name="Dezimal [0] 3 7 2 4" xfId="47790" xr:uid="{00000000-0005-0000-0000-000034070000}"/>
    <cellStyle name="Dezimal [0] 3 7 3" xfId="10720" xr:uid="{00000000-0005-0000-0000-000034070000}"/>
    <cellStyle name="Dezimal [0] 3 7 3 2" xfId="24171" xr:uid="{00000000-0005-0000-0000-000034070000}"/>
    <cellStyle name="Dezimal [0] 3 7 3 3" xfId="37655" xr:uid="{00000000-0005-0000-0000-000034070000}"/>
    <cellStyle name="Dezimal [0] 3 7 3 4" xfId="51146" xr:uid="{00000000-0005-0000-0000-000034070000}"/>
    <cellStyle name="Dezimal [0] 3 7 4" xfId="14076" xr:uid="{00000000-0005-0000-0000-000034070000}"/>
    <cellStyle name="Dezimal [0] 3 7 4 2" xfId="27527" xr:uid="{00000000-0005-0000-0000-000034070000}"/>
    <cellStyle name="Dezimal [0] 3 7 4 3" xfId="41011" xr:uid="{00000000-0005-0000-0000-000034070000}"/>
    <cellStyle name="Dezimal [0] 3 7 4 4" xfId="54502" xr:uid="{00000000-0005-0000-0000-000034070000}"/>
    <cellStyle name="Dezimal [0] 3 7 5" xfId="17458" xr:uid="{00000000-0005-0000-0000-000034070000}"/>
    <cellStyle name="Dezimal [0] 3 7 6" xfId="30942" xr:uid="{00000000-0005-0000-0000-000034070000}"/>
    <cellStyle name="Dezimal [0] 3 7 7" xfId="44433" xr:uid="{00000000-0005-0000-0000-000034070000}"/>
    <cellStyle name="Dezimal [0] 3 8" xfId="4557" xr:uid="{00000000-0005-0000-0000-00001D070000}"/>
    <cellStyle name="Dezimal [0] 3 8 2" xfId="18008" xr:uid="{00000000-0005-0000-0000-00001D070000}"/>
    <cellStyle name="Dezimal [0] 3 8 3" xfId="31492" xr:uid="{00000000-0005-0000-0000-00001D070000}"/>
    <cellStyle name="Dezimal [0] 3 8 4" xfId="44983" xr:uid="{00000000-0005-0000-0000-00001D070000}"/>
    <cellStyle name="Dezimal [0] 3 9" xfId="7913" xr:uid="{00000000-0005-0000-0000-00001D070000}"/>
    <cellStyle name="Dezimal [0] 3 9 2" xfId="21364" xr:uid="{00000000-0005-0000-0000-00001D070000}"/>
    <cellStyle name="Dezimal [0] 3 9 3" xfId="34848" xr:uid="{00000000-0005-0000-0000-00001D070000}"/>
    <cellStyle name="Dezimal [0] 3 9 4" xfId="48339" xr:uid="{00000000-0005-0000-0000-00001D070000}"/>
    <cellStyle name="Dezimal [0] 4" xfId="1205" xr:uid="{00000000-0005-0000-0000-000035070000}"/>
    <cellStyle name="Dezimal [0] 4 10" xfId="14668" xr:uid="{00000000-0005-0000-0000-000035070000}"/>
    <cellStyle name="Dezimal [0] 4 11" xfId="28151" xr:uid="{00000000-0005-0000-0000-000035070000}"/>
    <cellStyle name="Dezimal [0] 4 12" xfId="41642" xr:uid="{00000000-0005-0000-0000-000035070000}"/>
    <cellStyle name="Dezimal [0] 4 2" xfId="1436" xr:uid="{00000000-0005-0000-0000-000036070000}"/>
    <cellStyle name="Dezimal [0] 4 2 10" xfId="28401" xr:uid="{00000000-0005-0000-0000-000036070000}"/>
    <cellStyle name="Dezimal [0] 4 2 11" xfId="41892" xr:uid="{00000000-0005-0000-0000-000036070000}"/>
    <cellStyle name="Dezimal [0] 4 2 2" xfId="2010" xr:uid="{00000000-0005-0000-0000-000037070000}"/>
    <cellStyle name="Dezimal [0] 4 2 2 2" xfId="3150" xr:uid="{00000000-0005-0000-0000-000038070000}"/>
    <cellStyle name="Dezimal [0] 4 2 2 2 2" xfId="6511" xr:uid="{00000000-0005-0000-0000-000038070000}"/>
    <cellStyle name="Dezimal [0] 4 2 2 2 2 2" xfId="19962" xr:uid="{00000000-0005-0000-0000-000038070000}"/>
    <cellStyle name="Dezimal [0] 4 2 2 2 2 3" xfId="33446" xr:uid="{00000000-0005-0000-0000-000038070000}"/>
    <cellStyle name="Dezimal [0] 4 2 2 2 2 4" xfId="46937" xr:uid="{00000000-0005-0000-0000-000038070000}"/>
    <cellStyle name="Dezimal [0] 4 2 2 2 3" xfId="9867" xr:uid="{00000000-0005-0000-0000-000038070000}"/>
    <cellStyle name="Dezimal [0] 4 2 2 2 3 2" xfId="23318" xr:uid="{00000000-0005-0000-0000-000038070000}"/>
    <cellStyle name="Dezimal [0] 4 2 2 2 3 3" xfId="36802" xr:uid="{00000000-0005-0000-0000-000038070000}"/>
    <cellStyle name="Dezimal [0] 4 2 2 2 3 4" xfId="50293" xr:uid="{00000000-0005-0000-0000-000038070000}"/>
    <cellStyle name="Dezimal [0] 4 2 2 2 4" xfId="13223" xr:uid="{00000000-0005-0000-0000-000038070000}"/>
    <cellStyle name="Dezimal [0] 4 2 2 2 4 2" xfId="26674" xr:uid="{00000000-0005-0000-0000-000038070000}"/>
    <cellStyle name="Dezimal [0] 4 2 2 2 4 3" xfId="40158" xr:uid="{00000000-0005-0000-0000-000038070000}"/>
    <cellStyle name="Dezimal [0] 4 2 2 2 4 4" xfId="53649" xr:uid="{00000000-0005-0000-0000-000038070000}"/>
    <cellStyle name="Dezimal [0] 4 2 2 2 5" xfId="16605" xr:uid="{00000000-0005-0000-0000-000038070000}"/>
    <cellStyle name="Dezimal [0] 4 2 2 2 6" xfId="30089" xr:uid="{00000000-0005-0000-0000-000038070000}"/>
    <cellStyle name="Dezimal [0] 4 2 2 2 7" xfId="43580" xr:uid="{00000000-0005-0000-0000-000038070000}"/>
    <cellStyle name="Dezimal [0] 4 2 2 3" xfId="5384" xr:uid="{00000000-0005-0000-0000-000037070000}"/>
    <cellStyle name="Dezimal [0] 4 2 2 3 2" xfId="18835" xr:uid="{00000000-0005-0000-0000-000037070000}"/>
    <cellStyle name="Dezimal [0] 4 2 2 3 3" xfId="32319" xr:uid="{00000000-0005-0000-0000-000037070000}"/>
    <cellStyle name="Dezimal [0] 4 2 2 3 4" xfId="45810" xr:uid="{00000000-0005-0000-0000-000037070000}"/>
    <cellStyle name="Dezimal [0] 4 2 2 4" xfId="8740" xr:uid="{00000000-0005-0000-0000-000037070000}"/>
    <cellStyle name="Dezimal [0] 4 2 2 4 2" xfId="22191" xr:uid="{00000000-0005-0000-0000-000037070000}"/>
    <cellStyle name="Dezimal [0] 4 2 2 4 3" xfId="35675" xr:uid="{00000000-0005-0000-0000-000037070000}"/>
    <cellStyle name="Dezimal [0] 4 2 2 4 4" xfId="49166" xr:uid="{00000000-0005-0000-0000-000037070000}"/>
    <cellStyle name="Dezimal [0] 4 2 2 5" xfId="12096" xr:uid="{00000000-0005-0000-0000-000037070000}"/>
    <cellStyle name="Dezimal [0] 4 2 2 5 2" xfId="25547" xr:uid="{00000000-0005-0000-0000-000037070000}"/>
    <cellStyle name="Dezimal [0] 4 2 2 5 3" xfId="39031" xr:uid="{00000000-0005-0000-0000-000037070000}"/>
    <cellStyle name="Dezimal [0] 4 2 2 5 4" xfId="52522" xr:uid="{00000000-0005-0000-0000-000037070000}"/>
    <cellStyle name="Dezimal [0] 4 2 2 6" xfId="15478" xr:uid="{00000000-0005-0000-0000-000037070000}"/>
    <cellStyle name="Dezimal [0] 4 2 2 7" xfId="28962" xr:uid="{00000000-0005-0000-0000-000037070000}"/>
    <cellStyle name="Dezimal [0] 4 2 2 8" xfId="42453" xr:uid="{00000000-0005-0000-0000-000037070000}"/>
    <cellStyle name="Dezimal [0] 4 2 3" xfId="2590" xr:uid="{00000000-0005-0000-0000-000039070000}"/>
    <cellStyle name="Dezimal [0] 4 2 3 2" xfId="5951" xr:uid="{00000000-0005-0000-0000-000039070000}"/>
    <cellStyle name="Dezimal [0] 4 2 3 2 2" xfId="19402" xr:uid="{00000000-0005-0000-0000-000039070000}"/>
    <cellStyle name="Dezimal [0] 4 2 3 2 3" xfId="32886" xr:uid="{00000000-0005-0000-0000-000039070000}"/>
    <cellStyle name="Dezimal [0] 4 2 3 2 4" xfId="46377" xr:uid="{00000000-0005-0000-0000-000039070000}"/>
    <cellStyle name="Dezimal [0] 4 2 3 3" xfId="9307" xr:uid="{00000000-0005-0000-0000-000039070000}"/>
    <cellStyle name="Dezimal [0] 4 2 3 3 2" xfId="22758" xr:uid="{00000000-0005-0000-0000-000039070000}"/>
    <cellStyle name="Dezimal [0] 4 2 3 3 3" xfId="36242" xr:uid="{00000000-0005-0000-0000-000039070000}"/>
    <cellStyle name="Dezimal [0] 4 2 3 3 4" xfId="49733" xr:uid="{00000000-0005-0000-0000-000039070000}"/>
    <cellStyle name="Dezimal [0] 4 2 3 4" xfId="12663" xr:uid="{00000000-0005-0000-0000-000039070000}"/>
    <cellStyle name="Dezimal [0] 4 2 3 4 2" xfId="26114" xr:uid="{00000000-0005-0000-0000-000039070000}"/>
    <cellStyle name="Dezimal [0] 4 2 3 4 3" xfId="39598" xr:uid="{00000000-0005-0000-0000-000039070000}"/>
    <cellStyle name="Dezimal [0] 4 2 3 4 4" xfId="53089" xr:uid="{00000000-0005-0000-0000-000039070000}"/>
    <cellStyle name="Dezimal [0] 4 2 3 5" xfId="16045" xr:uid="{00000000-0005-0000-0000-000039070000}"/>
    <cellStyle name="Dezimal [0] 4 2 3 6" xfId="29529" xr:uid="{00000000-0005-0000-0000-000039070000}"/>
    <cellStyle name="Dezimal [0] 4 2 3 7" xfId="43020" xr:uid="{00000000-0005-0000-0000-000039070000}"/>
    <cellStyle name="Dezimal [0] 4 2 4" xfId="3695" xr:uid="{00000000-0005-0000-0000-00003A070000}"/>
    <cellStyle name="Dezimal [0] 4 2 4 2" xfId="7056" xr:uid="{00000000-0005-0000-0000-00003A070000}"/>
    <cellStyle name="Dezimal [0] 4 2 4 2 2" xfId="20507" xr:uid="{00000000-0005-0000-0000-00003A070000}"/>
    <cellStyle name="Dezimal [0] 4 2 4 2 3" xfId="33991" xr:uid="{00000000-0005-0000-0000-00003A070000}"/>
    <cellStyle name="Dezimal [0] 4 2 4 2 4" xfId="47482" xr:uid="{00000000-0005-0000-0000-00003A070000}"/>
    <cellStyle name="Dezimal [0] 4 2 4 3" xfId="10412" xr:uid="{00000000-0005-0000-0000-00003A070000}"/>
    <cellStyle name="Dezimal [0] 4 2 4 3 2" xfId="23863" xr:uid="{00000000-0005-0000-0000-00003A070000}"/>
    <cellStyle name="Dezimal [0] 4 2 4 3 3" xfId="37347" xr:uid="{00000000-0005-0000-0000-00003A070000}"/>
    <cellStyle name="Dezimal [0] 4 2 4 3 4" xfId="50838" xr:uid="{00000000-0005-0000-0000-00003A070000}"/>
    <cellStyle name="Dezimal [0] 4 2 4 4" xfId="13768" xr:uid="{00000000-0005-0000-0000-00003A070000}"/>
    <cellStyle name="Dezimal [0] 4 2 4 4 2" xfId="27219" xr:uid="{00000000-0005-0000-0000-00003A070000}"/>
    <cellStyle name="Dezimal [0] 4 2 4 4 3" xfId="40703" xr:uid="{00000000-0005-0000-0000-00003A070000}"/>
    <cellStyle name="Dezimal [0] 4 2 4 4 4" xfId="54194" xr:uid="{00000000-0005-0000-0000-00003A070000}"/>
    <cellStyle name="Dezimal [0] 4 2 4 5" xfId="17150" xr:uid="{00000000-0005-0000-0000-00003A070000}"/>
    <cellStyle name="Dezimal [0] 4 2 4 6" xfId="30634" xr:uid="{00000000-0005-0000-0000-00003A070000}"/>
    <cellStyle name="Dezimal [0] 4 2 4 7" xfId="44125" xr:uid="{00000000-0005-0000-0000-00003A070000}"/>
    <cellStyle name="Dezimal [0] 4 2 5" xfId="4275" xr:uid="{00000000-0005-0000-0000-00003B070000}"/>
    <cellStyle name="Dezimal [0] 4 2 5 2" xfId="7632" xr:uid="{00000000-0005-0000-0000-00003B070000}"/>
    <cellStyle name="Dezimal [0] 4 2 5 2 2" xfId="21083" xr:uid="{00000000-0005-0000-0000-00003B070000}"/>
    <cellStyle name="Dezimal [0] 4 2 5 2 3" xfId="34567" xr:uid="{00000000-0005-0000-0000-00003B070000}"/>
    <cellStyle name="Dezimal [0] 4 2 5 2 4" xfId="48058" xr:uid="{00000000-0005-0000-0000-00003B070000}"/>
    <cellStyle name="Dezimal [0] 4 2 5 3" xfId="10988" xr:uid="{00000000-0005-0000-0000-00003B070000}"/>
    <cellStyle name="Dezimal [0] 4 2 5 3 2" xfId="24439" xr:uid="{00000000-0005-0000-0000-00003B070000}"/>
    <cellStyle name="Dezimal [0] 4 2 5 3 3" xfId="37923" xr:uid="{00000000-0005-0000-0000-00003B070000}"/>
    <cellStyle name="Dezimal [0] 4 2 5 3 4" xfId="51414" xr:uid="{00000000-0005-0000-0000-00003B070000}"/>
    <cellStyle name="Dezimal [0] 4 2 5 4" xfId="14344" xr:uid="{00000000-0005-0000-0000-00003B070000}"/>
    <cellStyle name="Dezimal [0] 4 2 5 4 2" xfId="27795" xr:uid="{00000000-0005-0000-0000-00003B070000}"/>
    <cellStyle name="Dezimal [0] 4 2 5 4 3" xfId="41279" xr:uid="{00000000-0005-0000-0000-00003B070000}"/>
    <cellStyle name="Dezimal [0] 4 2 5 4 4" xfId="54770" xr:uid="{00000000-0005-0000-0000-00003B070000}"/>
    <cellStyle name="Dezimal [0] 4 2 5 5" xfId="17726" xr:uid="{00000000-0005-0000-0000-00003B070000}"/>
    <cellStyle name="Dezimal [0] 4 2 5 6" xfId="31210" xr:uid="{00000000-0005-0000-0000-00003B070000}"/>
    <cellStyle name="Dezimal [0] 4 2 5 7" xfId="44701" xr:uid="{00000000-0005-0000-0000-00003B070000}"/>
    <cellStyle name="Dezimal [0] 4 2 6" xfId="4825" xr:uid="{00000000-0005-0000-0000-000036070000}"/>
    <cellStyle name="Dezimal [0] 4 2 6 2" xfId="18276" xr:uid="{00000000-0005-0000-0000-000036070000}"/>
    <cellStyle name="Dezimal [0] 4 2 6 3" xfId="31760" xr:uid="{00000000-0005-0000-0000-000036070000}"/>
    <cellStyle name="Dezimal [0] 4 2 6 4" xfId="45251" xr:uid="{00000000-0005-0000-0000-000036070000}"/>
    <cellStyle name="Dezimal [0] 4 2 7" xfId="8181" xr:uid="{00000000-0005-0000-0000-000036070000}"/>
    <cellStyle name="Dezimal [0] 4 2 7 2" xfId="21632" xr:uid="{00000000-0005-0000-0000-000036070000}"/>
    <cellStyle name="Dezimal [0] 4 2 7 3" xfId="35116" xr:uid="{00000000-0005-0000-0000-000036070000}"/>
    <cellStyle name="Dezimal [0] 4 2 7 4" xfId="48607" xr:uid="{00000000-0005-0000-0000-000036070000}"/>
    <cellStyle name="Dezimal [0] 4 2 8" xfId="11537" xr:uid="{00000000-0005-0000-0000-000036070000}"/>
    <cellStyle name="Dezimal [0] 4 2 8 2" xfId="24988" xr:uid="{00000000-0005-0000-0000-000036070000}"/>
    <cellStyle name="Dezimal [0] 4 2 8 3" xfId="38472" xr:uid="{00000000-0005-0000-0000-000036070000}"/>
    <cellStyle name="Dezimal [0] 4 2 8 4" xfId="51963" xr:uid="{00000000-0005-0000-0000-000036070000}"/>
    <cellStyle name="Dezimal [0] 4 2 9" xfId="14918" xr:uid="{00000000-0005-0000-0000-000036070000}"/>
    <cellStyle name="Dezimal [0] 4 3" xfId="1761" xr:uid="{00000000-0005-0000-0000-00003C070000}"/>
    <cellStyle name="Dezimal [0] 4 3 2" xfId="2900" xr:uid="{00000000-0005-0000-0000-00003D070000}"/>
    <cellStyle name="Dezimal [0] 4 3 2 2" xfId="6261" xr:uid="{00000000-0005-0000-0000-00003D070000}"/>
    <cellStyle name="Dezimal [0] 4 3 2 2 2" xfId="19712" xr:uid="{00000000-0005-0000-0000-00003D070000}"/>
    <cellStyle name="Dezimal [0] 4 3 2 2 3" xfId="33196" xr:uid="{00000000-0005-0000-0000-00003D070000}"/>
    <cellStyle name="Dezimal [0] 4 3 2 2 4" xfId="46687" xr:uid="{00000000-0005-0000-0000-00003D070000}"/>
    <cellStyle name="Dezimal [0] 4 3 2 3" xfId="9617" xr:uid="{00000000-0005-0000-0000-00003D070000}"/>
    <cellStyle name="Dezimal [0] 4 3 2 3 2" xfId="23068" xr:uid="{00000000-0005-0000-0000-00003D070000}"/>
    <cellStyle name="Dezimal [0] 4 3 2 3 3" xfId="36552" xr:uid="{00000000-0005-0000-0000-00003D070000}"/>
    <cellStyle name="Dezimal [0] 4 3 2 3 4" xfId="50043" xr:uid="{00000000-0005-0000-0000-00003D070000}"/>
    <cellStyle name="Dezimal [0] 4 3 2 4" xfId="12973" xr:uid="{00000000-0005-0000-0000-00003D070000}"/>
    <cellStyle name="Dezimal [0] 4 3 2 4 2" xfId="26424" xr:uid="{00000000-0005-0000-0000-00003D070000}"/>
    <cellStyle name="Dezimal [0] 4 3 2 4 3" xfId="39908" xr:uid="{00000000-0005-0000-0000-00003D070000}"/>
    <cellStyle name="Dezimal [0] 4 3 2 4 4" xfId="53399" xr:uid="{00000000-0005-0000-0000-00003D070000}"/>
    <cellStyle name="Dezimal [0] 4 3 2 5" xfId="16355" xr:uid="{00000000-0005-0000-0000-00003D070000}"/>
    <cellStyle name="Dezimal [0] 4 3 2 6" xfId="29839" xr:uid="{00000000-0005-0000-0000-00003D070000}"/>
    <cellStyle name="Dezimal [0] 4 3 2 7" xfId="43330" xr:uid="{00000000-0005-0000-0000-00003D070000}"/>
    <cellStyle name="Dezimal [0] 4 3 3" xfId="5134" xr:uid="{00000000-0005-0000-0000-00003C070000}"/>
    <cellStyle name="Dezimal [0] 4 3 3 2" xfId="18585" xr:uid="{00000000-0005-0000-0000-00003C070000}"/>
    <cellStyle name="Dezimal [0] 4 3 3 3" xfId="32069" xr:uid="{00000000-0005-0000-0000-00003C070000}"/>
    <cellStyle name="Dezimal [0] 4 3 3 4" xfId="45560" xr:uid="{00000000-0005-0000-0000-00003C070000}"/>
    <cellStyle name="Dezimal [0] 4 3 4" xfId="8490" xr:uid="{00000000-0005-0000-0000-00003C070000}"/>
    <cellStyle name="Dezimal [0] 4 3 4 2" xfId="21941" xr:uid="{00000000-0005-0000-0000-00003C070000}"/>
    <cellStyle name="Dezimal [0] 4 3 4 3" xfId="35425" xr:uid="{00000000-0005-0000-0000-00003C070000}"/>
    <cellStyle name="Dezimal [0] 4 3 4 4" xfId="48916" xr:uid="{00000000-0005-0000-0000-00003C070000}"/>
    <cellStyle name="Dezimal [0] 4 3 5" xfId="11846" xr:uid="{00000000-0005-0000-0000-00003C070000}"/>
    <cellStyle name="Dezimal [0] 4 3 5 2" xfId="25297" xr:uid="{00000000-0005-0000-0000-00003C070000}"/>
    <cellStyle name="Dezimal [0] 4 3 5 3" xfId="38781" xr:uid="{00000000-0005-0000-0000-00003C070000}"/>
    <cellStyle name="Dezimal [0] 4 3 5 4" xfId="52272" xr:uid="{00000000-0005-0000-0000-00003C070000}"/>
    <cellStyle name="Dezimal [0] 4 3 6" xfId="15228" xr:uid="{00000000-0005-0000-0000-00003C070000}"/>
    <cellStyle name="Dezimal [0] 4 3 7" xfId="28712" xr:uid="{00000000-0005-0000-0000-00003C070000}"/>
    <cellStyle name="Dezimal [0] 4 3 8" xfId="42203" xr:uid="{00000000-0005-0000-0000-00003C070000}"/>
    <cellStyle name="Dezimal [0] 4 4" xfId="2339" xr:uid="{00000000-0005-0000-0000-00003E070000}"/>
    <cellStyle name="Dezimal [0] 4 4 2" xfId="5701" xr:uid="{00000000-0005-0000-0000-00003E070000}"/>
    <cellStyle name="Dezimal [0] 4 4 2 2" xfId="19152" xr:uid="{00000000-0005-0000-0000-00003E070000}"/>
    <cellStyle name="Dezimal [0] 4 4 2 3" xfId="32636" xr:uid="{00000000-0005-0000-0000-00003E070000}"/>
    <cellStyle name="Dezimal [0] 4 4 2 4" xfId="46127" xr:uid="{00000000-0005-0000-0000-00003E070000}"/>
    <cellStyle name="Dezimal [0] 4 4 3" xfId="9057" xr:uid="{00000000-0005-0000-0000-00003E070000}"/>
    <cellStyle name="Dezimal [0] 4 4 3 2" xfId="22508" xr:uid="{00000000-0005-0000-0000-00003E070000}"/>
    <cellStyle name="Dezimal [0] 4 4 3 3" xfId="35992" xr:uid="{00000000-0005-0000-0000-00003E070000}"/>
    <cellStyle name="Dezimal [0] 4 4 3 4" xfId="49483" xr:uid="{00000000-0005-0000-0000-00003E070000}"/>
    <cellStyle name="Dezimal [0] 4 4 4" xfId="12413" xr:uid="{00000000-0005-0000-0000-00003E070000}"/>
    <cellStyle name="Dezimal [0] 4 4 4 2" xfId="25864" xr:uid="{00000000-0005-0000-0000-00003E070000}"/>
    <cellStyle name="Dezimal [0] 4 4 4 3" xfId="39348" xr:uid="{00000000-0005-0000-0000-00003E070000}"/>
    <cellStyle name="Dezimal [0] 4 4 4 4" xfId="52839" xr:uid="{00000000-0005-0000-0000-00003E070000}"/>
    <cellStyle name="Dezimal [0] 4 4 5" xfId="15795" xr:uid="{00000000-0005-0000-0000-00003E070000}"/>
    <cellStyle name="Dezimal [0] 4 4 6" xfId="29279" xr:uid="{00000000-0005-0000-0000-00003E070000}"/>
    <cellStyle name="Dezimal [0] 4 4 7" xfId="42770" xr:uid="{00000000-0005-0000-0000-00003E070000}"/>
    <cellStyle name="Dezimal [0] 4 5" xfId="3445" xr:uid="{00000000-0005-0000-0000-00003F070000}"/>
    <cellStyle name="Dezimal [0] 4 5 2" xfId="6806" xr:uid="{00000000-0005-0000-0000-00003F070000}"/>
    <cellStyle name="Dezimal [0] 4 5 2 2" xfId="20257" xr:uid="{00000000-0005-0000-0000-00003F070000}"/>
    <cellStyle name="Dezimal [0] 4 5 2 3" xfId="33741" xr:uid="{00000000-0005-0000-0000-00003F070000}"/>
    <cellStyle name="Dezimal [0] 4 5 2 4" xfId="47232" xr:uid="{00000000-0005-0000-0000-00003F070000}"/>
    <cellStyle name="Dezimal [0] 4 5 3" xfId="10162" xr:uid="{00000000-0005-0000-0000-00003F070000}"/>
    <cellStyle name="Dezimal [0] 4 5 3 2" xfId="23613" xr:uid="{00000000-0005-0000-0000-00003F070000}"/>
    <cellStyle name="Dezimal [0] 4 5 3 3" xfId="37097" xr:uid="{00000000-0005-0000-0000-00003F070000}"/>
    <cellStyle name="Dezimal [0] 4 5 3 4" xfId="50588" xr:uid="{00000000-0005-0000-0000-00003F070000}"/>
    <cellStyle name="Dezimal [0] 4 5 4" xfId="13518" xr:uid="{00000000-0005-0000-0000-00003F070000}"/>
    <cellStyle name="Dezimal [0] 4 5 4 2" xfId="26969" xr:uid="{00000000-0005-0000-0000-00003F070000}"/>
    <cellStyle name="Dezimal [0] 4 5 4 3" xfId="40453" xr:uid="{00000000-0005-0000-0000-00003F070000}"/>
    <cellStyle name="Dezimal [0] 4 5 4 4" xfId="53944" xr:uid="{00000000-0005-0000-0000-00003F070000}"/>
    <cellStyle name="Dezimal [0] 4 5 5" xfId="16900" xr:uid="{00000000-0005-0000-0000-00003F070000}"/>
    <cellStyle name="Dezimal [0] 4 5 6" xfId="30384" xr:uid="{00000000-0005-0000-0000-00003F070000}"/>
    <cellStyle name="Dezimal [0] 4 5 7" xfId="43875" xr:uid="{00000000-0005-0000-0000-00003F070000}"/>
    <cellStyle name="Dezimal [0] 4 6" xfId="4025" xr:uid="{00000000-0005-0000-0000-000040070000}"/>
    <cellStyle name="Dezimal [0] 4 6 2" xfId="7382" xr:uid="{00000000-0005-0000-0000-000040070000}"/>
    <cellStyle name="Dezimal [0] 4 6 2 2" xfId="20833" xr:uid="{00000000-0005-0000-0000-000040070000}"/>
    <cellStyle name="Dezimal [0] 4 6 2 3" xfId="34317" xr:uid="{00000000-0005-0000-0000-000040070000}"/>
    <cellStyle name="Dezimal [0] 4 6 2 4" xfId="47808" xr:uid="{00000000-0005-0000-0000-000040070000}"/>
    <cellStyle name="Dezimal [0] 4 6 3" xfId="10738" xr:uid="{00000000-0005-0000-0000-000040070000}"/>
    <cellStyle name="Dezimal [0] 4 6 3 2" xfId="24189" xr:uid="{00000000-0005-0000-0000-000040070000}"/>
    <cellStyle name="Dezimal [0] 4 6 3 3" xfId="37673" xr:uid="{00000000-0005-0000-0000-000040070000}"/>
    <cellStyle name="Dezimal [0] 4 6 3 4" xfId="51164" xr:uid="{00000000-0005-0000-0000-000040070000}"/>
    <cellStyle name="Dezimal [0] 4 6 4" xfId="14094" xr:uid="{00000000-0005-0000-0000-000040070000}"/>
    <cellStyle name="Dezimal [0] 4 6 4 2" xfId="27545" xr:uid="{00000000-0005-0000-0000-000040070000}"/>
    <cellStyle name="Dezimal [0] 4 6 4 3" xfId="41029" xr:uid="{00000000-0005-0000-0000-000040070000}"/>
    <cellStyle name="Dezimal [0] 4 6 4 4" xfId="54520" xr:uid="{00000000-0005-0000-0000-000040070000}"/>
    <cellStyle name="Dezimal [0] 4 6 5" xfId="17476" xr:uid="{00000000-0005-0000-0000-000040070000}"/>
    <cellStyle name="Dezimal [0] 4 6 6" xfId="30960" xr:uid="{00000000-0005-0000-0000-000040070000}"/>
    <cellStyle name="Dezimal [0] 4 6 7" xfId="44451" xr:uid="{00000000-0005-0000-0000-000040070000}"/>
    <cellStyle name="Dezimal [0] 4 7" xfId="4575" xr:uid="{00000000-0005-0000-0000-000035070000}"/>
    <cellStyle name="Dezimal [0] 4 7 2" xfId="18026" xr:uid="{00000000-0005-0000-0000-000035070000}"/>
    <cellStyle name="Dezimal [0] 4 7 3" xfId="31510" xr:uid="{00000000-0005-0000-0000-000035070000}"/>
    <cellStyle name="Dezimal [0] 4 7 4" xfId="45001" xr:uid="{00000000-0005-0000-0000-000035070000}"/>
    <cellStyle name="Dezimal [0] 4 8" xfId="7931" xr:uid="{00000000-0005-0000-0000-000035070000}"/>
    <cellStyle name="Dezimal [0] 4 8 2" xfId="21382" xr:uid="{00000000-0005-0000-0000-000035070000}"/>
    <cellStyle name="Dezimal [0] 4 8 3" xfId="34866" xr:uid="{00000000-0005-0000-0000-000035070000}"/>
    <cellStyle name="Dezimal [0] 4 8 4" xfId="48357" xr:uid="{00000000-0005-0000-0000-000035070000}"/>
    <cellStyle name="Dezimal [0] 4 9" xfId="11287" xr:uid="{00000000-0005-0000-0000-000035070000}"/>
    <cellStyle name="Dezimal [0] 4 9 2" xfId="24738" xr:uid="{00000000-0005-0000-0000-000035070000}"/>
    <cellStyle name="Dezimal [0] 4 9 3" xfId="38222" xr:uid="{00000000-0005-0000-0000-000035070000}"/>
    <cellStyle name="Dezimal [0] 4 9 4" xfId="51713" xr:uid="{00000000-0005-0000-0000-000035070000}"/>
    <cellStyle name="Dezimal [0] 5" xfId="1296" xr:uid="{00000000-0005-0000-0000-000041070000}"/>
    <cellStyle name="Dezimal [0] 5 10" xfId="14769" xr:uid="{00000000-0005-0000-0000-000041070000}"/>
    <cellStyle name="Dezimal [0] 5 11" xfId="28252" xr:uid="{00000000-0005-0000-0000-000041070000}"/>
    <cellStyle name="Dezimal [0] 5 12" xfId="41743" xr:uid="{00000000-0005-0000-0000-000041070000}"/>
    <cellStyle name="Dezimal [0] 5 2" xfId="1534" xr:uid="{00000000-0005-0000-0000-000042070000}"/>
    <cellStyle name="Dezimal [0] 5 2 10" xfId="28502" xr:uid="{00000000-0005-0000-0000-000042070000}"/>
    <cellStyle name="Dezimal [0] 5 2 11" xfId="41993" xr:uid="{00000000-0005-0000-0000-000042070000}"/>
    <cellStyle name="Dezimal [0] 5 2 2" xfId="2110" xr:uid="{00000000-0005-0000-0000-000043070000}"/>
    <cellStyle name="Dezimal [0] 5 2 2 2" xfId="3251" xr:uid="{00000000-0005-0000-0000-000044070000}"/>
    <cellStyle name="Dezimal [0] 5 2 2 2 2" xfId="6612" xr:uid="{00000000-0005-0000-0000-000044070000}"/>
    <cellStyle name="Dezimal [0] 5 2 2 2 2 2" xfId="20063" xr:uid="{00000000-0005-0000-0000-000044070000}"/>
    <cellStyle name="Dezimal [0] 5 2 2 2 2 3" xfId="33547" xr:uid="{00000000-0005-0000-0000-000044070000}"/>
    <cellStyle name="Dezimal [0] 5 2 2 2 2 4" xfId="47038" xr:uid="{00000000-0005-0000-0000-000044070000}"/>
    <cellStyle name="Dezimal [0] 5 2 2 2 3" xfId="9968" xr:uid="{00000000-0005-0000-0000-000044070000}"/>
    <cellStyle name="Dezimal [0] 5 2 2 2 3 2" xfId="23419" xr:uid="{00000000-0005-0000-0000-000044070000}"/>
    <cellStyle name="Dezimal [0] 5 2 2 2 3 3" xfId="36903" xr:uid="{00000000-0005-0000-0000-000044070000}"/>
    <cellStyle name="Dezimal [0] 5 2 2 2 3 4" xfId="50394" xr:uid="{00000000-0005-0000-0000-000044070000}"/>
    <cellStyle name="Dezimal [0] 5 2 2 2 4" xfId="13324" xr:uid="{00000000-0005-0000-0000-000044070000}"/>
    <cellStyle name="Dezimal [0] 5 2 2 2 4 2" xfId="26775" xr:uid="{00000000-0005-0000-0000-000044070000}"/>
    <cellStyle name="Dezimal [0] 5 2 2 2 4 3" xfId="40259" xr:uid="{00000000-0005-0000-0000-000044070000}"/>
    <cellStyle name="Dezimal [0] 5 2 2 2 4 4" xfId="53750" xr:uid="{00000000-0005-0000-0000-000044070000}"/>
    <cellStyle name="Dezimal [0] 5 2 2 2 5" xfId="16706" xr:uid="{00000000-0005-0000-0000-000044070000}"/>
    <cellStyle name="Dezimal [0] 5 2 2 2 6" xfId="30190" xr:uid="{00000000-0005-0000-0000-000044070000}"/>
    <cellStyle name="Dezimal [0] 5 2 2 2 7" xfId="43681" xr:uid="{00000000-0005-0000-0000-000044070000}"/>
    <cellStyle name="Dezimal [0] 5 2 2 3" xfId="5485" xr:uid="{00000000-0005-0000-0000-000043070000}"/>
    <cellStyle name="Dezimal [0] 5 2 2 3 2" xfId="18936" xr:uid="{00000000-0005-0000-0000-000043070000}"/>
    <cellStyle name="Dezimal [0] 5 2 2 3 3" xfId="32420" xr:uid="{00000000-0005-0000-0000-000043070000}"/>
    <cellStyle name="Dezimal [0] 5 2 2 3 4" xfId="45911" xr:uid="{00000000-0005-0000-0000-000043070000}"/>
    <cellStyle name="Dezimal [0] 5 2 2 4" xfId="8841" xr:uid="{00000000-0005-0000-0000-000043070000}"/>
    <cellStyle name="Dezimal [0] 5 2 2 4 2" xfId="22292" xr:uid="{00000000-0005-0000-0000-000043070000}"/>
    <cellStyle name="Dezimal [0] 5 2 2 4 3" xfId="35776" xr:uid="{00000000-0005-0000-0000-000043070000}"/>
    <cellStyle name="Dezimal [0] 5 2 2 4 4" xfId="49267" xr:uid="{00000000-0005-0000-0000-000043070000}"/>
    <cellStyle name="Dezimal [0] 5 2 2 5" xfId="12197" xr:uid="{00000000-0005-0000-0000-000043070000}"/>
    <cellStyle name="Dezimal [0] 5 2 2 5 2" xfId="25648" xr:uid="{00000000-0005-0000-0000-000043070000}"/>
    <cellStyle name="Dezimal [0] 5 2 2 5 3" xfId="39132" xr:uid="{00000000-0005-0000-0000-000043070000}"/>
    <cellStyle name="Dezimal [0] 5 2 2 5 4" xfId="52623" xr:uid="{00000000-0005-0000-0000-000043070000}"/>
    <cellStyle name="Dezimal [0] 5 2 2 6" xfId="15579" xr:uid="{00000000-0005-0000-0000-000043070000}"/>
    <cellStyle name="Dezimal [0] 5 2 2 7" xfId="29063" xr:uid="{00000000-0005-0000-0000-000043070000}"/>
    <cellStyle name="Dezimal [0] 5 2 2 8" xfId="42554" xr:uid="{00000000-0005-0000-0000-000043070000}"/>
    <cellStyle name="Dezimal [0] 5 2 3" xfId="2691" xr:uid="{00000000-0005-0000-0000-000045070000}"/>
    <cellStyle name="Dezimal [0] 5 2 3 2" xfId="6052" xr:uid="{00000000-0005-0000-0000-000045070000}"/>
    <cellStyle name="Dezimal [0] 5 2 3 2 2" xfId="19503" xr:uid="{00000000-0005-0000-0000-000045070000}"/>
    <cellStyle name="Dezimal [0] 5 2 3 2 3" xfId="32987" xr:uid="{00000000-0005-0000-0000-000045070000}"/>
    <cellStyle name="Dezimal [0] 5 2 3 2 4" xfId="46478" xr:uid="{00000000-0005-0000-0000-000045070000}"/>
    <cellStyle name="Dezimal [0] 5 2 3 3" xfId="9408" xr:uid="{00000000-0005-0000-0000-000045070000}"/>
    <cellStyle name="Dezimal [0] 5 2 3 3 2" xfId="22859" xr:uid="{00000000-0005-0000-0000-000045070000}"/>
    <cellStyle name="Dezimal [0] 5 2 3 3 3" xfId="36343" xr:uid="{00000000-0005-0000-0000-000045070000}"/>
    <cellStyle name="Dezimal [0] 5 2 3 3 4" xfId="49834" xr:uid="{00000000-0005-0000-0000-000045070000}"/>
    <cellStyle name="Dezimal [0] 5 2 3 4" xfId="12764" xr:uid="{00000000-0005-0000-0000-000045070000}"/>
    <cellStyle name="Dezimal [0] 5 2 3 4 2" xfId="26215" xr:uid="{00000000-0005-0000-0000-000045070000}"/>
    <cellStyle name="Dezimal [0] 5 2 3 4 3" xfId="39699" xr:uid="{00000000-0005-0000-0000-000045070000}"/>
    <cellStyle name="Dezimal [0] 5 2 3 4 4" xfId="53190" xr:uid="{00000000-0005-0000-0000-000045070000}"/>
    <cellStyle name="Dezimal [0] 5 2 3 5" xfId="16146" xr:uid="{00000000-0005-0000-0000-000045070000}"/>
    <cellStyle name="Dezimal [0] 5 2 3 6" xfId="29630" xr:uid="{00000000-0005-0000-0000-000045070000}"/>
    <cellStyle name="Dezimal [0] 5 2 3 7" xfId="43121" xr:uid="{00000000-0005-0000-0000-000045070000}"/>
    <cellStyle name="Dezimal [0] 5 2 4" xfId="3796" xr:uid="{00000000-0005-0000-0000-000046070000}"/>
    <cellStyle name="Dezimal [0] 5 2 4 2" xfId="7157" xr:uid="{00000000-0005-0000-0000-000046070000}"/>
    <cellStyle name="Dezimal [0] 5 2 4 2 2" xfId="20608" xr:uid="{00000000-0005-0000-0000-000046070000}"/>
    <cellStyle name="Dezimal [0] 5 2 4 2 3" xfId="34092" xr:uid="{00000000-0005-0000-0000-000046070000}"/>
    <cellStyle name="Dezimal [0] 5 2 4 2 4" xfId="47583" xr:uid="{00000000-0005-0000-0000-000046070000}"/>
    <cellStyle name="Dezimal [0] 5 2 4 3" xfId="10513" xr:uid="{00000000-0005-0000-0000-000046070000}"/>
    <cellStyle name="Dezimal [0] 5 2 4 3 2" xfId="23964" xr:uid="{00000000-0005-0000-0000-000046070000}"/>
    <cellStyle name="Dezimal [0] 5 2 4 3 3" xfId="37448" xr:uid="{00000000-0005-0000-0000-000046070000}"/>
    <cellStyle name="Dezimal [0] 5 2 4 3 4" xfId="50939" xr:uid="{00000000-0005-0000-0000-000046070000}"/>
    <cellStyle name="Dezimal [0] 5 2 4 4" xfId="13869" xr:uid="{00000000-0005-0000-0000-000046070000}"/>
    <cellStyle name="Dezimal [0] 5 2 4 4 2" xfId="27320" xr:uid="{00000000-0005-0000-0000-000046070000}"/>
    <cellStyle name="Dezimal [0] 5 2 4 4 3" xfId="40804" xr:uid="{00000000-0005-0000-0000-000046070000}"/>
    <cellStyle name="Dezimal [0] 5 2 4 4 4" xfId="54295" xr:uid="{00000000-0005-0000-0000-000046070000}"/>
    <cellStyle name="Dezimal [0] 5 2 4 5" xfId="17251" xr:uid="{00000000-0005-0000-0000-000046070000}"/>
    <cellStyle name="Dezimal [0] 5 2 4 6" xfId="30735" xr:uid="{00000000-0005-0000-0000-000046070000}"/>
    <cellStyle name="Dezimal [0] 5 2 4 7" xfId="44226" xr:uid="{00000000-0005-0000-0000-000046070000}"/>
    <cellStyle name="Dezimal [0] 5 2 5" xfId="4376" xr:uid="{00000000-0005-0000-0000-000047070000}"/>
    <cellStyle name="Dezimal [0] 5 2 5 2" xfId="7733" xr:uid="{00000000-0005-0000-0000-000047070000}"/>
    <cellStyle name="Dezimal [0] 5 2 5 2 2" xfId="21184" xr:uid="{00000000-0005-0000-0000-000047070000}"/>
    <cellStyle name="Dezimal [0] 5 2 5 2 3" xfId="34668" xr:uid="{00000000-0005-0000-0000-000047070000}"/>
    <cellStyle name="Dezimal [0] 5 2 5 2 4" xfId="48159" xr:uid="{00000000-0005-0000-0000-000047070000}"/>
    <cellStyle name="Dezimal [0] 5 2 5 3" xfId="11089" xr:uid="{00000000-0005-0000-0000-000047070000}"/>
    <cellStyle name="Dezimal [0] 5 2 5 3 2" xfId="24540" xr:uid="{00000000-0005-0000-0000-000047070000}"/>
    <cellStyle name="Dezimal [0] 5 2 5 3 3" xfId="38024" xr:uid="{00000000-0005-0000-0000-000047070000}"/>
    <cellStyle name="Dezimal [0] 5 2 5 3 4" xfId="51515" xr:uid="{00000000-0005-0000-0000-000047070000}"/>
    <cellStyle name="Dezimal [0] 5 2 5 4" xfId="14445" xr:uid="{00000000-0005-0000-0000-000047070000}"/>
    <cellStyle name="Dezimal [0] 5 2 5 4 2" xfId="27896" xr:uid="{00000000-0005-0000-0000-000047070000}"/>
    <cellStyle name="Dezimal [0] 5 2 5 4 3" xfId="41380" xr:uid="{00000000-0005-0000-0000-000047070000}"/>
    <cellStyle name="Dezimal [0] 5 2 5 4 4" xfId="54871" xr:uid="{00000000-0005-0000-0000-000047070000}"/>
    <cellStyle name="Dezimal [0] 5 2 5 5" xfId="17827" xr:uid="{00000000-0005-0000-0000-000047070000}"/>
    <cellStyle name="Dezimal [0] 5 2 5 6" xfId="31311" xr:uid="{00000000-0005-0000-0000-000047070000}"/>
    <cellStyle name="Dezimal [0] 5 2 5 7" xfId="44802" xr:uid="{00000000-0005-0000-0000-000047070000}"/>
    <cellStyle name="Dezimal [0] 5 2 6" xfId="4926" xr:uid="{00000000-0005-0000-0000-000042070000}"/>
    <cellStyle name="Dezimal [0] 5 2 6 2" xfId="18377" xr:uid="{00000000-0005-0000-0000-000042070000}"/>
    <cellStyle name="Dezimal [0] 5 2 6 3" xfId="31861" xr:uid="{00000000-0005-0000-0000-000042070000}"/>
    <cellStyle name="Dezimal [0] 5 2 6 4" xfId="45352" xr:uid="{00000000-0005-0000-0000-000042070000}"/>
    <cellStyle name="Dezimal [0] 5 2 7" xfId="8282" xr:uid="{00000000-0005-0000-0000-000042070000}"/>
    <cellStyle name="Dezimal [0] 5 2 7 2" xfId="21733" xr:uid="{00000000-0005-0000-0000-000042070000}"/>
    <cellStyle name="Dezimal [0] 5 2 7 3" xfId="35217" xr:uid="{00000000-0005-0000-0000-000042070000}"/>
    <cellStyle name="Dezimal [0] 5 2 7 4" xfId="48708" xr:uid="{00000000-0005-0000-0000-000042070000}"/>
    <cellStyle name="Dezimal [0] 5 2 8" xfId="11638" xr:uid="{00000000-0005-0000-0000-000042070000}"/>
    <cellStyle name="Dezimal [0] 5 2 8 2" xfId="25089" xr:uid="{00000000-0005-0000-0000-000042070000}"/>
    <cellStyle name="Dezimal [0] 5 2 8 3" xfId="38573" xr:uid="{00000000-0005-0000-0000-000042070000}"/>
    <cellStyle name="Dezimal [0] 5 2 8 4" xfId="52064" xr:uid="{00000000-0005-0000-0000-000042070000}"/>
    <cellStyle name="Dezimal [0] 5 2 9" xfId="15019" xr:uid="{00000000-0005-0000-0000-000042070000}"/>
    <cellStyle name="Dezimal [0] 5 3" xfId="1861" xr:uid="{00000000-0005-0000-0000-000048070000}"/>
    <cellStyle name="Dezimal [0] 5 3 2" xfId="3001" xr:uid="{00000000-0005-0000-0000-000049070000}"/>
    <cellStyle name="Dezimal [0] 5 3 2 2" xfId="6362" xr:uid="{00000000-0005-0000-0000-000049070000}"/>
    <cellStyle name="Dezimal [0] 5 3 2 2 2" xfId="19813" xr:uid="{00000000-0005-0000-0000-000049070000}"/>
    <cellStyle name="Dezimal [0] 5 3 2 2 3" xfId="33297" xr:uid="{00000000-0005-0000-0000-000049070000}"/>
    <cellStyle name="Dezimal [0] 5 3 2 2 4" xfId="46788" xr:uid="{00000000-0005-0000-0000-000049070000}"/>
    <cellStyle name="Dezimal [0] 5 3 2 3" xfId="9718" xr:uid="{00000000-0005-0000-0000-000049070000}"/>
    <cellStyle name="Dezimal [0] 5 3 2 3 2" xfId="23169" xr:uid="{00000000-0005-0000-0000-000049070000}"/>
    <cellStyle name="Dezimal [0] 5 3 2 3 3" xfId="36653" xr:uid="{00000000-0005-0000-0000-000049070000}"/>
    <cellStyle name="Dezimal [0] 5 3 2 3 4" xfId="50144" xr:uid="{00000000-0005-0000-0000-000049070000}"/>
    <cellStyle name="Dezimal [0] 5 3 2 4" xfId="13074" xr:uid="{00000000-0005-0000-0000-000049070000}"/>
    <cellStyle name="Dezimal [0] 5 3 2 4 2" xfId="26525" xr:uid="{00000000-0005-0000-0000-000049070000}"/>
    <cellStyle name="Dezimal [0] 5 3 2 4 3" xfId="40009" xr:uid="{00000000-0005-0000-0000-000049070000}"/>
    <cellStyle name="Dezimal [0] 5 3 2 4 4" xfId="53500" xr:uid="{00000000-0005-0000-0000-000049070000}"/>
    <cellStyle name="Dezimal [0] 5 3 2 5" xfId="16456" xr:uid="{00000000-0005-0000-0000-000049070000}"/>
    <cellStyle name="Dezimal [0] 5 3 2 6" xfId="29940" xr:uid="{00000000-0005-0000-0000-000049070000}"/>
    <cellStyle name="Dezimal [0] 5 3 2 7" xfId="43431" xr:uid="{00000000-0005-0000-0000-000049070000}"/>
    <cellStyle name="Dezimal [0] 5 3 3" xfId="5235" xr:uid="{00000000-0005-0000-0000-000048070000}"/>
    <cellStyle name="Dezimal [0] 5 3 3 2" xfId="18686" xr:uid="{00000000-0005-0000-0000-000048070000}"/>
    <cellStyle name="Dezimal [0] 5 3 3 3" xfId="32170" xr:uid="{00000000-0005-0000-0000-000048070000}"/>
    <cellStyle name="Dezimal [0] 5 3 3 4" xfId="45661" xr:uid="{00000000-0005-0000-0000-000048070000}"/>
    <cellStyle name="Dezimal [0] 5 3 4" xfId="8591" xr:uid="{00000000-0005-0000-0000-000048070000}"/>
    <cellStyle name="Dezimal [0] 5 3 4 2" xfId="22042" xr:uid="{00000000-0005-0000-0000-000048070000}"/>
    <cellStyle name="Dezimal [0] 5 3 4 3" xfId="35526" xr:uid="{00000000-0005-0000-0000-000048070000}"/>
    <cellStyle name="Dezimal [0] 5 3 4 4" xfId="49017" xr:uid="{00000000-0005-0000-0000-000048070000}"/>
    <cellStyle name="Dezimal [0] 5 3 5" xfId="11947" xr:uid="{00000000-0005-0000-0000-000048070000}"/>
    <cellStyle name="Dezimal [0] 5 3 5 2" xfId="25398" xr:uid="{00000000-0005-0000-0000-000048070000}"/>
    <cellStyle name="Dezimal [0] 5 3 5 3" xfId="38882" xr:uid="{00000000-0005-0000-0000-000048070000}"/>
    <cellStyle name="Dezimal [0] 5 3 5 4" xfId="52373" xr:uid="{00000000-0005-0000-0000-000048070000}"/>
    <cellStyle name="Dezimal [0] 5 3 6" xfId="15329" xr:uid="{00000000-0005-0000-0000-000048070000}"/>
    <cellStyle name="Dezimal [0] 5 3 7" xfId="28813" xr:uid="{00000000-0005-0000-0000-000048070000}"/>
    <cellStyle name="Dezimal [0] 5 3 8" xfId="42304" xr:uid="{00000000-0005-0000-0000-000048070000}"/>
    <cellStyle name="Dezimal [0] 5 4" xfId="2440" xr:uid="{00000000-0005-0000-0000-00004A070000}"/>
    <cellStyle name="Dezimal [0] 5 4 2" xfId="5802" xr:uid="{00000000-0005-0000-0000-00004A070000}"/>
    <cellStyle name="Dezimal [0] 5 4 2 2" xfId="19253" xr:uid="{00000000-0005-0000-0000-00004A070000}"/>
    <cellStyle name="Dezimal [0] 5 4 2 3" xfId="32737" xr:uid="{00000000-0005-0000-0000-00004A070000}"/>
    <cellStyle name="Dezimal [0] 5 4 2 4" xfId="46228" xr:uid="{00000000-0005-0000-0000-00004A070000}"/>
    <cellStyle name="Dezimal [0] 5 4 3" xfId="9158" xr:uid="{00000000-0005-0000-0000-00004A070000}"/>
    <cellStyle name="Dezimal [0] 5 4 3 2" xfId="22609" xr:uid="{00000000-0005-0000-0000-00004A070000}"/>
    <cellStyle name="Dezimal [0] 5 4 3 3" xfId="36093" xr:uid="{00000000-0005-0000-0000-00004A070000}"/>
    <cellStyle name="Dezimal [0] 5 4 3 4" xfId="49584" xr:uid="{00000000-0005-0000-0000-00004A070000}"/>
    <cellStyle name="Dezimal [0] 5 4 4" xfId="12514" xr:uid="{00000000-0005-0000-0000-00004A070000}"/>
    <cellStyle name="Dezimal [0] 5 4 4 2" xfId="25965" xr:uid="{00000000-0005-0000-0000-00004A070000}"/>
    <cellStyle name="Dezimal [0] 5 4 4 3" xfId="39449" xr:uid="{00000000-0005-0000-0000-00004A070000}"/>
    <cellStyle name="Dezimal [0] 5 4 4 4" xfId="52940" xr:uid="{00000000-0005-0000-0000-00004A070000}"/>
    <cellStyle name="Dezimal [0] 5 4 5" xfId="15896" xr:uid="{00000000-0005-0000-0000-00004A070000}"/>
    <cellStyle name="Dezimal [0] 5 4 6" xfId="29380" xr:uid="{00000000-0005-0000-0000-00004A070000}"/>
    <cellStyle name="Dezimal [0] 5 4 7" xfId="42871" xr:uid="{00000000-0005-0000-0000-00004A070000}"/>
    <cellStyle name="Dezimal [0] 5 5" xfId="3546" xr:uid="{00000000-0005-0000-0000-00004B070000}"/>
    <cellStyle name="Dezimal [0] 5 5 2" xfId="6907" xr:uid="{00000000-0005-0000-0000-00004B070000}"/>
    <cellStyle name="Dezimal [0] 5 5 2 2" xfId="20358" xr:uid="{00000000-0005-0000-0000-00004B070000}"/>
    <cellStyle name="Dezimal [0] 5 5 2 3" xfId="33842" xr:uid="{00000000-0005-0000-0000-00004B070000}"/>
    <cellStyle name="Dezimal [0] 5 5 2 4" xfId="47333" xr:uid="{00000000-0005-0000-0000-00004B070000}"/>
    <cellStyle name="Dezimal [0] 5 5 3" xfId="10263" xr:uid="{00000000-0005-0000-0000-00004B070000}"/>
    <cellStyle name="Dezimal [0] 5 5 3 2" xfId="23714" xr:uid="{00000000-0005-0000-0000-00004B070000}"/>
    <cellStyle name="Dezimal [0] 5 5 3 3" xfId="37198" xr:uid="{00000000-0005-0000-0000-00004B070000}"/>
    <cellStyle name="Dezimal [0] 5 5 3 4" xfId="50689" xr:uid="{00000000-0005-0000-0000-00004B070000}"/>
    <cellStyle name="Dezimal [0] 5 5 4" xfId="13619" xr:uid="{00000000-0005-0000-0000-00004B070000}"/>
    <cellStyle name="Dezimal [0] 5 5 4 2" xfId="27070" xr:uid="{00000000-0005-0000-0000-00004B070000}"/>
    <cellStyle name="Dezimal [0] 5 5 4 3" xfId="40554" xr:uid="{00000000-0005-0000-0000-00004B070000}"/>
    <cellStyle name="Dezimal [0] 5 5 4 4" xfId="54045" xr:uid="{00000000-0005-0000-0000-00004B070000}"/>
    <cellStyle name="Dezimal [0] 5 5 5" xfId="17001" xr:uid="{00000000-0005-0000-0000-00004B070000}"/>
    <cellStyle name="Dezimal [0] 5 5 6" xfId="30485" xr:uid="{00000000-0005-0000-0000-00004B070000}"/>
    <cellStyle name="Dezimal [0] 5 5 7" xfId="43976" xr:uid="{00000000-0005-0000-0000-00004B070000}"/>
    <cellStyle name="Dezimal [0] 5 6" xfId="4126" xr:uid="{00000000-0005-0000-0000-00004C070000}"/>
    <cellStyle name="Dezimal [0] 5 6 2" xfId="7483" xr:uid="{00000000-0005-0000-0000-00004C070000}"/>
    <cellStyle name="Dezimal [0] 5 6 2 2" xfId="20934" xr:uid="{00000000-0005-0000-0000-00004C070000}"/>
    <cellStyle name="Dezimal [0] 5 6 2 3" xfId="34418" xr:uid="{00000000-0005-0000-0000-00004C070000}"/>
    <cellStyle name="Dezimal [0] 5 6 2 4" xfId="47909" xr:uid="{00000000-0005-0000-0000-00004C070000}"/>
    <cellStyle name="Dezimal [0] 5 6 3" xfId="10839" xr:uid="{00000000-0005-0000-0000-00004C070000}"/>
    <cellStyle name="Dezimal [0] 5 6 3 2" xfId="24290" xr:uid="{00000000-0005-0000-0000-00004C070000}"/>
    <cellStyle name="Dezimal [0] 5 6 3 3" xfId="37774" xr:uid="{00000000-0005-0000-0000-00004C070000}"/>
    <cellStyle name="Dezimal [0] 5 6 3 4" xfId="51265" xr:uid="{00000000-0005-0000-0000-00004C070000}"/>
    <cellStyle name="Dezimal [0] 5 6 4" xfId="14195" xr:uid="{00000000-0005-0000-0000-00004C070000}"/>
    <cellStyle name="Dezimal [0] 5 6 4 2" xfId="27646" xr:uid="{00000000-0005-0000-0000-00004C070000}"/>
    <cellStyle name="Dezimal [0] 5 6 4 3" xfId="41130" xr:uid="{00000000-0005-0000-0000-00004C070000}"/>
    <cellStyle name="Dezimal [0] 5 6 4 4" xfId="54621" xr:uid="{00000000-0005-0000-0000-00004C070000}"/>
    <cellStyle name="Dezimal [0] 5 6 5" xfId="17577" xr:uid="{00000000-0005-0000-0000-00004C070000}"/>
    <cellStyle name="Dezimal [0] 5 6 6" xfId="31061" xr:uid="{00000000-0005-0000-0000-00004C070000}"/>
    <cellStyle name="Dezimal [0] 5 6 7" xfId="44552" xr:uid="{00000000-0005-0000-0000-00004C070000}"/>
    <cellStyle name="Dezimal [0] 5 7" xfId="4676" xr:uid="{00000000-0005-0000-0000-000041070000}"/>
    <cellStyle name="Dezimal [0] 5 7 2" xfId="18127" xr:uid="{00000000-0005-0000-0000-000041070000}"/>
    <cellStyle name="Dezimal [0] 5 7 3" xfId="31611" xr:uid="{00000000-0005-0000-0000-000041070000}"/>
    <cellStyle name="Dezimal [0] 5 7 4" xfId="45102" xr:uid="{00000000-0005-0000-0000-000041070000}"/>
    <cellStyle name="Dezimal [0] 5 8" xfId="8032" xr:uid="{00000000-0005-0000-0000-000041070000}"/>
    <cellStyle name="Dezimal [0] 5 8 2" xfId="21483" xr:uid="{00000000-0005-0000-0000-000041070000}"/>
    <cellStyle name="Dezimal [0] 5 8 3" xfId="34967" xr:uid="{00000000-0005-0000-0000-000041070000}"/>
    <cellStyle name="Dezimal [0] 5 8 4" xfId="48458" xr:uid="{00000000-0005-0000-0000-000041070000}"/>
    <cellStyle name="Dezimal [0] 5 9" xfId="11388" xr:uid="{00000000-0005-0000-0000-000041070000}"/>
    <cellStyle name="Dezimal [0] 5 9 2" xfId="24839" xr:uid="{00000000-0005-0000-0000-000041070000}"/>
    <cellStyle name="Dezimal [0] 5 9 3" xfId="38323" xr:uid="{00000000-0005-0000-0000-000041070000}"/>
    <cellStyle name="Dezimal [0] 5 9 4" xfId="51814" xr:uid="{00000000-0005-0000-0000-000041070000}"/>
    <cellStyle name="Dezimal [0] 6" xfId="1629" xr:uid="{00000000-0005-0000-0000-00004D070000}"/>
    <cellStyle name="Dezimal [0] 6 2" xfId="2183" xr:uid="{00000000-0005-0000-0000-00004E070000}"/>
    <cellStyle name="Dezimal [0] 6 2 2" xfId="3324" xr:uid="{00000000-0005-0000-0000-00004F070000}"/>
    <cellStyle name="Dezimal [0] 6 2 2 2" xfId="6685" xr:uid="{00000000-0005-0000-0000-00004F070000}"/>
    <cellStyle name="Dezimal [0] 6 2 2 2 2" xfId="20136" xr:uid="{00000000-0005-0000-0000-00004F070000}"/>
    <cellStyle name="Dezimal [0] 6 2 2 2 3" xfId="33620" xr:uid="{00000000-0005-0000-0000-00004F070000}"/>
    <cellStyle name="Dezimal [0] 6 2 2 2 4" xfId="47111" xr:uid="{00000000-0005-0000-0000-00004F070000}"/>
    <cellStyle name="Dezimal [0] 6 2 2 3" xfId="10041" xr:uid="{00000000-0005-0000-0000-00004F070000}"/>
    <cellStyle name="Dezimal [0] 6 2 2 3 2" xfId="23492" xr:uid="{00000000-0005-0000-0000-00004F070000}"/>
    <cellStyle name="Dezimal [0] 6 2 2 3 3" xfId="36976" xr:uid="{00000000-0005-0000-0000-00004F070000}"/>
    <cellStyle name="Dezimal [0] 6 2 2 3 4" xfId="50467" xr:uid="{00000000-0005-0000-0000-00004F070000}"/>
    <cellStyle name="Dezimal [0] 6 2 2 4" xfId="13397" xr:uid="{00000000-0005-0000-0000-00004F070000}"/>
    <cellStyle name="Dezimal [0] 6 2 2 4 2" xfId="26848" xr:uid="{00000000-0005-0000-0000-00004F070000}"/>
    <cellStyle name="Dezimal [0] 6 2 2 4 3" xfId="40332" xr:uid="{00000000-0005-0000-0000-00004F070000}"/>
    <cellStyle name="Dezimal [0] 6 2 2 4 4" xfId="53823" xr:uid="{00000000-0005-0000-0000-00004F070000}"/>
    <cellStyle name="Dezimal [0] 6 2 2 5" xfId="16779" xr:uid="{00000000-0005-0000-0000-00004F070000}"/>
    <cellStyle name="Dezimal [0] 6 2 2 6" xfId="30263" xr:uid="{00000000-0005-0000-0000-00004F070000}"/>
    <cellStyle name="Dezimal [0] 6 2 2 7" xfId="43754" xr:uid="{00000000-0005-0000-0000-00004F070000}"/>
    <cellStyle name="Dezimal [0] 6 2 3" xfId="5558" xr:uid="{00000000-0005-0000-0000-00004E070000}"/>
    <cellStyle name="Dezimal [0] 6 2 3 2" xfId="19009" xr:uid="{00000000-0005-0000-0000-00004E070000}"/>
    <cellStyle name="Dezimal [0] 6 2 3 3" xfId="32493" xr:uid="{00000000-0005-0000-0000-00004E070000}"/>
    <cellStyle name="Dezimal [0] 6 2 3 4" xfId="45984" xr:uid="{00000000-0005-0000-0000-00004E070000}"/>
    <cellStyle name="Dezimal [0] 6 2 4" xfId="8914" xr:uid="{00000000-0005-0000-0000-00004E070000}"/>
    <cellStyle name="Dezimal [0] 6 2 4 2" xfId="22365" xr:uid="{00000000-0005-0000-0000-00004E070000}"/>
    <cellStyle name="Dezimal [0] 6 2 4 3" xfId="35849" xr:uid="{00000000-0005-0000-0000-00004E070000}"/>
    <cellStyle name="Dezimal [0] 6 2 4 4" xfId="49340" xr:uid="{00000000-0005-0000-0000-00004E070000}"/>
    <cellStyle name="Dezimal [0] 6 2 5" xfId="12270" xr:uid="{00000000-0005-0000-0000-00004E070000}"/>
    <cellStyle name="Dezimal [0] 6 2 5 2" xfId="25721" xr:uid="{00000000-0005-0000-0000-00004E070000}"/>
    <cellStyle name="Dezimal [0] 6 2 5 3" xfId="39205" xr:uid="{00000000-0005-0000-0000-00004E070000}"/>
    <cellStyle name="Dezimal [0] 6 2 5 4" xfId="52696" xr:uid="{00000000-0005-0000-0000-00004E070000}"/>
    <cellStyle name="Dezimal [0] 6 2 6" xfId="15652" xr:uid="{00000000-0005-0000-0000-00004E070000}"/>
    <cellStyle name="Dezimal [0] 6 2 7" xfId="29136" xr:uid="{00000000-0005-0000-0000-00004E070000}"/>
    <cellStyle name="Dezimal [0] 6 2 8" xfId="42627" xr:uid="{00000000-0005-0000-0000-00004E070000}"/>
    <cellStyle name="Dezimal [0] 6 3" xfId="2765" xr:uid="{00000000-0005-0000-0000-000050070000}"/>
    <cellStyle name="Dezimal [0] 6 3 2" xfId="6126" xr:uid="{00000000-0005-0000-0000-000050070000}"/>
    <cellStyle name="Dezimal [0] 6 3 2 2" xfId="19577" xr:uid="{00000000-0005-0000-0000-000050070000}"/>
    <cellStyle name="Dezimal [0] 6 3 2 3" xfId="33061" xr:uid="{00000000-0005-0000-0000-000050070000}"/>
    <cellStyle name="Dezimal [0] 6 3 2 4" xfId="46552" xr:uid="{00000000-0005-0000-0000-000050070000}"/>
    <cellStyle name="Dezimal [0] 6 3 3" xfId="9482" xr:uid="{00000000-0005-0000-0000-000050070000}"/>
    <cellStyle name="Dezimal [0] 6 3 3 2" xfId="22933" xr:uid="{00000000-0005-0000-0000-000050070000}"/>
    <cellStyle name="Dezimal [0] 6 3 3 3" xfId="36417" xr:uid="{00000000-0005-0000-0000-000050070000}"/>
    <cellStyle name="Dezimal [0] 6 3 3 4" xfId="49908" xr:uid="{00000000-0005-0000-0000-000050070000}"/>
    <cellStyle name="Dezimal [0] 6 3 4" xfId="12838" xr:uid="{00000000-0005-0000-0000-000050070000}"/>
    <cellStyle name="Dezimal [0] 6 3 4 2" xfId="26289" xr:uid="{00000000-0005-0000-0000-000050070000}"/>
    <cellStyle name="Dezimal [0] 6 3 4 3" xfId="39773" xr:uid="{00000000-0005-0000-0000-000050070000}"/>
    <cellStyle name="Dezimal [0] 6 3 4 4" xfId="53264" xr:uid="{00000000-0005-0000-0000-000050070000}"/>
    <cellStyle name="Dezimal [0] 6 3 5" xfId="16220" xr:uid="{00000000-0005-0000-0000-000050070000}"/>
    <cellStyle name="Dezimal [0] 6 3 6" xfId="29704" xr:uid="{00000000-0005-0000-0000-000050070000}"/>
    <cellStyle name="Dezimal [0] 6 3 7" xfId="43195" xr:uid="{00000000-0005-0000-0000-000050070000}"/>
    <cellStyle name="Dezimal [0] 6 4" xfId="4999" xr:uid="{00000000-0005-0000-0000-00004D070000}"/>
    <cellStyle name="Dezimal [0] 6 4 2" xfId="18450" xr:uid="{00000000-0005-0000-0000-00004D070000}"/>
    <cellStyle name="Dezimal [0] 6 4 3" xfId="31934" xr:uid="{00000000-0005-0000-0000-00004D070000}"/>
    <cellStyle name="Dezimal [0] 6 4 4" xfId="45425" xr:uid="{00000000-0005-0000-0000-00004D070000}"/>
    <cellStyle name="Dezimal [0] 6 5" xfId="8355" xr:uid="{00000000-0005-0000-0000-00004D070000}"/>
    <cellStyle name="Dezimal [0] 6 5 2" xfId="21806" xr:uid="{00000000-0005-0000-0000-00004D070000}"/>
    <cellStyle name="Dezimal [0] 6 5 3" xfId="35290" xr:uid="{00000000-0005-0000-0000-00004D070000}"/>
    <cellStyle name="Dezimal [0] 6 5 4" xfId="48781" xr:uid="{00000000-0005-0000-0000-00004D070000}"/>
    <cellStyle name="Dezimal [0] 6 6" xfId="11711" xr:uid="{00000000-0005-0000-0000-00004D070000}"/>
    <cellStyle name="Dezimal [0] 6 6 2" xfId="25162" xr:uid="{00000000-0005-0000-0000-00004D070000}"/>
    <cellStyle name="Dezimal [0] 6 6 3" xfId="38646" xr:uid="{00000000-0005-0000-0000-00004D070000}"/>
    <cellStyle name="Dezimal [0] 6 6 4" xfId="52137" xr:uid="{00000000-0005-0000-0000-00004D070000}"/>
    <cellStyle name="Dezimal [0] 6 7" xfId="15093" xr:uid="{00000000-0005-0000-0000-00004D070000}"/>
    <cellStyle name="Dezimal [0] 6 8" xfId="28577" xr:uid="{00000000-0005-0000-0000-00004D070000}"/>
    <cellStyle name="Dezimal [0] 6 9" xfId="42068" xr:uid="{00000000-0005-0000-0000-00004D070000}"/>
    <cellStyle name="Dezimal_7 Statistischer Bericht 1998" xfId="85" xr:uid="{00000000-0005-0000-0000-000042010000}"/>
    <cellStyle name="Eingabe" xfId="246" builtinId="20" customBuiltin="1"/>
    <cellStyle name="Eingabe 2" xfId="97" xr:uid="{00000000-0005-0000-0000-000044010000}"/>
    <cellStyle name="Eingabe 2 2" xfId="657" xr:uid="{00000000-0005-0000-0000-000045010000}"/>
    <cellStyle name="Eingabe 2 2 2" xfId="28090" xr:uid="{00000000-0005-0000-0000-000053070000}"/>
    <cellStyle name="Eingabe 2 2 3" xfId="41580" xr:uid="{00000000-0005-0000-0000-000053070000}"/>
    <cellStyle name="Eingabe 2 3" xfId="530" xr:uid="{00000000-0005-0000-0000-000046010000}"/>
    <cellStyle name="Eingabe 2 3 2" xfId="28069" xr:uid="{00000000-0005-0000-0000-000054070000}"/>
    <cellStyle name="Eingabe 2 3 3" xfId="41545" xr:uid="{00000000-0005-0000-0000-000054070000}"/>
    <cellStyle name="Eingabe 2 4" xfId="477" xr:uid="{00000000-0005-0000-0000-000047010000}"/>
    <cellStyle name="Eingabe 2 5" xfId="41519" xr:uid="{00000000-0005-0000-0000-000052070000}"/>
    <cellStyle name="Eingabe 3" xfId="319" xr:uid="{00000000-0005-0000-0000-000048010000}"/>
    <cellStyle name="Eingabe 3 2" xfId="568" xr:uid="{00000000-0005-0000-0000-000049010000}"/>
    <cellStyle name="Eingabe 4" xfId="1122" xr:uid="{00000000-0005-0000-0000-000056070000}"/>
    <cellStyle name="Eingabe 5" xfId="1090" xr:uid="{00000000-0005-0000-0000-000057070000}"/>
    <cellStyle name="Eingabe 5 2" xfId="28046" xr:uid="{00000000-0005-0000-0000-000057070000}"/>
    <cellStyle name="Eingabe 5 3" xfId="41513" xr:uid="{00000000-0005-0000-0000-000057070000}"/>
    <cellStyle name="Ergebnis" xfId="253" builtinId="25" customBuiltin="1"/>
    <cellStyle name="Ergebnis 1" xfId="1609" xr:uid="{00000000-0005-0000-0000-000059070000}"/>
    <cellStyle name="Ergebnis 1 2" xfId="27973" xr:uid="{00000000-0005-0000-0000-000015000000}"/>
    <cellStyle name="Ergebnis 1 3" xfId="28559" xr:uid="{00000000-0005-0000-0000-000059070000}"/>
    <cellStyle name="Ergebnis 1 4" xfId="42050" xr:uid="{00000000-0005-0000-0000-000059070000}"/>
    <cellStyle name="Ergebnis 2" xfId="98" xr:uid="{00000000-0005-0000-0000-00004B010000}"/>
    <cellStyle name="Ergebnis 2 2" xfId="658" xr:uid="{00000000-0005-0000-0000-00004C010000}"/>
    <cellStyle name="Ergebnis 2 2 2" xfId="28091" xr:uid="{00000000-0005-0000-0000-00005B070000}"/>
    <cellStyle name="Ergebnis 2 2 3" xfId="41581" xr:uid="{00000000-0005-0000-0000-00005B070000}"/>
    <cellStyle name="Ergebnis 2 3" xfId="531" xr:uid="{00000000-0005-0000-0000-00004D010000}"/>
    <cellStyle name="Ergebnis 2 3 2" xfId="28070" xr:uid="{00000000-0005-0000-0000-00005C070000}"/>
    <cellStyle name="Ergebnis 2 3 3" xfId="41546" xr:uid="{00000000-0005-0000-0000-00005C070000}"/>
    <cellStyle name="Ergebnis 2 4" xfId="478" xr:uid="{00000000-0005-0000-0000-00004E010000}"/>
    <cellStyle name="Ergebnis 2 5" xfId="41520" xr:uid="{00000000-0005-0000-0000-00005A070000}"/>
    <cellStyle name="Ergebnis 3" xfId="320" xr:uid="{00000000-0005-0000-0000-00004F010000}"/>
    <cellStyle name="Ergebnis 3 2" xfId="562" xr:uid="{00000000-0005-0000-0000-000050010000}"/>
    <cellStyle name="Ergebnis 4" xfId="1129" xr:uid="{00000000-0005-0000-0000-00005E070000}"/>
    <cellStyle name="Ergebnis 5" xfId="1091" xr:uid="{00000000-0005-0000-0000-00005F070000}"/>
    <cellStyle name="Ergebnis 5 2" xfId="28047" xr:uid="{00000000-0005-0000-0000-00005F070000}"/>
    <cellStyle name="Ergebnis 5 3" xfId="41514" xr:uid="{00000000-0005-0000-0000-00005F070000}"/>
    <cellStyle name="Erklärender Text" xfId="252" builtinId="53" customBuiltin="1"/>
    <cellStyle name="Erklärender Text 2" xfId="99" xr:uid="{00000000-0005-0000-0000-000052010000}"/>
    <cellStyle name="Erklärender Text 3" xfId="584" xr:uid="{00000000-0005-0000-0000-000053010000}"/>
    <cellStyle name="Erklärender Text 4" xfId="1128" xr:uid="{00000000-0005-0000-0000-000063070000}"/>
    <cellStyle name="Erklärender Text 5" xfId="1092" xr:uid="{00000000-0005-0000-0000-000064070000}"/>
    <cellStyle name="Euro" xfId="131" xr:uid="{00000000-0005-0000-0000-000054010000}"/>
    <cellStyle name="Euro 2" xfId="132" xr:uid="{00000000-0005-0000-0000-000055010000}"/>
    <cellStyle name="Euro 2 2" xfId="321" xr:uid="{00000000-0005-0000-0000-000056010000}"/>
    <cellStyle name="Euro 2 2 2" xfId="415" xr:uid="{00000000-0005-0000-0000-000057010000}"/>
    <cellStyle name="Euro 2 2 2 2" xfId="816" xr:uid="{00000000-0005-0000-0000-000057010000}"/>
    <cellStyle name="Euro 2 2 2 2 2" xfId="925" xr:uid="{00000000-0005-0000-0000-000057010000}"/>
    <cellStyle name="Euro 2 2 2 3" xfId="847" xr:uid="{00000000-0005-0000-0000-000057010000}"/>
    <cellStyle name="Euro 2 2 2 3 2" xfId="952" xr:uid="{00000000-0005-0000-0000-000057010000}"/>
    <cellStyle name="Euro 2 2 2 4" xfId="873" xr:uid="{00000000-0005-0000-0000-000057010000}"/>
    <cellStyle name="Euro 2 2 2 4 2" xfId="978" xr:uid="{00000000-0005-0000-0000-000057010000}"/>
    <cellStyle name="Euro 2 2 2 5" xfId="899" xr:uid="{00000000-0005-0000-0000-000057010000}"/>
    <cellStyle name="Euro 2 2 2 6" xfId="54941" xr:uid="{00000000-0005-0000-0000-000033000000}"/>
    <cellStyle name="Euro 2 2 3" xfId="465" xr:uid="{00000000-0005-0000-0000-000058010000}"/>
    <cellStyle name="Euro 2 2 4" xfId="809" xr:uid="{00000000-0005-0000-0000-000056010000}"/>
    <cellStyle name="Euro 2 2 4 2" xfId="918" xr:uid="{00000000-0005-0000-0000-000056010000}"/>
    <cellStyle name="Euro 2 2 5" xfId="840" xr:uid="{00000000-0005-0000-0000-000056010000}"/>
    <cellStyle name="Euro 2 2 5 2" xfId="945" xr:uid="{00000000-0005-0000-0000-000056010000}"/>
    <cellStyle name="Euro 2 2 6" xfId="866" xr:uid="{00000000-0005-0000-0000-000056010000}"/>
    <cellStyle name="Euro 2 2 6 2" xfId="971" xr:uid="{00000000-0005-0000-0000-000056010000}"/>
    <cellStyle name="Euro 2 2 7" xfId="892" xr:uid="{00000000-0005-0000-0000-000056010000}"/>
    <cellStyle name="Euro 2 3" xfId="373" xr:uid="{00000000-0005-0000-0000-000059010000}"/>
    <cellStyle name="Euro 2 3 2" xfId="630" xr:uid="{00000000-0005-0000-0000-00005A010000}"/>
    <cellStyle name="Euro 2 3 3" xfId="813" xr:uid="{00000000-0005-0000-0000-000059010000}"/>
    <cellStyle name="Euro 2 3 3 2" xfId="922" xr:uid="{00000000-0005-0000-0000-000059010000}"/>
    <cellStyle name="Euro 2 3 4" xfId="844" xr:uid="{00000000-0005-0000-0000-000059010000}"/>
    <cellStyle name="Euro 2 3 4 2" xfId="949" xr:uid="{00000000-0005-0000-0000-000059010000}"/>
    <cellStyle name="Euro 2 3 5" xfId="870" xr:uid="{00000000-0005-0000-0000-000059010000}"/>
    <cellStyle name="Euro 2 3 5 2" xfId="975" xr:uid="{00000000-0005-0000-0000-000059010000}"/>
    <cellStyle name="Euro 2 3 6" xfId="896" xr:uid="{00000000-0005-0000-0000-000059010000}"/>
    <cellStyle name="Euro 2 4" xfId="543" xr:uid="{00000000-0005-0000-0000-00005B010000}"/>
    <cellStyle name="Euro 2 4 10" xfId="28072" xr:uid="{00000000-0005-0000-0000-000069070000}"/>
    <cellStyle name="Euro 2 4 11" xfId="41550" xr:uid="{00000000-0005-0000-0000-000069070000}"/>
    <cellStyle name="Euro 2 4 12" xfId="1139" xr:uid="{00000000-0005-0000-0000-000069070000}"/>
    <cellStyle name="Euro 2 4 2" xfId="818" xr:uid="{00000000-0005-0000-0000-00005B010000}"/>
    <cellStyle name="Euro 2 4 2 2" xfId="927" xr:uid="{00000000-0005-0000-0000-00005B010000}"/>
    <cellStyle name="Euro 2 4 2 2 2" xfId="19077" xr:uid="{00000000-0005-0000-0000-00006A070000}"/>
    <cellStyle name="Euro 2 4 2 2 3" xfId="32561" xr:uid="{00000000-0005-0000-0000-00006A070000}"/>
    <cellStyle name="Euro 2 4 2 2 4" xfId="46052" xr:uid="{00000000-0005-0000-0000-00006A070000}"/>
    <cellStyle name="Euro 2 4 2 2 5" xfId="5626" xr:uid="{00000000-0005-0000-0000-00006A070000}"/>
    <cellStyle name="Euro 2 4 2 3" xfId="8982" xr:uid="{00000000-0005-0000-0000-00006A070000}"/>
    <cellStyle name="Euro 2 4 2 3 2" xfId="22433" xr:uid="{00000000-0005-0000-0000-00006A070000}"/>
    <cellStyle name="Euro 2 4 2 3 3" xfId="35917" xr:uid="{00000000-0005-0000-0000-00006A070000}"/>
    <cellStyle name="Euro 2 4 2 3 4" xfId="49408" xr:uid="{00000000-0005-0000-0000-00006A070000}"/>
    <cellStyle name="Euro 2 4 2 4" xfId="12338" xr:uid="{00000000-0005-0000-0000-00006A070000}"/>
    <cellStyle name="Euro 2 4 2 4 2" xfId="25789" xr:uid="{00000000-0005-0000-0000-00006A070000}"/>
    <cellStyle name="Euro 2 4 2 4 3" xfId="39273" xr:uid="{00000000-0005-0000-0000-00006A070000}"/>
    <cellStyle name="Euro 2 4 2 4 4" xfId="52764" xr:uid="{00000000-0005-0000-0000-00006A070000}"/>
    <cellStyle name="Euro 2 4 2 5" xfId="15720" xr:uid="{00000000-0005-0000-0000-00006A070000}"/>
    <cellStyle name="Euro 2 4 2 6" xfId="29204" xr:uid="{00000000-0005-0000-0000-00006A070000}"/>
    <cellStyle name="Euro 2 4 2 7" xfId="42695" xr:uid="{00000000-0005-0000-0000-00006A070000}"/>
    <cellStyle name="Euro 2 4 2 8" xfId="2252" xr:uid="{00000000-0005-0000-0000-00006A070000}"/>
    <cellStyle name="Euro 2 4 3" xfId="849" xr:uid="{00000000-0005-0000-0000-00005B010000}"/>
    <cellStyle name="Euro 2 4 3 2" xfId="954" xr:uid="{00000000-0005-0000-0000-00005B010000}"/>
    <cellStyle name="Euro 2 4 3 2 2" xfId="20182" xr:uid="{00000000-0005-0000-0000-00006B070000}"/>
    <cellStyle name="Euro 2 4 3 2 3" xfId="33666" xr:uid="{00000000-0005-0000-0000-00006B070000}"/>
    <cellStyle name="Euro 2 4 3 2 4" xfId="47157" xr:uid="{00000000-0005-0000-0000-00006B070000}"/>
    <cellStyle name="Euro 2 4 3 2 5" xfId="6731" xr:uid="{00000000-0005-0000-0000-00006B070000}"/>
    <cellStyle name="Euro 2 4 3 3" xfId="10087" xr:uid="{00000000-0005-0000-0000-00006B070000}"/>
    <cellStyle name="Euro 2 4 3 3 2" xfId="23538" xr:uid="{00000000-0005-0000-0000-00006B070000}"/>
    <cellStyle name="Euro 2 4 3 3 3" xfId="37022" xr:uid="{00000000-0005-0000-0000-00006B070000}"/>
    <cellStyle name="Euro 2 4 3 3 4" xfId="50513" xr:uid="{00000000-0005-0000-0000-00006B070000}"/>
    <cellStyle name="Euro 2 4 3 4" xfId="13443" xr:uid="{00000000-0005-0000-0000-00006B070000}"/>
    <cellStyle name="Euro 2 4 3 4 2" xfId="26894" xr:uid="{00000000-0005-0000-0000-00006B070000}"/>
    <cellStyle name="Euro 2 4 3 4 3" xfId="40378" xr:uid="{00000000-0005-0000-0000-00006B070000}"/>
    <cellStyle name="Euro 2 4 3 4 4" xfId="53869" xr:uid="{00000000-0005-0000-0000-00006B070000}"/>
    <cellStyle name="Euro 2 4 3 5" xfId="16825" xr:uid="{00000000-0005-0000-0000-00006B070000}"/>
    <cellStyle name="Euro 2 4 3 6" xfId="30309" xr:uid="{00000000-0005-0000-0000-00006B070000}"/>
    <cellStyle name="Euro 2 4 3 7" xfId="43800" xr:uid="{00000000-0005-0000-0000-00006B070000}"/>
    <cellStyle name="Euro 2 4 3 8" xfId="3370" xr:uid="{00000000-0005-0000-0000-00006B070000}"/>
    <cellStyle name="Euro 2 4 4" xfId="875" xr:uid="{00000000-0005-0000-0000-00005B010000}"/>
    <cellStyle name="Euro 2 4 4 2" xfId="980" xr:uid="{00000000-0005-0000-0000-00005B010000}"/>
    <cellStyle name="Euro 2 4 4 2 2" xfId="20716" xr:uid="{00000000-0005-0000-0000-00006C070000}"/>
    <cellStyle name="Euro 2 4 4 2 3" xfId="34200" xr:uid="{00000000-0005-0000-0000-00006C070000}"/>
    <cellStyle name="Euro 2 4 4 2 4" xfId="47691" xr:uid="{00000000-0005-0000-0000-00006C070000}"/>
    <cellStyle name="Euro 2 4 4 2 5" xfId="7265" xr:uid="{00000000-0005-0000-0000-00006C070000}"/>
    <cellStyle name="Euro 2 4 4 3" xfId="10621" xr:uid="{00000000-0005-0000-0000-00006C070000}"/>
    <cellStyle name="Euro 2 4 4 3 2" xfId="24072" xr:uid="{00000000-0005-0000-0000-00006C070000}"/>
    <cellStyle name="Euro 2 4 4 3 3" xfId="37556" xr:uid="{00000000-0005-0000-0000-00006C070000}"/>
    <cellStyle name="Euro 2 4 4 3 4" xfId="51047" xr:uid="{00000000-0005-0000-0000-00006C070000}"/>
    <cellStyle name="Euro 2 4 4 4" xfId="13977" xr:uid="{00000000-0005-0000-0000-00006C070000}"/>
    <cellStyle name="Euro 2 4 4 4 2" xfId="27428" xr:uid="{00000000-0005-0000-0000-00006C070000}"/>
    <cellStyle name="Euro 2 4 4 4 3" xfId="40912" xr:uid="{00000000-0005-0000-0000-00006C070000}"/>
    <cellStyle name="Euro 2 4 4 4 4" xfId="54403" xr:uid="{00000000-0005-0000-0000-00006C070000}"/>
    <cellStyle name="Euro 2 4 4 5" xfId="17359" xr:uid="{00000000-0005-0000-0000-00006C070000}"/>
    <cellStyle name="Euro 2 4 4 6" xfId="30843" xr:uid="{00000000-0005-0000-0000-00006C070000}"/>
    <cellStyle name="Euro 2 4 4 7" xfId="44334" xr:uid="{00000000-0005-0000-0000-00006C070000}"/>
    <cellStyle name="Euro 2 4 4 8" xfId="3905" xr:uid="{00000000-0005-0000-0000-00006C070000}"/>
    <cellStyle name="Euro 2 4 5" xfId="901" xr:uid="{00000000-0005-0000-0000-00005B010000}"/>
    <cellStyle name="Euro 2 4 5 2" xfId="7307" xr:uid="{00000000-0005-0000-0000-00006D070000}"/>
    <cellStyle name="Euro 2 4 5 2 2" xfId="20758" xr:uid="{00000000-0005-0000-0000-00006D070000}"/>
    <cellStyle name="Euro 2 4 5 2 3" xfId="34242" xr:uid="{00000000-0005-0000-0000-00006D070000}"/>
    <cellStyle name="Euro 2 4 5 2 4" xfId="47733" xr:uid="{00000000-0005-0000-0000-00006D070000}"/>
    <cellStyle name="Euro 2 4 5 3" xfId="10663" xr:uid="{00000000-0005-0000-0000-00006D070000}"/>
    <cellStyle name="Euro 2 4 5 3 2" xfId="24114" xr:uid="{00000000-0005-0000-0000-00006D070000}"/>
    <cellStyle name="Euro 2 4 5 3 3" xfId="37598" xr:uid="{00000000-0005-0000-0000-00006D070000}"/>
    <cellStyle name="Euro 2 4 5 3 4" xfId="51089" xr:uid="{00000000-0005-0000-0000-00006D070000}"/>
    <cellStyle name="Euro 2 4 5 4" xfId="14019" xr:uid="{00000000-0005-0000-0000-00006D070000}"/>
    <cellStyle name="Euro 2 4 5 4 2" xfId="27470" xr:uid="{00000000-0005-0000-0000-00006D070000}"/>
    <cellStyle name="Euro 2 4 5 4 3" xfId="40954" xr:uid="{00000000-0005-0000-0000-00006D070000}"/>
    <cellStyle name="Euro 2 4 5 4 4" xfId="54445" xr:uid="{00000000-0005-0000-0000-00006D070000}"/>
    <cellStyle name="Euro 2 4 5 5" xfId="17401" xr:uid="{00000000-0005-0000-0000-00006D070000}"/>
    <cellStyle name="Euro 2 4 5 6" xfId="30885" xr:uid="{00000000-0005-0000-0000-00006D070000}"/>
    <cellStyle name="Euro 2 4 5 7" xfId="44376" xr:uid="{00000000-0005-0000-0000-00006D070000}"/>
    <cellStyle name="Euro 2 4 5 8" xfId="3950" xr:uid="{00000000-0005-0000-0000-00006D070000}"/>
    <cellStyle name="Euro 2 4 6" xfId="4500" xr:uid="{00000000-0005-0000-0000-000069070000}"/>
    <cellStyle name="Euro 2 4 6 2" xfId="17951" xr:uid="{00000000-0005-0000-0000-000069070000}"/>
    <cellStyle name="Euro 2 4 6 3" xfId="31435" xr:uid="{00000000-0005-0000-0000-000069070000}"/>
    <cellStyle name="Euro 2 4 6 4" xfId="44926" xr:uid="{00000000-0005-0000-0000-000069070000}"/>
    <cellStyle name="Euro 2 4 7" xfId="7856" xr:uid="{00000000-0005-0000-0000-000069070000}"/>
    <cellStyle name="Euro 2 4 7 2" xfId="21307" xr:uid="{00000000-0005-0000-0000-000069070000}"/>
    <cellStyle name="Euro 2 4 7 3" xfId="34791" xr:uid="{00000000-0005-0000-0000-000069070000}"/>
    <cellStyle name="Euro 2 4 7 4" xfId="48282" xr:uid="{00000000-0005-0000-0000-000069070000}"/>
    <cellStyle name="Euro 2 4 8" xfId="11212" xr:uid="{00000000-0005-0000-0000-000069070000}"/>
    <cellStyle name="Euro 2 4 8 2" xfId="24663" xr:uid="{00000000-0005-0000-0000-000069070000}"/>
    <cellStyle name="Euro 2 4 8 3" xfId="38147" xr:uid="{00000000-0005-0000-0000-000069070000}"/>
    <cellStyle name="Euro 2 4 8 4" xfId="51638" xr:uid="{00000000-0005-0000-0000-000069070000}"/>
    <cellStyle name="Euro 2 4 9" xfId="14593" xr:uid="{00000000-0005-0000-0000-000069070000}"/>
    <cellStyle name="Euro 2 5" xfId="464" xr:uid="{00000000-0005-0000-0000-00005C010000}"/>
    <cellStyle name="Euro 2 5 2" xfId="7235" xr:uid="{00000000-0005-0000-0000-00006E070000}"/>
    <cellStyle name="Euro 2 5 2 2" xfId="20686" xr:uid="{00000000-0005-0000-0000-00006E070000}"/>
    <cellStyle name="Euro 2 5 2 3" xfId="34170" xr:uid="{00000000-0005-0000-0000-00006E070000}"/>
    <cellStyle name="Euro 2 5 2 4" xfId="47661" xr:uid="{00000000-0005-0000-0000-00006E070000}"/>
    <cellStyle name="Euro 2 5 3" xfId="10591" xr:uid="{00000000-0005-0000-0000-00006E070000}"/>
    <cellStyle name="Euro 2 5 3 2" xfId="24042" xr:uid="{00000000-0005-0000-0000-00006E070000}"/>
    <cellStyle name="Euro 2 5 3 3" xfId="37526" xr:uid="{00000000-0005-0000-0000-00006E070000}"/>
    <cellStyle name="Euro 2 5 3 4" xfId="51017" xr:uid="{00000000-0005-0000-0000-00006E070000}"/>
    <cellStyle name="Euro 2 5 4" xfId="13947" xr:uid="{00000000-0005-0000-0000-00006E070000}"/>
    <cellStyle name="Euro 2 5 4 2" xfId="27398" xr:uid="{00000000-0005-0000-0000-00006E070000}"/>
    <cellStyle name="Euro 2 5 4 3" xfId="40882" xr:uid="{00000000-0005-0000-0000-00006E070000}"/>
    <cellStyle name="Euro 2 5 4 4" xfId="54373" xr:uid="{00000000-0005-0000-0000-00006E070000}"/>
    <cellStyle name="Euro 2 5 5" xfId="17329" xr:uid="{00000000-0005-0000-0000-00006E070000}"/>
    <cellStyle name="Euro 2 5 6" xfId="30813" xr:uid="{00000000-0005-0000-0000-00006E070000}"/>
    <cellStyle name="Euro 2 5 7" xfId="44304" xr:uid="{00000000-0005-0000-0000-00006E070000}"/>
    <cellStyle name="Euro 2 5 8" xfId="3874" xr:uid="{00000000-0005-0000-0000-00006E070000}"/>
    <cellStyle name="Euro 2 6" xfId="808" xr:uid="{00000000-0005-0000-0000-000055010000}"/>
    <cellStyle name="Euro 2 6 2" xfId="917" xr:uid="{00000000-0005-0000-0000-000055010000}"/>
    <cellStyle name="Euro 2 7" xfId="839" xr:uid="{00000000-0005-0000-0000-000055010000}"/>
    <cellStyle name="Euro 2 7 2" xfId="944" xr:uid="{00000000-0005-0000-0000-000055010000}"/>
    <cellStyle name="Euro 2 8" xfId="865" xr:uid="{00000000-0005-0000-0000-000055010000}"/>
    <cellStyle name="Euro 2 8 2" xfId="970" xr:uid="{00000000-0005-0000-0000-000055010000}"/>
    <cellStyle name="Euro 2 9" xfId="891" xr:uid="{00000000-0005-0000-0000-000055010000}"/>
    <cellStyle name="Euro 3" xfId="218" xr:uid="{00000000-0005-0000-0000-00005D010000}"/>
    <cellStyle name="Euro 3 2" xfId="323" xr:uid="{00000000-0005-0000-0000-00005E010000}"/>
    <cellStyle name="Euro 3 2 2" xfId="416" xr:uid="{00000000-0005-0000-0000-00005F010000}"/>
    <cellStyle name="Euro 3 3" xfId="402" xr:uid="{00000000-0005-0000-0000-000060010000}"/>
    <cellStyle name="Euro 3 4" xfId="414" xr:uid="{00000000-0005-0000-0000-000061010000}"/>
    <cellStyle name="Euro 3 4 2" xfId="815" xr:uid="{00000000-0005-0000-0000-000061010000}"/>
    <cellStyle name="Euro 3 4 2 2" xfId="924" xr:uid="{00000000-0005-0000-0000-000061010000}"/>
    <cellStyle name="Euro 3 4 3" xfId="846" xr:uid="{00000000-0005-0000-0000-000061010000}"/>
    <cellStyle name="Euro 3 4 3 2" xfId="951" xr:uid="{00000000-0005-0000-0000-000061010000}"/>
    <cellStyle name="Euro 3 4 4" xfId="872" xr:uid="{00000000-0005-0000-0000-000061010000}"/>
    <cellStyle name="Euro 3 4 4 2" xfId="977" xr:uid="{00000000-0005-0000-0000-000061010000}"/>
    <cellStyle name="Euro 3 4 5" xfId="898" xr:uid="{00000000-0005-0000-0000-000061010000}"/>
    <cellStyle name="Euro 3 5" xfId="322" xr:uid="{00000000-0005-0000-0000-000062010000}"/>
    <cellStyle name="Euro 3 5 2" xfId="810" xr:uid="{00000000-0005-0000-0000-000062010000}"/>
    <cellStyle name="Euro 3 5 2 2" xfId="919" xr:uid="{00000000-0005-0000-0000-000062010000}"/>
    <cellStyle name="Euro 3 5 3" xfId="841" xr:uid="{00000000-0005-0000-0000-000062010000}"/>
    <cellStyle name="Euro 3 5 3 2" xfId="946" xr:uid="{00000000-0005-0000-0000-000062010000}"/>
    <cellStyle name="Euro 3 5 4" xfId="867" xr:uid="{00000000-0005-0000-0000-000062010000}"/>
    <cellStyle name="Euro 3 5 4 2" xfId="972" xr:uid="{00000000-0005-0000-0000-000062010000}"/>
    <cellStyle name="Euro 3 5 5" xfId="893" xr:uid="{00000000-0005-0000-0000-000062010000}"/>
    <cellStyle name="Euro 3 6" xfId="1010" xr:uid="{00000000-0005-0000-0000-00003C000000}"/>
    <cellStyle name="Euro 4" xfId="542" xr:uid="{00000000-0005-0000-0000-000063010000}"/>
    <cellStyle name="Euro 4 10" xfId="28071" xr:uid="{00000000-0005-0000-0000-000071070000}"/>
    <cellStyle name="Euro 4 11" xfId="41549" xr:uid="{00000000-0005-0000-0000-000071070000}"/>
    <cellStyle name="Euro 4 12" xfId="1138" xr:uid="{00000000-0005-0000-0000-000071070000}"/>
    <cellStyle name="Euro 4 2" xfId="817" xr:uid="{00000000-0005-0000-0000-000063010000}"/>
    <cellStyle name="Euro 4 2 2" xfId="926" xr:uid="{00000000-0005-0000-0000-000063010000}"/>
    <cellStyle name="Euro 4 2 2 2" xfId="19076" xr:uid="{00000000-0005-0000-0000-000072070000}"/>
    <cellStyle name="Euro 4 2 2 3" xfId="32560" xr:uid="{00000000-0005-0000-0000-000072070000}"/>
    <cellStyle name="Euro 4 2 2 4" xfId="46051" xr:uid="{00000000-0005-0000-0000-000072070000}"/>
    <cellStyle name="Euro 4 2 2 5" xfId="5625" xr:uid="{00000000-0005-0000-0000-000072070000}"/>
    <cellStyle name="Euro 4 2 3" xfId="8981" xr:uid="{00000000-0005-0000-0000-000072070000}"/>
    <cellStyle name="Euro 4 2 3 2" xfId="22432" xr:uid="{00000000-0005-0000-0000-000072070000}"/>
    <cellStyle name="Euro 4 2 3 3" xfId="35916" xr:uid="{00000000-0005-0000-0000-000072070000}"/>
    <cellStyle name="Euro 4 2 3 4" xfId="49407" xr:uid="{00000000-0005-0000-0000-000072070000}"/>
    <cellStyle name="Euro 4 2 4" xfId="12337" xr:uid="{00000000-0005-0000-0000-000072070000}"/>
    <cellStyle name="Euro 4 2 4 2" xfId="25788" xr:uid="{00000000-0005-0000-0000-000072070000}"/>
    <cellStyle name="Euro 4 2 4 3" xfId="39272" xr:uid="{00000000-0005-0000-0000-000072070000}"/>
    <cellStyle name="Euro 4 2 4 4" xfId="52763" xr:uid="{00000000-0005-0000-0000-000072070000}"/>
    <cellStyle name="Euro 4 2 5" xfId="15719" xr:uid="{00000000-0005-0000-0000-000072070000}"/>
    <cellStyle name="Euro 4 2 6" xfId="29203" xr:uid="{00000000-0005-0000-0000-000072070000}"/>
    <cellStyle name="Euro 4 2 7" xfId="42694" xr:uid="{00000000-0005-0000-0000-000072070000}"/>
    <cellStyle name="Euro 4 2 8" xfId="2251" xr:uid="{00000000-0005-0000-0000-000072070000}"/>
    <cellStyle name="Euro 4 3" xfId="848" xr:uid="{00000000-0005-0000-0000-000063010000}"/>
    <cellStyle name="Euro 4 3 2" xfId="953" xr:uid="{00000000-0005-0000-0000-000063010000}"/>
    <cellStyle name="Euro 4 3 2 2" xfId="20181" xr:uid="{00000000-0005-0000-0000-000073070000}"/>
    <cellStyle name="Euro 4 3 2 3" xfId="33665" xr:uid="{00000000-0005-0000-0000-000073070000}"/>
    <cellStyle name="Euro 4 3 2 4" xfId="47156" xr:uid="{00000000-0005-0000-0000-000073070000}"/>
    <cellStyle name="Euro 4 3 2 5" xfId="6730" xr:uid="{00000000-0005-0000-0000-000073070000}"/>
    <cellStyle name="Euro 4 3 3" xfId="10086" xr:uid="{00000000-0005-0000-0000-000073070000}"/>
    <cellStyle name="Euro 4 3 3 2" xfId="23537" xr:uid="{00000000-0005-0000-0000-000073070000}"/>
    <cellStyle name="Euro 4 3 3 3" xfId="37021" xr:uid="{00000000-0005-0000-0000-000073070000}"/>
    <cellStyle name="Euro 4 3 3 4" xfId="50512" xr:uid="{00000000-0005-0000-0000-000073070000}"/>
    <cellStyle name="Euro 4 3 4" xfId="13442" xr:uid="{00000000-0005-0000-0000-000073070000}"/>
    <cellStyle name="Euro 4 3 4 2" xfId="26893" xr:uid="{00000000-0005-0000-0000-000073070000}"/>
    <cellStyle name="Euro 4 3 4 3" xfId="40377" xr:uid="{00000000-0005-0000-0000-000073070000}"/>
    <cellStyle name="Euro 4 3 4 4" xfId="53868" xr:uid="{00000000-0005-0000-0000-000073070000}"/>
    <cellStyle name="Euro 4 3 5" xfId="16824" xr:uid="{00000000-0005-0000-0000-000073070000}"/>
    <cellStyle name="Euro 4 3 6" xfId="30308" xr:uid="{00000000-0005-0000-0000-000073070000}"/>
    <cellStyle name="Euro 4 3 7" xfId="43799" xr:uid="{00000000-0005-0000-0000-000073070000}"/>
    <cellStyle name="Euro 4 3 8" xfId="3369" xr:uid="{00000000-0005-0000-0000-000073070000}"/>
    <cellStyle name="Euro 4 4" xfId="874" xr:uid="{00000000-0005-0000-0000-000063010000}"/>
    <cellStyle name="Euro 4 4 2" xfId="979" xr:uid="{00000000-0005-0000-0000-000063010000}"/>
    <cellStyle name="Euro 4 4 2 2" xfId="20715" xr:uid="{00000000-0005-0000-0000-000074070000}"/>
    <cellStyle name="Euro 4 4 2 3" xfId="34199" xr:uid="{00000000-0005-0000-0000-000074070000}"/>
    <cellStyle name="Euro 4 4 2 4" xfId="47690" xr:uid="{00000000-0005-0000-0000-000074070000}"/>
    <cellStyle name="Euro 4 4 2 5" xfId="7264" xr:uid="{00000000-0005-0000-0000-000074070000}"/>
    <cellStyle name="Euro 4 4 3" xfId="10620" xr:uid="{00000000-0005-0000-0000-000074070000}"/>
    <cellStyle name="Euro 4 4 3 2" xfId="24071" xr:uid="{00000000-0005-0000-0000-000074070000}"/>
    <cellStyle name="Euro 4 4 3 3" xfId="37555" xr:uid="{00000000-0005-0000-0000-000074070000}"/>
    <cellStyle name="Euro 4 4 3 4" xfId="51046" xr:uid="{00000000-0005-0000-0000-000074070000}"/>
    <cellStyle name="Euro 4 4 4" xfId="13976" xr:uid="{00000000-0005-0000-0000-000074070000}"/>
    <cellStyle name="Euro 4 4 4 2" xfId="27427" xr:uid="{00000000-0005-0000-0000-000074070000}"/>
    <cellStyle name="Euro 4 4 4 3" xfId="40911" xr:uid="{00000000-0005-0000-0000-000074070000}"/>
    <cellStyle name="Euro 4 4 4 4" xfId="54402" xr:uid="{00000000-0005-0000-0000-000074070000}"/>
    <cellStyle name="Euro 4 4 5" xfId="17358" xr:uid="{00000000-0005-0000-0000-000074070000}"/>
    <cellStyle name="Euro 4 4 6" xfId="30842" xr:uid="{00000000-0005-0000-0000-000074070000}"/>
    <cellStyle name="Euro 4 4 7" xfId="44333" xr:uid="{00000000-0005-0000-0000-000074070000}"/>
    <cellStyle name="Euro 4 4 8" xfId="3904" xr:uid="{00000000-0005-0000-0000-000074070000}"/>
    <cellStyle name="Euro 4 5" xfId="900" xr:uid="{00000000-0005-0000-0000-000063010000}"/>
    <cellStyle name="Euro 4 5 2" xfId="7306" xr:uid="{00000000-0005-0000-0000-000075070000}"/>
    <cellStyle name="Euro 4 5 2 2" xfId="20757" xr:uid="{00000000-0005-0000-0000-000075070000}"/>
    <cellStyle name="Euro 4 5 2 3" xfId="34241" xr:uid="{00000000-0005-0000-0000-000075070000}"/>
    <cellStyle name="Euro 4 5 2 4" xfId="47732" xr:uid="{00000000-0005-0000-0000-000075070000}"/>
    <cellStyle name="Euro 4 5 3" xfId="10662" xr:uid="{00000000-0005-0000-0000-000075070000}"/>
    <cellStyle name="Euro 4 5 3 2" xfId="24113" xr:uid="{00000000-0005-0000-0000-000075070000}"/>
    <cellStyle name="Euro 4 5 3 3" xfId="37597" xr:uid="{00000000-0005-0000-0000-000075070000}"/>
    <cellStyle name="Euro 4 5 3 4" xfId="51088" xr:uid="{00000000-0005-0000-0000-000075070000}"/>
    <cellStyle name="Euro 4 5 4" xfId="14018" xr:uid="{00000000-0005-0000-0000-000075070000}"/>
    <cellStyle name="Euro 4 5 4 2" xfId="27469" xr:uid="{00000000-0005-0000-0000-000075070000}"/>
    <cellStyle name="Euro 4 5 4 3" xfId="40953" xr:uid="{00000000-0005-0000-0000-000075070000}"/>
    <cellStyle name="Euro 4 5 4 4" xfId="54444" xr:uid="{00000000-0005-0000-0000-000075070000}"/>
    <cellStyle name="Euro 4 5 5" xfId="17400" xr:uid="{00000000-0005-0000-0000-000075070000}"/>
    <cellStyle name="Euro 4 5 6" xfId="30884" xr:uid="{00000000-0005-0000-0000-000075070000}"/>
    <cellStyle name="Euro 4 5 7" xfId="44375" xr:uid="{00000000-0005-0000-0000-000075070000}"/>
    <cellStyle name="Euro 4 5 8" xfId="3949" xr:uid="{00000000-0005-0000-0000-000075070000}"/>
    <cellStyle name="Euro 4 6" xfId="4499" xr:uid="{00000000-0005-0000-0000-000071070000}"/>
    <cellStyle name="Euro 4 6 2" xfId="17950" xr:uid="{00000000-0005-0000-0000-000071070000}"/>
    <cellStyle name="Euro 4 6 3" xfId="31434" xr:uid="{00000000-0005-0000-0000-000071070000}"/>
    <cellStyle name="Euro 4 6 4" xfId="44925" xr:uid="{00000000-0005-0000-0000-000071070000}"/>
    <cellStyle name="Euro 4 7" xfId="7855" xr:uid="{00000000-0005-0000-0000-000071070000}"/>
    <cellStyle name="Euro 4 7 2" xfId="21306" xr:uid="{00000000-0005-0000-0000-000071070000}"/>
    <cellStyle name="Euro 4 7 3" xfId="34790" xr:uid="{00000000-0005-0000-0000-000071070000}"/>
    <cellStyle name="Euro 4 7 4" xfId="48281" xr:uid="{00000000-0005-0000-0000-000071070000}"/>
    <cellStyle name="Euro 4 8" xfId="11211" xr:uid="{00000000-0005-0000-0000-000071070000}"/>
    <cellStyle name="Euro 4 8 2" xfId="24662" xr:uid="{00000000-0005-0000-0000-000071070000}"/>
    <cellStyle name="Euro 4 8 3" xfId="38146" xr:uid="{00000000-0005-0000-0000-000071070000}"/>
    <cellStyle name="Euro 4 8 4" xfId="51637" xr:uid="{00000000-0005-0000-0000-000071070000}"/>
    <cellStyle name="Euro 4 9" xfId="14592" xr:uid="{00000000-0005-0000-0000-000071070000}"/>
    <cellStyle name="Euro 5" xfId="807" xr:uid="{00000000-0005-0000-0000-000054010000}"/>
    <cellStyle name="Euro 5 2" xfId="916" xr:uid="{00000000-0005-0000-0000-000054010000}"/>
    <cellStyle name="Euro 5 2 2" xfId="20685" xr:uid="{00000000-0005-0000-0000-000076070000}"/>
    <cellStyle name="Euro 5 2 3" xfId="34169" xr:uid="{00000000-0005-0000-0000-000076070000}"/>
    <cellStyle name="Euro 5 2 4" xfId="47660" xr:uid="{00000000-0005-0000-0000-000076070000}"/>
    <cellStyle name="Euro 5 2 5" xfId="7234" xr:uid="{00000000-0005-0000-0000-000076070000}"/>
    <cellStyle name="Euro 5 3" xfId="10590" xr:uid="{00000000-0005-0000-0000-000076070000}"/>
    <cellStyle name="Euro 5 3 2" xfId="24041" xr:uid="{00000000-0005-0000-0000-000076070000}"/>
    <cellStyle name="Euro 5 3 3" xfId="37525" xr:uid="{00000000-0005-0000-0000-000076070000}"/>
    <cellStyle name="Euro 5 3 4" xfId="51016" xr:uid="{00000000-0005-0000-0000-000076070000}"/>
    <cellStyle name="Euro 5 4" xfId="13946" xr:uid="{00000000-0005-0000-0000-000076070000}"/>
    <cellStyle name="Euro 5 4 2" xfId="27397" xr:uid="{00000000-0005-0000-0000-000076070000}"/>
    <cellStyle name="Euro 5 4 3" xfId="40881" xr:uid="{00000000-0005-0000-0000-000076070000}"/>
    <cellStyle name="Euro 5 4 4" xfId="54372" xr:uid="{00000000-0005-0000-0000-000076070000}"/>
    <cellStyle name="Euro 5 5" xfId="17328" xr:uid="{00000000-0005-0000-0000-000076070000}"/>
    <cellStyle name="Euro 5 6" xfId="30812" xr:uid="{00000000-0005-0000-0000-000076070000}"/>
    <cellStyle name="Euro 5 7" xfId="44303" xr:uid="{00000000-0005-0000-0000-000076070000}"/>
    <cellStyle name="Euro 5 8" xfId="3873" xr:uid="{00000000-0005-0000-0000-000076070000}"/>
    <cellStyle name="Euro 6" xfId="838" xr:uid="{00000000-0005-0000-0000-000054010000}"/>
    <cellStyle name="Euro 6 2" xfId="943" xr:uid="{00000000-0005-0000-0000-000054010000}"/>
    <cellStyle name="Euro 7" xfId="864" xr:uid="{00000000-0005-0000-0000-000054010000}"/>
    <cellStyle name="Euro 7 2" xfId="969" xr:uid="{00000000-0005-0000-0000-000054010000}"/>
    <cellStyle name="Euro 8" xfId="890" xr:uid="{00000000-0005-0000-0000-000054010000}"/>
    <cellStyle name="Geheimhaltung" xfId="100" xr:uid="{00000000-0005-0000-0000-000064010000}"/>
    <cellStyle name="Geheimhaltung 2" xfId="101" xr:uid="{00000000-0005-0000-0000-000065010000}"/>
    <cellStyle name="Geheimhaltung 2 2" xfId="153" xr:uid="{00000000-0005-0000-0000-000066010000}"/>
    <cellStyle name="Geheimhaltung 3" xfId="154" xr:uid="{00000000-0005-0000-0000-000067010000}"/>
    <cellStyle name="Geheimhaltung_Kopie von sg36_energieverw_vg_ab_2005" xfId="102" xr:uid="{00000000-0005-0000-0000-000068010000}"/>
    <cellStyle name="geschätztes E. Dezimal" xfId="155" xr:uid="{00000000-0005-0000-0000-000069010000}"/>
    <cellStyle name="geschätztes E. ganzzahlig" xfId="156" xr:uid="{00000000-0005-0000-0000-00006A010000}"/>
    <cellStyle name="Gut" xfId="243" builtinId="26" customBuiltin="1"/>
    <cellStyle name="Gut 2" xfId="103" xr:uid="{00000000-0005-0000-0000-00006C010000}"/>
    <cellStyle name="Gut 2 2" xfId="659" xr:uid="{00000000-0005-0000-0000-00006D010000}"/>
    <cellStyle name="Gut 2 3" xfId="532" xr:uid="{00000000-0005-0000-0000-00006E010000}"/>
    <cellStyle name="Gut 2 4" xfId="479" xr:uid="{00000000-0005-0000-0000-00006F010000}"/>
    <cellStyle name="Gut 3" xfId="324" xr:uid="{00000000-0005-0000-0000-000070010000}"/>
    <cellStyle name="Gut 3 2" xfId="585" xr:uid="{00000000-0005-0000-0000-000071010000}"/>
    <cellStyle name="Gut 4" xfId="1119" xr:uid="{00000000-0005-0000-0000-000083070000}"/>
    <cellStyle name="Gut 5" xfId="1093" xr:uid="{00000000-0005-0000-0000-000084070000}"/>
    <cellStyle name="Headline" xfId="219" xr:uid="{00000000-0005-0000-0000-000072010000}"/>
    <cellStyle name="Hyperlink 2" xfId="6" xr:uid="{00000000-0005-0000-0000-000073010000}"/>
    <cellStyle name="Hyperlink 2 2" xfId="104" xr:uid="{00000000-0005-0000-0000-000074010000}"/>
    <cellStyle name="Hyperlink 2 2 2" xfId="133" xr:uid="{00000000-0005-0000-0000-000075010000}"/>
    <cellStyle name="Hyperlink 2 2 3" xfId="325" xr:uid="{00000000-0005-0000-0000-000076010000}"/>
    <cellStyle name="Hyperlink 2 3" xfId="168" xr:uid="{00000000-0005-0000-0000-000077010000}"/>
    <cellStyle name="Hyperlink 2 3 2" xfId="327" xr:uid="{00000000-0005-0000-0000-000078010000}"/>
    <cellStyle name="Hyperlink 2 3 3" xfId="326" xr:uid="{00000000-0005-0000-0000-000079010000}"/>
    <cellStyle name="Hyperlink 2 4" xfId="328" xr:uid="{00000000-0005-0000-0000-00007A010000}"/>
    <cellStyle name="Hyperlink 2 5" xfId="329" xr:uid="{00000000-0005-0000-0000-00007B010000}"/>
    <cellStyle name="Hyperlink 2 6" xfId="997" xr:uid="{00000000-0005-0000-0000-00003F000000}"/>
    <cellStyle name="Hyperlink 3" xfId="7" xr:uid="{00000000-0005-0000-0000-00007C010000}"/>
    <cellStyle name="Hyperlink 3 2" xfId="134" xr:uid="{00000000-0005-0000-0000-00007D010000}"/>
    <cellStyle name="Hyperlink 4" xfId="330" xr:uid="{00000000-0005-0000-0000-00007E010000}"/>
    <cellStyle name="Hyperlink 4 2" xfId="1150" xr:uid="{00000000-0005-0000-0000-00008E070000}"/>
    <cellStyle name="Hyperlink 5" xfId="776" xr:uid="{00000000-0005-0000-0000-00007F010000}"/>
    <cellStyle name="Hyperlink 5 2" xfId="777" xr:uid="{00000000-0005-0000-0000-000080010000}"/>
    <cellStyle name="in Millionen" xfId="157" xr:uid="{00000000-0005-0000-0000-000081010000}"/>
    <cellStyle name="in Tausend" xfId="105" xr:uid="{00000000-0005-0000-0000-000082010000}"/>
    <cellStyle name="InhaltNormal" xfId="331" xr:uid="{00000000-0005-0000-0000-000083010000}"/>
    <cellStyle name="InhaltNormal 2" xfId="778" xr:uid="{00000000-0005-0000-0000-000084010000}"/>
    <cellStyle name="Jahr" xfId="135" xr:uid="{00000000-0005-0000-0000-000085010000}"/>
    <cellStyle name="Jahr 2" xfId="136" xr:uid="{00000000-0005-0000-0000-000086010000}"/>
    <cellStyle name="Jahr 2 2" xfId="332" xr:uid="{00000000-0005-0000-0000-000087010000}"/>
    <cellStyle name="Komma" xfId="832" builtinId="3"/>
    <cellStyle name="Komma 10" xfId="1630" xr:uid="{00000000-0005-0000-0000-000094070000}"/>
    <cellStyle name="Komma 10 2" xfId="2184" xr:uid="{00000000-0005-0000-0000-000095070000}"/>
    <cellStyle name="Komma 10 2 2" xfId="3325" xr:uid="{00000000-0005-0000-0000-000096070000}"/>
    <cellStyle name="Komma 10 2 2 2" xfId="6686" xr:uid="{00000000-0005-0000-0000-000096070000}"/>
    <cellStyle name="Komma 10 2 2 2 2" xfId="20137" xr:uid="{00000000-0005-0000-0000-000096070000}"/>
    <cellStyle name="Komma 10 2 2 2 3" xfId="33621" xr:uid="{00000000-0005-0000-0000-000096070000}"/>
    <cellStyle name="Komma 10 2 2 2 4" xfId="47112" xr:uid="{00000000-0005-0000-0000-000096070000}"/>
    <cellStyle name="Komma 10 2 2 3" xfId="10042" xr:uid="{00000000-0005-0000-0000-000096070000}"/>
    <cellStyle name="Komma 10 2 2 3 2" xfId="23493" xr:uid="{00000000-0005-0000-0000-000096070000}"/>
    <cellStyle name="Komma 10 2 2 3 3" xfId="36977" xr:uid="{00000000-0005-0000-0000-000096070000}"/>
    <cellStyle name="Komma 10 2 2 3 4" xfId="50468" xr:uid="{00000000-0005-0000-0000-000096070000}"/>
    <cellStyle name="Komma 10 2 2 4" xfId="13398" xr:uid="{00000000-0005-0000-0000-000096070000}"/>
    <cellStyle name="Komma 10 2 2 4 2" xfId="26849" xr:uid="{00000000-0005-0000-0000-000096070000}"/>
    <cellStyle name="Komma 10 2 2 4 3" xfId="40333" xr:uid="{00000000-0005-0000-0000-000096070000}"/>
    <cellStyle name="Komma 10 2 2 4 4" xfId="53824" xr:uid="{00000000-0005-0000-0000-000096070000}"/>
    <cellStyle name="Komma 10 2 2 5" xfId="16780" xr:uid="{00000000-0005-0000-0000-000096070000}"/>
    <cellStyle name="Komma 10 2 2 6" xfId="30264" xr:uid="{00000000-0005-0000-0000-000096070000}"/>
    <cellStyle name="Komma 10 2 2 7" xfId="43755" xr:uid="{00000000-0005-0000-0000-000096070000}"/>
    <cellStyle name="Komma 10 2 3" xfId="5559" xr:uid="{00000000-0005-0000-0000-000095070000}"/>
    <cellStyle name="Komma 10 2 3 2" xfId="19010" xr:uid="{00000000-0005-0000-0000-000095070000}"/>
    <cellStyle name="Komma 10 2 3 3" xfId="32494" xr:uid="{00000000-0005-0000-0000-000095070000}"/>
    <cellStyle name="Komma 10 2 3 4" xfId="45985" xr:uid="{00000000-0005-0000-0000-000095070000}"/>
    <cellStyle name="Komma 10 2 4" xfId="8915" xr:uid="{00000000-0005-0000-0000-000095070000}"/>
    <cellStyle name="Komma 10 2 4 2" xfId="22366" xr:uid="{00000000-0005-0000-0000-000095070000}"/>
    <cellStyle name="Komma 10 2 4 3" xfId="35850" xr:uid="{00000000-0005-0000-0000-000095070000}"/>
    <cellStyle name="Komma 10 2 4 4" xfId="49341" xr:uid="{00000000-0005-0000-0000-000095070000}"/>
    <cellStyle name="Komma 10 2 5" xfId="12271" xr:uid="{00000000-0005-0000-0000-000095070000}"/>
    <cellStyle name="Komma 10 2 5 2" xfId="25722" xr:uid="{00000000-0005-0000-0000-000095070000}"/>
    <cellStyle name="Komma 10 2 5 3" xfId="39206" xr:uid="{00000000-0005-0000-0000-000095070000}"/>
    <cellStyle name="Komma 10 2 5 4" xfId="52697" xr:uid="{00000000-0005-0000-0000-000095070000}"/>
    <cellStyle name="Komma 10 2 6" xfId="15653" xr:uid="{00000000-0005-0000-0000-000095070000}"/>
    <cellStyle name="Komma 10 2 7" xfId="29137" xr:uid="{00000000-0005-0000-0000-000095070000}"/>
    <cellStyle name="Komma 10 2 8" xfId="42628" xr:uid="{00000000-0005-0000-0000-000095070000}"/>
    <cellStyle name="Komma 10 3" xfId="2766" xr:uid="{00000000-0005-0000-0000-000097070000}"/>
    <cellStyle name="Komma 10 3 2" xfId="6127" xr:uid="{00000000-0005-0000-0000-000097070000}"/>
    <cellStyle name="Komma 10 3 2 2" xfId="19578" xr:uid="{00000000-0005-0000-0000-000097070000}"/>
    <cellStyle name="Komma 10 3 2 3" xfId="33062" xr:uid="{00000000-0005-0000-0000-000097070000}"/>
    <cellStyle name="Komma 10 3 2 4" xfId="46553" xr:uid="{00000000-0005-0000-0000-000097070000}"/>
    <cellStyle name="Komma 10 3 3" xfId="9483" xr:uid="{00000000-0005-0000-0000-000097070000}"/>
    <cellStyle name="Komma 10 3 3 2" xfId="22934" xr:uid="{00000000-0005-0000-0000-000097070000}"/>
    <cellStyle name="Komma 10 3 3 3" xfId="36418" xr:uid="{00000000-0005-0000-0000-000097070000}"/>
    <cellStyle name="Komma 10 3 3 4" xfId="49909" xr:uid="{00000000-0005-0000-0000-000097070000}"/>
    <cellStyle name="Komma 10 3 4" xfId="12839" xr:uid="{00000000-0005-0000-0000-000097070000}"/>
    <cellStyle name="Komma 10 3 4 2" xfId="26290" xr:uid="{00000000-0005-0000-0000-000097070000}"/>
    <cellStyle name="Komma 10 3 4 3" xfId="39774" xr:uid="{00000000-0005-0000-0000-000097070000}"/>
    <cellStyle name="Komma 10 3 4 4" xfId="53265" xr:uid="{00000000-0005-0000-0000-000097070000}"/>
    <cellStyle name="Komma 10 3 5" xfId="16221" xr:uid="{00000000-0005-0000-0000-000097070000}"/>
    <cellStyle name="Komma 10 3 6" xfId="29705" xr:uid="{00000000-0005-0000-0000-000097070000}"/>
    <cellStyle name="Komma 10 3 7" xfId="43196" xr:uid="{00000000-0005-0000-0000-000097070000}"/>
    <cellStyle name="Komma 10 4" xfId="5000" xr:uid="{00000000-0005-0000-0000-000094070000}"/>
    <cellStyle name="Komma 10 4 2" xfId="18451" xr:uid="{00000000-0005-0000-0000-000094070000}"/>
    <cellStyle name="Komma 10 4 3" xfId="31935" xr:uid="{00000000-0005-0000-0000-000094070000}"/>
    <cellStyle name="Komma 10 4 4" xfId="45426" xr:uid="{00000000-0005-0000-0000-000094070000}"/>
    <cellStyle name="Komma 10 5" xfId="8356" xr:uid="{00000000-0005-0000-0000-000094070000}"/>
    <cellStyle name="Komma 10 5 2" xfId="21807" xr:uid="{00000000-0005-0000-0000-000094070000}"/>
    <cellStyle name="Komma 10 5 3" xfId="35291" xr:uid="{00000000-0005-0000-0000-000094070000}"/>
    <cellStyle name="Komma 10 5 4" xfId="48782" xr:uid="{00000000-0005-0000-0000-000094070000}"/>
    <cellStyle name="Komma 10 6" xfId="11712" xr:uid="{00000000-0005-0000-0000-000094070000}"/>
    <cellStyle name="Komma 10 6 2" xfId="25163" xr:uid="{00000000-0005-0000-0000-000094070000}"/>
    <cellStyle name="Komma 10 6 3" xfId="38647" xr:uid="{00000000-0005-0000-0000-000094070000}"/>
    <cellStyle name="Komma 10 6 4" xfId="52138" xr:uid="{00000000-0005-0000-0000-000094070000}"/>
    <cellStyle name="Komma 10 7" xfId="15094" xr:uid="{00000000-0005-0000-0000-000094070000}"/>
    <cellStyle name="Komma 10 8" xfId="28578" xr:uid="{00000000-0005-0000-0000-000094070000}"/>
    <cellStyle name="Komma 10 9" xfId="42069" xr:uid="{00000000-0005-0000-0000-000094070000}"/>
    <cellStyle name="Komma 11" xfId="2201" xr:uid="{00000000-0005-0000-0000-000098070000}"/>
    <cellStyle name="Komma 11 2" xfId="5576" xr:uid="{00000000-0005-0000-0000-000098070000}"/>
    <cellStyle name="Komma 11 2 2" xfId="19027" xr:uid="{00000000-0005-0000-0000-000098070000}"/>
    <cellStyle name="Komma 11 2 3" xfId="32511" xr:uid="{00000000-0005-0000-0000-000098070000}"/>
    <cellStyle name="Komma 11 2 4" xfId="46002" xr:uid="{00000000-0005-0000-0000-000098070000}"/>
    <cellStyle name="Komma 11 3" xfId="8932" xr:uid="{00000000-0005-0000-0000-000098070000}"/>
    <cellStyle name="Komma 11 3 2" xfId="22383" xr:uid="{00000000-0005-0000-0000-000098070000}"/>
    <cellStyle name="Komma 11 3 3" xfId="35867" xr:uid="{00000000-0005-0000-0000-000098070000}"/>
    <cellStyle name="Komma 11 3 4" xfId="49358" xr:uid="{00000000-0005-0000-0000-000098070000}"/>
    <cellStyle name="Komma 11 4" xfId="12288" xr:uid="{00000000-0005-0000-0000-000098070000}"/>
    <cellStyle name="Komma 11 4 2" xfId="25739" xr:uid="{00000000-0005-0000-0000-000098070000}"/>
    <cellStyle name="Komma 11 4 3" xfId="39223" xr:uid="{00000000-0005-0000-0000-000098070000}"/>
    <cellStyle name="Komma 11 4 4" xfId="52714" xr:uid="{00000000-0005-0000-0000-000098070000}"/>
    <cellStyle name="Komma 11 5" xfId="15670" xr:uid="{00000000-0005-0000-0000-000098070000}"/>
    <cellStyle name="Komma 11 6" xfId="29154" xr:uid="{00000000-0005-0000-0000-000098070000}"/>
    <cellStyle name="Komma 11 7" xfId="42645" xr:uid="{00000000-0005-0000-0000-000098070000}"/>
    <cellStyle name="Komma 12" xfId="3342" xr:uid="{00000000-0005-0000-0000-000099070000}"/>
    <cellStyle name="Komma 12 2" xfId="6703" xr:uid="{00000000-0005-0000-0000-000099070000}"/>
    <cellStyle name="Komma 12 2 2" xfId="20154" xr:uid="{00000000-0005-0000-0000-000099070000}"/>
    <cellStyle name="Komma 12 2 3" xfId="33638" xr:uid="{00000000-0005-0000-0000-000099070000}"/>
    <cellStyle name="Komma 12 2 4" xfId="47129" xr:uid="{00000000-0005-0000-0000-000099070000}"/>
    <cellStyle name="Komma 12 3" xfId="10059" xr:uid="{00000000-0005-0000-0000-000099070000}"/>
    <cellStyle name="Komma 12 3 2" xfId="23510" xr:uid="{00000000-0005-0000-0000-000099070000}"/>
    <cellStyle name="Komma 12 3 3" xfId="36994" xr:uid="{00000000-0005-0000-0000-000099070000}"/>
    <cellStyle name="Komma 12 3 4" xfId="50485" xr:uid="{00000000-0005-0000-0000-000099070000}"/>
    <cellStyle name="Komma 12 4" xfId="13415" xr:uid="{00000000-0005-0000-0000-000099070000}"/>
    <cellStyle name="Komma 12 4 2" xfId="26866" xr:uid="{00000000-0005-0000-0000-000099070000}"/>
    <cellStyle name="Komma 12 4 3" xfId="40350" xr:uid="{00000000-0005-0000-0000-000099070000}"/>
    <cellStyle name="Komma 12 4 4" xfId="53841" xr:uid="{00000000-0005-0000-0000-000099070000}"/>
    <cellStyle name="Komma 12 5" xfId="16797" xr:uid="{00000000-0005-0000-0000-000099070000}"/>
    <cellStyle name="Komma 12 6" xfId="30281" xr:uid="{00000000-0005-0000-0000-000099070000}"/>
    <cellStyle name="Komma 12 7" xfId="43772" xr:uid="{00000000-0005-0000-0000-000099070000}"/>
    <cellStyle name="Komma 13" xfId="3857" xr:uid="{00000000-0005-0000-0000-00009A070000}"/>
    <cellStyle name="Komma 13 2" xfId="7218" xr:uid="{00000000-0005-0000-0000-00009A070000}"/>
    <cellStyle name="Komma 13 2 2" xfId="20669" xr:uid="{00000000-0005-0000-0000-00009A070000}"/>
    <cellStyle name="Komma 13 2 3" xfId="34153" xr:uid="{00000000-0005-0000-0000-00009A070000}"/>
    <cellStyle name="Komma 13 2 4" xfId="47644" xr:uid="{00000000-0005-0000-0000-00009A070000}"/>
    <cellStyle name="Komma 13 3" xfId="10574" xr:uid="{00000000-0005-0000-0000-00009A070000}"/>
    <cellStyle name="Komma 13 3 2" xfId="24025" xr:uid="{00000000-0005-0000-0000-00009A070000}"/>
    <cellStyle name="Komma 13 3 3" xfId="37509" xr:uid="{00000000-0005-0000-0000-00009A070000}"/>
    <cellStyle name="Komma 13 3 4" xfId="51000" xr:uid="{00000000-0005-0000-0000-00009A070000}"/>
    <cellStyle name="Komma 13 4" xfId="13930" xr:uid="{00000000-0005-0000-0000-00009A070000}"/>
    <cellStyle name="Komma 13 4 2" xfId="27381" xr:uid="{00000000-0005-0000-0000-00009A070000}"/>
    <cellStyle name="Komma 13 4 3" xfId="40865" xr:uid="{00000000-0005-0000-0000-00009A070000}"/>
    <cellStyle name="Komma 13 4 4" xfId="54356" xr:uid="{00000000-0005-0000-0000-00009A070000}"/>
    <cellStyle name="Komma 13 5" xfId="17312" xr:uid="{00000000-0005-0000-0000-00009A070000}"/>
    <cellStyle name="Komma 13 6" xfId="30796" xr:uid="{00000000-0005-0000-0000-00009A070000}"/>
    <cellStyle name="Komma 13 7" xfId="44287" xr:uid="{00000000-0005-0000-0000-00009A070000}"/>
    <cellStyle name="Komma 14" xfId="3922" xr:uid="{00000000-0005-0000-0000-00009B070000}"/>
    <cellStyle name="Komma 14 2" xfId="7279" xr:uid="{00000000-0005-0000-0000-00009B070000}"/>
    <cellStyle name="Komma 14 2 2" xfId="20730" xr:uid="{00000000-0005-0000-0000-00009B070000}"/>
    <cellStyle name="Komma 14 2 3" xfId="34214" xr:uid="{00000000-0005-0000-0000-00009B070000}"/>
    <cellStyle name="Komma 14 2 4" xfId="47705" xr:uid="{00000000-0005-0000-0000-00009B070000}"/>
    <cellStyle name="Komma 14 3" xfId="10635" xr:uid="{00000000-0005-0000-0000-00009B070000}"/>
    <cellStyle name="Komma 14 3 2" xfId="24086" xr:uid="{00000000-0005-0000-0000-00009B070000}"/>
    <cellStyle name="Komma 14 3 3" xfId="37570" xr:uid="{00000000-0005-0000-0000-00009B070000}"/>
    <cellStyle name="Komma 14 3 4" xfId="51061" xr:uid="{00000000-0005-0000-0000-00009B070000}"/>
    <cellStyle name="Komma 14 4" xfId="13991" xr:uid="{00000000-0005-0000-0000-00009B070000}"/>
    <cellStyle name="Komma 14 4 2" xfId="27442" xr:uid="{00000000-0005-0000-0000-00009B070000}"/>
    <cellStyle name="Komma 14 4 3" xfId="40926" xr:uid="{00000000-0005-0000-0000-00009B070000}"/>
    <cellStyle name="Komma 14 4 4" xfId="54417" xr:uid="{00000000-0005-0000-0000-00009B070000}"/>
    <cellStyle name="Komma 14 5" xfId="17373" xr:uid="{00000000-0005-0000-0000-00009B070000}"/>
    <cellStyle name="Komma 14 6" xfId="30857" xr:uid="{00000000-0005-0000-0000-00009B070000}"/>
    <cellStyle name="Komma 14 7" xfId="44348" xr:uid="{00000000-0005-0000-0000-00009B070000}"/>
    <cellStyle name="Komma 15" xfId="1049" xr:uid="{00000000-0005-0000-0000-0000D9070000}"/>
    <cellStyle name="Komma 15 2" xfId="14555" xr:uid="{00000000-0005-0000-0000-0000D9070000}"/>
    <cellStyle name="Komma 15 3" xfId="28020" xr:uid="{00000000-0005-0000-0000-0000D9070000}"/>
    <cellStyle name="Komma 15 4" xfId="41487" xr:uid="{00000000-0005-0000-0000-0000D9070000}"/>
    <cellStyle name="Komma 16" xfId="4450" xr:uid="{00000000-0005-0000-0000-000013160000}"/>
    <cellStyle name="Komma 16 2" xfId="17901" xr:uid="{00000000-0005-0000-0000-000013160000}"/>
    <cellStyle name="Komma 16 3" xfId="31385" xr:uid="{00000000-0005-0000-0000-000013160000}"/>
    <cellStyle name="Komma 16 4" xfId="44876" xr:uid="{00000000-0005-0000-0000-000013160000}"/>
    <cellStyle name="Komma 17" xfId="7806" xr:uid="{00000000-0005-0000-0000-00002F230000}"/>
    <cellStyle name="Komma 17 2" xfId="21257" xr:uid="{00000000-0005-0000-0000-00002F230000}"/>
    <cellStyle name="Komma 17 3" xfId="34741" xr:uid="{00000000-0005-0000-0000-00002F230000}"/>
    <cellStyle name="Komma 17 4" xfId="48232" xr:uid="{00000000-0005-0000-0000-00002F230000}"/>
    <cellStyle name="Komma 18" xfId="11162" xr:uid="{00000000-0005-0000-0000-00004B300000}"/>
    <cellStyle name="Komma 18 2" xfId="24613" xr:uid="{00000000-0005-0000-0000-00004B300000}"/>
    <cellStyle name="Komma 18 3" xfId="38097" xr:uid="{00000000-0005-0000-0000-00004B300000}"/>
    <cellStyle name="Komma 18 4" xfId="51588" xr:uid="{00000000-0005-0000-0000-00004B300000}"/>
    <cellStyle name="Komma 19" xfId="1031" xr:uid="{00000000-0005-0000-0000-00008F1B0000}"/>
    <cellStyle name="Komma 19 2" xfId="14538" xr:uid="{00000000-0005-0000-0000-0000631B0000}"/>
    <cellStyle name="Komma 2" xfId="4" xr:uid="{00000000-0005-0000-0000-000088010000}"/>
    <cellStyle name="Komma 2 10" xfId="11150" xr:uid="{00000000-0005-0000-0000-00009C070000}"/>
    <cellStyle name="Komma 2 10 2" xfId="24601" xr:uid="{00000000-0005-0000-0000-00009C070000}"/>
    <cellStyle name="Komma 2 10 3" xfId="38085" xr:uid="{00000000-0005-0000-0000-00009C070000}"/>
    <cellStyle name="Komma 2 10 4" xfId="51576" xr:uid="{00000000-0005-0000-0000-00009C070000}"/>
    <cellStyle name="Komma 2 11" xfId="1019" xr:uid="{00000000-0005-0000-0000-000044000000}"/>
    <cellStyle name="Komma 2 12" xfId="14526" xr:uid="{00000000-0005-0000-0000-000044000000}"/>
    <cellStyle name="Komma 2 13" xfId="27979" xr:uid="{00000000-0005-0000-0000-000044000000}"/>
    <cellStyle name="Komma 2 14" xfId="41446" xr:uid="{00000000-0005-0000-0000-000044000000}"/>
    <cellStyle name="Komma 2 15" xfId="998" xr:uid="{00000000-0005-0000-0000-000043000000}"/>
    <cellStyle name="Komma 2 16" xfId="54943" xr:uid="{00000000-0005-0000-0000-000093000000}"/>
    <cellStyle name="Komma 2 2" xfId="333" xr:uid="{00000000-0005-0000-0000-000089010000}"/>
    <cellStyle name="Komma 2 2 2" xfId="410" xr:uid="{00000000-0005-0000-0000-00008A010000}"/>
    <cellStyle name="Komma 2 2 2 2" xfId="814" xr:uid="{00000000-0005-0000-0000-00008A010000}"/>
    <cellStyle name="Komma 2 2 2 2 2" xfId="923" xr:uid="{00000000-0005-0000-0000-00008A010000}"/>
    <cellStyle name="Komma 2 2 2 3" xfId="845" xr:uid="{00000000-0005-0000-0000-00008A010000}"/>
    <cellStyle name="Komma 2 2 2 3 2" xfId="950" xr:uid="{00000000-0005-0000-0000-00008A010000}"/>
    <cellStyle name="Komma 2 2 2 4" xfId="871" xr:uid="{00000000-0005-0000-0000-00008A010000}"/>
    <cellStyle name="Komma 2 2 2 4 2" xfId="976" xr:uid="{00000000-0005-0000-0000-00008A010000}"/>
    <cellStyle name="Komma 2 2 2 5" xfId="897" xr:uid="{00000000-0005-0000-0000-00008A010000}"/>
    <cellStyle name="Komma 2 2 3" xfId="811" xr:uid="{00000000-0005-0000-0000-000089010000}"/>
    <cellStyle name="Komma 2 2 3 2" xfId="920" xr:uid="{00000000-0005-0000-0000-000089010000}"/>
    <cellStyle name="Komma 2 2 4" xfId="842" xr:uid="{00000000-0005-0000-0000-000089010000}"/>
    <cellStyle name="Komma 2 2 4 2" xfId="947" xr:uid="{00000000-0005-0000-0000-000089010000}"/>
    <cellStyle name="Komma 2 2 5" xfId="868" xr:uid="{00000000-0005-0000-0000-000089010000}"/>
    <cellStyle name="Komma 2 2 5 2" xfId="973" xr:uid="{00000000-0005-0000-0000-000089010000}"/>
    <cellStyle name="Komma 2 2 6" xfId="894" xr:uid="{00000000-0005-0000-0000-000089010000}"/>
    <cellStyle name="Komma 2 2 7" xfId="1610" xr:uid="{00000000-0005-0000-0000-00009D070000}"/>
    <cellStyle name="Komma 2 3" xfId="366" xr:uid="{00000000-0005-0000-0000-00008B010000}"/>
    <cellStyle name="Komma 2 3 2" xfId="812" xr:uid="{00000000-0005-0000-0000-00008B010000}"/>
    <cellStyle name="Komma 2 3 2 2" xfId="921" xr:uid="{00000000-0005-0000-0000-00008B010000}"/>
    <cellStyle name="Komma 2 3 2 2 2" xfId="19015" xr:uid="{00000000-0005-0000-0000-00009E070000}"/>
    <cellStyle name="Komma 2 3 2 3" xfId="32499" xr:uid="{00000000-0005-0000-0000-00009E070000}"/>
    <cellStyle name="Komma 2 3 2 4" xfId="45990" xr:uid="{00000000-0005-0000-0000-00009E070000}"/>
    <cellStyle name="Komma 2 3 2 5" xfId="5564" xr:uid="{00000000-0005-0000-0000-00009E070000}"/>
    <cellStyle name="Komma 2 3 3" xfId="843" xr:uid="{00000000-0005-0000-0000-00008B010000}"/>
    <cellStyle name="Komma 2 3 3 2" xfId="948" xr:uid="{00000000-0005-0000-0000-00008B010000}"/>
    <cellStyle name="Komma 2 3 3 2 2" xfId="22371" xr:uid="{00000000-0005-0000-0000-00009E070000}"/>
    <cellStyle name="Komma 2 3 3 3" xfId="35855" xr:uid="{00000000-0005-0000-0000-00009E070000}"/>
    <cellStyle name="Komma 2 3 3 4" xfId="49346" xr:uid="{00000000-0005-0000-0000-00009E070000}"/>
    <cellStyle name="Komma 2 3 3 5" xfId="8920" xr:uid="{00000000-0005-0000-0000-00009E070000}"/>
    <cellStyle name="Komma 2 3 4" xfId="869" xr:uid="{00000000-0005-0000-0000-00008B010000}"/>
    <cellStyle name="Komma 2 3 4 2" xfId="974" xr:uid="{00000000-0005-0000-0000-00008B010000}"/>
    <cellStyle name="Komma 2 3 4 2 2" xfId="25727" xr:uid="{00000000-0005-0000-0000-00009E070000}"/>
    <cellStyle name="Komma 2 3 4 3" xfId="39211" xr:uid="{00000000-0005-0000-0000-00009E070000}"/>
    <cellStyle name="Komma 2 3 4 4" xfId="52702" xr:uid="{00000000-0005-0000-0000-00009E070000}"/>
    <cellStyle name="Komma 2 3 4 5" xfId="12276" xr:uid="{00000000-0005-0000-0000-00009E070000}"/>
    <cellStyle name="Komma 2 3 5" xfId="895" xr:uid="{00000000-0005-0000-0000-00008B010000}"/>
    <cellStyle name="Komma 2 3 5 2" xfId="15658" xr:uid="{00000000-0005-0000-0000-00009E070000}"/>
    <cellStyle name="Komma 2 3 6" xfId="29142" xr:uid="{00000000-0005-0000-0000-00009E070000}"/>
    <cellStyle name="Komma 2 3 7" xfId="42633" xr:uid="{00000000-0005-0000-0000-00009E070000}"/>
    <cellStyle name="Komma 2 3 8" xfId="2189" xr:uid="{00000000-0005-0000-0000-00009E070000}"/>
    <cellStyle name="Komma 2 4" xfId="806" xr:uid="{00000000-0005-0000-0000-000088010000}"/>
    <cellStyle name="Komma 2 4 2" xfId="915" xr:uid="{00000000-0005-0000-0000-000088010000}"/>
    <cellStyle name="Komma 2 4 2 2" xfId="20142" xr:uid="{00000000-0005-0000-0000-00009F070000}"/>
    <cellStyle name="Komma 2 4 2 3" xfId="33626" xr:uid="{00000000-0005-0000-0000-00009F070000}"/>
    <cellStyle name="Komma 2 4 2 4" xfId="47117" xr:uid="{00000000-0005-0000-0000-00009F070000}"/>
    <cellStyle name="Komma 2 4 2 5" xfId="6691" xr:uid="{00000000-0005-0000-0000-00009F070000}"/>
    <cellStyle name="Komma 2 4 3" xfId="10047" xr:uid="{00000000-0005-0000-0000-00009F070000}"/>
    <cellStyle name="Komma 2 4 3 2" xfId="23498" xr:uid="{00000000-0005-0000-0000-00009F070000}"/>
    <cellStyle name="Komma 2 4 3 3" xfId="36982" xr:uid="{00000000-0005-0000-0000-00009F070000}"/>
    <cellStyle name="Komma 2 4 3 4" xfId="50473" xr:uid="{00000000-0005-0000-0000-00009F070000}"/>
    <cellStyle name="Komma 2 4 4" xfId="13403" xr:uid="{00000000-0005-0000-0000-00009F070000}"/>
    <cellStyle name="Komma 2 4 4 2" xfId="26854" xr:uid="{00000000-0005-0000-0000-00009F070000}"/>
    <cellStyle name="Komma 2 4 4 3" xfId="40338" xr:uid="{00000000-0005-0000-0000-00009F070000}"/>
    <cellStyle name="Komma 2 4 4 4" xfId="53829" xr:uid="{00000000-0005-0000-0000-00009F070000}"/>
    <cellStyle name="Komma 2 4 5" xfId="16785" xr:uid="{00000000-0005-0000-0000-00009F070000}"/>
    <cellStyle name="Komma 2 4 6" xfId="30269" xr:uid="{00000000-0005-0000-0000-00009F070000}"/>
    <cellStyle name="Komma 2 4 7" xfId="43760" xr:uid="{00000000-0005-0000-0000-00009F070000}"/>
    <cellStyle name="Komma 2 4 8" xfId="3330" xr:uid="{00000000-0005-0000-0000-00009F070000}"/>
    <cellStyle name="Komma 2 5" xfId="837" xr:uid="{00000000-0005-0000-0000-000088010000}"/>
    <cellStyle name="Komma 2 5 2" xfId="942" xr:uid="{00000000-0005-0000-0000-000088010000}"/>
    <cellStyle name="Komma 2 5 2 2" xfId="20684" xr:uid="{00000000-0005-0000-0000-0000A0070000}"/>
    <cellStyle name="Komma 2 5 2 3" xfId="34168" xr:uid="{00000000-0005-0000-0000-0000A0070000}"/>
    <cellStyle name="Komma 2 5 2 4" xfId="47659" xr:uid="{00000000-0005-0000-0000-0000A0070000}"/>
    <cellStyle name="Komma 2 5 2 5" xfId="7233" xr:uid="{00000000-0005-0000-0000-0000A0070000}"/>
    <cellStyle name="Komma 2 5 3" xfId="10589" xr:uid="{00000000-0005-0000-0000-0000A0070000}"/>
    <cellStyle name="Komma 2 5 3 2" xfId="24040" xr:uid="{00000000-0005-0000-0000-0000A0070000}"/>
    <cellStyle name="Komma 2 5 3 3" xfId="37524" xr:uid="{00000000-0005-0000-0000-0000A0070000}"/>
    <cellStyle name="Komma 2 5 3 4" xfId="51015" xr:uid="{00000000-0005-0000-0000-0000A0070000}"/>
    <cellStyle name="Komma 2 5 4" xfId="13945" xr:uid="{00000000-0005-0000-0000-0000A0070000}"/>
    <cellStyle name="Komma 2 5 4 2" xfId="27396" xr:uid="{00000000-0005-0000-0000-0000A0070000}"/>
    <cellStyle name="Komma 2 5 4 3" xfId="40880" xr:uid="{00000000-0005-0000-0000-0000A0070000}"/>
    <cellStyle name="Komma 2 5 4 4" xfId="54371" xr:uid="{00000000-0005-0000-0000-0000A0070000}"/>
    <cellStyle name="Komma 2 5 5" xfId="17327" xr:uid="{00000000-0005-0000-0000-0000A0070000}"/>
    <cellStyle name="Komma 2 5 6" xfId="30811" xr:uid="{00000000-0005-0000-0000-0000A0070000}"/>
    <cellStyle name="Komma 2 5 7" xfId="44302" xr:uid="{00000000-0005-0000-0000-0000A0070000}"/>
    <cellStyle name="Komma 2 5 8" xfId="3872" xr:uid="{00000000-0005-0000-0000-0000A0070000}"/>
    <cellStyle name="Komma 2 6" xfId="863" xr:uid="{00000000-0005-0000-0000-000088010000}"/>
    <cellStyle name="Komma 2 6 2" xfId="968" xr:uid="{00000000-0005-0000-0000-000088010000}"/>
    <cellStyle name="Komma 2 6 2 2" xfId="20718" xr:uid="{00000000-0005-0000-0000-0000A1070000}"/>
    <cellStyle name="Komma 2 6 2 3" xfId="34202" xr:uid="{00000000-0005-0000-0000-0000A1070000}"/>
    <cellStyle name="Komma 2 6 2 4" xfId="47693" xr:uid="{00000000-0005-0000-0000-0000A1070000}"/>
    <cellStyle name="Komma 2 6 2 5" xfId="7267" xr:uid="{00000000-0005-0000-0000-0000A1070000}"/>
    <cellStyle name="Komma 2 6 3" xfId="10623" xr:uid="{00000000-0005-0000-0000-0000A1070000}"/>
    <cellStyle name="Komma 2 6 3 2" xfId="24074" xr:uid="{00000000-0005-0000-0000-0000A1070000}"/>
    <cellStyle name="Komma 2 6 3 3" xfId="37558" xr:uid="{00000000-0005-0000-0000-0000A1070000}"/>
    <cellStyle name="Komma 2 6 3 4" xfId="51049" xr:uid="{00000000-0005-0000-0000-0000A1070000}"/>
    <cellStyle name="Komma 2 6 4" xfId="13979" xr:uid="{00000000-0005-0000-0000-0000A1070000}"/>
    <cellStyle name="Komma 2 6 4 2" xfId="27430" xr:uid="{00000000-0005-0000-0000-0000A1070000}"/>
    <cellStyle name="Komma 2 6 4 3" xfId="40914" xr:uid="{00000000-0005-0000-0000-0000A1070000}"/>
    <cellStyle name="Komma 2 6 4 4" xfId="54405" xr:uid="{00000000-0005-0000-0000-0000A1070000}"/>
    <cellStyle name="Komma 2 6 5" xfId="17361" xr:uid="{00000000-0005-0000-0000-0000A1070000}"/>
    <cellStyle name="Komma 2 6 6" xfId="30845" xr:uid="{00000000-0005-0000-0000-0000A1070000}"/>
    <cellStyle name="Komma 2 6 7" xfId="44336" xr:uid="{00000000-0005-0000-0000-0000A1070000}"/>
    <cellStyle name="Komma 2 6 8" xfId="3910" xr:uid="{00000000-0005-0000-0000-0000A1070000}"/>
    <cellStyle name="Komma 2 7" xfId="889" xr:uid="{00000000-0005-0000-0000-000088010000}"/>
    <cellStyle name="Komma 2 7 2" xfId="14543" xr:uid="{00000000-0005-0000-0000-00009C070000}"/>
    <cellStyle name="Komma 2 7 3" xfId="28008" xr:uid="{00000000-0005-0000-0000-00009C070000}"/>
    <cellStyle name="Komma 2 7 4" xfId="41475" xr:uid="{00000000-0005-0000-0000-00009C070000}"/>
    <cellStyle name="Komma 2 7 5" xfId="1036" xr:uid="{00000000-0005-0000-0000-00009C070000}"/>
    <cellStyle name="Komma 2 8" xfId="4438" xr:uid="{00000000-0005-0000-0000-00009C070000}"/>
    <cellStyle name="Komma 2 8 2" xfId="17889" xr:uid="{00000000-0005-0000-0000-00009C070000}"/>
    <cellStyle name="Komma 2 8 3" xfId="31373" xr:uid="{00000000-0005-0000-0000-00009C070000}"/>
    <cellStyle name="Komma 2 8 4" xfId="44864" xr:uid="{00000000-0005-0000-0000-00009C070000}"/>
    <cellStyle name="Komma 2 9" xfId="7794" xr:uid="{00000000-0005-0000-0000-00009C070000}"/>
    <cellStyle name="Komma 2 9 2" xfId="21245" xr:uid="{00000000-0005-0000-0000-00009C070000}"/>
    <cellStyle name="Komma 2 9 3" xfId="34729" xr:uid="{00000000-0005-0000-0000-00009C070000}"/>
    <cellStyle name="Komma 2 9 4" xfId="48220" xr:uid="{00000000-0005-0000-0000-00009C070000}"/>
    <cellStyle name="Komma 20" xfId="27991" xr:uid="{00000000-0005-0000-0000-0000E2850000}"/>
    <cellStyle name="Komma 21" xfId="41458" xr:uid="{00000000-0005-0000-0000-000086BA0000}"/>
    <cellStyle name="Komma 22" xfId="1016" xr:uid="{00000000-0005-0000-0000-0000606D0000}"/>
    <cellStyle name="Komma 3" xfId="547" xr:uid="{00000000-0005-0000-0000-00008C010000}"/>
    <cellStyle name="Komma 3 10" xfId="3918" xr:uid="{00000000-0005-0000-0000-0000A3070000}"/>
    <cellStyle name="Komma 3 10 2" xfId="7275" xr:uid="{00000000-0005-0000-0000-0000A3070000}"/>
    <cellStyle name="Komma 3 10 2 2" xfId="20726" xr:uid="{00000000-0005-0000-0000-0000A3070000}"/>
    <cellStyle name="Komma 3 10 2 3" xfId="34210" xr:uid="{00000000-0005-0000-0000-0000A3070000}"/>
    <cellStyle name="Komma 3 10 2 4" xfId="47701" xr:uid="{00000000-0005-0000-0000-0000A3070000}"/>
    <cellStyle name="Komma 3 10 3" xfId="10631" xr:uid="{00000000-0005-0000-0000-0000A3070000}"/>
    <cellStyle name="Komma 3 10 3 2" xfId="24082" xr:uid="{00000000-0005-0000-0000-0000A3070000}"/>
    <cellStyle name="Komma 3 10 3 3" xfId="37566" xr:uid="{00000000-0005-0000-0000-0000A3070000}"/>
    <cellStyle name="Komma 3 10 3 4" xfId="51057" xr:uid="{00000000-0005-0000-0000-0000A3070000}"/>
    <cellStyle name="Komma 3 10 4" xfId="13987" xr:uid="{00000000-0005-0000-0000-0000A3070000}"/>
    <cellStyle name="Komma 3 10 4 2" xfId="27438" xr:uid="{00000000-0005-0000-0000-0000A3070000}"/>
    <cellStyle name="Komma 3 10 4 3" xfId="40922" xr:uid="{00000000-0005-0000-0000-0000A3070000}"/>
    <cellStyle name="Komma 3 10 4 4" xfId="54413" xr:uid="{00000000-0005-0000-0000-0000A3070000}"/>
    <cellStyle name="Komma 3 10 5" xfId="17369" xr:uid="{00000000-0005-0000-0000-0000A3070000}"/>
    <cellStyle name="Komma 3 10 6" xfId="30853" xr:uid="{00000000-0005-0000-0000-0000A3070000}"/>
    <cellStyle name="Komma 3 10 7" xfId="44344" xr:uid="{00000000-0005-0000-0000-0000A3070000}"/>
    <cellStyle name="Komma 3 11" xfId="1045" xr:uid="{00000000-0005-0000-0000-0000A2070000}"/>
    <cellStyle name="Komma 3 11 2" xfId="14551" xr:uid="{00000000-0005-0000-0000-0000A2070000}"/>
    <cellStyle name="Komma 3 11 3" xfId="28016" xr:uid="{00000000-0005-0000-0000-0000A2070000}"/>
    <cellStyle name="Komma 3 11 4" xfId="41483" xr:uid="{00000000-0005-0000-0000-0000A2070000}"/>
    <cellStyle name="Komma 3 12" xfId="4446" xr:uid="{00000000-0005-0000-0000-0000A2070000}"/>
    <cellStyle name="Komma 3 12 2" xfId="17897" xr:uid="{00000000-0005-0000-0000-0000A2070000}"/>
    <cellStyle name="Komma 3 12 3" xfId="31381" xr:uid="{00000000-0005-0000-0000-0000A2070000}"/>
    <cellStyle name="Komma 3 12 4" xfId="44872" xr:uid="{00000000-0005-0000-0000-0000A2070000}"/>
    <cellStyle name="Komma 3 13" xfId="7802" xr:uid="{00000000-0005-0000-0000-0000A2070000}"/>
    <cellStyle name="Komma 3 13 2" xfId="21253" xr:uid="{00000000-0005-0000-0000-0000A2070000}"/>
    <cellStyle name="Komma 3 13 3" xfId="34737" xr:uid="{00000000-0005-0000-0000-0000A2070000}"/>
    <cellStyle name="Komma 3 13 4" xfId="48228" xr:uid="{00000000-0005-0000-0000-0000A2070000}"/>
    <cellStyle name="Komma 3 14" xfId="11158" xr:uid="{00000000-0005-0000-0000-0000A2070000}"/>
    <cellStyle name="Komma 3 14 2" xfId="24609" xr:uid="{00000000-0005-0000-0000-0000A2070000}"/>
    <cellStyle name="Komma 3 14 3" xfId="38093" xr:uid="{00000000-0005-0000-0000-0000A2070000}"/>
    <cellStyle name="Komma 3 14 4" xfId="51584" xr:uid="{00000000-0005-0000-0000-0000A2070000}"/>
    <cellStyle name="Komma 3 15" xfId="1027" xr:uid="{00000000-0005-0000-0000-000045000000}"/>
    <cellStyle name="Komma 3 16" xfId="14534" xr:uid="{00000000-0005-0000-0000-000045000000}"/>
    <cellStyle name="Komma 3 17" xfId="27987" xr:uid="{00000000-0005-0000-0000-000045000000}"/>
    <cellStyle name="Komma 3 18" xfId="41454" xr:uid="{00000000-0005-0000-0000-000045000000}"/>
    <cellStyle name="Komma 3 19" xfId="1005" xr:uid="{00000000-0005-0000-0000-000044000000}"/>
    <cellStyle name="Komma 3 2" xfId="779" xr:uid="{00000000-0005-0000-0000-00008D010000}"/>
    <cellStyle name="Komma 3 2 2" xfId="780" xr:uid="{00000000-0005-0000-0000-00008E010000}"/>
    <cellStyle name="Komma 3 2 2 2" xfId="821" xr:uid="{00000000-0005-0000-0000-00008E010000}"/>
    <cellStyle name="Komma 3 2 2 2 2" xfId="930" xr:uid="{00000000-0005-0000-0000-00008E010000}"/>
    <cellStyle name="Komma 3 2 2 3" xfId="852" xr:uid="{00000000-0005-0000-0000-00008E010000}"/>
    <cellStyle name="Komma 3 2 2 3 2" xfId="957" xr:uid="{00000000-0005-0000-0000-00008E010000}"/>
    <cellStyle name="Komma 3 2 2 4" xfId="878" xr:uid="{00000000-0005-0000-0000-00008E010000}"/>
    <cellStyle name="Komma 3 2 2 4 2" xfId="983" xr:uid="{00000000-0005-0000-0000-00008E010000}"/>
    <cellStyle name="Komma 3 2 2 5" xfId="904" xr:uid="{00000000-0005-0000-0000-00008E010000}"/>
    <cellStyle name="Komma 3 2 3" xfId="781" xr:uid="{00000000-0005-0000-0000-00008F010000}"/>
    <cellStyle name="Komma 3 2 3 2" xfId="822" xr:uid="{00000000-0005-0000-0000-00008F010000}"/>
    <cellStyle name="Komma 3 2 3 2 2" xfId="931" xr:uid="{00000000-0005-0000-0000-00008F010000}"/>
    <cellStyle name="Komma 3 2 3 3" xfId="853" xr:uid="{00000000-0005-0000-0000-00008F010000}"/>
    <cellStyle name="Komma 3 2 3 3 2" xfId="958" xr:uid="{00000000-0005-0000-0000-00008F010000}"/>
    <cellStyle name="Komma 3 2 3 4" xfId="879" xr:uid="{00000000-0005-0000-0000-00008F010000}"/>
    <cellStyle name="Komma 3 2 3 4 2" xfId="984" xr:uid="{00000000-0005-0000-0000-00008F010000}"/>
    <cellStyle name="Komma 3 2 3 5" xfId="905" xr:uid="{00000000-0005-0000-0000-00008F010000}"/>
    <cellStyle name="Komma 3 2 4" xfId="820" xr:uid="{00000000-0005-0000-0000-00008D010000}"/>
    <cellStyle name="Komma 3 2 4 2" xfId="929" xr:uid="{00000000-0005-0000-0000-00008D010000}"/>
    <cellStyle name="Komma 3 2 5" xfId="851" xr:uid="{00000000-0005-0000-0000-00008D010000}"/>
    <cellStyle name="Komma 3 2 5 2" xfId="956" xr:uid="{00000000-0005-0000-0000-00008D010000}"/>
    <cellStyle name="Komma 3 2 6" xfId="877" xr:uid="{00000000-0005-0000-0000-00008D010000}"/>
    <cellStyle name="Komma 3 2 6 2" xfId="982" xr:uid="{00000000-0005-0000-0000-00008D010000}"/>
    <cellStyle name="Komma 3 2 7" xfId="903" xr:uid="{00000000-0005-0000-0000-00008D010000}"/>
    <cellStyle name="Komma 3 2 8" xfId="1140" xr:uid="{00000000-0005-0000-0000-0000A4070000}"/>
    <cellStyle name="Komma 3 3" xfId="1216" xr:uid="{00000000-0005-0000-0000-0000A5070000}"/>
    <cellStyle name="Komma 3 3 10" xfId="14679" xr:uid="{00000000-0005-0000-0000-0000A5070000}"/>
    <cellStyle name="Komma 3 3 11" xfId="28162" xr:uid="{00000000-0005-0000-0000-0000A5070000}"/>
    <cellStyle name="Komma 3 3 12" xfId="41653" xr:uid="{00000000-0005-0000-0000-0000A5070000}"/>
    <cellStyle name="Komma 3 3 2" xfId="1447" xr:uid="{00000000-0005-0000-0000-0000A6070000}"/>
    <cellStyle name="Komma 3 3 2 10" xfId="28412" xr:uid="{00000000-0005-0000-0000-0000A6070000}"/>
    <cellStyle name="Komma 3 3 2 11" xfId="41903" xr:uid="{00000000-0005-0000-0000-0000A6070000}"/>
    <cellStyle name="Komma 3 3 2 2" xfId="2021" xr:uid="{00000000-0005-0000-0000-0000A7070000}"/>
    <cellStyle name="Komma 3 3 2 2 2" xfId="3161" xr:uid="{00000000-0005-0000-0000-0000A8070000}"/>
    <cellStyle name="Komma 3 3 2 2 2 2" xfId="6522" xr:uid="{00000000-0005-0000-0000-0000A8070000}"/>
    <cellStyle name="Komma 3 3 2 2 2 2 2" xfId="19973" xr:uid="{00000000-0005-0000-0000-0000A8070000}"/>
    <cellStyle name="Komma 3 3 2 2 2 2 3" xfId="33457" xr:uid="{00000000-0005-0000-0000-0000A8070000}"/>
    <cellStyle name="Komma 3 3 2 2 2 2 4" xfId="46948" xr:uid="{00000000-0005-0000-0000-0000A8070000}"/>
    <cellStyle name="Komma 3 3 2 2 2 3" xfId="9878" xr:uid="{00000000-0005-0000-0000-0000A8070000}"/>
    <cellStyle name="Komma 3 3 2 2 2 3 2" xfId="23329" xr:uid="{00000000-0005-0000-0000-0000A8070000}"/>
    <cellStyle name="Komma 3 3 2 2 2 3 3" xfId="36813" xr:uid="{00000000-0005-0000-0000-0000A8070000}"/>
    <cellStyle name="Komma 3 3 2 2 2 3 4" xfId="50304" xr:uid="{00000000-0005-0000-0000-0000A8070000}"/>
    <cellStyle name="Komma 3 3 2 2 2 4" xfId="13234" xr:uid="{00000000-0005-0000-0000-0000A8070000}"/>
    <cellStyle name="Komma 3 3 2 2 2 4 2" xfId="26685" xr:uid="{00000000-0005-0000-0000-0000A8070000}"/>
    <cellStyle name="Komma 3 3 2 2 2 4 3" xfId="40169" xr:uid="{00000000-0005-0000-0000-0000A8070000}"/>
    <cellStyle name="Komma 3 3 2 2 2 4 4" xfId="53660" xr:uid="{00000000-0005-0000-0000-0000A8070000}"/>
    <cellStyle name="Komma 3 3 2 2 2 5" xfId="16616" xr:uid="{00000000-0005-0000-0000-0000A8070000}"/>
    <cellStyle name="Komma 3 3 2 2 2 6" xfId="30100" xr:uid="{00000000-0005-0000-0000-0000A8070000}"/>
    <cellStyle name="Komma 3 3 2 2 2 7" xfId="43591" xr:uid="{00000000-0005-0000-0000-0000A8070000}"/>
    <cellStyle name="Komma 3 3 2 2 3" xfId="5395" xr:uid="{00000000-0005-0000-0000-0000A7070000}"/>
    <cellStyle name="Komma 3 3 2 2 3 2" xfId="18846" xr:uid="{00000000-0005-0000-0000-0000A7070000}"/>
    <cellStyle name="Komma 3 3 2 2 3 3" xfId="32330" xr:uid="{00000000-0005-0000-0000-0000A7070000}"/>
    <cellStyle name="Komma 3 3 2 2 3 4" xfId="45821" xr:uid="{00000000-0005-0000-0000-0000A7070000}"/>
    <cellStyle name="Komma 3 3 2 2 4" xfId="8751" xr:uid="{00000000-0005-0000-0000-0000A7070000}"/>
    <cellStyle name="Komma 3 3 2 2 4 2" xfId="22202" xr:uid="{00000000-0005-0000-0000-0000A7070000}"/>
    <cellStyle name="Komma 3 3 2 2 4 3" xfId="35686" xr:uid="{00000000-0005-0000-0000-0000A7070000}"/>
    <cellStyle name="Komma 3 3 2 2 4 4" xfId="49177" xr:uid="{00000000-0005-0000-0000-0000A7070000}"/>
    <cellStyle name="Komma 3 3 2 2 5" xfId="12107" xr:uid="{00000000-0005-0000-0000-0000A7070000}"/>
    <cellStyle name="Komma 3 3 2 2 5 2" xfId="25558" xr:uid="{00000000-0005-0000-0000-0000A7070000}"/>
    <cellStyle name="Komma 3 3 2 2 5 3" xfId="39042" xr:uid="{00000000-0005-0000-0000-0000A7070000}"/>
    <cellStyle name="Komma 3 3 2 2 5 4" xfId="52533" xr:uid="{00000000-0005-0000-0000-0000A7070000}"/>
    <cellStyle name="Komma 3 3 2 2 6" xfId="15489" xr:uid="{00000000-0005-0000-0000-0000A7070000}"/>
    <cellStyle name="Komma 3 3 2 2 7" xfId="28973" xr:uid="{00000000-0005-0000-0000-0000A7070000}"/>
    <cellStyle name="Komma 3 3 2 2 8" xfId="42464" xr:uid="{00000000-0005-0000-0000-0000A7070000}"/>
    <cellStyle name="Komma 3 3 2 3" xfId="2601" xr:uid="{00000000-0005-0000-0000-0000A9070000}"/>
    <cellStyle name="Komma 3 3 2 3 2" xfId="5962" xr:uid="{00000000-0005-0000-0000-0000A9070000}"/>
    <cellStyle name="Komma 3 3 2 3 2 2" xfId="19413" xr:uid="{00000000-0005-0000-0000-0000A9070000}"/>
    <cellStyle name="Komma 3 3 2 3 2 3" xfId="32897" xr:uid="{00000000-0005-0000-0000-0000A9070000}"/>
    <cellStyle name="Komma 3 3 2 3 2 4" xfId="46388" xr:uid="{00000000-0005-0000-0000-0000A9070000}"/>
    <cellStyle name="Komma 3 3 2 3 3" xfId="9318" xr:uid="{00000000-0005-0000-0000-0000A9070000}"/>
    <cellStyle name="Komma 3 3 2 3 3 2" xfId="22769" xr:uid="{00000000-0005-0000-0000-0000A9070000}"/>
    <cellStyle name="Komma 3 3 2 3 3 3" xfId="36253" xr:uid="{00000000-0005-0000-0000-0000A9070000}"/>
    <cellStyle name="Komma 3 3 2 3 3 4" xfId="49744" xr:uid="{00000000-0005-0000-0000-0000A9070000}"/>
    <cellStyle name="Komma 3 3 2 3 4" xfId="12674" xr:uid="{00000000-0005-0000-0000-0000A9070000}"/>
    <cellStyle name="Komma 3 3 2 3 4 2" xfId="26125" xr:uid="{00000000-0005-0000-0000-0000A9070000}"/>
    <cellStyle name="Komma 3 3 2 3 4 3" xfId="39609" xr:uid="{00000000-0005-0000-0000-0000A9070000}"/>
    <cellStyle name="Komma 3 3 2 3 4 4" xfId="53100" xr:uid="{00000000-0005-0000-0000-0000A9070000}"/>
    <cellStyle name="Komma 3 3 2 3 5" xfId="16056" xr:uid="{00000000-0005-0000-0000-0000A9070000}"/>
    <cellStyle name="Komma 3 3 2 3 6" xfId="29540" xr:uid="{00000000-0005-0000-0000-0000A9070000}"/>
    <cellStyle name="Komma 3 3 2 3 7" xfId="43031" xr:uid="{00000000-0005-0000-0000-0000A9070000}"/>
    <cellStyle name="Komma 3 3 2 4" xfId="3706" xr:uid="{00000000-0005-0000-0000-0000AA070000}"/>
    <cellStyle name="Komma 3 3 2 4 2" xfId="7067" xr:uid="{00000000-0005-0000-0000-0000AA070000}"/>
    <cellStyle name="Komma 3 3 2 4 2 2" xfId="20518" xr:uid="{00000000-0005-0000-0000-0000AA070000}"/>
    <cellStyle name="Komma 3 3 2 4 2 3" xfId="34002" xr:uid="{00000000-0005-0000-0000-0000AA070000}"/>
    <cellStyle name="Komma 3 3 2 4 2 4" xfId="47493" xr:uid="{00000000-0005-0000-0000-0000AA070000}"/>
    <cellStyle name="Komma 3 3 2 4 3" xfId="10423" xr:uid="{00000000-0005-0000-0000-0000AA070000}"/>
    <cellStyle name="Komma 3 3 2 4 3 2" xfId="23874" xr:uid="{00000000-0005-0000-0000-0000AA070000}"/>
    <cellStyle name="Komma 3 3 2 4 3 3" xfId="37358" xr:uid="{00000000-0005-0000-0000-0000AA070000}"/>
    <cellStyle name="Komma 3 3 2 4 3 4" xfId="50849" xr:uid="{00000000-0005-0000-0000-0000AA070000}"/>
    <cellStyle name="Komma 3 3 2 4 4" xfId="13779" xr:uid="{00000000-0005-0000-0000-0000AA070000}"/>
    <cellStyle name="Komma 3 3 2 4 4 2" xfId="27230" xr:uid="{00000000-0005-0000-0000-0000AA070000}"/>
    <cellStyle name="Komma 3 3 2 4 4 3" xfId="40714" xr:uid="{00000000-0005-0000-0000-0000AA070000}"/>
    <cellStyle name="Komma 3 3 2 4 4 4" xfId="54205" xr:uid="{00000000-0005-0000-0000-0000AA070000}"/>
    <cellStyle name="Komma 3 3 2 4 5" xfId="17161" xr:uid="{00000000-0005-0000-0000-0000AA070000}"/>
    <cellStyle name="Komma 3 3 2 4 6" xfId="30645" xr:uid="{00000000-0005-0000-0000-0000AA070000}"/>
    <cellStyle name="Komma 3 3 2 4 7" xfId="44136" xr:uid="{00000000-0005-0000-0000-0000AA070000}"/>
    <cellStyle name="Komma 3 3 2 5" xfId="4286" xr:uid="{00000000-0005-0000-0000-0000AB070000}"/>
    <cellStyle name="Komma 3 3 2 5 2" xfId="7643" xr:uid="{00000000-0005-0000-0000-0000AB070000}"/>
    <cellStyle name="Komma 3 3 2 5 2 2" xfId="21094" xr:uid="{00000000-0005-0000-0000-0000AB070000}"/>
    <cellStyle name="Komma 3 3 2 5 2 3" xfId="34578" xr:uid="{00000000-0005-0000-0000-0000AB070000}"/>
    <cellStyle name="Komma 3 3 2 5 2 4" xfId="48069" xr:uid="{00000000-0005-0000-0000-0000AB070000}"/>
    <cellStyle name="Komma 3 3 2 5 3" xfId="10999" xr:uid="{00000000-0005-0000-0000-0000AB070000}"/>
    <cellStyle name="Komma 3 3 2 5 3 2" xfId="24450" xr:uid="{00000000-0005-0000-0000-0000AB070000}"/>
    <cellStyle name="Komma 3 3 2 5 3 3" xfId="37934" xr:uid="{00000000-0005-0000-0000-0000AB070000}"/>
    <cellStyle name="Komma 3 3 2 5 3 4" xfId="51425" xr:uid="{00000000-0005-0000-0000-0000AB070000}"/>
    <cellStyle name="Komma 3 3 2 5 4" xfId="14355" xr:uid="{00000000-0005-0000-0000-0000AB070000}"/>
    <cellStyle name="Komma 3 3 2 5 4 2" xfId="27806" xr:uid="{00000000-0005-0000-0000-0000AB070000}"/>
    <cellStyle name="Komma 3 3 2 5 4 3" xfId="41290" xr:uid="{00000000-0005-0000-0000-0000AB070000}"/>
    <cellStyle name="Komma 3 3 2 5 4 4" xfId="54781" xr:uid="{00000000-0005-0000-0000-0000AB070000}"/>
    <cellStyle name="Komma 3 3 2 5 5" xfId="17737" xr:uid="{00000000-0005-0000-0000-0000AB070000}"/>
    <cellStyle name="Komma 3 3 2 5 6" xfId="31221" xr:uid="{00000000-0005-0000-0000-0000AB070000}"/>
    <cellStyle name="Komma 3 3 2 5 7" xfId="44712" xr:uid="{00000000-0005-0000-0000-0000AB070000}"/>
    <cellStyle name="Komma 3 3 2 6" xfId="4836" xr:uid="{00000000-0005-0000-0000-0000A6070000}"/>
    <cellStyle name="Komma 3 3 2 6 2" xfId="18287" xr:uid="{00000000-0005-0000-0000-0000A6070000}"/>
    <cellStyle name="Komma 3 3 2 6 3" xfId="31771" xr:uid="{00000000-0005-0000-0000-0000A6070000}"/>
    <cellStyle name="Komma 3 3 2 6 4" xfId="45262" xr:uid="{00000000-0005-0000-0000-0000A6070000}"/>
    <cellStyle name="Komma 3 3 2 7" xfId="8192" xr:uid="{00000000-0005-0000-0000-0000A6070000}"/>
    <cellStyle name="Komma 3 3 2 7 2" xfId="21643" xr:uid="{00000000-0005-0000-0000-0000A6070000}"/>
    <cellStyle name="Komma 3 3 2 7 3" xfId="35127" xr:uid="{00000000-0005-0000-0000-0000A6070000}"/>
    <cellStyle name="Komma 3 3 2 7 4" xfId="48618" xr:uid="{00000000-0005-0000-0000-0000A6070000}"/>
    <cellStyle name="Komma 3 3 2 8" xfId="11548" xr:uid="{00000000-0005-0000-0000-0000A6070000}"/>
    <cellStyle name="Komma 3 3 2 8 2" xfId="24999" xr:uid="{00000000-0005-0000-0000-0000A6070000}"/>
    <cellStyle name="Komma 3 3 2 8 3" xfId="38483" xr:uid="{00000000-0005-0000-0000-0000A6070000}"/>
    <cellStyle name="Komma 3 3 2 8 4" xfId="51974" xr:uid="{00000000-0005-0000-0000-0000A6070000}"/>
    <cellStyle name="Komma 3 3 2 9" xfId="14929" xr:uid="{00000000-0005-0000-0000-0000A6070000}"/>
    <cellStyle name="Komma 3 3 3" xfId="1772" xr:uid="{00000000-0005-0000-0000-0000AC070000}"/>
    <cellStyle name="Komma 3 3 3 2" xfId="2911" xr:uid="{00000000-0005-0000-0000-0000AD070000}"/>
    <cellStyle name="Komma 3 3 3 2 2" xfId="6272" xr:uid="{00000000-0005-0000-0000-0000AD070000}"/>
    <cellStyle name="Komma 3 3 3 2 2 2" xfId="19723" xr:uid="{00000000-0005-0000-0000-0000AD070000}"/>
    <cellStyle name="Komma 3 3 3 2 2 3" xfId="33207" xr:uid="{00000000-0005-0000-0000-0000AD070000}"/>
    <cellStyle name="Komma 3 3 3 2 2 4" xfId="46698" xr:uid="{00000000-0005-0000-0000-0000AD070000}"/>
    <cellStyle name="Komma 3 3 3 2 3" xfId="9628" xr:uid="{00000000-0005-0000-0000-0000AD070000}"/>
    <cellStyle name="Komma 3 3 3 2 3 2" xfId="23079" xr:uid="{00000000-0005-0000-0000-0000AD070000}"/>
    <cellStyle name="Komma 3 3 3 2 3 3" xfId="36563" xr:uid="{00000000-0005-0000-0000-0000AD070000}"/>
    <cellStyle name="Komma 3 3 3 2 3 4" xfId="50054" xr:uid="{00000000-0005-0000-0000-0000AD070000}"/>
    <cellStyle name="Komma 3 3 3 2 4" xfId="12984" xr:uid="{00000000-0005-0000-0000-0000AD070000}"/>
    <cellStyle name="Komma 3 3 3 2 4 2" xfId="26435" xr:uid="{00000000-0005-0000-0000-0000AD070000}"/>
    <cellStyle name="Komma 3 3 3 2 4 3" xfId="39919" xr:uid="{00000000-0005-0000-0000-0000AD070000}"/>
    <cellStyle name="Komma 3 3 3 2 4 4" xfId="53410" xr:uid="{00000000-0005-0000-0000-0000AD070000}"/>
    <cellStyle name="Komma 3 3 3 2 5" xfId="16366" xr:uid="{00000000-0005-0000-0000-0000AD070000}"/>
    <cellStyle name="Komma 3 3 3 2 6" xfId="29850" xr:uid="{00000000-0005-0000-0000-0000AD070000}"/>
    <cellStyle name="Komma 3 3 3 2 7" xfId="43341" xr:uid="{00000000-0005-0000-0000-0000AD070000}"/>
    <cellStyle name="Komma 3 3 3 3" xfId="5145" xr:uid="{00000000-0005-0000-0000-0000AC070000}"/>
    <cellStyle name="Komma 3 3 3 3 2" xfId="18596" xr:uid="{00000000-0005-0000-0000-0000AC070000}"/>
    <cellStyle name="Komma 3 3 3 3 3" xfId="32080" xr:uid="{00000000-0005-0000-0000-0000AC070000}"/>
    <cellStyle name="Komma 3 3 3 3 4" xfId="45571" xr:uid="{00000000-0005-0000-0000-0000AC070000}"/>
    <cellStyle name="Komma 3 3 3 4" xfId="8501" xr:uid="{00000000-0005-0000-0000-0000AC070000}"/>
    <cellStyle name="Komma 3 3 3 4 2" xfId="21952" xr:uid="{00000000-0005-0000-0000-0000AC070000}"/>
    <cellStyle name="Komma 3 3 3 4 3" xfId="35436" xr:uid="{00000000-0005-0000-0000-0000AC070000}"/>
    <cellStyle name="Komma 3 3 3 4 4" xfId="48927" xr:uid="{00000000-0005-0000-0000-0000AC070000}"/>
    <cellStyle name="Komma 3 3 3 5" xfId="11857" xr:uid="{00000000-0005-0000-0000-0000AC070000}"/>
    <cellStyle name="Komma 3 3 3 5 2" xfId="25308" xr:uid="{00000000-0005-0000-0000-0000AC070000}"/>
    <cellStyle name="Komma 3 3 3 5 3" xfId="38792" xr:uid="{00000000-0005-0000-0000-0000AC070000}"/>
    <cellStyle name="Komma 3 3 3 5 4" xfId="52283" xr:uid="{00000000-0005-0000-0000-0000AC070000}"/>
    <cellStyle name="Komma 3 3 3 6" xfId="15239" xr:uid="{00000000-0005-0000-0000-0000AC070000}"/>
    <cellStyle name="Komma 3 3 3 7" xfId="28723" xr:uid="{00000000-0005-0000-0000-0000AC070000}"/>
    <cellStyle name="Komma 3 3 3 8" xfId="42214" xr:uid="{00000000-0005-0000-0000-0000AC070000}"/>
    <cellStyle name="Komma 3 3 4" xfId="2350" xr:uid="{00000000-0005-0000-0000-0000AE070000}"/>
    <cellStyle name="Komma 3 3 4 2" xfId="5712" xr:uid="{00000000-0005-0000-0000-0000AE070000}"/>
    <cellStyle name="Komma 3 3 4 2 2" xfId="19163" xr:uid="{00000000-0005-0000-0000-0000AE070000}"/>
    <cellStyle name="Komma 3 3 4 2 3" xfId="32647" xr:uid="{00000000-0005-0000-0000-0000AE070000}"/>
    <cellStyle name="Komma 3 3 4 2 4" xfId="46138" xr:uid="{00000000-0005-0000-0000-0000AE070000}"/>
    <cellStyle name="Komma 3 3 4 3" xfId="9068" xr:uid="{00000000-0005-0000-0000-0000AE070000}"/>
    <cellStyle name="Komma 3 3 4 3 2" xfId="22519" xr:uid="{00000000-0005-0000-0000-0000AE070000}"/>
    <cellStyle name="Komma 3 3 4 3 3" xfId="36003" xr:uid="{00000000-0005-0000-0000-0000AE070000}"/>
    <cellStyle name="Komma 3 3 4 3 4" xfId="49494" xr:uid="{00000000-0005-0000-0000-0000AE070000}"/>
    <cellStyle name="Komma 3 3 4 4" xfId="12424" xr:uid="{00000000-0005-0000-0000-0000AE070000}"/>
    <cellStyle name="Komma 3 3 4 4 2" xfId="25875" xr:uid="{00000000-0005-0000-0000-0000AE070000}"/>
    <cellStyle name="Komma 3 3 4 4 3" xfId="39359" xr:uid="{00000000-0005-0000-0000-0000AE070000}"/>
    <cellStyle name="Komma 3 3 4 4 4" xfId="52850" xr:uid="{00000000-0005-0000-0000-0000AE070000}"/>
    <cellStyle name="Komma 3 3 4 5" xfId="15806" xr:uid="{00000000-0005-0000-0000-0000AE070000}"/>
    <cellStyle name="Komma 3 3 4 6" xfId="29290" xr:uid="{00000000-0005-0000-0000-0000AE070000}"/>
    <cellStyle name="Komma 3 3 4 7" xfId="42781" xr:uid="{00000000-0005-0000-0000-0000AE070000}"/>
    <cellStyle name="Komma 3 3 5" xfId="3456" xr:uid="{00000000-0005-0000-0000-0000AF070000}"/>
    <cellStyle name="Komma 3 3 5 2" xfId="6817" xr:uid="{00000000-0005-0000-0000-0000AF070000}"/>
    <cellStyle name="Komma 3 3 5 2 2" xfId="20268" xr:uid="{00000000-0005-0000-0000-0000AF070000}"/>
    <cellStyle name="Komma 3 3 5 2 3" xfId="33752" xr:uid="{00000000-0005-0000-0000-0000AF070000}"/>
    <cellStyle name="Komma 3 3 5 2 4" xfId="47243" xr:uid="{00000000-0005-0000-0000-0000AF070000}"/>
    <cellStyle name="Komma 3 3 5 3" xfId="10173" xr:uid="{00000000-0005-0000-0000-0000AF070000}"/>
    <cellStyle name="Komma 3 3 5 3 2" xfId="23624" xr:uid="{00000000-0005-0000-0000-0000AF070000}"/>
    <cellStyle name="Komma 3 3 5 3 3" xfId="37108" xr:uid="{00000000-0005-0000-0000-0000AF070000}"/>
    <cellStyle name="Komma 3 3 5 3 4" xfId="50599" xr:uid="{00000000-0005-0000-0000-0000AF070000}"/>
    <cellStyle name="Komma 3 3 5 4" xfId="13529" xr:uid="{00000000-0005-0000-0000-0000AF070000}"/>
    <cellStyle name="Komma 3 3 5 4 2" xfId="26980" xr:uid="{00000000-0005-0000-0000-0000AF070000}"/>
    <cellStyle name="Komma 3 3 5 4 3" xfId="40464" xr:uid="{00000000-0005-0000-0000-0000AF070000}"/>
    <cellStyle name="Komma 3 3 5 4 4" xfId="53955" xr:uid="{00000000-0005-0000-0000-0000AF070000}"/>
    <cellStyle name="Komma 3 3 5 5" xfId="16911" xr:uid="{00000000-0005-0000-0000-0000AF070000}"/>
    <cellStyle name="Komma 3 3 5 6" xfId="30395" xr:uid="{00000000-0005-0000-0000-0000AF070000}"/>
    <cellStyle name="Komma 3 3 5 7" xfId="43886" xr:uid="{00000000-0005-0000-0000-0000AF070000}"/>
    <cellStyle name="Komma 3 3 6" xfId="4036" xr:uid="{00000000-0005-0000-0000-0000B0070000}"/>
    <cellStyle name="Komma 3 3 6 2" xfId="7393" xr:uid="{00000000-0005-0000-0000-0000B0070000}"/>
    <cellStyle name="Komma 3 3 6 2 2" xfId="20844" xr:uid="{00000000-0005-0000-0000-0000B0070000}"/>
    <cellStyle name="Komma 3 3 6 2 3" xfId="34328" xr:uid="{00000000-0005-0000-0000-0000B0070000}"/>
    <cellStyle name="Komma 3 3 6 2 4" xfId="47819" xr:uid="{00000000-0005-0000-0000-0000B0070000}"/>
    <cellStyle name="Komma 3 3 6 3" xfId="10749" xr:uid="{00000000-0005-0000-0000-0000B0070000}"/>
    <cellStyle name="Komma 3 3 6 3 2" xfId="24200" xr:uid="{00000000-0005-0000-0000-0000B0070000}"/>
    <cellStyle name="Komma 3 3 6 3 3" xfId="37684" xr:uid="{00000000-0005-0000-0000-0000B0070000}"/>
    <cellStyle name="Komma 3 3 6 3 4" xfId="51175" xr:uid="{00000000-0005-0000-0000-0000B0070000}"/>
    <cellStyle name="Komma 3 3 6 4" xfId="14105" xr:uid="{00000000-0005-0000-0000-0000B0070000}"/>
    <cellStyle name="Komma 3 3 6 4 2" xfId="27556" xr:uid="{00000000-0005-0000-0000-0000B0070000}"/>
    <cellStyle name="Komma 3 3 6 4 3" xfId="41040" xr:uid="{00000000-0005-0000-0000-0000B0070000}"/>
    <cellStyle name="Komma 3 3 6 4 4" xfId="54531" xr:uid="{00000000-0005-0000-0000-0000B0070000}"/>
    <cellStyle name="Komma 3 3 6 5" xfId="17487" xr:uid="{00000000-0005-0000-0000-0000B0070000}"/>
    <cellStyle name="Komma 3 3 6 6" xfId="30971" xr:uid="{00000000-0005-0000-0000-0000B0070000}"/>
    <cellStyle name="Komma 3 3 6 7" xfId="44462" xr:uid="{00000000-0005-0000-0000-0000B0070000}"/>
    <cellStyle name="Komma 3 3 7" xfId="4586" xr:uid="{00000000-0005-0000-0000-0000A5070000}"/>
    <cellStyle name="Komma 3 3 7 2" xfId="18037" xr:uid="{00000000-0005-0000-0000-0000A5070000}"/>
    <cellStyle name="Komma 3 3 7 3" xfId="31521" xr:uid="{00000000-0005-0000-0000-0000A5070000}"/>
    <cellStyle name="Komma 3 3 7 4" xfId="45012" xr:uid="{00000000-0005-0000-0000-0000A5070000}"/>
    <cellStyle name="Komma 3 3 8" xfId="7942" xr:uid="{00000000-0005-0000-0000-0000A5070000}"/>
    <cellStyle name="Komma 3 3 8 2" xfId="21393" xr:uid="{00000000-0005-0000-0000-0000A5070000}"/>
    <cellStyle name="Komma 3 3 8 3" xfId="34877" xr:uid="{00000000-0005-0000-0000-0000A5070000}"/>
    <cellStyle name="Komma 3 3 8 4" xfId="48368" xr:uid="{00000000-0005-0000-0000-0000A5070000}"/>
    <cellStyle name="Komma 3 3 9" xfId="11298" xr:uid="{00000000-0005-0000-0000-0000A5070000}"/>
    <cellStyle name="Komma 3 3 9 2" xfId="24749" xr:uid="{00000000-0005-0000-0000-0000A5070000}"/>
    <cellStyle name="Komma 3 3 9 3" xfId="38233" xr:uid="{00000000-0005-0000-0000-0000A5070000}"/>
    <cellStyle name="Komma 3 3 9 4" xfId="51724" xr:uid="{00000000-0005-0000-0000-0000A5070000}"/>
    <cellStyle name="Komma 3 4" xfId="1338" xr:uid="{00000000-0005-0000-0000-0000B1070000}"/>
    <cellStyle name="Komma 3 4 10" xfId="28299" xr:uid="{00000000-0005-0000-0000-0000B1070000}"/>
    <cellStyle name="Komma 3 4 11" xfId="41790" xr:uid="{00000000-0005-0000-0000-0000B1070000}"/>
    <cellStyle name="Komma 3 4 2" xfId="1908" xr:uid="{00000000-0005-0000-0000-0000B2070000}"/>
    <cellStyle name="Komma 3 4 2 2" xfId="3048" xr:uid="{00000000-0005-0000-0000-0000B3070000}"/>
    <cellStyle name="Komma 3 4 2 2 2" xfId="6409" xr:uid="{00000000-0005-0000-0000-0000B3070000}"/>
    <cellStyle name="Komma 3 4 2 2 2 2" xfId="19860" xr:uid="{00000000-0005-0000-0000-0000B3070000}"/>
    <cellStyle name="Komma 3 4 2 2 2 3" xfId="33344" xr:uid="{00000000-0005-0000-0000-0000B3070000}"/>
    <cellStyle name="Komma 3 4 2 2 2 4" xfId="46835" xr:uid="{00000000-0005-0000-0000-0000B3070000}"/>
    <cellStyle name="Komma 3 4 2 2 3" xfId="9765" xr:uid="{00000000-0005-0000-0000-0000B3070000}"/>
    <cellStyle name="Komma 3 4 2 2 3 2" xfId="23216" xr:uid="{00000000-0005-0000-0000-0000B3070000}"/>
    <cellStyle name="Komma 3 4 2 2 3 3" xfId="36700" xr:uid="{00000000-0005-0000-0000-0000B3070000}"/>
    <cellStyle name="Komma 3 4 2 2 3 4" xfId="50191" xr:uid="{00000000-0005-0000-0000-0000B3070000}"/>
    <cellStyle name="Komma 3 4 2 2 4" xfId="13121" xr:uid="{00000000-0005-0000-0000-0000B3070000}"/>
    <cellStyle name="Komma 3 4 2 2 4 2" xfId="26572" xr:uid="{00000000-0005-0000-0000-0000B3070000}"/>
    <cellStyle name="Komma 3 4 2 2 4 3" xfId="40056" xr:uid="{00000000-0005-0000-0000-0000B3070000}"/>
    <cellStyle name="Komma 3 4 2 2 4 4" xfId="53547" xr:uid="{00000000-0005-0000-0000-0000B3070000}"/>
    <cellStyle name="Komma 3 4 2 2 5" xfId="16503" xr:uid="{00000000-0005-0000-0000-0000B3070000}"/>
    <cellStyle name="Komma 3 4 2 2 6" xfId="29987" xr:uid="{00000000-0005-0000-0000-0000B3070000}"/>
    <cellStyle name="Komma 3 4 2 2 7" xfId="43478" xr:uid="{00000000-0005-0000-0000-0000B3070000}"/>
    <cellStyle name="Komma 3 4 2 3" xfId="5282" xr:uid="{00000000-0005-0000-0000-0000B2070000}"/>
    <cellStyle name="Komma 3 4 2 3 2" xfId="18733" xr:uid="{00000000-0005-0000-0000-0000B2070000}"/>
    <cellStyle name="Komma 3 4 2 3 3" xfId="32217" xr:uid="{00000000-0005-0000-0000-0000B2070000}"/>
    <cellStyle name="Komma 3 4 2 3 4" xfId="45708" xr:uid="{00000000-0005-0000-0000-0000B2070000}"/>
    <cellStyle name="Komma 3 4 2 4" xfId="8638" xr:uid="{00000000-0005-0000-0000-0000B2070000}"/>
    <cellStyle name="Komma 3 4 2 4 2" xfId="22089" xr:uid="{00000000-0005-0000-0000-0000B2070000}"/>
    <cellStyle name="Komma 3 4 2 4 3" xfId="35573" xr:uid="{00000000-0005-0000-0000-0000B2070000}"/>
    <cellStyle name="Komma 3 4 2 4 4" xfId="49064" xr:uid="{00000000-0005-0000-0000-0000B2070000}"/>
    <cellStyle name="Komma 3 4 2 5" xfId="11994" xr:uid="{00000000-0005-0000-0000-0000B2070000}"/>
    <cellStyle name="Komma 3 4 2 5 2" xfId="25445" xr:uid="{00000000-0005-0000-0000-0000B2070000}"/>
    <cellStyle name="Komma 3 4 2 5 3" xfId="38929" xr:uid="{00000000-0005-0000-0000-0000B2070000}"/>
    <cellStyle name="Komma 3 4 2 5 4" xfId="52420" xr:uid="{00000000-0005-0000-0000-0000B2070000}"/>
    <cellStyle name="Komma 3 4 2 6" xfId="15376" xr:uid="{00000000-0005-0000-0000-0000B2070000}"/>
    <cellStyle name="Komma 3 4 2 7" xfId="28860" xr:uid="{00000000-0005-0000-0000-0000B2070000}"/>
    <cellStyle name="Komma 3 4 2 8" xfId="42351" xr:uid="{00000000-0005-0000-0000-0000B2070000}"/>
    <cellStyle name="Komma 3 4 3" xfId="2488" xr:uid="{00000000-0005-0000-0000-0000B4070000}"/>
    <cellStyle name="Komma 3 4 3 2" xfId="5849" xr:uid="{00000000-0005-0000-0000-0000B4070000}"/>
    <cellStyle name="Komma 3 4 3 2 2" xfId="19300" xr:uid="{00000000-0005-0000-0000-0000B4070000}"/>
    <cellStyle name="Komma 3 4 3 2 3" xfId="32784" xr:uid="{00000000-0005-0000-0000-0000B4070000}"/>
    <cellStyle name="Komma 3 4 3 2 4" xfId="46275" xr:uid="{00000000-0005-0000-0000-0000B4070000}"/>
    <cellStyle name="Komma 3 4 3 3" xfId="9205" xr:uid="{00000000-0005-0000-0000-0000B4070000}"/>
    <cellStyle name="Komma 3 4 3 3 2" xfId="22656" xr:uid="{00000000-0005-0000-0000-0000B4070000}"/>
    <cellStyle name="Komma 3 4 3 3 3" xfId="36140" xr:uid="{00000000-0005-0000-0000-0000B4070000}"/>
    <cellStyle name="Komma 3 4 3 3 4" xfId="49631" xr:uid="{00000000-0005-0000-0000-0000B4070000}"/>
    <cellStyle name="Komma 3 4 3 4" xfId="12561" xr:uid="{00000000-0005-0000-0000-0000B4070000}"/>
    <cellStyle name="Komma 3 4 3 4 2" xfId="26012" xr:uid="{00000000-0005-0000-0000-0000B4070000}"/>
    <cellStyle name="Komma 3 4 3 4 3" xfId="39496" xr:uid="{00000000-0005-0000-0000-0000B4070000}"/>
    <cellStyle name="Komma 3 4 3 4 4" xfId="52987" xr:uid="{00000000-0005-0000-0000-0000B4070000}"/>
    <cellStyle name="Komma 3 4 3 5" xfId="15943" xr:uid="{00000000-0005-0000-0000-0000B4070000}"/>
    <cellStyle name="Komma 3 4 3 6" xfId="29427" xr:uid="{00000000-0005-0000-0000-0000B4070000}"/>
    <cellStyle name="Komma 3 4 3 7" xfId="42918" xr:uid="{00000000-0005-0000-0000-0000B4070000}"/>
    <cellStyle name="Komma 3 4 4" xfId="3593" xr:uid="{00000000-0005-0000-0000-0000B5070000}"/>
    <cellStyle name="Komma 3 4 4 2" xfId="6954" xr:uid="{00000000-0005-0000-0000-0000B5070000}"/>
    <cellStyle name="Komma 3 4 4 2 2" xfId="20405" xr:uid="{00000000-0005-0000-0000-0000B5070000}"/>
    <cellStyle name="Komma 3 4 4 2 3" xfId="33889" xr:uid="{00000000-0005-0000-0000-0000B5070000}"/>
    <cellStyle name="Komma 3 4 4 2 4" xfId="47380" xr:uid="{00000000-0005-0000-0000-0000B5070000}"/>
    <cellStyle name="Komma 3 4 4 3" xfId="10310" xr:uid="{00000000-0005-0000-0000-0000B5070000}"/>
    <cellStyle name="Komma 3 4 4 3 2" xfId="23761" xr:uid="{00000000-0005-0000-0000-0000B5070000}"/>
    <cellStyle name="Komma 3 4 4 3 3" xfId="37245" xr:uid="{00000000-0005-0000-0000-0000B5070000}"/>
    <cellStyle name="Komma 3 4 4 3 4" xfId="50736" xr:uid="{00000000-0005-0000-0000-0000B5070000}"/>
    <cellStyle name="Komma 3 4 4 4" xfId="13666" xr:uid="{00000000-0005-0000-0000-0000B5070000}"/>
    <cellStyle name="Komma 3 4 4 4 2" xfId="27117" xr:uid="{00000000-0005-0000-0000-0000B5070000}"/>
    <cellStyle name="Komma 3 4 4 4 3" xfId="40601" xr:uid="{00000000-0005-0000-0000-0000B5070000}"/>
    <cellStyle name="Komma 3 4 4 4 4" xfId="54092" xr:uid="{00000000-0005-0000-0000-0000B5070000}"/>
    <cellStyle name="Komma 3 4 4 5" xfId="17048" xr:uid="{00000000-0005-0000-0000-0000B5070000}"/>
    <cellStyle name="Komma 3 4 4 6" xfId="30532" xr:uid="{00000000-0005-0000-0000-0000B5070000}"/>
    <cellStyle name="Komma 3 4 4 7" xfId="44023" xr:uid="{00000000-0005-0000-0000-0000B5070000}"/>
    <cellStyle name="Komma 3 4 5" xfId="4173" xr:uid="{00000000-0005-0000-0000-0000B6070000}"/>
    <cellStyle name="Komma 3 4 5 2" xfId="7530" xr:uid="{00000000-0005-0000-0000-0000B6070000}"/>
    <cellStyle name="Komma 3 4 5 2 2" xfId="20981" xr:uid="{00000000-0005-0000-0000-0000B6070000}"/>
    <cellStyle name="Komma 3 4 5 2 3" xfId="34465" xr:uid="{00000000-0005-0000-0000-0000B6070000}"/>
    <cellStyle name="Komma 3 4 5 2 4" xfId="47956" xr:uid="{00000000-0005-0000-0000-0000B6070000}"/>
    <cellStyle name="Komma 3 4 5 3" xfId="10886" xr:uid="{00000000-0005-0000-0000-0000B6070000}"/>
    <cellStyle name="Komma 3 4 5 3 2" xfId="24337" xr:uid="{00000000-0005-0000-0000-0000B6070000}"/>
    <cellStyle name="Komma 3 4 5 3 3" xfId="37821" xr:uid="{00000000-0005-0000-0000-0000B6070000}"/>
    <cellStyle name="Komma 3 4 5 3 4" xfId="51312" xr:uid="{00000000-0005-0000-0000-0000B6070000}"/>
    <cellStyle name="Komma 3 4 5 4" xfId="14242" xr:uid="{00000000-0005-0000-0000-0000B6070000}"/>
    <cellStyle name="Komma 3 4 5 4 2" xfId="27693" xr:uid="{00000000-0005-0000-0000-0000B6070000}"/>
    <cellStyle name="Komma 3 4 5 4 3" xfId="41177" xr:uid="{00000000-0005-0000-0000-0000B6070000}"/>
    <cellStyle name="Komma 3 4 5 4 4" xfId="54668" xr:uid="{00000000-0005-0000-0000-0000B6070000}"/>
    <cellStyle name="Komma 3 4 5 5" xfId="17624" xr:uid="{00000000-0005-0000-0000-0000B6070000}"/>
    <cellStyle name="Komma 3 4 5 6" xfId="31108" xr:uid="{00000000-0005-0000-0000-0000B6070000}"/>
    <cellStyle name="Komma 3 4 5 7" xfId="44599" xr:uid="{00000000-0005-0000-0000-0000B6070000}"/>
    <cellStyle name="Komma 3 4 6" xfId="4723" xr:uid="{00000000-0005-0000-0000-0000B1070000}"/>
    <cellStyle name="Komma 3 4 6 2" xfId="18174" xr:uid="{00000000-0005-0000-0000-0000B1070000}"/>
    <cellStyle name="Komma 3 4 6 3" xfId="31658" xr:uid="{00000000-0005-0000-0000-0000B1070000}"/>
    <cellStyle name="Komma 3 4 6 4" xfId="45149" xr:uid="{00000000-0005-0000-0000-0000B1070000}"/>
    <cellStyle name="Komma 3 4 7" xfId="8079" xr:uid="{00000000-0005-0000-0000-0000B1070000}"/>
    <cellStyle name="Komma 3 4 7 2" xfId="21530" xr:uid="{00000000-0005-0000-0000-0000B1070000}"/>
    <cellStyle name="Komma 3 4 7 3" xfId="35014" xr:uid="{00000000-0005-0000-0000-0000B1070000}"/>
    <cellStyle name="Komma 3 4 7 4" xfId="48505" xr:uid="{00000000-0005-0000-0000-0000B1070000}"/>
    <cellStyle name="Komma 3 4 8" xfId="11435" xr:uid="{00000000-0005-0000-0000-0000B1070000}"/>
    <cellStyle name="Komma 3 4 8 2" xfId="24886" xr:uid="{00000000-0005-0000-0000-0000B1070000}"/>
    <cellStyle name="Komma 3 4 8 3" xfId="38370" xr:uid="{00000000-0005-0000-0000-0000B1070000}"/>
    <cellStyle name="Komma 3 4 8 4" xfId="51861" xr:uid="{00000000-0005-0000-0000-0000B1070000}"/>
    <cellStyle name="Komma 3 4 9" xfId="14816" xr:uid="{00000000-0005-0000-0000-0000B1070000}"/>
    <cellStyle name="Komma 3 5" xfId="1078" xr:uid="{00000000-0005-0000-0000-0000B7070000}"/>
    <cellStyle name="Komma 3 5 2" xfId="1674" xr:uid="{00000000-0005-0000-0000-0000B8070000}"/>
    <cellStyle name="Komma 3 5 2 2" xfId="2810" xr:uid="{00000000-0005-0000-0000-0000B9070000}"/>
    <cellStyle name="Komma 3 5 2 2 2" xfId="6171" xr:uid="{00000000-0005-0000-0000-0000B9070000}"/>
    <cellStyle name="Komma 3 5 2 2 2 2" xfId="19622" xr:uid="{00000000-0005-0000-0000-0000B9070000}"/>
    <cellStyle name="Komma 3 5 2 2 2 3" xfId="33106" xr:uid="{00000000-0005-0000-0000-0000B9070000}"/>
    <cellStyle name="Komma 3 5 2 2 2 4" xfId="46597" xr:uid="{00000000-0005-0000-0000-0000B9070000}"/>
    <cellStyle name="Komma 3 5 2 2 3" xfId="9527" xr:uid="{00000000-0005-0000-0000-0000B9070000}"/>
    <cellStyle name="Komma 3 5 2 2 3 2" xfId="22978" xr:uid="{00000000-0005-0000-0000-0000B9070000}"/>
    <cellStyle name="Komma 3 5 2 2 3 3" xfId="36462" xr:uid="{00000000-0005-0000-0000-0000B9070000}"/>
    <cellStyle name="Komma 3 5 2 2 3 4" xfId="49953" xr:uid="{00000000-0005-0000-0000-0000B9070000}"/>
    <cellStyle name="Komma 3 5 2 2 4" xfId="12883" xr:uid="{00000000-0005-0000-0000-0000B9070000}"/>
    <cellStyle name="Komma 3 5 2 2 4 2" xfId="26334" xr:uid="{00000000-0005-0000-0000-0000B9070000}"/>
    <cellStyle name="Komma 3 5 2 2 4 3" xfId="39818" xr:uid="{00000000-0005-0000-0000-0000B9070000}"/>
    <cellStyle name="Komma 3 5 2 2 4 4" xfId="53309" xr:uid="{00000000-0005-0000-0000-0000B9070000}"/>
    <cellStyle name="Komma 3 5 2 2 5" xfId="16265" xr:uid="{00000000-0005-0000-0000-0000B9070000}"/>
    <cellStyle name="Komma 3 5 2 2 6" xfId="29749" xr:uid="{00000000-0005-0000-0000-0000B9070000}"/>
    <cellStyle name="Komma 3 5 2 2 7" xfId="43240" xr:uid="{00000000-0005-0000-0000-0000B9070000}"/>
    <cellStyle name="Komma 3 5 2 3" xfId="5044" xr:uid="{00000000-0005-0000-0000-0000B8070000}"/>
    <cellStyle name="Komma 3 5 2 3 2" xfId="18495" xr:uid="{00000000-0005-0000-0000-0000B8070000}"/>
    <cellStyle name="Komma 3 5 2 3 3" xfId="31979" xr:uid="{00000000-0005-0000-0000-0000B8070000}"/>
    <cellStyle name="Komma 3 5 2 3 4" xfId="45470" xr:uid="{00000000-0005-0000-0000-0000B8070000}"/>
    <cellStyle name="Komma 3 5 2 4" xfId="8400" xr:uid="{00000000-0005-0000-0000-0000B8070000}"/>
    <cellStyle name="Komma 3 5 2 4 2" xfId="21851" xr:uid="{00000000-0005-0000-0000-0000B8070000}"/>
    <cellStyle name="Komma 3 5 2 4 3" xfId="35335" xr:uid="{00000000-0005-0000-0000-0000B8070000}"/>
    <cellStyle name="Komma 3 5 2 4 4" xfId="48826" xr:uid="{00000000-0005-0000-0000-0000B8070000}"/>
    <cellStyle name="Komma 3 5 2 5" xfId="11756" xr:uid="{00000000-0005-0000-0000-0000B8070000}"/>
    <cellStyle name="Komma 3 5 2 5 2" xfId="25207" xr:uid="{00000000-0005-0000-0000-0000B8070000}"/>
    <cellStyle name="Komma 3 5 2 5 3" xfId="38691" xr:uid="{00000000-0005-0000-0000-0000B8070000}"/>
    <cellStyle name="Komma 3 5 2 5 4" xfId="52182" xr:uid="{00000000-0005-0000-0000-0000B8070000}"/>
    <cellStyle name="Komma 3 5 2 6" xfId="15138" xr:uid="{00000000-0005-0000-0000-0000B8070000}"/>
    <cellStyle name="Komma 3 5 2 7" xfId="28622" xr:uid="{00000000-0005-0000-0000-0000B8070000}"/>
    <cellStyle name="Komma 3 5 2 8" xfId="42113" xr:uid="{00000000-0005-0000-0000-0000B8070000}"/>
    <cellStyle name="Komma 3 5 3" xfId="2234" xr:uid="{00000000-0005-0000-0000-0000BA070000}"/>
    <cellStyle name="Komma 3 5 3 2" xfId="5608" xr:uid="{00000000-0005-0000-0000-0000BA070000}"/>
    <cellStyle name="Komma 3 5 3 2 2" xfId="19059" xr:uid="{00000000-0005-0000-0000-0000BA070000}"/>
    <cellStyle name="Komma 3 5 3 2 3" xfId="32543" xr:uid="{00000000-0005-0000-0000-0000BA070000}"/>
    <cellStyle name="Komma 3 5 3 2 4" xfId="46034" xr:uid="{00000000-0005-0000-0000-0000BA070000}"/>
    <cellStyle name="Komma 3 5 3 3" xfId="8964" xr:uid="{00000000-0005-0000-0000-0000BA070000}"/>
    <cellStyle name="Komma 3 5 3 3 2" xfId="22415" xr:uid="{00000000-0005-0000-0000-0000BA070000}"/>
    <cellStyle name="Komma 3 5 3 3 3" xfId="35899" xr:uid="{00000000-0005-0000-0000-0000BA070000}"/>
    <cellStyle name="Komma 3 5 3 3 4" xfId="49390" xr:uid="{00000000-0005-0000-0000-0000BA070000}"/>
    <cellStyle name="Komma 3 5 3 4" xfId="12320" xr:uid="{00000000-0005-0000-0000-0000BA070000}"/>
    <cellStyle name="Komma 3 5 3 4 2" xfId="25771" xr:uid="{00000000-0005-0000-0000-0000BA070000}"/>
    <cellStyle name="Komma 3 5 3 4 3" xfId="39255" xr:uid="{00000000-0005-0000-0000-0000BA070000}"/>
    <cellStyle name="Komma 3 5 3 4 4" xfId="52746" xr:uid="{00000000-0005-0000-0000-0000BA070000}"/>
    <cellStyle name="Komma 3 5 3 5" xfId="15702" xr:uid="{00000000-0005-0000-0000-0000BA070000}"/>
    <cellStyle name="Komma 3 5 3 6" xfId="29186" xr:uid="{00000000-0005-0000-0000-0000BA070000}"/>
    <cellStyle name="Komma 3 5 3 7" xfId="42677" xr:uid="{00000000-0005-0000-0000-0000BA070000}"/>
    <cellStyle name="Komma 3 5 4" xfId="4482" xr:uid="{00000000-0005-0000-0000-0000B7070000}"/>
    <cellStyle name="Komma 3 5 4 2" xfId="17933" xr:uid="{00000000-0005-0000-0000-0000B7070000}"/>
    <cellStyle name="Komma 3 5 4 3" xfId="31417" xr:uid="{00000000-0005-0000-0000-0000B7070000}"/>
    <cellStyle name="Komma 3 5 4 4" xfId="44908" xr:uid="{00000000-0005-0000-0000-0000B7070000}"/>
    <cellStyle name="Komma 3 5 5" xfId="7838" xr:uid="{00000000-0005-0000-0000-0000B7070000}"/>
    <cellStyle name="Komma 3 5 5 2" xfId="21289" xr:uid="{00000000-0005-0000-0000-0000B7070000}"/>
    <cellStyle name="Komma 3 5 5 3" xfId="34773" xr:uid="{00000000-0005-0000-0000-0000B7070000}"/>
    <cellStyle name="Komma 3 5 5 4" xfId="48264" xr:uid="{00000000-0005-0000-0000-0000B7070000}"/>
    <cellStyle name="Komma 3 5 6" xfId="11194" xr:uid="{00000000-0005-0000-0000-0000B7070000}"/>
    <cellStyle name="Komma 3 5 6 2" xfId="24645" xr:uid="{00000000-0005-0000-0000-0000B7070000}"/>
    <cellStyle name="Komma 3 5 6 3" xfId="38129" xr:uid="{00000000-0005-0000-0000-0000B7070000}"/>
    <cellStyle name="Komma 3 5 6 4" xfId="51620" xr:uid="{00000000-0005-0000-0000-0000B7070000}"/>
    <cellStyle name="Komma 3 5 7" xfId="14575" xr:uid="{00000000-0005-0000-0000-0000B7070000}"/>
    <cellStyle name="Komma 3 5 8" xfId="28040" xr:uid="{00000000-0005-0000-0000-0000B7070000}"/>
    <cellStyle name="Komma 3 5 9" xfId="41507" xr:uid="{00000000-0005-0000-0000-0000B7070000}"/>
    <cellStyle name="Komma 3 6" xfId="1066" xr:uid="{00000000-0005-0000-0000-0000BB070000}"/>
    <cellStyle name="Komma 3 6 2" xfId="1663" xr:uid="{00000000-0005-0000-0000-0000BC070000}"/>
    <cellStyle name="Komma 3 6 2 2" xfId="2799" xr:uid="{00000000-0005-0000-0000-0000BD070000}"/>
    <cellStyle name="Komma 3 6 2 2 2" xfId="6160" xr:uid="{00000000-0005-0000-0000-0000BD070000}"/>
    <cellStyle name="Komma 3 6 2 2 2 2" xfId="19611" xr:uid="{00000000-0005-0000-0000-0000BD070000}"/>
    <cellStyle name="Komma 3 6 2 2 2 3" xfId="33095" xr:uid="{00000000-0005-0000-0000-0000BD070000}"/>
    <cellStyle name="Komma 3 6 2 2 2 4" xfId="46586" xr:uid="{00000000-0005-0000-0000-0000BD070000}"/>
    <cellStyle name="Komma 3 6 2 2 3" xfId="9516" xr:uid="{00000000-0005-0000-0000-0000BD070000}"/>
    <cellStyle name="Komma 3 6 2 2 3 2" xfId="22967" xr:uid="{00000000-0005-0000-0000-0000BD070000}"/>
    <cellStyle name="Komma 3 6 2 2 3 3" xfId="36451" xr:uid="{00000000-0005-0000-0000-0000BD070000}"/>
    <cellStyle name="Komma 3 6 2 2 3 4" xfId="49942" xr:uid="{00000000-0005-0000-0000-0000BD070000}"/>
    <cellStyle name="Komma 3 6 2 2 4" xfId="12872" xr:uid="{00000000-0005-0000-0000-0000BD070000}"/>
    <cellStyle name="Komma 3 6 2 2 4 2" xfId="26323" xr:uid="{00000000-0005-0000-0000-0000BD070000}"/>
    <cellStyle name="Komma 3 6 2 2 4 3" xfId="39807" xr:uid="{00000000-0005-0000-0000-0000BD070000}"/>
    <cellStyle name="Komma 3 6 2 2 4 4" xfId="53298" xr:uid="{00000000-0005-0000-0000-0000BD070000}"/>
    <cellStyle name="Komma 3 6 2 2 5" xfId="16254" xr:uid="{00000000-0005-0000-0000-0000BD070000}"/>
    <cellStyle name="Komma 3 6 2 2 6" xfId="29738" xr:uid="{00000000-0005-0000-0000-0000BD070000}"/>
    <cellStyle name="Komma 3 6 2 2 7" xfId="43229" xr:uid="{00000000-0005-0000-0000-0000BD070000}"/>
    <cellStyle name="Komma 3 6 2 3" xfId="5033" xr:uid="{00000000-0005-0000-0000-0000BC070000}"/>
    <cellStyle name="Komma 3 6 2 3 2" xfId="18484" xr:uid="{00000000-0005-0000-0000-0000BC070000}"/>
    <cellStyle name="Komma 3 6 2 3 3" xfId="31968" xr:uid="{00000000-0005-0000-0000-0000BC070000}"/>
    <cellStyle name="Komma 3 6 2 3 4" xfId="45459" xr:uid="{00000000-0005-0000-0000-0000BC070000}"/>
    <cellStyle name="Komma 3 6 2 4" xfId="8389" xr:uid="{00000000-0005-0000-0000-0000BC070000}"/>
    <cellStyle name="Komma 3 6 2 4 2" xfId="21840" xr:uid="{00000000-0005-0000-0000-0000BC070000}"/>
    <cellStyle name="Komma 3 6 2 4 3" xfId="35324" xr:uid="{00000000-0005-0000-0000-0000BC070000}"/>
    <cellStyle name="Komma 3 6 2 4 4" xfId="48815" xr:uid="{00000000-0005-0000-0000-0000BC070000}"/>
    <cellStyle name="Komma 3 6 2 5" xfId="11745" xr:uid="{00000000-0005-0000-0000-0000BC070000}"/>
    <cellStyle name="Komma 3 6 2 5 2" xfId="25196" xr:uid="{00000000-0005-0000-0000-0000BC070000}"/>
    <cellStyle name="Komma 3 6 2 5 3" xfId="38680" xr:uid="{00000000-0005-0000-0000-0000BC070000}"/>
    <cellStyle name="Komma 3 6 2 5 4" xfId="52171" xr:uid="{00000000-0005-0000-0000-0000BC070000}"/>
    <cellStyle name="Komma 3 6 2 6" xfId="15127" xr:uid="{00000000-0005-0000-0000-0000BC070000}"/>
    <cellStyle name="Komma 3 6 2 7" xfId="28611" xr:uid="{00000000-0005-0000-0000-0000BC070000}"/>
    <cellStyle name="Komma 3 6 2 8" xfId="42102" xr:uid="{00000000-0005-0000-0000-0000BC070000}"/>
    <cellStyle name="Komma 3 6 3" xfId="2222" xr:uid="{00000000-0005-0000-0000-0000BE070000}"/>
    <cellStyle name="Komma 3 6 3 2" xfId="5597" xr:uid="{00000000-0005-0000-0000-0000BE070000}"/>
    <cellStyle name="Komma 3 6 3 2 2" xfId="19048" xr:uid="{00000000-0005-0000-0000-0000BE070000}"/>
    <cellStyle name="Komma 3 6 3 2 3" xfId="32532" xr:uid="{00000000-0005-0000-0000-0000BE070000}"/>
    <cellStyle name="Komma 3 6 3 2 4" xfId="46023" xr:uid="{00000000-0005-0000-0000-0000BE070000}"/>
    <cellStyle name="Komma 3 6 3 3" xfId="8953" xr:uid="{00000000-0005-0000-0000-0000BE070000}"/>
    <cellStyle name="Komma 3 6 3 3 2" xfId="22404" xr:uid="{00000000-0005-0000-0000-0000BE070000}"/>
    <cellStyle name="Komma 3 6 3 3 3" xfId="35888" xr:uid="{00000000-0005-0000-0000-0000BE070000}"/>
    <cellStyle name="Komma 3 6 3 3 4" xfId="49379" xr:uid="{00000000-0005-0000-0000-0000BE070000}"/>
    <cellStyle name="Komma 3 6 3 4" xfId="12309" xr:uid="{00000000-0005-0000-0000-0000BE070000}"/>
    <cellStyle name="Komma 3 6 3 4 2" xfId="25760" xr:uid="{00000000-0005-0000-0000-0000BE070000}"/>
    <cellStyle name="Komma 3 6 3 4 3" xfId="39244" xr:uid="{00000000-0005-0000-0000-0000BE070000}"/>
    <cellStyle name="Komma 3 6 3 4 4" xfId="52735" xr:uid="{00000000-0005-0000-0000-0000BE070000}"/>
    <cellStyle name="Komma 3 6 3 5" xfId="15691" xr:uid="{00000000-0005-0000-0000-0000BE070000}"/>
    <cellStyle name="Komma 3 6 3 6" xfId="29175" xr:uid="{00000000-0005-0000-0000-0000BE070000}"/>
    <cellStyle name="Komma 3 6 3 7" xfId="42666" xr:uid="{00000000-0005-0000-0000-0000BE070000}"/>
    <cellStyle name="Komma 3 6 4" xfId="4471" xr:uid="{00000000-0005-0000-0000-0000BB070000}"/>
    <cellStyle name="Komma 3 6 4 2" xfId="17922" xr:uid="{00000000-0005-0000-0000-0000BB070000}"/>
    <cellStyle name="Komma 3 6 4 3" xfId="31406" xr:uid="{00000000-0005-0000-0000-0000BB070000}"/>
    <cellStyle name="Komma 3 6 4 4" xfId="44897" xr:uid="{00000000-0005-0000-0000-0000BB070000}"/>
    <cellStyle name="Komma 3 6 5" xfId="7827" xr:uid="{00000000-0005-0000-0000-0000BB070000}"/>
    <cellStyle name="Komma 3 6 5 2" xfId="21278" xr:uid="{00000000-0005-0000-0000-0000BB070000}"/>
    <cellStyle name="Komma 3 6 5 3" xfId="34762" xr:uid="{00000000-0005-0000-0000-0000BB070000}"/>
    <cellStyle name="Komma 3 6 5 4" xfId="48253" xr:uid="{00000000-0005-0000-0000-0000BB070000}"/>
    <cellStyle name="Komma 3 6 6" xfId="11183" xr:uid="{00000000-0005-0000-0000-0000BB070000}"/>
    <cellStyle name="Komma 3 6 6 2" xfId="24634" xr:uid="{00000000-0005-0000-0000-0000BB070000}"/>
    <cellStyle name="Komma 3 6 6 3" xfId="38118" xr:uid="{00000000-0005-0000-0000-0000BB070000}"/>
    <cellStyle name="Komma 3 6 6 4" xfId="51609" xr:uid="{00000000-0005-0000-0000-0000BB070000}"/>
    <cellStyle name="Komma 3 6 7" xfId="14564" xr:uid="{00000000-0005-0000-0000-0000BB070000}"/>
    <cellStyle name="Komma 3 6 8" xfId="28029" xr:uid="{00000000-0005-0000-0000-0000BB070000}"/>
    <cellStyle name="Komma 3 6 9" xfId="41496" xr:uid="{00000000-0005-0000-0000-0000BB070000}"/>
    <cellStyle name="Komma 3 7" xfId="1640" xr:uid="{00000000-0005-0000-0000-0000BF070000}"/>
    <cellStyle name="Komma 3 7 2" xfId="2776" xr:uid="{00000000-0005-0000-0000-0000C0070000}"/>
    <cellStyle name="Komma 3 7 2 2" xfId="6137" xr:uid="{00000000-0005-0000-0000-0000C0070000}"/>
    <cellStyle name="Komma 3 7 2 2 2" xfId="19588" xr:uid="{00000000-0005-0000-0000-0000C0070000}"/>
    <cellStyle name="Komma 3 7 2 2 3" xfId="33072" xr:uid="{00000000-0005-0000-0000-0000C0070000}"/>
    <cellStyle name="Komma 3 7 2 2 4" xfId="46563" xr:uid="{00000000-0005-0000-0000-0000C0070000}"/>
    <cellStyle name="Komma 3 7 2 3" xfId="9493" xr:uid="{00000000-0005-0000-0000-0000C0070000}"/>
    <cellStyle name="Komma 3 7 2 3 2" xfId="22944" xr:uid="{00000000-0005-0000-0000-0000C0070000}"/>
    <cellStyle name="Komma 3 7 2 3 3" xfId="36428" xr:uid="{00000000-0005-0000-0000-0000C0070000}"/>
    <cellStyle name="Komma 3 7 2 3 4" xfId="49919" xr:uid="{00000000-0005-0000-0000-0000C0070000}"/>
    <cellStyle name="Komma 3 7 2 4" xfId="12849" xr:uid="{00000000-0005-0000-0000-0000C0070000}"/>
    <cellStyle name="Komma 3 7 2 4 2" xfId="26300" xr:uid="{00000000-0005-0000-0000-0000C0070000}"/>
    <cellStyle name="Komma 3 7 2 4 3" xfId="39784" xr:uid="{00000000-0005-0000-0000-0000C0070000}"/>
    <cellStyle name="Komma 3 7 2 4 4" xfId="53275" xr:uid="{00000000-0005-0000-0000-0000C0070000}"/>
    <cellStyle name="Komma 3 7 2 5" xfId="16231" xr:uid="{00000000-0005-0000-0000-0000C0070000}"/>
    <cellStyle name="Komma 3 7 2 6" xfId="29715" xr:uid="{00000000-0005-0000-0000-0000C0070000}"/>
    <cellStyle name="Komma 3 7 2 7" xfId="43206" xr:uid="{00000000-0005-0000-0000-0000C0070000}"/>
    <cellStyle name="Komma 3 7 3" xfId="5010" xr:uid="{00000000-0005-0000-0000-0000BF070000}"/>
    <cellStyle name="Komma 3 7 3 2" xfId="18461" xr:uid="{00000000-0005-0000-0000-0000BF070000}"/>
    <cellStyle name="Komma 3 7 3 3" xfId="31945" xr:uid="{00000000-0005-0000-0000-0000BF070000}"/>
    <cellStyle name="Komma 3 7 3 4" xfId="45436" xr:uid="{00000000-0005-0000-0000-0000BF070000}"/>
    <cellStyle name="Komma 3 7 4" xfId="8366" xr:uid="{00000000-0005-0000-0000-0000BF070000}"/>
    <cellStyle name="Komma 3 7 4 2" xfId="21817" xr:uid="{00000000-0005-0000-0000-0000BF070000}"/>
    <cellStyle name="Komma 3 7 4 3" xfId="35301" xr:uid="{00000000-0005-0000-0000-0000BF070000}"/>
    <cellStyle name="Komma 3 7 4 4" xfId="48792" xr:uid="{00000000-0005-0000-0000-0000BF070000}"/>
    <cellStyle name="Komma 3 7 5" xfId="11722" xr:uid="{00000000-0005-0000-0000-0000BF070000}"/>
    <cellStyle name="Komma 3 7 5 2" xfId="25173" xr:uid="{00000000-0005-0000-0000-0000BF070000}"/>
    <cellStyle name="Komma 3 7 5 3" xfId="38657" xr:uid="{00000000-0005-0000-0000-0000BF070000}"/>
    <cellStyle name="Komma 3 7 5 4" xfId="52148" xr:uid="{00000000-0005-0000-0000-0000BF070000}"/>
    <cellStyle name="Komma 3 7 6" xfId="15104" xr:uid="{00000000-0005-0000-0000-0000BF070000}"/>
    <cellStyle name="Komma 3 7 7" xfId="28588" xr:uid="{00000000-0005-0000-0000-0000BF070000}"/>
    <cellStyle name="Komma 3 7 8" xfId="42079" xr:uid="{00000000-0005-0000-0000-0000BF070000}"/>
    <cellStyle name="Komma 3 8" xfId="2197" xr:uid="{00000000-0005-0000-0000-0000C1070000}"/>
    <cellStyle name="Komma 3 8 2" xfId="5572" xr:uid="{00000000-0005-0000-0000-0000C1070000}"/>
    <cellStyle name="Komma 3 8 2 2" xfId="19023" xr:uid="{00000000-0005-0000-0000-0000C1070000}"/>
    <cellStyle name="Komma 3 8 2 3" xfId="32507" xr:uid="{00000000-0005-0000-0000-0000C1070000}"/>
    <cellStyle name="Komma 3 8 2 4" xfId="45998" xr:uid="{00000000-0005-0000-0000-0000C1070000}"/>
    <cellStyle name="Komma 3 8 3" xfId="8928" xr:uid="{00000000-0005-0000-0000-0000C1070000}"/>
    <cellStyle name="Komma 3 8 3 2" xfId="22379" xr:uid="{00000000-0005-0000-0000-0000C1070000}"/>
    <cellStyle name="Komma 3 8 3 3" xfId="35863" xr:uid="{00000000-0005-0000-0000-0000C1070000}"/>
    <cellStyle name="Komma 3 8 3 4" xfId="49354" xr:uid="{00000000-0005-0000-0000-0000C1070000}"/>
    <cellStyle name="Komma 3 8 4" xfId="12284" xr:uid="{00000000-0005-0000-0000-0000C1070000}"/>
    <cellStyle name="Komma 3 8 4 2" xfId="25735" xr:uid="{00000000-0005-0000-0000-0000C1070000}"/>
    <cellStyle name="Komma 3 8 4 3" xfId="39219" xr:uid="{00000000-0005-0000-0000-0000C1070000}"/>
    <cellStyle name="Komma 3 8 4 4" xfId="52710" xr:uid="{00000000-0005-0000-0000-0000C1070000}"/>
    <cellStyle name="Komma 3 8 5" xfId="15666" xr:uid="{00000000-0005-0000-0000-0000C1070000}"/>
    <cellStyle name="Komma 3 8 6" xfId="29150" xr:uid="{00000000-0005-0000-0000-0000C1070000}"/>
    <cellStyle name="Komma 3 8 7" xfId="42641" xr:uid="{00000000-0005-0000-0000-0000C1070000}"/>
    <cellStyle name="Komma 3 9" xfId="3338" xr:uid="{00000000-0005-0000-0000-0000C2070000}"/>
    <cellStyle name="Komma 3 9 2" xfId="6699" xr:uid="{00000000-0005-0000-0000-0000C2070000}"/>
    <cellStyle name="Komma 3 9 2 2" xfId="20150" xr:uid="{00000000-0005-0000-0000-0000C2070000}"/>
    <cellStyle name="Komma 3 9 2 3" xfId="33634" xr:uid="{00000000-0005-0000-0000-0000C2070000}"/>
    <cellStyle name="Komma 3 9 2 4" xfId="47125" xr:uid="{00000000-0005-0000-0000-0000C2070000}"/>
    <cellStyle name="Komma 3 9 3" xfId="10055" xr:uid="{00000000-0005-0000-0000-0000C2070000}"/>
    <cellStyle name="Komma 3 9 3 2" xfId="23506" xr:uid="{00000000-0005-0000-0000-0000C2070000}"/>
    <cellStyle name="Komma 3 9 3 3" xfId="36990" xr:uid="{00000000-0005-0000-0000-0000C2070000}"/>
    <cellStyle name="Komma 3 9 3 4" xfId="50481" xr:uid="{00000000-0005-0000-0000-0000C2070000}"/>
    <cellStyle name="Komma 3 9 4" xfId="13411" xr:uid="{00000000-0005-0000-0000-0000C2070000}"/>
    <cellStyle name="Komma 3 9 4 2" xfId="26862" xr:uid="{00000000-0005-0000-0000-0000C2070000}"/>
    <cellStyle name="Komma 3 9 4 3" xfId="40346" xr:uid="{00000000-0005-0000-0000-0000C2070000}"/>
    <cellStyle name="Komma 3 9 4 4" xfId="53837" xr:uid="{00000000-0005-0000-0000-0000C2070000}"/>
    <cellStyle name="Komma 3 9 5" xfId="16793" xr:uid="{00000000-0005-0000-0000-0000C2070000}"/>
    <cellStyle name="Komma 3 9 6" xfId="30277" xr:uid="{00000000-0005-0000-0000-0000C2070000}"/>
    <cellStyle name="Komma 3 9 7" xfId="43768" xr:uid="{00000000-0005-0000-0000-0000C2070000}"/>
    <cellStyle name="Komma 4" xfId="554" xr:uid="{00000000-0005-0000-0000-000090010000}"/>
    <cellStyle name="Komma 4 10" xfId="4502" xr:uid="{00000000-0005-0000-0000-0000C3070000}"/>
    <cellStyle name="Komma 4 10 2" xfId="17953" xr:uid="{00000000-0005-0000-0000-0000C3070000}"/>
    <cellStyle name="Komma 4 10 3" xfId="31437" xr:uid="{00000000-0005-0000-0000-0000C3070000}"/>
    <cellStyle name="Komma 4 10 4" xfId="44928" xr:uid="{00000000-0005-0000-0000-0000C3070000}"/>
    <cellStyle name="Komma 4 11" xfId="7858" xr:uid="{00000000-0005-0000-0000-0000C3070000}"/>
    <cellStyle name="Komma 4 11 2" xfId="21309" xr:uid="{00000000-0005-0000-0000-0000C3070000}"/>
    <cellStyle name="Komma 4 11 3" xfId="34793" xr:uid="{00000000-0005-0000-0000-0000C3070000}"/>
    <cellStyle name="Komma 4 11 4" xfId="48284" xr:uid="{00000000-0005-0000-0000-0000C3070000}"/>
    <cellStyle name="Komma 4 12" xfId="11214" xr:uid="{00000000-0005-0000-0000-0000C3070000}"/>
    <cellStyle name="Komma 4 12 2" xfId="24665" xr:uid="{00000000-0005-0000-0000-0000C3070000}"/>
    <cellStyle name="Komma 4 12 3" xfId="38149" xr:uid="{00000000-0005-0000-0000-0000C3070000}"/>
    <cellStyle name="Komma 4 12 4" xfId="51640" xr:uid="{00000000-0005-0000-0000-0000C3070000}"/>
    <cellStyle name="Komma 4 13" xfId="14595" xr:uid="{00000000-0005-0000-0000-0000C3070000}"/>
    <cellStyle name="Komma 4 14" xfId="28074" xr:uid="{00000000-0005-0000-0000-0000C3070000}"/>
    <cellStyle name="Komma 4 15" xfId="41552" xr:uid="{00000000-0005-0000-0000-0000C3070000}"/>
    <cellStyle name="Komma 4 16" xfId="1141" xr:uid="{00000000-0005-0000-0000-0000C3070000}"/>
    <cellStyle name="Komma 4 2" xfId="782" xr:uid="{00000000-0005-0000-0000-000091010000}"/>
    <cellStyle name="Komma 4 2 10" xfId="14697" xr:uid="{00000000-0005-0000-0000-0000C4070000}"/>
    <cellStyle name="Komma 4 2 11" xfId="28180" xr:uid="{00000000-0005-0000-0000-0000C4070000}"/>
    <cellStyle name="Komma 4 2 12" xfId="41671" xr:uid="{00000000-0005-0000-0000-0000C4070000}"/>
    <cellStyle name="Komma 4 2 13" xfId="1228" xr:uid="{00000000-0005-0000-0000-0000C4070000}"/>
    <cellStyle name="Komma 4 2 2" xfId="823" xr:uid="{00000000-0005-0000-0000-000091010000}"/>
    <cellStyle name="Komma 4 2 2 10" xfId="28430" xr:uid="{00000000-0005-0000-0000-0000C5070000}"/>
    <cellStyle name="Komma 4 2 2 11" xfId="41921" xr:uid="{00000000-0005-0000-0000-0000C5070000}"/>
    <cellStyle name="Komma 4 2 2 12" xfId="1463" xr:uid="{00000000-0005-0000-0000-0000C5070000}"/>
    <cellStyle name="Komma 4 2 2 2" xfId="932" xr:uid="{00000000-0005-0000-0000-000091010000}"/>
    <cellStyle name="Komma 4 2 2 2 2" xfId="3179" xr:uid="{00000000-0005-0000-0000-0000C7070000}"/>
    <cellStyle name="Komma 4 2 2 2 2 2" xfId="6540" xr:uid="{00000000-0005-0000-0000-0000C7070000}"/>
    <cellStyle name="Komma 4 2 2 2 2 2 2" xfId="19991" xr:uid="{00000000-0005-0000-0000-0000C7070000}"/>
    <cellStyle name="Komma 4 2 2 2 2 2 3" xfId="33475" xr:uid="{00000000-0005-0000-0000-0000C7070000}"/>
    <cellStyle name="Komma 4 2 2 2 2 2 4" xfId="46966" xr:uid="{00000000-0005-0000-0000-0000C7070000}"/>
    <cellStyle name="Komma 4 2 2 2 2 3" xfId="9896" xr:uid="{00000000-0005-0000-0000-0000C7070000}"/>
    <cellStyle name="Komma 4 2 2 2 2 3 2" xfId="23347" xr:uid="{00000000-0005-0000-0000-0000C7070000}"/>
    <cellStyle name="Komma 4 2 2 2 2 3 3" xfId="36831" xr:uid="{00000000-0005-0000-0000-0000C7070000}"/>
    <cellStyle name="Komma 4 2 2 2 2 3 4" xfId="50322" xr:uid="{00000000-0005-0000-0000-0000C7070000}"/>
    <cellStyle name="Komma 4 2 2 2 2 4" xfId="13252" xr:uid="{00000000-0005-0000-0000-0000C7070000}"/>
    <cellStyle name="Komma 4 2 2 2 2 4 2" xfId="26703" xr:uid="{00000000-0005-0000-0000-0000C7070000}"/>
    <cellStyle name="Komma 4 2 2 2 2 4 3" xfId="40187" xr:uid="{00000000-0005-0000-0000-0000C7070000}"/>
    <cellStyle name="Komma 4 2 2 2 2 4 4" xfId="53678" xr:uid="{00000000-0005-0000-0000-0000C7070000}"/>
    <cellStyle name="Komma 4 2 2 2 2 5" xfId="16634" xr:uid="{00000000-0005-0000-0000-0000C7070000}"/>
    <cellStyle name="Komma 4 2 2 2 2 6" xfId="30118" xr:uid="{00000000-0005-0000-0000-0000C7070000}"/>
    <cellStyle name="Komma 4 2 2 2 2 7" xfId="43609" xr:uid="{00000000-0005-0000-0000-0000C7070000}"/>
    <cellStyle name="Komma 4 2 2 2 3" xfId="5413" xr:uid="{00000000-0005-0000-0000-0000C6070000}"/>
    <cellStyle name="Komma 4 2 2 2 3 2" xfId="18864" xr:uid="{00000000-0005-0000-0000-0000C6070000}"/>
    <cellStyle name="Komma 4 2 2 2 3 3" xfId="32348" xr:uid="{00000000-0005-0000-0000-0000C6070000}"/>
    <cellStyle name="Komma 4 2 2 2 3 4" xfId="45839" xr:uid="{00000000-0005-0000-0000-0000C6070000}"/>
    <cellStyle name="Komma 4 2 2 2 4" xfId="8769" xr:uid="{00000000-0005-0000-0000-0000C6070000}"/>
    <cellStyle name="Komma 4 2 2 2 4 2" xfId="22220" xr:uid="{00000000-0005-0000-0000-0000C6070000}"/>
    <cellStyle name="Komma 4 2 2 2 4 3" xfId="35704" xr:uid="{00000000-0005-0000-0000-0000C6070000}"/>
    <cellStyle name="Komma 4 2 2 2 4 4" xfId="49195" xr:uid="{00000000-0005-0000-0000-0000C6070000}"/>
    <cellStyle name="Komma 4 2 2 2 5" xfId="12125" xr:uid="{00000000-0005-0000-0000-0000C6070000}"/>
    <cellStyle name="Komma 4 2 2 2 5 2" xfId="25576" xr:uid="{00000000-0005-0000-0000-0000C6070000}"/>
    <cellStyle name="Komma 4 2 2 2 5 3" xfId="39060" xr:uid="{00000000-0005-0000-0000-0000C6070000}"/>
    <cellStyle name="Komma 4 2 2 2 5 4" xfId="52551" xr:uid="{00000000-0005-0000-0000-0000C6070000}"/>
    <cellStyle name="Komma 4 2 2 2 6" xfId="15507" xr:uid="{00000000-0005-0000-0000-0000C6070000}"/>
    <cellStyle name="Komma 4 2 2 2 7" xfId="28991" xr:uid="{00000000-0005-0000-0000-0000C6070000}"/>
    <cellStyle name="Komma 4 2 2 2 8" xfId="42482" xr:uid="{00000000-0005-0000-0000-0000C6070000}"/>
    <cellStyle name="Komma 4 2 2 2 9" xfId="2038" xr:uid="{00000000-0005-0000-0000-0000C6070000}"/>
    <cellStyle name="Komma 4 2 2 3" xfId="2619" xr:uid="{00000000-0005-0000-0000-0000C8070000}"/>
    <cellStyle name="Komma 4 2 2 3 2" xfId="5980" xr:uid="{00000000-0005-0000-0000-0000C8070000}"/>
    <cellStyle name="Komma 4 2 2 3 2 2" xfId="19431" xr:uid="{00000000-0005-0000-0000-0000C8070000}"/>
    <cellStyle name="Komma 4 2 2 3 2 3" xfId="32915" xr:uid="{00000000-0005-0000-0000-0000C8070000}"/>
    <cellStyle name="Komma 4 2 2 3 2 4" xfId="46406" xr:uid="{00000000-0005-0000-0000-0000C8070000}"/>
    <cellStyle name="Komma 4 2 2 3 3" xfId="9336" xr:uid="{00000000-0005-0000-0000-0000C8070000}"/>
    <cellStyle name="Komma 4 2 2 3 3 2" xfId="22787" xr:uid="{00000000-0005-0000-0000-0000C8070000}"/>
    <cellStyle name="Komma 4 2 2 3 3 3" xfId="36271" xr:uid="{00000000-0005-0000-0000-0000C8070000}"/>
    <cellStyle name="Komma 4 2 2 3 3 4" xfId="49762" xr:uid="{00000000-0005-0000-0000-0000C8070000}"/>
    <cellStyle name="Komma 4 2 2 3 4" xfId="12692" xr:uid="{00000000-0005-0000-0000-0000C8070000}"/>
    <cellStyle name="Komma 4 2 2 3 4 2" xfId="26143" xr:uid="{00000000-0005-0000-0000-0000C8070000}"/>
    <cellStyle name="Komma 4 2 2 3 4 3" xfId="39627" xr:uid="{00000000-0005-0000-0000-0000C8070000}"/>
    <cellStyle name="Komma 4 2 2 3 4 4" xfId="53118" xr:uid="{00000000-0005-0000-0000-0000C8070000}"/>
    <cellStyle name="Komma 4 2 2 3 5" xfId="16074" xr:uid="{00000000-0005-0000-0000-0000C8070000}"/>
    <cellStyle name="Komma 4 2 2 3 6" xfId="29558" xr:uid="{00000000-0005-0000-0000-0000C8070000}"/>
    <cellStyle name="Komma 4 2 2 3 7" xfId="43049" xr:uid="{00000000-0005-0000-0000-0000C8070000}"/>
    <cellStyle name="Komma 4 2 2 4" xfId="3724" xr:uid="{00000000-0005-0000-0000-0000C9070000}"/>
    <cellStyle name="Komma 4 2 2 4 2" xfId="7085" xr:uid="{00000000-0005-0000-0000-0000C9070000}"/>
    <cellStyle name="Komma 4 2 2 4 2 2" xfId="20536" xr:uid="{00000000-0005-0000-0000-0000C9070000}"/>
    <cellStyle name="Komma 4 2 2 4 2 3" xfId="34020" xr:uid="{00000000-0005-0000-0000-0000C9070000}"/>
    <cellStyle name="Komma 4 2 2 4 2 4" xfId="47511" xr:uid="{00000000-0005-0000-0000-0000C9070000}"/>
    <cellStyle name="Komma 4 2 2 4 3" xfId="10441" xr:uid="{00000000-0005-0000-0000-0000C9070000}"/>
    <cellStyle name="Komma 4 2 2 4 3 2" xfId="23892" xr:uid="{00000000-0005-0000-0000-0000C9070000}"/>
    <cellStyle name="Komma 4 2 2 4 3 3" xfId="37376" xr:uid="{00000000-0005-0000-0000-0000C9070000}"/>
    <cellStyle name="Komma 4 2 2 4 3 4" xfId="50867" xr:uid="{00000000-0005-0000-0000-0000C9070000}"/>
    <cellStyle name="Komma 4 2 2 4 4" xfId="13797" xr:uid="{00000000-0005-0000-0000-0000C9070000}"/>
    <cellStyle name="Komma 4 2 2 4 4 2" xfId="27248" xr:uid="{00000000-0005-0000-0000-0000C9070000}"/>
    <cellStyle name="Komma 4 2 2 4 4 3" xfId="40732" xr:uid="{00000000-0005-0000-0000-0000C9070000}"/>
    <cellStyle name="Komma 4 2 2 4 4 4" xfId="54223" xr:uid="{00000000-0005-0000-0000-0000C9070000}"/>
    <cellStyle name="Komma 4 2 2 4 5" xfId="17179" xr:uid="{00000000-0005-0000-0000-0000C9070000}"/>
    <cellStyle name="Komma 4 2 2 4 6" xfId="30663" xr:uid="{00000000-0005-0000-0000-0000C9070000}"/>
    <cellStyle name="Komma 4 2 2 4 7" xfId="44154" xr:uid="{00000000-0005-0000-0000-0000C9070000}"/>
    <cellStyle name="Komma 4 2 2 5" xfId="4304" xr:uid="{00000000-0005-0000-0000-0000CA070000}"/>
    <cellStyle name="Komma 4 2 2 5 2" xfId="7661" xr:uid="{00000000-0005-0000-0000-0000CA070000}"/>
    <cellStyle name="Komma 4 2 2 5 2 2" xfId="21112" xr:uid="{00000000-0005-0000-0000-0000CA070000}"/>
    <cellStyle name="Komma 4 2 2 5 2 3" xfId="34596" xr:uid="{00000000-0005-0000-0000-0000CA070000}"/>
    <cellStyle name="Komma 4 2 2 5 2 4" xfId="48087" xr:uid="{00000000-0005-0000-0000-0000CA070000}"/>
    <cellStyle name="Komma 4 2 2 5 3" xfId="11017" xr:uid="{00000000-0005-0000-0000-0000CA070000}"/>
    <cellStyle name="Komma 4 2 2 5 3 2" xfId="24468" xr:uid="{00000000-0005-0000-0000-0000CA070000}"/>
    <cellStyle name="Komma 4 2 2 5 3 3" xfId="37952" xr:uid="{00000000-0005-0000-0000-0000CA070000}"/>
    <cellStyle name="Komma 4 2 2 5 3 4" xfId="51443" xr:uid="{00000000-0005-0000-0000-0000CA070000}"/>
    <cellStyle name="Komma 4 2 2 5 4" xfId="14373" xr:uid="{00000000-0005-0000-0000-0000CA070000}"/>
    <cellStyle name="Komma 4 2 2 5 4 2" xfId="27824" xr:uid="{00000000-0005-0000-0000-0000CA070000}"/>
    <cellStyle name="Komma 4 2 2 5 4 3" xfId="41308" xr:uid="{00000000-0005-0000-0000-0000CA070000}"/>
    <cellStyle name="Komma 4 2 2 5 4 4" xfId="54799" xr:uid="{00000000-0005-0000-0000-0000CA070000}"/>
    <cellStyle name="Komma 4 2 2 5 5" xfId="17755" xr:uid="{00000000-0005-0000-0000-0000CA070000}"/>
    <cellStyle name="Komma 4 2 2 5 6" xfId="31239" xr:uid="{00000000-0005-0000-0000-0000CA070000}"/>
    <cellStyle name="Komma 4 2 2 5 7" xfId="44730" xr:uid="{00000000-0005-0000-0000-0000CA070000}"/>
    <cellStyle name="Komma 4 2 2 6" xfId="4854" xr:uid="{00000000-0005-0000-0000-0000C5070000}"/>
    <cellStyle name="Komma 4 2 2 6 2" xfId="18305" xr:uid="{00000000-0005-0000-0000-0000C5070000}"/>
    <cellStyle name="Komma 4 2 2 6 3" xfId="31789" xr:uid="{00000000-0005-0000-0000-0000C5070000}"/>
    <cellStyle name="Komma 4 2 2 6 4" xfId="45280" xr:uid="{00000000-0005-0000-0000-0000C5070000}"/>
    <cellStyle name="Komma 4 2 2 7" xfId="8210" xr:uid="{00000000-0005-0000-0000-0000C5070000}"/>
    <cellStyle name="Komma 4 2 2 7 2" xfId="21661" xr:uid="{00000000-0005-0000-0000-0000C5070000}"/>
    <cellStyle name="Komma 4 2 2 7 3" xfId="35145" xr:uid="{00000000-0005-0000-0000-0000C5070000}"/>
    <cellStyle name="Komma 4 2 2 7 4" xfId="48636" xr:uid="{00000000-0005-0000-0000-0000C5070000}"/>
    <cellStyle name="Komma 4 2 2 8" xfId="11566" xr:uid="{00000000-0005-0000-0000-0000C5070000}"/>
    <cellStyle name="Komma 4 2 2 8 2" xfId="25017" xr:uid="{00000000-0005-0000-0000-0000C5070000}"/>
    <cellStyle name="Komma 4 2 2 8 3" xfId="38501" xr:uid="{00000000-0005-0000-0000-0000C5070000}"/>
    <cellStyle name="Komma 4 2 2 8 4" xfId="51992" xr:uid="{00000000-0005-0000-0000-0000C5070000}"/>
    <cellStyle name="Komma 4 2 2 9" xfId="14947" xr:uid="{00000000-0005-0000-0000-0000C5070000}"/>
    <cellStyle name="Komma 4 2 3" xfId="854" xr:uid="{00000000-0005-0000-0000-000091010000}"/>
    <cellStyle name="Komma 4 2 3 2" xfId="959" xr:uid="{00000000-0005-0000-0000-000091010000}"/>
    <cellStyle name="Komma 4 2 3 2 2" xfId="6290" xr:uid="{00000000-0005-0000-0000-0000CC070000}"/>
    <cellStyle name="Komma 4 2 3 2 2 2" xfId="19741" xr:uid="{00000000-0005-0000-0000-0000CC070000}"/>
    <cellStyle name="Komma 4 2 3 2 2 3" xfId="33225" xr:uid="{00000000-0005-0000-0000-0000CC070000}"/>
    <cellStyle name="Komma 4 2 3 2 2 4" xfId="46716" xr:uid="{00000000-0005-0000-0000-0000CC070000}"/>
    <cellStyle name="Komma 4 2 3 2 3" xfId="9646" xr:uid="{00000000-0005-0000-0000-0000CC070000}"/>
    <cellStyle name="Komma 4 2 3 2 3 2" xfId="23097" xr:uid="{00000000-0005-0000-0000-0000CC070000}"/>
    <cellStyle name="Komma 4 2 3 2 3 3" xfId="36581" xr:uid="{00000000-0005-0000-0000-0000CC070000}"/>
    <cellStyle name="Komma 4 2 3 2 3 4" xfId="50072" xr:uid="{00000000-0005-0000-0000-0000CC070000}"/>
    <cellStyle name="Komma 4 2 3 2 4" xfId="13002" xr:uid="{00000000-0005-0000-0000-0000CC070000}"/>
    <cellStyle name="Komma 4 2 3 2 4 2" xfId="26453" xr:uid="{00000000-0005-0000-0000-0000CC070000}"/>
    <cellStyle name="Komma 4 2 3 2 4 3" xfId="39937" xr:uid="{00000000-0005-0000-0000-0000CC070000}"/>
    <cellStyle name="Komma 4 2 3 2 4 4" xfId="53428" xr:uid="{00000000-0005-0000-0000-0000CC070000}"/>
    <cellStyle name="Komma 4 2 3 2 5" xfId="16384" xr:uid="{00000000-0005-0000-0000-0000CC070000}"/>
    <cellStyle name="Komma 4 2 3 2 6" xfId="29868" xr:uid="{00000000-0005-0000-0000-0000CC070000}"/>
    <cellStyle name="Komma 4 2 3 2 7" xfId="43359" xr:uid="{00000000-0005-0000-0000-0000CC070000}"/>
    <cellStyle name="Komma 4 2 3 2 8" xfId="2929" xr:uid="{00000000-0005-0000-0000-0000CC070000}"/>
    <cellStyle name="Komma 4 2 3 3" xfId="5163" xr:uid="{00000000-0005-0000-0000-0000CB070000}"/>
    <cellStyle name="Komma 4 2 3 3 2" xfId="18614" xr:uid="{00000000-0005-0000-0000-0000CB070000}"/>
    <cellStyle name="Komma 4 2 3 3 3" xfId="32098" xr:uid="{00000000-0005-0000-0000-0000CB070000}"/>
    <cellStyle name="Komma 4 2 3 3 4" xfId="45589" xr:uid="{00000000-0005-0000-0000-0000CB070000}"/>
    <cellStyle name="Komma 4 2 3 4" xfId="8519" xr:uid="{00000000-0005-0000-0000-0000CB070000}"/>
    <cellStyle name="Komma 4 2 3 4 2" xfId="21970" xr:uid="{00000000-0005-0000-0000-0000CB070000}"/>
    <cellStyle name="Komma 4 2 3 4 3" xfId="35454" xr:uid="{00000000-0005-0000-0000-0000CB070000}"/>
    <cellStyle name="Komma 4 2 3 4 4" xfId="48945" xr:uid="{00000000-0005-0000-0000-0000CB070000}"/>
    <cellStyle name="Komma 4 2 3 5" xfId="11875" xr:uid="{00000000-0005-0000-0000-0000CB070000}"/>
    <cellStyle name="Komma 4 2 3 5 2" xfId="25326" xr:uid="{00000000-0005-0000-0000-0000CB070000}"/>
    <cellStyle name="Komma 4 2 3 5 3" xfId="38810" xr:uid="{00000000-0005-0000-0000-0000CB070000}"/>
    <cellStyle name="Komma 4 2 3 5 4" xfId="52301" xr:uid="{00000000-0005-0000-0000-0000CB070000}"/>
    <cellStyle name="Komma 4 2 3 6" xfId="15257" xr:uid="{00000000-0005-0000-0000-0000CB070000}"/>
    <cellStyle name="Komma 4 2 3 7" xfId="28741" xr:uid="{00000000-0005-0000-0000-0000CB070000}"/>
    <cellStyle name="Komma 4 2 3 8" xfId="42232" xr:uid="{00000000-0005-0000-0000-0000CB070000}"/>
    <cellStyle name="Komma 4 2 3 9" xfId="1789" xr:uid="{00000000-0005-0000-0000-0000CB070000}"/>
    <cellStyle name="Komma 4 2 4" xfId="880" xr:uid="{00000000-0005-0000-0000-000091010000}"/>
    <cellStyle name="Komma 4 2 4 2" xfId="985" xr:uid="{00000000-0005-0000-0000-000091010000}"/>
    <cellStyle name="Komma 4 2 4 2 2" xfId="19181" xr:uid="{00000000-0005-0000-0000-0000CD070000}"/>
    <cellStyle name="Komma 4 2 4 2 3" xfId="32665" xr:uid="{00000000-0005-0000-0000-0000CD070000}"/>
    <cellStyle name="Komma 4 2 4 2 4" xfId="46156" xr:uid="{00000000-0005-0000-0000-0000CD070000}"/>
    <cellStyle name="Komma 4 2 4 2 5" xfId="5730" xr:uid="{00000000-0005-0000-0000-0000CD070000}"/>
    <cellStyle name="Komma 4 2 4 3" xfId="9086" xr:uid="{00000000-0005-0000-0000-0000CD070000}"/>
    <cellStyle name="Komma 4 2 4 3 2" xfId="22537" xr:uid="{00000000-0005-0000-0000-0000CD070000}"/>
    <cellStyle name="Komma 4 2 4 3 3" xfId="36021" xr:uid="{00000000-0005-0000-0000-0000CD070000}"/>
    <cellStyle name="Komma 4 2 4 3 4" xfId="49512" xr:uid="{00000000-0005-0000-0000-0000CD070000}"/>
    <cellStyle name="Komma 4 2 4 4" xfId="12442" xr:uid="{00000000-0005-0000-0000-0000CD070000}"/>
    <cellStyle name="Komma 4 2 4 4 2" xfId="25893" xr:uid="{00000000-0005-0000-0000-0000CD070000}"/>
    <cellStyle name="Komma 4 2 4 4 3" xfId="39377" xr:uid="{00000000-0005-0000-0000-0000CD070000}"/>
    <cellStyle name="Komma 4 2 4 4 4" xfId="52868" xr:uid="{00000000-0005-0000-0000-0000CD070000}"/>
    <cellStyle name="Komma 4 2 4 5" xfId="15824" xr:uid="{00000000-0005-0000-0000-0000CD070000}"/>
    <cellStyle name="Komma 4 2 4 6" xfId="29308" xr:uid="{00000000-0005-0000-0000-0000CD070000}"/>
    <cellStyle name="Komma 4 2 4 7" xfId="42799" xr:uid="{00000000-0005-0000-0000-0000CD070000}"/>
    <cellStyle name="Komma 4 2 4 8" xfId="2368" xr:uid="{00000000-0005-0000-0000-0000CD070000}"/>
    <cellStyle name="Komma 4 2 5" xfId="906" xr:uid="{00000000-0005-0000-0000-000091010000}"/>
    <cellStyle name="Komma 4 2 5 2" xfId="6835" xr:uid="{00000000-0005-0000-0000-0000CE070000}"/>
    <cellStyle name="Komma 4 2 5 2 2" xfId="20286" xr:uid="{00000000-0005-0000-0000-0000CE070000}"/>
    <cellStyle name="Komma 4 2 5 2 3" xfId="33770" xr:uid="{00000000-0005-0000-0000-0000CE070000}"/>
    <cellStyle name="Komma 4 2 5 2 4" xfId="47261" xr:uid="{00000000-0005-0000-0000-0000CE070000}"/>
    <cellStyle name="Komma 4 2 5 3" xfId="10191" xr:uid="{00000000-0005-0000-0000-0000CE070000}"/>
    <cellStyle name="Komma 4 2 5 3 2" xfId="23642" xr:uid="{00000000-0005-0000-0000-0000CE070000}"/>
    <cellStyle name="Komma 4 2 5 3 3" xfId="37126" xr:uid="{00000000-0005-0000-0000-0000CE070000}"/>
    <cellStyle name="Komma 4 2 5 3 4" xfId="50617" xr:uid="{00000000-0005-0000-0000-0000CE070000}"/>
    <cellStyle name="Komma 4 2 5 4" xfId="13547" xr:uid="{00000000-0005-0000-0000-0000CE070000}"/>
    <cellStyle name="Komma 4 2 5 4 2" xfId="26998" xr:uid="{00000000-0005-0000-0000-0000CE070000}"/>
    <cellStyle name="Komma 4 2 5 4 3" xfId="40482" xr:uid="{00000000-0005-0000-0000-0000CE070000}"/>
    <cellStyle name="Komma 4 2 5 4 4" xfId="53973" xr:uid="{00000000-0005-0000-0000-0000CE070000}"/>
    <cellStyle name="Komma 4 2 5 5" xfId="16929" xr:uid="{00000000-0005-0000-0000-0000CE070000}"/>
    <cellStyle name="Komma 4 2 5 6" xfId="30413" xr:uid="{00000000-0005-0000-0000-0000CE070000}"/>
    <cellStyle name="Komma 4 2 5 7" xfId="43904" xr:uid="{00000000-0005-0000-0000-0000CE070000}"/>
    <cellStyle name="Komma 4 2 5 8" xfId="3474" xr:uid="{00000000-0005-0000-0000-0000CE070000}"/>
    <cellStyle name="Komma 4 2 6" xfId="4054" xr:uid="{00000000-0005-0000-0000-0000CF070000}"/>
    <cellStyle name="Komma 4 2 6 2" xfId="7411" xr:uid="{00000000-0005-0000-0000-0000CF070000}"/>
    <cellStyle name="Komma 4 2 6 2 2" xfId="20862" xr:uid="{00000000-0005-0000-0000-0000CF070000}"/>
    <cellStyle name="Komma 4 2 6 2 3" xfId="34346" xr:uid="{00000000-0005-0000-0000-0000CF070000}"/>
    <cellStyle name="Komma 4 2 6 2 4" xfId="47837" xr:uid="{00000000-0005-0000-0000-0000CF070000}"/>
    <cellStyle name="Komma 4 2 6 3" xfId="10767" xr:uid="{00000000-0005-0000-0000-0000CF070000}"/>
    <cellStyle name="Komma 4 2 6 3 2" xfId="24218" xr:uid="{00000000-0005-0000-0000-0000CF070000}"/>
    <cellStyle name="Komma 4 2 6 3 3" xfId="37702" xr:uid="{00000000-0005-0000-0000-0000CF070000}"/>
    <cellStyle name="Komma 4 2 6 3 4" xfId="51193" xr:uid="{00000000-0005-0000-0000-0000CF070000}"/>
    <cellStyle name="Komma 4 2 6 4" xfId="14123" xr:uid="{00000000-0005-0000-0000-0000CF070000}"/>
    <cellStyle name="Komma 4 2 6 4 2" xfId="27574" xr:uid="{00000000-0005-0000-0000-0000CF070000}"/>
    <cellStyle name="Komma 4 2 6 4 3" xfId="41058" xr:uid="{00000000-0005-0000-0000-0000CF070000}"/>
    <cellStyle name="Komma 4 2 6 4 4" xfId="54549" xr:uid="{00000000-0005-0000-0000-0000CF070000}"/>
    <cellStyle name="Komma 4 2 6 5" xfId="17505" xr:uid="{00000000-0005-0000-0000-0000CF070000}"/>
    <cellStyle name="Komma 4 2 6 6" xfId="30989" xr:uid="{00000000-0005-0000-0000-0000CF070000}"/>
    <cellStyle name="Komma 4 2 6 7" xfId="44480" xr:uid="{00000000-0005-0000-0000-0000CF070000}"/>
    <cellStyle name="Komma 4 2 7" xfId="4604" xr:uid="{00000000-0005-0000-0000-0000C4070000}"/>
    <cellStyle name="Komma 4 2 7 2" xfId="18055" xr:uid="{00000000-0005-0000-0000-0000C4070000}"/>
    <cellStyle name="Komma 4 2 7 3" xfId="31539" xr:uid="{00000000-0005-0000-0000-0000C4070000}"/>
    <cellStyle name="Komma 4 2 7 4" xfId="45030" xr:uid="{00000000-0005-0000-0000-0000C4070000}"/>
    <cellStyle name="Komma 4 2 8" xfId="7960" xr:uid="{00000000-0005-0000-0000-0000C4070000}"/>
    <cellStyle name="Komma 4 2 8 2" xfId="21411" xr:uid="{00000000-0005-0000-0000-0000C4070000}"/>
    <cellStyle name="Komma 4 2 8 3" xfId="34895" xr:uid="{00000000-0005-0000-0000-0000C4070000}"/>
    <cellStyle name="Komma 4 2 8 4" xfId="48386" xr:uid="{00000000-0005-0000-0000-0000C4070000}"/>
    <cellStyle name="Komma 4 2 9" xfId="11316" xr:uid="{00000000-0005-0000-0000-0000C4070000}"/>
    <cellStyle name="Komma 4 2 9 2" xfId="24767" xr:uid="{00000000-0005-0000-0000-0000C4070000}"/>
    <cellStyle name="Komma 4 2 9 3" xfId="38251" xr:uid="{00000000-0005-0000-0000-0000C4070000}"/>
    <cellStyle name="Komma 4 2 9 4" xfId="51742" xr:uid="{00000000-0005-0000-0000-0000C4070000}"/>
    <cellStyle name="Komma 4 3" xfId="783" xr:uid="{00000000-0005-0000-0000-000092010000}"/>
    <cellStyle name="Komma 4 3 10" xfId="14783" xr:uid="{00000000-0005-0000-0000-0000D0070000}"/>
    <cellStyle name="Komma 4 3 11" xfId="28266" xr:uid="{00000000-0005-0000-0000-0000D0070000}"/>
    <cellStyle name="Komma 4 3 12" xfId="41757" xr:uid="{00000000-0005-0000-0000-0000D0070000}"/>
    <cellStyle name="Komma 4 3 13" xfId="1307" xr:uid="{00000000-0005-0000-0000-0000D0070000}"/>
    <cellStyle name="Komma 4 3 2" xfId="824" xr:uid="{00000000-0005-0000-0000-000092010000}"/>
    <cellStyle name="Komma 4 3 2 10" xfId="28516" xr:uid="{00000000-0005-0000-0000-0000D1070000}"/>
    <cellStyle name="Komma 4 3 2 11" xfId="42007" xr:uid="{00000000-0005-0000-0000-0000D1070000}"/>
    <cellStyle name="Komma 4 3 2 12" xfId="1547" xr:uid="{00000000-0005-0000-0000-0000D1070000}"/>
    <cellStyle name="Komma 4 3 2 2" xfId="933" xr:uid="{00000000-0005-0000-0000-000092010000}"/>
    <cellStyle name="Komma 4 3 2 2 2" xfId="3265" xr:uid="{00000000-0005-0000-0000-0000D3070000}"/>
    <cellStyle name="Komma 4 3 2 2 2 2" xfId="6626" xr:uid="{00000000-0005-0000-0000-0000D3070000}"/>
    <cellStyle name="Komma 4 3 2 2 2 2 2" xfId="20077" xr:uid="{00000000-0005-0000-0000-0000D3070000}"/>
    <cellStyle name="Komma 4 3 2 2 2 2 3" xfId="33561" xr:uid="{00000000-0005-0000-0000-0000D3070000}"/>
    <cellStyle name="Komma 4 3 2 2 2 2 4" xfId="47052" xr:uid="{00000000-0005-0000-0000-0000D3070000}"/>
    <cellStyle name="Komma 4 3 2 2 2 3" xfId="9982" xr:uid="{00000000-0005-0000-0000-0000D3070000}"/>
    <cellStyle name="Komma 4 3 2 2 2 3 2" xfId="23433" xr:uid="{00000000-0005-0000-0000-0000D3070000}"/>
    <cellStyle name="Komma 4 3 2 2 2 3 3" xfId="36917" xr:uid="{00000000-0005-0000-0000-0000D3070000}"/>
    <cellStyle name="Komma 4 3 2 2 2 3 4" xfId="50408" xr:uid="{00000000-0005-0000-0000-0000D3070000}"/>
    <cellStyle name="Komma 4 3 2 2 2 4" xfId="13338" xr:uid="{00000000-0005-0000-0000-0000D3070000}"/>
    <cellStyle name="Komma 4 3 2 2 2 4 2" xfId="26789" xr:uid="{00000000-0005-0000-0000-0000D3070000}"/>
    <cellStyle name="Komma 4 3 2 2 2 4 3" xfId="40273" xr:uid="{00000000-0005-0000-0000-0000D3070000}"/>
    <cellStyle name="Komma 4 3 2 2 2 4 4" xfId="53764" xr:uid="{00000000-0005-0000-0000-0000D3070000}"/>
    <cellStyle name="Komma 4 3 2 2 2 5" xfId="16720" xr:uid="{00000000-0005-0000-0000-0000D3070000}"/>
    <cellStyle name="Komma 4 3 2 2 2 6" xfId="30204" xr:uid="{00000000-0005-0000-0000-0000D3070000}"/>
    <cellStyle name="Komma 4 3 2 2 2 7" xfId="43695" xr:uid="{00000000-0005-0000-0000-0000D3070000}"/>
    <cellStyle name="Komma 4 3 2 2 3" xfId="5499" xr:uid="{00000000-0005-0000-0000-0000D2070000}"/>
    <cellStyle name="Komma 4 3 2 2 3 2" xfId="18950" xr:uid="{00000000-0005-0000-0000-0000D2070000}"/>
    <cellStyle name="Komma 4 3 2 2 3 3" xfId="32434" xr:uid="{00000000-0005-0000-0000-0000D2070000}"/>
    <cellStyle name="Komma 4 3 2 2 3 4" xfId="45925" xr:uid="{00000000-0005-0000-0000-0000D2070000}"/>
    <cellStyle name="Komma 4 3 2 2 4" xfId="8855" xr:uid="{00000000-0005-0000-0000-0000D2070000}"/>
    <cellStyle name="Komma 4 3 2 2 4 2" xfId="22306" xr:uid="{00000000-0005-0000-0000-0000D2070000}"/>
    <cellStyle name="Komma 4 3 2 2 4 3" xfId="35790" xr:uid="{00000000-0005-0000-0000-0000D2070000}"/>
    <cellStyle name="Komma 4 3 2 2 4 4" xfId="49281" xr:uid="{00000000-0005-0000-0000-0000D2070000}"/>
    <cellStyle name="Komma 4 3 2 2 5" xfId="12211" xr:uid="{00000000-0005-0000-0000-0000D2070000}"/>
    <cellStyle name="Komma 4 3 2 2 5 2" xfId="25662" xr:uid="{00000000-0005-0000-0000-0000D2070000}"/>
    <cellStyle name="Komma 4 3 2 2 5 3" xfId="39146" xr:uid="{00000000-0005-0000-0000-0000D2070000}"/>
    <cellStyle name="Komma 4 3 2 2 5 4" xfId="52637" xr:uid="{00000000-0005-0000-0000-0000D2070000}"/>
    <cellStyle name="Komma 4 3 2 2 6" xfId="15593" xr:uid="{00000000-0005-0000-0000-0000D2070000}"/>
    <cellStyle name="Komma 4 3 2 2 7" xfId="29077" xr:uid="{00000000-0005-0000-0000-0000D2070000}"/>
    <cellStyle name="Komma 4 3 2 2 8" xfId="42568" xr:uid="{00000000-0005-0000-0000-0000D2070000}"/>
    <cellStyle name="Komma 4 3 2 2 9" xfId="2124" xr:uid="{00000000-0005-0000-0000-0000D2070000}"/>
    <cellStyle name="Komma 4 3 2 3" xfId="2705" xr:uid="{00000000-0005-0000-0000-0000D4070000}"/>
    <cellStyle name="Komma 4 3 2 3 2" xfId="6066" xr:uid="{00000000-0005-0000-0000-0000D4070000}"/>
    <cellStyle name="Komma 4 3 2 3 2 2" xfId="19517" xr:uid="{00000000-0005-0000-0000-0000D4070000}"/>
    <cellStyle name="Komma 4 3 2 3 2 3" xfId="33001" xr:uid="{00000000-0005-0000-0000-0000D4070000}"/>
    <cellStyle name="Komma 4 3 2 3 2 4" xfId="46492" xr:uid="{00000000-0005-0000-0000-0000D4070000}"/>
    <cellStyle name="Komma 4 3 2 3 3" xfId="9422" xr:uid="{00000000-0005-0000-0000-0000D4070000}"/>
    <cellStyle name="Komma 4 3 2 3 3 2" xfId="22873" xr:uid="{00000000-0005-0000-0000-0000D4070000}"/>
    <cellStyle name="Komma 4 3 2 3 3 3" xfId="36357" xr:uid="{00000000-0005-0000-0000-0000D4070000}"/>
    <cellStyle name="Komma 4 3 2 3 3 4" xfId="49848" xr:uid="{00000000-0005-0000-0000-0000D4070000}"/>
    <cellStyle name="Komma 4 3 2 3 4" xfId="12778" xr:uid="{00000000-0005-0000-0000-0000D4070000}"/>
    <cellStyle name="Komma 4 3 2 3 4 2" xfId="26229" xr:uid="{00000000-0005-0000-0000-0000D4070000}"/>
    <cellStyle name="Komma 4 3 2 3 4 3" xfId="39713" xr:uid="{00000000-0005-0000-0000-0000D4070000}"/>
    <cellStyle name="Komma 4 3 2 3 4 4" xfId="53204" xr:uid="{00000000-0005-0000-0000-0000D4070000}"/>
    <cellStyle name="Komma 4 3 2 3 5" xfId="16160" xr:uid="{00000000-0005-0000-0000-0000D4070000}"/>
    <cellStyle name="Komma 4 3 2 3 6" xfId="29644" xr:uid="{00000000-0005-0000-0000-0000D4070000}"/>
    <cellStyle name="Komma 4 3 2 3 7" xfId="43135" xr:uid="{00000000-0005-0000-0000-0000D4070000}"/>
    <cellStyle name="Komma 4 3 2 4" xfId="3810" xr:uid="{00000000-0005-0000-0000-0000D5070000}"/>
    <cellStyle name="Komma 4 3 2 4 2" xfId="7171" xr:uid="{00000000-0005-0000-0000-0000D5070000}"/>
    <cellStyle name="Komma 4 3 2 4 2 2" xfId="20622" xr:uid="{00000000-0005-0000-0000-0000D5070000}"/>
    <cellStyle name="Komma 4 3 2 4 2 3" xfId="34106" xr:uid="{00000000-0005-0000-0000-0000D5070000}"/>
    <cellStyle name="Komma 4 3 2 4 2 4" xfId="47597" xr:uid="{00000000-0005-0000-0000-0000D5070000}"/>
    <cellStyle name="Komma 4 3 2 4 3" xfId="10527" xr:uid="{00000000-0005-0000-0000-0000D5070000}"/>
    <cellStyle name="Komma 4 3 2 4 3 2" xfId="23978" xr:uid="{00000000-0005-0000-0000-0000D5070000}"/>
    <cellStyle name="Komma 4 3 2 4 3 3" xfId="37462" xr:uid="{00000000-0005-0000-0000-0000D5070000}"/>
    <cellStyle name="Komma 4 3 2 4 3 4" xfId="50953" xr:uid="{00000000-0005-0000-0000-0000D5070000}"/>
    <cellStyle name="Komma 4 3 2 4 4" xfId="13883" xr:uid="{00000000-0005-0000-0000-0000D5070000}"/>
    <cellStyle name="Komma 4 3 2 4 4 2" xfId="27334" xr:uid="{00000000-0005-0000-0000-0000D5070000}"/>
    <cellStyle name="Komma 4 3 2 4 4 3" xfId="40818" xr:uid="{00000000-0005-0000-0000-0000D5070000}"/>
    <cellStyle name="Komma 4 3 2 4 4 4" xfId="54309" xr:uid="{00000000-0005-0000-0000-0000D5070000}"/>
    <cellStyle name="Komma 4 3 2 4 5" xfId="17265" xr:uid="{00000000-0005-0000-0000-0000D5070000}"/>
    <cellStyle name="Komma 4 3 2 4 6" xfId="30749" xr:uid="{00000000-0005-0000-0000-0000D5070000}"/>
    <cellStyle name="Komma 4 3 2 4 7" xfId="44240" xr:uid="{00000000-0005-0000-0000-0000D5070000}"/>
    <cellStyle name="Komma 4 3 2 5" xfId="4390" xr:uid="{00000000-0005-0000-0000-0000D6070000}"/>
    <cellStyle name="Komma 4 3 2 5 2" xfId="7747" xr:uid="{00000000-0005-0000-0000-0000D6070000}"/>
    <cellStyle name="Komma 4 3 2 5 2 2" xfId="21198" xr:uid="{00000000-0005-0000-0000-0000D6070000}"/>
    <cellStyle name="Komma 4 3 2 5 2 3" xfId="34682" xr:uid="{00000000-0005-0000-0000-0000D6070000}"/>
    <cellStyle name="Komma 4 3 2 5 2 4" xfId="48173" xr:uid="{00000000-0005-0000-0000-0000D6070000}"/>
    <cellStyle name="Komma 4 3 2 5 3" xfId="11103" xr:uid="{00000000-0005-0000-0000-0000D6070000}"/>
    <cellStyle name="Komma 4 3 2 5 3 2" xfId="24554" xr:uid="{00000000-0005-0000-0000-0000D6070000}"/>
    <cellStyle name="Komma 4 3 2 5 3 3" xfId="38038" xr:uid="{00000000-0005-0000-0000-0000D6070000}"/>
    <cellStyle name="Komma 4 3 2 5 3 4" xfId="51529" xr:uid="{00000000-0005-0000-0000-0000D6070000}"/>
    <cellStyle name="Komma 4 3 2 5 4" xfId="14459" xr:uid="{00000000-0005-0000-0000-0000D6070000}"/>
    <cellStyle name="Komma 4 3 2 5 4 2" xfId="27910" xr:uid="{00000000-0005-0000-0000-0000D6070000}"/>
    <cellStyle name="Komma 4 3 2 5 4 3" xfId="41394" xr:uid="{00000000-0005-0000-0000-0000D6070000}"/>
    <cellStyle name="Komma 4 3 2 5 4 4" xfId="54885" xr:uid="{00000000-0005-0000-0000-0000D6070000}"/>
    <cellStyle name="Komma 4 3 2 5 5" xfId="17841" xr:uid="{00000000-0005-0000-0000-0000D6070000}"/>
    <cellStyle name="Komma 4 3 2 5 6" xfId="31325" xr:uid="{00000000-0005-0000-0000-0000D6070000}"/>
    <cellStyle name="Komma 4 3 2 5 7" xfId="44816" xr:uid="{00000000-0005-0000-0000-0000D6070000}"/>
    <cellStyle name="Komma 4 3 2 6" xfId="4940" xr:uid="{00000000-0005-0000-0000-0000D1070000}"/>
    <cellStyle name="Komma 4 3 2 6 2" xfId="18391" xr:uid="{00000000-0005-0000-0000-0000D1070000}"/>
    <cellStyle name="Komma 4 3 2 6 3" xfId="31875" xr:uid="{00000000-0005-0000-0000-0000D1070000}"/>
    <cellStyle name="Komma 4 3 2 6 4" xfId="45366" xr:uid="{00000000-0005-0000-0000-0000D1070000}"/>
    <cellStyle name="Komma 4 3 2 7" xfId="8296" xr:uid="{00000000-0005-0000-0000-0000D1070000}"/>
    <cellStyle name="Komma 4 3 2 7 2" xfId="21747" xr:uid="{00000000-0005-0000-0000-0000D1070000}"/>
    <cellStyle name="Komma 4 3 2 7 3" xfId="35231" xr:uid="{00000000-0005-0000-0000-0000D1070000}"/>
    <cellStyle name="Komma 4 3 2 7 4" xfId="48722" xr:uid="{00000000-0005-0000-0000-0000D1070000}"/>
    <cellStyle name="Komma 4 3 2 8" xfId="11652" xr:uid="{00000000-0005-0000-0000-0000D1070000}"/>
    <cellStyle name="Komma 4 3 2 8 2" xfId="25103" xr:uid="{00000000-0005-0000-0000-0000D1070000}"/>
    <cellStyle name="Komma 4 3 2 8 3" xfId="38587" xr:uid="{00000000-0005-0000-0000-0000D1070000}"/>
    <cellStyle name="Komma 4 3 2 8 4" xfId="52078" xr:uid="{00000000-0005-0000-0000-0000D1070000}"/>
    <cellStyle name="Komma 4 3 2 9" xfId="15033" xr:uid="{00000000-0005-0000-0000-0000D1070000}"/>
    <cellStyle name="Komma 4 3 3" xfId="855" xr:uid="{00000000-0005-0000-0000-000092010000}"/>
    <cellStyle name="Komma 4 3 3 2" xfId="960" xr:uid="{00000000-0005-0000-0000-000092010000}"/>
    <cellStyle name="Komma 4 3 3 2 2" xfId="6376" xr:uid="{00000000-0005-0000-0000-0000D8070000}"/>
    <cellStyle name="Komma 4 3 3 2 2 2" xfId="19827" xr:uid="{00000000-0005-0000-0000-0000D8070000}"/>
    <cellStyle name="Komma 4 3 3 2 2 3" xfId="33311" xr:uid="{00000000-0005-0000-0000-0000D8070000}"/>
    <cellStyle name="Komma 4 3 3 2 2 4" xfId="46802" xr:uid="{00000000-0005-0000-0000-0000D8070000}"/>
    <cellStyle name="Komma 4 3 3 2 3" xfId="9732" xr:uid="{00000000-0005-0000-0000-0000D8070000}"/>
    <cellStyle name="Komma 4 3 3 2 3 2" xfId="23183" xr:uid="{00000000-0005-0000-0000-0000D8070000}"/>
    <cellStyle name="Komma 4 3 3 2 3 3" xfId="36667" xr:uid="{00000000-0005-0000-0000-0000D8070000}"/>
    <cellStyle name="Komma 4 3 3 2 3 4" xfId="50158" xr:uid="{00000000-0005-0000-0000-0000D8070000}"/>
    <cellStyle name="Komma 4 3 3 2 4" xfId="13088" xr:uid="{00000000-0005-0000-0000-0000D8070000}"/>
    <cellStyle name="Komma 4 3 3 2 4 2" xfId="26539" xr:uid="{00000000-0005-0000-0000-0000D8070000}"/>
    <cellStyle name="Komma 4 3 3 2 4 3" xfId="40023" xr:uid="{00000000-0005-0000-0000-0000D8070000}"/>
    <cellStyle name="Komma 4 3 3 2 4 4" xfId="53514" xr:uid="{00000000-0005-0000-0000-0000D8070000}"/>
    <cellStyle name="Komma 4 3 3 2 5" xfId="16470" xr:uid="{00000000-0005-0000-0000-0000D8070000}"/>
    <cellStyle name="Komma 4 3 3 2 6" xfId="29954" xr:uid="{00000000-0005-0000-0000-0000D8070000}"/>
    <cellStyle name="Komma 4 3 3 2 7" xfId="43445" xr:uid="{00000000-0005-0000-0000-0000D8070000}"/>
    <cellStyle name="Komma 4 3 3 2 8" xfId="3015" xr:uid="{00000000-0005-0000-0000-0000D8070000}"/>
    <cellStyle name="Komma 4 3 3 3" xfId="5249" xr:uid="{00000000-0005-0000-0000-0000D7070000}"/>
    <cellStyle name="Komma 4 3 3 3 2" xfId="18700" xr:uid="{00000000-0005-0000-0000-0000D7070000}"/>
    <cellStyle name="Komma 4 3 3 3 3" xfId="32184" xr:uid="{00000000-0005-0000-0000-0000D7070000}"/>
    <cellStyle name="Komma 4 3 3 3 4" xfId="45675" xr:uid="{00000000-0005-0000-0000-0000D7070000}"/>
    <cellStyle name="Komma 4 3 3 4" xfId="8605" xr:uid="{00000000-0005-0000-0000-0000D7070000}"/>
    <cellStyle name="Komma 4 3 3 4 2" xfId="22056" xr:uid="{00000000-0005-0000-0000-0000D7070000}"/>
    <cellStyle name="Komma 4 3 3 4 3" xfId="35540" xr:uid="{00000000-0005-0000-0000-0000D7070000}"/>
    <cellStyle name="Komma 4 3 3 4 4" xfId="49031" xr:uid="{00000000-0005-0000-0000-0000D7070000}"/>
    <cellStyle name="Komma 4 3 3 5" xfId="11961" xr:uid="{00000000-0005-0000-0000-0000D7070000}"/>
    <cellStyle name="Komma 4 3 3 5 2" xfId="25412" xr:uid="{00000000-0005-0000-0000-0000D7070000}"/>
    <cellStyle name="Komma 4 3 3 5 3" xfId="38896" xr:uid="{00000000-0005-0000-0000-0000D7070000}"/>
    <cellStyle name="Komma 4 3 3 5 4" xfId="52387" xr:uid="{00000000-0005-0000-0000-0000D7070000}"/>
    <cellStyle name="Komma 4 3 3 6" xfId="15343" xr:uid="{00000000-0005-0000-0000-0000D7070000}"/>
    <cellStyle name="Komma 4 3 3 7" xfId="28827" xr:uid="{00000000-0005-0000-0000-0000D7070000}"/>
    <cellStyle name="Komma 4 3 3 8" xfId="42318" xr:uid="{00000000-0005-0000-0000-0000D7070000}"/>
    <cellStyle name="Komma 4 3 3 9" xfId="1875" xr:uid="{00000000-0005-0000-0000-0000D7070000}"/>
    <cellStyle name="Komma 4 3 4" xfId="881" xr:uid="{00000000-0005-0000-0000-000092010000}"/>
    <cellStyle name="Komma 4 3 4 2" xfId="986" xr:uid="{00000000-0005-0000-0000-000092010000}"/>
    <cellStyle name="Komma 4 3 4 2 2" xfId="19267" xr:uid="{00000000-0005-0000-0000-0000D9070000}"/>
    <cellStyle name="Komma 4 3 4 2 3" xfId="32751" xr:uid="{00000000-0005-0000-0000-0000D9070000}"/>
    <cellStyle name="Komma 4 3 4 2 4" xfId="46242" xr:uid="{00000000-0005-0000-0000-0000D9070000}"/>
    <cellStyle name="Komma 4 3 4 2 5" xfId="5816" xr:uid="{00000000-0005-0000-0000-0000D9070000}"/>
    <cellStyle name="Komma 4 3 4 3" xfId="9172" xr:uid="{00000000-0005-0000-0000-0000D9070000}"/>
    <cellStyle name="Komma 4 3 4 3 2" xfId="22623" xr:uid="{00000000-0005-0000-0000-0000D9070000}"/>
    <cellStyle name="Komma 4 3 4 3 3" xfId="36107" xr:uid="{00000000-0005-0000-0000-0000D9070000}"/>
    <cellStyle name="Komma 4 3 4 3 4" xfId="49598" xr:uid="{00000000-0005-0000-0000-0000D9070000}"/>
    <cellStyle name="Komma 4 3 4 4" xfId="12528" xr:uid="{00000000-0005-0000-0000-0000D9070000}"/>
    <cellStyle name="Komma 4 3 4 4 2" xfId="25979" xr:uid="{00000000-0005-0000-0000-0000D9070000}"/>
    <cellStyle name="Komma 4 3 4 4 3" xfId="39463" xr:uid="{00000000-0005-0000-0000-0000D9070000}"/>
    <cellStyle name="Komma 4 3 4 4 4" xfId="52954" xr:uid="{00000000-0005-0000-0000-0000D9070000}"/>
    <cellStyle name="Komma 4 3 4 5" xfId="15910" xr:uid="{00000000-0005-0000-0000-0000D9070000}"/>
    <cellStyle name="Komma 4 3 4 6" xfId="29394" xr:uid="{00000000-0005-0000-0000-0000D9070000}"/>
    <cellStyle name="Komma 4 3 4 7" xfId="42885" xr:uid="{00000000-0005-0000-0000-0000D9070000}"/>
    <cellStyle name="Komma 4 3 4 8" xfId="2454" xr:uid="{00000000-0005-0000-0000-0000D9070000}"/>
    <cellStyle name="Komma 4 3 5" xfId="907" xr:uid="{00000000-0005-0000-0000-000092010000}"/>
    <cellStyle name="Komma 4 3 5 2" xfId="6921" xr:uid="{00000000-0005-0000-0000-0000DA070000}"/>
    <cellStyle name="Komma 4 3 5 2 2" xfId="20372" xr:uid="{00000000-0005-0000-0000-0000DA070000}"/>
    <cellStyle name="Komma 4 3 5 2 3" xfId="33856" xr:uid="{00000000-0005-0000-0000-0000DA070000}"/>
    <cellStyle name="Komma 4 3 5 2 4" xfId="47347" xr:uid="{00000000-0005-0000-0000-0000DA070000}"/>
    <cellStyle name="Komma 4 3 5 3" xfId="10277" xr:uid="{00000000-0005-0000-0000-0000DA070000}"/>
    <cellStyle name="Komma 4 3 5 3 2" xfId="23728" xr:uid="{00000000-0005-0000-0000-0000DA070000}"/>
    <cellStyle name="Komma 4 3 5 3 3" xfId="37212" xr:uid="{00000000-0005-0000-0000-0000DA070000}"/>
    <cellStyle name="Komma 4 3 5 3 4" xfId="50703" xr:uid="{00000000-0005-0000-0000-0000DA070000}"/>
    <cellStyle name="Komma 4 3 5 4" xfId="13633" xr:uid="{00000000-0005-0000-0000-0000DA070000}"/>
    <cellStyle name="Komma 4 3 5 4 2" xfId="27084" xr:uid="{00000000-0005-0000-0000-0000DA070000}"/>
    <cellStyle name="Komma 4 3 5 4 3" xfId="40568" xr:uid="{00000000-0005-0000-0000-0000DA070000}"/>
    <cellStyle name="Komma 4 3 5 4 4" xfId="54059" xr:uid="{00000000-0005-0000-0000-0000DA070000}"/>
    <cellStyle name="Komma 4 3 5 5" xfId="17015" xr:uid="{00000000-0005-0000-0000-0000DA070000}"/>
    <cellStyle name="Komma 4 3 5 6" xfId="30499" xr:uid="{00000000-0005-0000-0000-0000DA070000}"/>
    <cellStyle name="Komma 4 3 5 7" xfId="43990" xr:uid="{00000000-0005-0000-0000-0000DA070000}"/>
    <cellStyle name="Komma 4 3 5 8" xfId="3560" xr:uid="{00000000-0005-0000-0000-0000DA070000}"/>
    <cellStyle name="Komma 4 3 6" xfId="4140" xr:uid="{00000000-0005-0000-0000-0000DB070000}"/>
    <cellStyle name="Komma 4 3 6 2" xfId="7497" xr:uid="{00000000-0005-0000-0000-0000DB070000}"/>
    <cellStyle name="Komma 4 3 6 2 2" xfId="20948" xr:uid="{00000000-0005-0000-0000-0000DB070000}"/>
    <cellStyle name="Komma 4 3 6 2 3" xfId="34432" xr:uid="{00000000-0005-0000-0000-0000DB070000}"/>
    <cellStyle name="Komma 4 3 6 2 4" xfId="47923" xr:uid="{00000000-0005-0000-0000-0000DB070000}"/>
    <cellStyle name="Komma 4 3 6 3" xfId="10853" xr:uid="{00000000-0005-0000-0000-0000DB070000}"/>
    <cellStyle name="Komma 4 3 6 3 2" xfId="24304" xr:uid="{00000000-0005-0000-0000-0000DB070000}"/>
    <cellStyle name="Komma 4 3 6 3 3" xfId="37788" xr:uid="{00000000-0005-0000-0000-0000DB070000}"/>
    <cellStyle name="Komma 4 3 6 3 4" xfId="51279" xr:uid="{00000000-0005-0000-0000-0000DB070000}"/>
    <cellStyle name="Komma 4 3 6 4" xfId="14209" xr:uid="{00000000-0005-0000-0000-0000DB070000}"/>
    <cellStyle name="Komma 4 3 6 4 2" xfId="27660" xr:uid="{00000000-0005-0000-0000-0000DB070000}"/>
    <cellStyle name="Komma 4 3 6 4 3" xfId="41144" xr:uid="{00000000-0005-0000-0000-0000DB070000}"/>
    <cellStyle name="Komma 4 3 6 4 4" xfId="54635" xr:uid="{00000000-0005-0000-0000-0000DB070000}"/>
    <cellStyle name="Komma 4 3 6 5" xfId="17591" xr:uid="{00000000-0005-0000-0000-0000DB070000}"/>
    <cellStyle name="Komma 4 3 6 6" xfId="31075" xr:uid="{00000000-0005-0000-0000-0000DB070000}"/>
    <cellStyle name="Komma 4 3 6 7" xfId="44566" xr:uid="{00000000-0005-0000-0000-0000DB070000}"/>
    <cellStyle name="Komma 4 3 7" xfId="4690" xr:uid="{00000000-0005-0000-0000-0000D0070000}"/>
    <cellStyle name="Komma 4 3 7 2" xfId="18141" xr:uid="{00000000-0005-0000-0000-0000D0070000}"/>
    <cellStyle name="Komma 4 3 7 3" xfId="31625" xr:uid="{00000000-0005-0000-0000-0000D0070000}"/>
    <cellStyle name="Komma 4 3 7 4" xfId="45116" xr:uid="{00000000-0005-0000-0000-0000D0070000}"/>
    <cellStyle name="Komma 4 3 8" xfId="8046" xr:uid="{00000000-0005-0000-0000-0000D0070000}"/>
    <cellStyle name="Komma 4 3 8 2" xfId="21497" xr:uid="{00000000-0005-0000-0000-0000D0070000}"/>
    <cellStyle name="Komma 4 3 8 3" xfId="34981" xr:uid="{00000000-0005-0000-0000-0000D0070000}"/>
    <cellStyle name="Komma 4 3 8 4" xfId="48472" xr:uid="{00000000-0005-0000-0000-0000D0070000}"/>
    <cellStyle name="Komma 4 3 9" xfId="11402" xr:uid="{00000000-0005-0000-0000-0000D0070000}"/>
    <cellStyle name="Komma 4 3 9 2" xfId="24853" xr:uid="{00000000-0005-0000-0000-0000D0070000}"/>
    <cellStyle name="Komma 4 3 9 3" xfId="38337" xr:uid="{00000000-0005-0000-0000-0000D0070000}"/>
    <cellStyle name="Komma 4 3 9 4" xfId="51828" xr:uid="{00000000-0005-0000-0000-0000D0070000}"/>
    <cellStyle name="Komma 4 4" xfId="819" xr:uid="{00000000-0005-0000-0000-000090010000}"/>
    <cellStyle name="Komma 4 4 10" xfId="28329" xr:uid="{00000000-0005-0000-0000-0000DC070000}"/>
    <cellStyle name="Komma 4 4 11" xfId="41820" xr:uid="{00000000-0005-0000-0000-0000DC070000}"/>
    <cellStyle name="Komma 4 4 12" xfId="1365" xr:uid="{00000000-0005-0000-0000-0000DC070000}"/>
    <cellStyle name="Komma 4 4 2" xfId="928" xr:uid="{00000000-0005-0000-0000-000090010000}"/>
    <cellStyle name="Komma 4 4 2 2" xfId="3078" xr:uid="{00000000-0005-0000-0000-0000DE070000}"/>
    <cellStyle name="Komma 4 4 2 2 2" xfId="6439" xr:uid="{00000000-0005-0000-0000-0000DE070000}"/>
    <cellStyle name="Komma 4 4 2 2 2 2" xfId="19890" xr:uid="{00000000-0005-0000-0000-0000DE070000}"/>
    <cellStyle name="Komma 4 4 2 2 2 3" xfId="33374" xr:uid="{00000000-0005-0000-0000-0000DE070000}"/>
    <cellStyle name="Komma 4 4 2 2 2 4" xfId="46865" xr:uid="{00000000-0005-0000-0000-0000DE070000}"/>
    <cellStyle name="Komma 4 4 2 2 3" xfId="9795" xr:uid="{00000000-0005-0000-0000-0000DE070000}"/>
    <cellStyle name="Komma 4 4 2 2 3 2" xfId="23246" xr:uid="{00000000-0005-0000-0000-0000DE070000}"/>
    <cellStyle name="Komma 4 4 2 2 3 3" xfId="36730" xr:uid="{00000000-0005-0000-0000-0000DE070000}"/>
    <cellStyle name="Komma 4 4 2 2 3 4" xfId="50221" xr:uid="{00000000-0005-0000-0000-0000DE070000}"/>
    <cellStyle name="Komma 4 4 2 2 4" xfId="13151" xr:uid="{00000000-0005-0000-0000-0000DE070000}"/>
    <cellStyle name="Komma 4 4 2 2 4 2" xfId="26602" xr:uid="{00000000-0005-0000-0000-0000DE070000}"/>
    <cellStyle name="Komma 4 4 2 2 4 3" xfId="40086" xr:uid="{00000000-0005-0000-0000-0000DE070000}"/>
    <cellStyle name="Komma 4 4 2 2 4 4" xfId="53577" xr:uid="{00000000-0005-0000-0000-0000DE070000}"/>
    <cellStyle name="Komma 4 4 2 2 5" xfId="16533" xr:uid="{00000000-0005-0000-0000-0000DE070000}"/>
    <cellStyle name="Komma 4 4 2 2 6" xfId="30017" xr:uid="{00000000-0005-0000-0000-0000DE070000}"/>
    <cellStyle name="Komma 4 4 2 2 7" xfId="43508" xr:uid="{00000000-0005-0000-0000-0000DE070000}"/>
    <cellStyle name="Komma 4 4 2 3" xfId="5312" xr:uid="{00000000-0005-0000-0000-0000DD070000}"/>
    <cellStyle name="Komma 4 4 2 3 2" xfId="18763" xr:uid="{00000000-0005-0000-0000-0000DD070000}"/>
    <cellStyle name="Komma 4 4 2 3 3" xfId="32247" xr:uid="{00000000-0005-0000-0000-0000DD070000}"/>
    <cellStyle name="Komma 4 4 2 3 4" xfId="45738" xr:uid="{00000000-0005-0000-0000-0000DD070000}"/>
    <cellStyle name="Komma 4 4 2 4" xfId="8668" xr:uid="{00000000-0005-0000-0000-0000DD070000}"/>
    <cellStyle name="Komma 4 4 2 4 2" xfId="22119" xr:uid="{00000000-0005-0000-0000-0000DD070000}"/>
    <cellStyle name="Komma 4 4 2 4 3" xfId="35603" xr:uid="{00000000-0005-0000-0000-0000DD070000}"/>
    <cellStyle name="Komma 4 4 2 4 4" xfId="49094" xr:uid="{00000000-0005-0000-0000-0000DD070000}"/>
    <cellStyle name="Komma 4 4 2 5" xfId="12024" xr:uid="{00000000-0005-0000-0000-0000DD070000}"/>
    <cellStyle name="Komma 4 4 2 5 2" xfId="25475" xr:uid="{00000000-0005-0000-0000-0000DD070000}"/>
    <cellStyle name="Komma 4 4 2 5 3" xfId="38959" xr:uid="{00000000-0005-0000-0000-0000DD070000}"/>
    <cellStyle name="Komma 4 4 2 5 4" xfId="52450" xr:uid="{00000000-0005-0000-0000-0000DD070000}"/>
    <cellStyle name="Komma 4 4 2 6" xfId="15406" xr:uid="{00000000-0005-0000-0000-0000DD070000}"/>
    <cellStyle name="Komma 4 4 2 7" xfId="28890" xr:uid="{00000000-0005-0000-0000-0000DD070000}"/>
    <cellStyle name="Komma 4 4 2 8" xfId="42381" xr:uid="{00000000-0005-0000-0000-0000DD070000}"/>
    <cellStyle name="Komma 4 4 2 9" xfId="1938" xr:uid="{00000000-0005-0000-0000-0000DD070000}"/>
    <cellStyle name="Komma 4 4 3" xfId="2518" xr:uid="{00000000-0005-0000-0000-0000DF070000}"/>
    <cellStyle name="Komma 4 4 3 2" xfId="5879" xr:uid="{00000000-0005-0000-0000-0000DF070000}"/>
    <cellStyle name="Komma 4 4 3 2 2" xfId="19330" xr:uid="{00000000-0005-0000-0000-0000DF070000}"/>
    <cellStyle name="Komma 4 4 3 2 3" xfId="32814" xr:uid="{00000000-0005-0000-0000-0000DF070000}"/>
    <cellStyle name="Komma 4 4 3 2 4" xfId="46305" xr:uid="{00000000-0005-0000-0000-0000DF070000}"/>
    <cellStyle name="Komma 4 4 3 3" xfId="9235" xr:uid="{00000000-0005-0000-0000-0000DF070000}"/>
    <cellStyle name="Komma 4 4 3 3 2" xfId="22686" xr:uid="{00000000-0005-0000-0000-0000DF070000}"/>
    <cellStyle name="Komma 4 4 3 3 3" xfId="36170" xr:uid="{00000000-0005-0000-0000-0000DF070000}"/>
    <cellStyle name="Komma 4 4 3 3 4" xfId="49661" xr:uid="{00000000-0005-0000-0000-0000DF070000}"/>
    <cellStyle name="Komma 4 4 3 4" xfId="12591" xr:uid="{00000000-0005-0000-0000-0000DF070000}"/>
    <cellStyle name="Komma 4 4 3 4 2" xfId="26042" xr:uid="{00000000-0005-0000-0000-0000DF070000}"/>
    <cellStyle name="Komma 4 4 3 4 3" xfId="39526" xr:uid="{00000000-0005-0000-0000-0000DF070000}"/>
    <cellStyle name="Komma 4 4 3 4 4" xfId="53017" xr:uid="{00000000-0005-0000-0000-0000DF070000}"/>
    <cellStyle name="Komma 4 4 3 5" xfId="15973" xr:uid="{00000000-0005-0000-0000-0000DF070000}"/>
    <cellStyle name="Komma 4 4 3 6" xfId="29457" xr:uid="{00000000-0005-0000-0000-0000DF070000}"/>
    <cellStyle name="Komma 4 4 3 7" xfId="42948" xr:uid="{00000000-0005-0000-0000-0000DF070000}"/>
    <cellStyle name="Komma 4 4 4" xfId="3623" xr:uid="{00000000-0005-0000-0000-0000E0070000}"/>
    <cellStyle name="Komma 4 4 4 2" xfId="6984" xr:uid="{00000000-0005-0000-0000-0000E0070000}"/>
    <cellStyle name="Komma 4 4 4 2 2" xfId="20435" xr:uid="{00000000-0005-0000-0000-0000E0070000}"/>
    <cellStyle name="Komma 4 4 4 2 3" xfId="33919" xr:uid="{00000000-0005-0000-0000-0000E0070000}"/>
    <cellStyle name="Komma 4 4 4 2 4" xfId="47410" xr:uid="{00000000-0005-0000-0000-0000E0070000}"/>
    <cellStyle name="Komma 4 4 4 3" xfId="10340" xr:uid="{00000000-0005-0000-0000-0000E0070000}"/>
    <cellStyle name="Komma 4 4 4 3 2" xfId="23791" xr:uid="{00000000-0005-0000-0000-0000E0070000}"/>
    <cellStyle name="Komma 4 4 4 3 3" xfId="37275" xr:uid="{00000000-0005-0000-0000-0000E0070000}"/>
    <cellStyle name="Komma 4 4 4 3 4" xfId="50766" xr:uid="{00000000-0005-0000-0000-0000E0070000}"/>
    <cellStyle name="Komma 4 4 4 4" xfId="13696" xr:uid="{00000000-0005-0000-0000-0000E0070000}"/>
    <cellStyle name="Komma 4 4 4 4 2" xfId="27147" xr:uid="{00000000-0005-0000-0000-0000E0070000}"/>
    <cellStyle name="Komma 4 4 4 4 3" xfId="40631" xr:uid="{00000000-0005-0000-0000-0000E0070000}"/>
    <cellStyle name="Komma 4 4 4 4 4" xfId="54122" xr:uid="{00000000-0005-0000-0000-0000E0070000}"/>
    <cellStyle name="Komma 4 4 4 5" xfId="17078" xr:uid="{00000000-0005-0000-0000-0000E0070000}"/>
    <cellStyle name="Komma 4 4 4 6" xfId="30562" xr:uid="{00000000-0005-0000-0000-0000E0070000}"/>
    <cellStyle name="Komma 4 4 4 7" xfId="44053" xr:uid="{00000000-0005-0000-0000-0000E0070000}"/>
    <cellStyle name="Komma 4 4 5" xfId="4203" xr:uid="{00000000-0005-0000-0000-0000E1070000}"/>
    <cellStyle name="Komma 4 4 5 2" xfId="7560" xr:uid="{00000000-0005-0000-0000-0000E1070000}"/>
    <cellStyle name="Komma 4 4 5 2 2" xfId="21011" xr:uid="{00000000-0005-0000-0000-0000E1070000}"/>
    <cellStyle name="Komma 4 4 5 2 3" xfId="34495" xr:uid="{00000000-0005-0000-0000-0000E1070000}"/>
    <cellStyle name="Komma 4 4 5 2 4" xfId="47986" xr:uid="{00000000-0005-0000-0000-0000E1070000}"/>
    <cellStyle name="Komma 4 4 5 3" xfId="10916" xr:uid="{00000000-0005-0000-0000-0000E1070000}"/>
    <cellStyle name="Komma 4 4 5 3 2" xfId="24367" xr:uid="{00000000-0005-0000-0000-0000E1070000}"/>
    <cellStyle name="Komma 4 4 5 3 3" xfId="37851" xr:uid="{00000000-0005-0000-0000-0000E1070000}"/>
    <cellStyle name="Komma 4 4 5 3 4" xfId="51342" xr:uid="{00000000-0005-0000-0000-0000E1070000}"/>
    <cellStyle name="Komma 4 4 5 4" xfId="14272" xr:uid="{00000000-0005-0000-0000-0000E1070000}"/>
    <cellStyle name="Komma 4 4 5 4 2" xfId="27723" xr:uid="{00000000-0005-0000-0000-0000E1070000}"/>
    <cellStyle name="Komma 4 4 5 4 3" xfId="41207" xr:uid="{00000000-0005-0000-0000-0000E1070000}"/>
    <cellStyle name="Komma 4 4 5 4 4" xfId="54698" xr:uid="{00000000-0005-0000-0000-0000E1070000}"/>
    <cellStyle name="Komma 4 4 5 5" xfId="17654" xr:uid="{00000000-0005-0000-0000-0000E1070000}"/>
    <cellStyle name="Komma 4 4 5 6" xfId="31138" xr:uid="{00000000-0005-0000-0000-0000E1070000}"/>
    <cellStyle name="Komma 4 4 5 7" xfId="44629" xr:uid="{00000000-0005-0000-0000-0000E1070000}"/>
    <cellStyle name="Komma 4 4 6" xfId="4753" xr:uid="{00000000-0005-0000-0000-0000DC070000}"/>
    <cellStyle name="Komma 4 4 6 2" xfId="18204" xr:uid="{00000000-0005-0000-0000-0000DC070000}"/>
    <cellStyle name="Komma 4 4 6 3" xfId="31688" xr:uid="{00000000-0005-0000-0000-0000DC070000}"/>
    <cellStyle name="Komma 4 4 6 4" xfId="45179" xr:uid="{00000000-0005-0000-0000-0000DC070000}"/>
    <cellStyle name="Komma 4 4 7" xfId="8109" xr:uid="{00000000-0005-0000-0000-0000DC070000}"/>
    <cellStyle name="Komma 4 4 7 2" xfId="21560" xr:uid="{00000000-0005-0000-0000-0000DC070000}"/>
    <cellStyle name="Komma 4 4 7 3" xfId="35044" xr:uid="{00000000-0005-0000-0000-0000DC070000}"/>
    <cellStyle name="Komma 4 4 7 4" xfId="48535" xr:uid="{00000000-0005-0000-0000-0000DC070000}"/>
    <cellStyle name="Komma 4 4 8" xfId="11465" xr:uid="{00000000-0005-0000-0000-0000DC070000}"/>
    <cellStyle name="Komma 4 4 8 2" xfId="24916" xr:uid="{00000000-0005-0000-0000-0000DC070000}"/>
    <cellStyle name="Komma 4 4 8 3" xfId="38400" xr:uid="{00000000-0005-0000-0000-0000DC070000}"/>
    <cellStyle name="Komma 4 4 8 4" xfId="51891" xr:uid="{00000000-0005-0000-0000-0000DC070000}"/>
    <cellStyle name="Komma 4 4 9" xfId="14846" xr:uid="{00000000-0005-0000-0000-0000DC070000}"/>
    <cellStyle name="Komma 4 5" xfId="850" xr:uid="{00000000-0005-0000-0000-000090010000}"/>
    <cellStyle name="Komma 4 5 2" xfId="955" xr:uid="{00000000-0005-0000-0000-000090010000}"/>
    <cellStyle name="Komma 4 5 2 2" xfId="6189" xr:uid="{00000000-0005-0000-0000-0000E3070000}"/>
    <cellStyle name="Komma 4 5 2 2 2" xfId="19640" xr:uid="{00000000-0005-0000-0000-0000E3070000}"/>
    <cellStyle name="Komma 4 5 2 2 3" xfId="33124" xr:uid="{00000000-0005-0000-0000-0000E3070000}"/>
    <cellStyle name="Komma 4 5 2 2 4" xfId="46615" xr:uid="{00000000-0005-0000-0000-0000E3070000}"/>
    <cellStyle name="Komma 4 5 2 3" xfId="9545" xr:uid="{00000000-0005-0000-0000-0000E3070000}"/>
    <cellStyle name="Komma 4 5 2 3 2" xfId="22996" xr:uid="{00000000-0005-0000-0000-0000E3070000}"/>
    <cellStyle name="Komma 4 5 2 3 3" xfId="36480" xr:uid="{00000000-0005-0000-0000-0000E3070000}"/>
    <cellStyle name="Komma 4 5 2 3 4" xfId="49971" xr:uid="{00000000-0005-0000-0000-0000E3070000}"/>
    <cellStyle name="Komma 4 5 2 4" xfId="12901" xr:uid="{00000000-0005-0000-0000-0000E3070000}"/>
    <cellStyle name="Komma 4 5 2 4 2" xfId="26352" xr:uid="{00000000-0005-0000-0000-0000E3070000}"/>
    <cellStyle name="Komma 4 5 2 4 3" xfId="39836" xr:uid="{00000000-0005-0000-0000-0000E3070000}"/>
    <cellStyle name="Komma 4 5 2 4 4" xfId="53327" xr:uid="{00000000-0005-0000-0000-0000E3070000}"/>
    <cellStyle name="Komma 4 5 2 5" xfId="16283" xr:uid="{00000000-0005-0000-0000-0000E3070000}"/>
    <cellStyle name="Komma 4 5 2 6" xfId="29767" xr:uid="{00000000-0005-0000-0000-0000E3070000}"/>
    <cellStyle name="Komma 4 5 2 7" xfId="43258" xr:uid="{00000000-0005-0000-0000-0000E3070000}"/>
    <cellStyle name="Komma 4 5 2 8" xfId="2828" xr:uid="{00000000-0005-0000-0000-0000E3070000}"/>
    <cellStyle name="Komma 4 5 3" xfId="5062" xr:uid="{00000000-0005-0000-0000-0000E2070000}"/>
    <cellStyle name="Komma 4 5 3 2" xfId="18513" xr:uid="{00000000-0005-0000-0000-0000E2070000}"/>
    <cellStyle name="Komma 4 5 3 3" xfId="31997" xr:uid="{00000000-0005-0000-0000-0000E2070000}"/>
    <cellStyle name="Komma 4 5 3 4" xfId="45488" xr:uid="{00000000-0005-0000-0000-0000E2070000}"/>
    <cellStyle name="Komma 4 5 4" xfId="8418" xr:uid="{00000000-0005-0000-0000-0000E2070000}"/>
    <cellStyle name="Komma 4 5 4 2" xfId="21869" xr:uid="{00000000-0005-0000-0000-0000E2070000}"/>
    <cellStyle name="Komma 4 5 4 3" xfId="35353" xr:uid="{00000000-0005-0000-0000-0000E2070000}"/>
    <cellStyle name="Komma 4 5 4 4" xfId="48844" xr:uid="{00000000-0005-0000-0000-0000E2070000}"/>
    <cellStyle name="Komma 4 5 5" xfId="11774" xr:uid="{00000000-0005-0000-0000-0000E2070000}"/>
    <cellStyle name="Komma 4 5 5 2" xfId="25225" xr:uid="{00000000-0005-0000-0000-0000E2070000}"/>
    <cellStyle name="Komma 4 5 5 3" xfId="38709" xr:uid="{00000000-0005-0000-0000-0000E2070000}"/>
    <cellStyle name="Komma 4 5 5 4" xfId="52200" xr:uid="{00000000-0005-0000-0000-0000E2070000}"/>
    <cellStyle name="Komma 4 5 6" xfId="15156" xr:uid="{00000000-0005-0000-0000-0000E2070000}"/>
    <cellStyle name="Komma 4 5 7" xfId="28640" xr:uid="{00000000-0005-0000-0000-0000E2070000}"/>
    <cellStyle name="Komma 4 5 8" xfId="42131" xr:uid="{00000000-0005-0000-0000-0000E2070000}"/>
    <cellStyle name="Komma 4 5 9" xfId="1690" xr:uid="{00000000-0005-0000-0000-0000E2070000}"/>
    <cellStyle name="Komma 4 6" xfId="876" xr:uid="{00000000-0005-0000-0000-000090010000}"/>
    <cellStyle name="Komma 4 6 2" xfId="981" xr:uid="{00000000-0005-0000-0000-000090010000}"/>
    <cellStyle name="Komma 4 6 2 2" xfId="19079" xr:uid="{00000000-0005-0000-0000-0000E4070000}"/>
    <cellStyle name="Komma 4 6 2 3" xfId="32563" xr:uid="{00000000-0005-0000-0000-0000E4070000}"/>
    <cellStyle name="Komma 4 6 2 4" xfId="46054" xr:uid="{00000000-0005-0000-0000-0000E4070000}"/>
    <cellStyle name="Komma 4 6 2 5" xfId="5628" xr:uid="{00000000-0005-0000-0000-0000E4070000}"/>
    <cellStyle name="Komma 4 6 3" xfId="8984" xr:uid="{00000000-0005-0000-0000-0000E4070000}"/>
    <cellStyle name="Komma 4 6 3 2" xfId="22435" xr:uid="{00000000-0005-0000-0000-0000E4070000}"/>
    <cellStyle name="Komma 4 6 3 3" xfId="35919" xr:uid="{00000000-0005-0000-0000-0000E4070000}"/>
    <cellStyle name="Komma 4 6 3 4" xfId="49410" xr:uid="{00000000-0005-0000-0000-0000E4070000}"/>
    <cellStyle name="Komma 4 6 4" xfId="12340" xr:uid="{00000000-0005-0000-0000-0000E4070000}"/>
    <cellStyle name="Komma 4 6 4 2" xfId="25791" xr:uid="{00000000-0005-0000-0000-0000E4070000}"/>
    <cellStyle name="Komma 4 6 4 3" xfId="39275" xr:uid="{00000000-0005-0000-0000-0000E4070000}"/>
    <cellStyle name="Komma 4 6 4 4" xfId="52766" xr:uid="{00000000-0005-0000-0000-0000E4070000}"/>
    <cellStyle name="Komma 4 6 5" xfId="15722" xr:uid="{00000000-0005-0000-0000-0000E4070000}"/>
    <cellStyle name="Komma 4 6 6" xfId="29206" xr:uid="{00000000-0005-0000-0000-0000E4070000}"/>
    <cellStyle name="Komma 4 6 7" xfId="42697" xr:uid="{00000000-0005-0000-0000-0000E4070000}"/>
    <cellStyle name="Komma 4 6 8" xfId="2255" xr:uid="{00000000-0005-0000-0000-0000E4070000}"/>
    <cellStyle name="Komma 4 7" xfId="902" xr:uid="{00000000-0005-0000-0000-000090010000}"/>
    <cellStyle name="Komma 4 7 2" xfId="6733" xr:uid="{00000000-0005-0000-0000-0000E5070000}"/>
    <cellStyle name="Komma 4 7 2 2" xfId="20184" xr:uid="{00000000-0005-0000-0000-0000E5070000}"/>
    <cellStyle name="Komma 4 7 2 3" xfId="33668" xr:uid="{00000000-0005-0000-0000-0000E5070000}"/>
    <cellStyle name="Komma 4 7 2 4" xfId="47159" xr:uid="{00000000-0005-0000-0000-0000E5070000}"/>
    <cellStyle name="Komma 4 7 3" xfId="10089" xr:uid="{00000000-0005-0000-0000-0000E5070000}"/>
    <cellStyle name="Komma 4 7 3 2" xfId="23540" xr:uid="{00000000-0005-0000-0000-0000E5070000}"/>
    <cellStyle name="Komma 4 7 3 3" xfId="37024" xr:uid="{00000000-0005-0000-0000-0000E5070000}"/>
    <cellStyle name="Komma 4 7 3 4" xfId="50515" xr:uid="{00000000-0005-0000-0000-0000E5070000}"/>
    <cellStyle name="Komma 4 7 4" xfId="13445" xr:uid="{00000000-0005-0000-0000-0000E5070000}"/>
    <cellStyle name="Komma 4 7 4 2" xfId="26896" xr:uid="{00000000-0005-0000-0000-0000E5070000}"/>
    <cellStyle name="Komma 4 7 4 3" xfId="40380" xr:uid="{00000000-0005-0000-0000-0000E5070000}"/>
    <cellStyle name="Komma 4 7 4 4" xfId="53871" xr:uid="{00000000-0005-0000-0000-0000E5070000}"/>
    <cellStyle name="Komma 4 7 5" xfId="16827" xr:uid="{00000000-0005-0000-0000-0000E5070000}"/>
    <cellStyle name="Komma 4 7 6" xfId="30311" xr:uid="{00000000-0005-0000-0000-0000E5070000}"/>
    <cellStyle name="Komma 4 7 7" xfId="43802" xr:uid="{00000000-0005-0000-0000-0000E5070000}"/>
    <cellStyle name="Komma 4 7 8" xfId="3372" xr:uid="{00000000-0005-0000-0000-0000E5070000}"/>
    <cellStyle name="Komma 4 8" xfId="3879" xr:uid="{00000000-0005-0000-0000-0000E6070000}"/>
    <cellStyle name="Komma 4 8 2" xfId="7240" xr:uid="{00000000-0005-0000-0000-0000E6070000}"/>
    <cellStyle name="Komma 4 8 2 2" xfId="20691" xr:uid="{00000000-0005-0000-0000-0000E6070000}"/>
    <cellStyle name="Komma 4 8 2 3" xfId="34175" xr:uid="{00000000-0005-0000-0000-0000E6070000}"/>
    <cellStyle name="Komma 4 8 2 4" xfId="47666" xr:uid="{00000000-0005-0000-0000-0000E6070000}"/>
    <cellStyle name="Komma 4 8 3" xfId="10596" xr:uid="{00000000-0005-0000-0000-0000E6070000}"/>
    <cellStyle name="Komma 4 8 3 2" xfId="24047" xr:uid="{00000000-0005-0000-0000-0000E6070000}"/>
    <cellStyle name="Komma 4 8 3 3" xfId="37531" xr:uid="{00000000-0005-0000-0000-0000E6070000}"/>
    <cellStyle name="Komma 4 8 3 4" xfId="51022" xr:uid="{00000000-0005-0000-0000-0000E6070000}"/>
    <cellStyle name="Komma 4 8 4" xfId="13952" xr:uid="{00000000-0005-0000-0000-0000E6070000}"/>
    <cellStyle name="Komma 4 8 4 2" xfId="27403" xr:uid="{00000000-0005-0000-0000-0000E6070000}"/>
    <cellStyle name="Komma 4 8 4 3" xfId="40887" xr:uid="{00000000-0005-0000-0000-0000E6070000}"/>
    <cellStyle name="Komma 4 8 4 4" xfId="54378" xr:uid="{00000000-0005-0000-0000-0000E6070000}"/>
    <cellStyle name="Komma 4 8 5" xfId="17334" xr:uid="{00000000-0005-0000-0000-0000E6070000}"/>
    <cellStyle name="Komma 4 8 6" xfId="30818" xr:uid="{00000000-0005-0000-0000-0000E6070000}"/>
    <cellStyle name="Komma 4 8 7" xfId="44309" xr:uid="{00000000-0005-0000-0000-0000E6070000}"/>
    <cellStyle name="Komma 4 9" xfId="3952" xr:uid="{00000000-0005-0000-0000-0000E7070000}"/>
    <cellStyle name="Komma 4 9 2" xfId="7309" xr:uid="{00000000-0005-0000-0000-0000E7070000}"/>
    <cellStyle name="Komma 4 9 2 2" xfId="20760" xr:uid="{00000000-0005-0000-0000-0000E7070000}"/>
    <cellStyle name="Komma 4 9 2 3" xfId="34244" xr:uid="{00000000-0005-0000-0000-0000E7070000}"/>
    <cellStyle name="Komma 4 9 2 4" xfId="47735" xr:uid="{00000000-0005-0000-0000-0000E7070000}"/>
    <cellStyle name="Komma 4 9 3" xfId="10665" xr:uid="{00000000-0005-0000-0000-0000E7070000}"/>
    <cellStyle name="Komma 4 9 3 2" xfId="24116" xr:uid="{00000000-0005-0000-0000-0000E7070000}"/>
    <cellStyle name="Komma 4 9 3 3" xfId="37600" xr:uid="{00000000-0005-0000-0000-0000E7070000}"/>
    <cellStyle name="Komma 4 9 3 4" xfId="51091" xr:uid="{00000000-0005-0000-0000-0000E7070000}"/>
    <cellStyle name="Komma 4 9 4" xfId="14021" xr:uid="{00000000-0005-0000-0000-0000E7070000}"/>
    <cellStyle name="Komma 4 9 4 2" xfId="27472" xr:uid="{00000000-0005-0000-0000-0000E7070000}"/>
    <cellStyle name="Komma 4 9 4 3" xfId="40956" xr:uid="{00000000-0005-0000-0000-0000E7070000}"/>
    <cellStyle name="Komma 4 9 4 4" xfId="54447" xr:uid="{00000000-0005-0000-0000-0000E7070000}"/>
    <cellStyle name="Komma 4 9 5" xfId="17403" xr:uid="{00000000-0005-0000-0000-0000E7070000}"/>
    <cellStyle name="Komma 4 9 6" xfId="30887" xr:uid="{00000000-0005-0000-0000-0000E7070000}"/>
    <cellStyle name="Komma 4 9 7" xfId="44378" xr:uid="{00000000-0005-0000-0000-0000E7070000}"/>
    <cellStyle name="Komma 5" xfId="784" xr:uid="{00000000-0005-0000-0000-000093010000}"/>
    <cellStyle name="Komma 5 10" xfId="11251" xr:uid="{00000000-0005-0000-0000-0000E8070000}"/>
    <cellStyle name="Komma 5 10 2" xfId="24702" xr:uid="{00000000-0005-0000-0000-0000E8070000}"/>
    <cellStyle name="Komma 5 10 3" xfId="38186" xr:uid="{00000000-0005-0000-0000-0000E8070000}"/>
    <cellStyle name="Komma 5 10 4" xfId="51677" xr:uid="{00000000-0005-0000-0000-0000E8070000}"/>
    <cellStyle name="Komma 5 11" xfId="14632" xr:uid="{00000000-0005-0000-0000-0000E8070000}"/>
    <cellStyle name="Komma 5 12" xfId="28115" xr:uid="{00000000-0005-0000-0000-0000E8070000}"/>
    <cellStyle name="Komma 5 13" xfId="41606" xr:uid="{00000000-0005-0000-0000-0000E8070000}"/>
    <cellStyle name="Komma 5 14" xfId="1167" xr:uid="{00000000-0005-0000-0000-0000E8070000}"/>
    <cellStyle name="Komma 5 2" xfId="825" xr:uid="{00000000-0005-0000-0000-000093010000}"/>
    <cellStyle name="Komma 5 2 10" xfId="14734" xr:uid="{00000000-0005-0000-0000-0000E9070000}"/>
    <cellStyle name="Komma 5 2 11" xfId="28217" xr:uid="{00000000-0005-0000-0000-0000E9070000}"/>
    <cellStyle name="Komma 5 2 12" xfId="41708" xr:uid="{00000000-0005-0000-0000-0000E9070000}"/>
    <cellStyle name="Komma 5 2 13" xfId="1261" xr:uid="{00000000-0005-0000-0000-0000E9070000}"/>
    <cellStyle name="Komma 5 2 2" xfId="934" xr:uid="{00000000-0005-0000-0000-000093010000}"/>
    <cellStyle name="Komma 5 2 2 10" xfId="28467" xr:uid="{00000000-0005-0000-0000-0000EA070000}"/>
    <cellStyle name="Komma 5 2 2 11" xfId="41958" xr:uid="{00000000-0005-0000-0000-0000EA070000}"/>
    <cellStyle name="Komma 5 2 2 12" xfId="1499" xr:uid="{00000000-0005-0000-0000-0000EA070000}"/>
    <cellStyle name="Komma 5 2 2 2" xfId="2075" xr:uid="{00000000-0005-0000-0000-0000EB070000}"/>
    <cellStyle name="Komma 5 2 2 2 2" xfId="3216" xr:uid="{00000000-0005-0000-0000-0000EC070000}"/>
    <cellStyle name="Komma 5 2 2 2 2 2" xfId="6577" xr:uid="{00000000-0005-0000-0000-0000EC070000}"/>
    <cellStyle name="Komma 5 2 2 2 2 2 2" xfId="20028" xr:uid="{00000000-0005-0000-0000-0000EC070000}"/>
    <cellStyle name="Komma 5 2 2 2 2 2 3" xfId="33512" xr:uid="{00000000-0005-0000-0000-0000EC070000}"/>
    <cellStyle name="Komma 5 2 2 2 2 2 4" xfId="47003" xr:uid="{00000000-0005-0000-0000-0000EC070000}"/>
    <cellStyle name="Komma 5 2 2 2 2 3" xfId="9933" xr:uid="{00000000-0005-0000-0000-0000EC070000}"/>
    <cellStyle name="Komma 5 2 2 2 2 3 2" xfId="23384" xr:uid="{00000000-0005-0000-0000-0000EC070000}"/>
    <cellStyle name="Komma 5 2 2 2 2 3 3" xfId="36868" xr:uid="{00000000-0005-0000-0000-0000EC070000}"/>
    <cellStyle name="Komma 5 2 2 2 2 3 4" xfId="50359" xr:uid="{00000000-0005-0000-0000-0000EC070000}"/>
    <cellStyle name="Komma 5 2 2 2 2 4" xfId="13289" xr:uid="{00000000-0005-0000-0000-0000EC070000}"/>
    <cellStyle name="Komma 5 2 2 2 2 4 2" xfId="26740" xr:uid="{00000000-0005-0000-0000-0000EC070000}"/>
    <cellStyle name="Komma 5 2 2 2 2 4 3" xfId="40224" xr:uid="{00000000-0005-0000-0000-0000EC070000}"/>
    <cellStyle name="Komma 5 2 2 2 2 4 4" xfId="53715" xr:uid="{00000000-0005-0000-0000-0000EC070000}"/>
    <cellStyle name="Komma 5 2 2 2 2 5" xfId="16671" xr:uid="{00000000-0005-0000-0000-0000EC070000}"/>
    <cellStyle name="Komma 5 2 2 2 2 6" xfId="30155" xr:uid="{00000000-0005-0000-0000-0000EC070000}"/>
    <cellStyle name="Komma 5 2 2 2 2 7" xfId="43646" xr:uid="{00000000-0005-0000-0000-0000EC070000}"/>
    <cellStyle name="Komma 5 2 2 2 3" xfId="5450" xr:uid="{00000000-0005-0000-0000-0000EB070000}"/>
    <cellStyle name="Komma 5 2 2 2 3 2" xfId="18901" xr:uid="{00000000-0005-0000-0000-0000EB070000}"/>
    <cellStyle name="Komma 5 2 2 2 3 3" xfId="32385" xr:uid="{00000000-0005-0000-0000-0000EB070000}"/>
    <cellStyle name="Komma 5 2 2 2 3 4" xfId="45876" xr:uid="{00000000-0005-0000-0000-0000EB070000}"/>
    <cellStyle name="Komma 5 2 2 2 4" xfId="8806" xr:uid="{00000000-0005-0000-0000-0000EB070000}"/>
    <cellStyle name="Komma 5 2 2 2 4 2" xfId="22257" xr:uid="{00000000-0005-0000-0000-0000EB070000}"/>
    <cellStyle name="Komma 5 2 2 2 4 3" xfId="35741" xr:uid="{00000000-0005-0000-0000-0000EB070000}"/>
    <cellStyle name="Komma 5 2 2 2 4 4" xfId="49232" xr:uid="{00000000-0005-0000-0000-0000EB070000}"/>
    <cellStyle name="Komma 5 2 2 2 5" xfId="12162" xr:uid="{00000000-0005-0000-0000-0000EB070000}"/>
    <cellStyle name="Komma 5 2 2 2 5 2" xfId="25613" xr:uid="{00000000-0005-0000-0000-0000EB070000}"/>
    <cellStyle name="Komma 5 2 2 2 5 3" xfId="39097" xr:uid="{00000000-0005-0000-0000-0000EB070000}"/>
    <cellStyle name="Komma 5 2 2 2 5 4" xfId="52588" xr:uid="{00000000-0005-0000-0000-0000EB070000}"/>
    <cellStyle name="Komma 5 2 2 2 6" xfId="15544" xr:uid="{00000000-0005-0000-0000-0000EB070000}"/>
    <cellStyle name="Komma 5 2 2 2 7" xfId="29028" xr:uid="{00000000-0005-0000-0000-0000EB070000}"/>
    <cellStyle name="Komma 5 2 2 2 8" xfId="42519" xr:uid="{00000000-0005-0000-0000-0000EB070000}"/>
    <cellStyle name="Komma 5 2 2 3" xfId="2656" xr:uid="{00000000-0005-0000-0000-0000ED070000}"/>
    <cellStyle name="Komma 5 2 2 3 2" xfId="6017" xr:uid="{00000000-0005-0000-0000-0000ED070000}"/>
    <cellStyle name="Komma 5 2 2 3 2 2" xfId="19468" xr:uid="{00000000-0005-0000-0000-0000ED070000}"/>
    <cellStyle name="Komma 5 2 2 3 2 3" xfId="32952" xr:uid="{00000000-0005-0000-0000-0000ED070000}"/>
    <cellStyle name="Komma 5 2 2 3 2 4" xfId="46443" xr:uid="{00000000-0005-0000-0000-0000ED070000}"/>
    <cellStyle name="Komma 5 2 2 3 3" xfId="9373" xr:uid="{00000000-0005-0000-0000-0000ED070000}"/>
    <cellStyle name="Komma 5 2 2 3 3 2" xfId="22824" xr:uid="{00000000-0005-0000-0000-0000ED070000}"/>
    <cellStyle name="Komma 5 2 2 3 3 3" xfId="36308" xr:uid="{00000000-0005-0000-0000-0000ED070000}"/>
    <cellStyle name="Komma 5 2 2 3 3 4" xfId="49799" xr:uid="{00000000-0005-0000-0000-0000ED070000}"/>
    <cellStyle name="Komma 5 2 2 3 4" xfId="12729" xr:uid="{00000000-0005-0000-0000-0000ED070000}"/>
    <cellStyle name="Komma 5 2 2 3 4 2" xfId="26180" xr:uid="{00000000-0005-0000-0000-0000ED070000}"/>
    <cellStyle name="Komma 5 2 2 3 4 3" xfId="39664" xr:uid="{00000000-0005-0000-0000-0000ED070000}"/>
    <cellStyle name="Komma 5 2 2 3 4 4" xfId="53155" xr:uid="{00000000-0005-0000-0000-0000ED070000}"/>
    <cellStyle name="Komma 5 2 2 3 5" xfId="16111" xr:uid="{00000000-0005-0000-0000-0000ED070000}"/>
    <cellStyle name="Komma 5 2 2 3 6" xfId="29595" xr:uid="{00000000-0005-0000-0000-0000ED070000}"/>
    <cellStyle name="Komma 5 2 2 3 7" xfId="43086" xr:uid="{00000000-0005-0000-0000-0000ED070000}"/>
    <cellStyle name="Komma 5 2 2 4" xfId="3761" xr:uid="{00000000-0005-0000-0000-0000EE070000}"/>
    <cellStyle name="Komma 5 2 2 4 2" xfId="7122" xr:uid="{00000000-0005-0000-0000-0000EE070000}"/>
    <cellStyle name="Komma 5 2 2 4 2 2" xfId="20573" xr:uid="{00000000-0005-0000-0000-0000EE070000}"/>
    <cellStyle name="Komma 5 2 2 4 2 3" xfId="34057" xr:uid="{00000000-0005-0000-0000-0000EE070000}"/>
    <cellStyle name="Komma 5 2 2 4 2 4" xfId="47548" xr:uid="{00000000-0005-0000-0000-0000EE070000}"/>
    <cellStyle name="Komma 5 2 2 4 3" xfId="10478" xr:uid="{00000000-0005-0000-0000-0000EE070000}"/>
    <cellStyle name="Komma 5 2 2 4 3 2" xfId="23929" xr:uid="{00000000-0005-0000-0000-0000EE070000}"/>
    <cellStyle name="Komma 5 2 2 4 3 3" xfId="37413" xr:uid="{00000000-0005-0000-0000-0000EE070000}"/>
    <cellStyle name="Komma 5 2 2 4 3 4" xfId="50904" xr:uid="{00000000-0005-0000-0000-0000EE070000}"/>
    <cellStyle name="Komma 5 2 2 4 4" xfId="13834" xr:uid="{00000000-0005-0000-0000-0000EE070000}"/>
    <cellStyle name="Komma 5 2 2 4 4 2" xfId="27285" xr:uid="{00000000-0005-0000-0000-0000EE070000}"/>
    <cellStyle name="Komma 5 2 2 4 4 3" xfId="40769" xr:uid="{00000000-0005-0000-0000-0000EE070000}"/>
    <cellStyle name="Komma 5 2 2 4 4 4" xfId="54260" xr:uid="{00000000-0005-0000-0000-0000EE070000}"/>
    <cellStyle name="Komma 5 2 2 4 5" xfId="17216" xr:uid="{00000000-0005-0000-0000-0000EE070000}"/>
    <cellStyle name="Komma 5 2 2 4 6" xfId="30700" xr:uid="{00000000-0005-0000-0000-0000EE070000}"/>
    <cellStyle name="Komma 5 2 2 4 7" xfId="44191" xr:uid="{00000000-0005-0000-0000-0000EE070000}"/>
    <cellStyle name="Komma 5 2 2 5" xfId="4341" xr:uid="{00000000-0005-0000-0000-0000EF070000}"/>
    <cellStyle name="Komma 5 2 2 5 2" xfId="7698" xr:uid="{00000000-0005-0000-0000-0000EF070000}"/>
    <cellStyle name="Komma 5 2 2 5 2 2" xfId="21149" xr:uid="{00000000-0005-0000-0000-0000EF070000}"/>
    <cellStyle name="Komma 5 2 2 5 2 3" xfId="34633" xr:uid="{00000000-0005-0000-0000-0000EF070000}"/>
    <cellStyle name="Komma 5 2 2 5 2 4" xfId="48124" xr:uid="{00000000-0005-0000-0000-0000EF070000}"/>
    <cellStyle name="Komma 5 2 2 5 3" xfId="11054" xr:uid="{00000000-0005-0000-0000-0000EF070000}"/>
    <cellStyle name="Komma 5 2 2 5 3 2" xfId="24505" xr:uid="{00000000-0005-0000-0000-0000EF070000}"/>
    <cellStyle name="Komma 5 2 2 5 3 3" xfId="37989" xr:uid="{00000000-0005-0000-0000-0000EF070000}"/>
    <cellStyle name="Komma 5 2 2 5 3 4" xfId="51480" xr:uid="{00000000-0005-0000-0000-0000EF070000}"/>
    <cellStyle name="Komma 5 2 2 5 4" xfId="14410" xr:uid="{00000000-0005-0000-0000-0000EF070000}"/>
    <cellStyle name="Komma 5 2 2 5 4 2" xfId="27861" xr:uid="{00000000-0005-0000-0000-0000EF070000}"/>
    <cellStyle name="Komma 5 2 2 5 4 3" xfId="41345" xr:uid="{00000000-0005-0000-0000-0000EF070000}"/>
    <cellStyle name="Komma 5 2 2 5 4 4" xfId="54836" xr:uid="{00000000-0005-0000-0000-0000EF070000}"/>
    <cellStyle name="Komma 5 2 2 5 5" xfId="17792" xr:uid="{00000000-0005-0000-0000-0000EF070000}"/>
    <cellStyle name="Komma 5 2 2 5 6" xfId="31276" xr:uid="{00000000-0005-0000-0000-0000EF070000}"/>
    <cellStyle name="Komma 5 2 2 5 7" xfId="44767" xr:uid="{00000000-0005-0000-0000-0000EF070000}"/>
    <cellStyle name="Komma 5 2 2 6" xfId="4891" xr:uid="{00000000-0005-0000-0000-0000EA070000}"/>
    <cellStyle name="Komma 5 2 2 6 2" xfId="18342" xr:uid="{00000000-0005-0000-0000-0000EA070000}"/>
    <cellStyle name="Komma 5 2 2 6 3" xfId="31826" xr:uid="{00000000-0005-0000-0000-0000EA070000}"/>
    <cellStyle name="Komma 5 2 2 6 4" xfId="45317" xr:uid="{00000000-0005-0000-0000-0000EA070000}"/>
    <cellStyle name="Komma 5 2 2 7" xfId="8247" xr:uid="{00000000-0005-0000-0000-0000EA070000}"/>
    <cellStyle name="Komma 5 2 2 7 2" xfId="21698" xr:uid="{00000000-0005-0000-0000-0000EA070000}"/>
    <cellStyle name="Komma 5 2 2 7 3" xfId="35182" xr:uid="{00000000-0005-0000-0000-0000EA070000}"/>
    <cellStyle name="Komma 5 2 2 7 4" xfId="48673" xr:uid="{00000000-0005-0000-0000-0000EA070000}"/>
    <cellStyle name="Komma 5 2 2 8" xfId="11603" xr:uid="{00000000-0005-0000-0000-0000EA070000}"/>
    <cellStyle name="Komma 5 2 2 8 2" xfId="25054" xr:uid="{00000000-0005-0000-0000-0000EA070000}"/>
    <cellStyle name="Komma 5 2 2 8 3" xfId="38538" xr:uid="{00000000-0005-0000-0000-0000EA070000}"/>
    <cellStyle name="Komma 5 2 2 8 4" xfId="52029" xr:uid="{00000000-0005-0000-0000-0000EA070000}"/>
    <cellStyle name="Komma 5 2 2 9" xfId="14984" xr:uid="{00000000-0005-0000-0000-0000EA070000}"/>
    <cellStyle name="Komma 5 2 3" xfId="1826" xr:uid="{00000000-0005-0000-0000-0000F0070000}"/>
    <cellStyle name="Komma 5 2 3 2" xfId="2966" xr:uid="{00000000-0005-0000-0000-0000F1070000}"/>
    <cellStyle name="Komma 5 2 3 2 2" xfId="6327" xr:uid="{00000000-0005-0000-0000-0000F1070000}"/>
    <cellStyle name="Komma 5 2 3 2 2 2" xfId="19778" xr:uid="{00000000-0005-0000-0000-0000F1070000}"/>
    <cellStyle name="Komma 5 2 3 2 2 3" xfId="33262" xr:uid="{00000000-0005-0000-0000-0000F1070000}"/>
    <cellStyle name="Komma 5 2 3 2 2 4" xfId="46753" xr:uid="{00000000-0005-0000-0000-0000F1070000}"/>
    <cellStyle name="Komma 5 2 3 2 3" xfId="9683" xr:uid="{00000000-0005-0000-0000-0000F1070000}"/>
    <cellStyle name="Komma 5 2 3 2 3 2" xfId="23134" xr:uid="{00000000-0005-0000-0000-0000F1070000}"/>
    <cellStyle name="Komma 5 2 3 2 3 3" xfId="36618" xr:uid="{00000000-0005-0000-0000-0000F1070000}"/>
    <cellStyle name="Komma 5 2 3 2 3 4" xfId="50109" xr:uid="{00000000-0005-0000-0000-0000F1070000}"/>
    <cellStyle name="Komma 5 2 3 2 4" xfId="13039" xr:uid="{00000000-0005-0000-0000-0000F1070000}"/>
    <cellStyle name="Komma 5 2 3 2 4 2" xfId="26490" xr:uid="{00000000-0005-0000-0000-0000F1070000}"/>
    <cellStyle name="Komma 5 2 3 2 4 3" xfId="39974" xr:uid="{00000000-0005-0000-0000-0000F1070000}"/>
    <cellStyle name="Komma 5 2 3 2 4 4" xfId="53465" xr:uid="{00000000-0005-0000-0000-0000F1070000}"/>
    <cellStyle name="Komma 5 2 3 2 5" xfId="16421" xr:uid="{00000000-0005-0000-0000-0000F1070000}"/>
    <cellStyle name="Komma 5 2 3 2 6" xfId="29905" xr:uid="{00000000-0005-0000-0000-0000F1070000}"/>
    <cellStyle name="Komma 5 2 3 2 7" xfId="43396" xr:uid="{00000000-0005-0000-0000-0000F1070000}"/>
    <cellStyle name="Komma 5 2 3 3" xfId="5200" xr:uid="{00000000-0005-0000-0000-0000F0070000}"/>
    <cellStyle name="Komma 5 2 3 3 2" xfId="18651" xr:uid="{00000000-0005-0000-0000-0000F0070000}"/>
    <cellStyle name="Komma 5 2 3 3 3" xfId="32135" xr:uid="{00000000-0005-0000-0000-0000F0070000}"/>
    <cellStyle name="Komma 5 2 3 3 4" xfId="45626" xr:uid="{00000000-0005-0000-0000-0000F0070000}"/>
    <cellStyle name="Komma 5 2 3 4" xfId="8556" xr:uid="{00000000-0005-0000-0000-0000F0070000}"/>
    <cellStyle name="Komma 5 2 3 4 2" xfId="22007" xr:uid="{00000000-0005-0000-0000-0000F0070000}"/>
    <cellStyle name="Komma 5 2 3 4 3" xfId="35491" xr:uid="{00000000-0005-0000-0000-0000F0070000}"/>
    <cellStyle name="Komma 5 2 3 4 4" xfId="48982" xr:uid="{00000000-0005-0000-0000-0000F0070000}"/>
    <cellStyle name="Komma 5 2 3 5" xfId="11912" xr:uid="{00000000-0005-0000-0000-0000F0070000}"/>
    <cellStyle name="Komma 5 2 3 5 2" xfId="25363" xr:uid="{00000000-0005-0000-0000-0000F0070000}"/>
    <cellStyle name="Komma 5 2 3 5 3" xfId="38847" xr:uid="{00000000-0005-0000-0000-0000F0070000}"/>
    <cellStyle name="Komma 5 2 3 5 4" xfId="52338" xr:uid="{00000000-0005-0000-0000-0000F0070000}"/>
    <cellStyle name="Komma 5 2 3 6" xfId="15294" xr:uid="{00000000-0005-0000-0000-0000F0070000}"/>
    <cellStyle name="Komma 5 2 3 7" xfId="28778" xr:uid="{00000000-0005-0000-0000-0000F0070000}"/>
    <cellStyle name="Komma 5 2 3 8" xfId="42269" xr:uid="{00000000-0005-0000-0000-0000F0070000}"/>
    <cellStyle name="Komma 5 2 4" xfId="2405" xr:uid="{00000000-0005-0000-0000-0000F2070000}"/>
    <cellStyle name="Komma 5 2 4 2" xfId="5767" xr:uid="{00000000-0005-0000-0000-0000F2070000}"/>
    <cellStyle name="Komma 5 2 4 2 2" xfId="19218" xr:uid="{00000000-0005-0000-0000-0000F2070000}"/>
    <cellStyle name="Komma 5 2 4 2 3" xfId="32702" xr:uid="{00000000-0005-0000-0000-0000F2070000}"/>
    <cellStyle name="Komma 5 2 4 2 4" xfId="46193" xr:uid="{00000000-0005-0000-0000-0000F2070000}"/>
    <cellStyle name="Komma 5 2 4 3" xfId="9123" xr:uid="{00000000-0005-0000-0000-0000F2070000}"/>
    <cellStyle name="Komma 5 2 4 3 2" xfId="22574" xr:uid="{00000000-0005-0000-0000-0000F2070000}"/>
    <cellStyle name="Komma 5 2 4 3 3" xfId="36058" xr:uid="{00000000-0005-0000-0000-0000F2070000}"/>
    <cellStyle name="Komma 5 2 4 3 4" xfId="49549" xr:uid="{00000000-0005-0000-0000-0000F2070000}"/>
    <cellStyle name="Komma 5 2 4 4" xfId="12479" xr:uid="{00000000-0005-0000-0000-0000F2070000}"/>
    <cellStyle name="Komma 5 2 4 4 2" xfId="25930" xr:uid="{00000000-0005-0000-0000-0000F2070000}"/>
    <cellStyle name="Komma 5 2 4 4 3" xfId="39414" xr:uid="{00000000-0005-0000-0000-0000F2070000}"/>
    <cellStyle name="Komma 5 2 4 4 4" xfId="52905" xr:uid="{00000000-0005-0000-0000-0000F2070000}"/>
    <cellStyle name="Komma 5 2 4 5" xfId="15861" xr:uid="{00000000-0005-0000-0000-0000F2070000}"/>
    <cellStyle name="Komma 5 2 4 6" xfId="29345" xr:uid="{00000000-0005-0000-0000-0000F2070000}"/>
    <cellStyle name="Komma 5 2 4 7" xfId="42836" xr:uid="{00000000-0005-0000-0000-0000F2070000}"/>
    <cellStyle name="Komma 5 2 5" xfId="3511" xr:uid="{00000000-0005-0000-0000-0000F3070000}"/>
    <cellStyle name="Komma 5 2 5 2" xfId="6872" xr:uid="{00000000-0005-0000-0000-0000F3070000}"/>
    <cellStyle name="Komma 5 2 5 2 2" xfId="20323" xr:uid="{00000000-0005-0000-0000-0000F3070000}"/>
    <cellStyle name="Komma 5 2 5 2 3" xfId="33807" xr:uid="{00000000-0005-0000-0000-0000F3070000}"/>
    <cellStyle name="Komma 5 2 5 2 4" xfId="47298" xr:uid="{00000000-0005-0000-0000-0000F3070000}"/>
    <cellStyle name="Komma 5 2 5 3" xfId="10228" xr:uid="{00000000-0005-0000-0000-0000F3070000}"/>
    <cellStyle name="Komma 5 2 5 3 2" xfId="23679" xr:uid="{00000000-0005-0000-0000-0000F3070000}"/>
    <cellStyle name="Komma 5 2 5 3 3" xfId="37163" xr:uid="{00000000-0005-0000-0000-0000F3070000}"/>
    <cellStyle name="Komma 5 2 5 3 4" xfId="50654" xr:uid="{00000000-0005-0000-0000-0000F3070000}"/>
    <cellStyle name="Komma 5 2 5 4" xfId="13584" xr:uid="{00000000-0005-0000-0000-0000F3070000}"/>
    <cellStyle name="Komma 5 2 5 4 2" xfId="27035" xr:uid="{00000000-0005-0000-0000-0000F3070000}"/>
    <cellStyle name="Komma 5 2 5 4 3" xfId="40519" xr:uid="{00000000-0005-0000-0000-0000F3070000}"/>
    <cellStyle name="Komma 5 2 5 4 4" xfId="54010" xr:uid="{00000000-0005-0000-0000-0000F3070000}"/>
    <cellStyle name="Komma 5 2 5 5" xfId="16966" xr:uid="{00000000-0005-0000-0000-0000F3070000}"/>
    <cellStyle name="Komma 5 2 5 6" xfId="30450" xr:uid="{00000000-0005-0000-0000-0000F3070000}"/>
    <cellStyle name="Komma 5 2 5 7" xfId="43941" xr:uid="{00000000-0005-0000-0000-0000F3070000}"/>
    <cellStyle name="Komma 5 2 6" xfId="4091" xr:uid="{00000000-0005-0000-0000-0000F4070000}"/>
    <cellStyle name="Komma 5 2 6 2" xfId="7448" xr:uid="{00000000-0005-0000-0000-0000F4070000}"/>
    <cellStyle name="Komma 5 2 6 2 2" xfId="20899" xr:uid="{00000000-0005-0000-0000-0000F4070000}"/>
    <cellStyle name="Komma 5 2 6 2 3" xfId="34383" xr:uid="{00000000-0005-0000-0000-0000F4070000}"/>
    <cellStyle name="Komma 5 2 6 2 4" xfId="47874" xr:uid="{00000000-0005-0000-0000-0000F4070000}"/>
    <cellStyle name="Komma 5 2 6 3" xfId="10804" xr:uid="{00000000-0005-0000-0000-0000F4070000}"/>
    <cellStyle name="Komma 5 2 6 3 2" xfId="24255" xr:uid="{00000000-0005-0000-0000-0000F4070000}"/>
    <cellStyle name="Komma 5 2 6 3 3" xfId="37739" xr:uid="{00000000-0005-0000-0000-0000F4070000}"/>
    <cellStyle name="Komma 5 2 6 3 4" xfId="51230" xr:uid="{00000000-0005-0000-0000-0000F4070000}"/>
    <cellStyle name="Komma 5 2 6 4" xfId="14160" xr:uid="{00000000-0005-0000-0000-0000F4070000}"/>
    <cellStyle name="Komma 5 2 6 4 2" xfId="27611" xr:uid="{00000000-0005-0000-0000-0000F4070000}"/>
    <cellStyle name="Komma 5 2 6 4 3" xfId="41095" xr:uid="{00000000-0005-0000-0000-0000F4070000}"/>
    <cellStyle name="Komma 5 2 6 4 4" xfId="54586" xr:uid="{00000000-0005-0000-0000-0000F4070000}"/>
    <cellStyle name="Komma 5 2 6 5" xfId="17542" xr:uid="{00000000-0005-0000-0000-0000F4070000}"/>
    <cellStyle name="Komma 5 2 6 6" xfId="31026" xr:uid="{00000000-0005-0000-0000-0000F4070000}"/>
    <cellStyle name="Komma 5 2 6 7" xfId="44517" xr:uid="{00000000-0005-0000-0000-0000F4070000}"/>
    <cellStyle name="Komma 5 2 7" xfId="4641" xr:uid="{00000000-0005-0000-0000-0000E9070000}"/>
    <cellStyle name="Komma 5 2 7 2" xfId="18092" xr:uid="{00000000-0005-0000-0000-0000E9070000}"/>
    <cellStyle name="Komma 5 2 7 3" xfId="31576" xr:uid="{00000000-0005-0000-0000-0000E9070000}"/>
    <cellStyle name="Komma 5 2 7 4" xfId="45067" xr:uid="{00000000-0005-0000-0000-0000E9070000}"/>
    <cellStyle name="Komma 5 2 8" xfId="7997" xr:uid="{00000000-0005-0000-0000-0000E9070000}"/>
    <cellStyle name="Komma 5 2 8 2" xfId="21448" xr:uid="{00000000-0005-0000-0000-0000E9070000}"/>
    <cellStyle name="Komma 5 2 8 3" xfId="34932" xr:uid="{00000000-0005-0000-0000-0000E9070000}"/>
    <cellStyle name="Komma 5 2 8 4" xfId="48423" xr:uid="{00000000-0005-0000-0000-0000E9070000}"/>
    <cellStyle name="Komma 5 2 9" xfId="11353" xr:uid="{00000000-0005-0000-0000-0000E9070000}"/>
    <cellStyle name="Komma 5 2 9 2" xfId="24804" xr:uid="{00000000-0005-0000-0000-0000E9070000}"/>
    <cellStyle name="Komma 5 2 9 3" xfId="38288" xr:uid="{00000000-0005-0000-0000-0000E9070000}"/>
    <cellStyle name="Komma 5 2 9 4" xfId="51779" xr:uid="{00000000-0005-0000-0000-0000E9070000}"/>
    <cellStyle name="Komma 5 3" xfId="856" xr:uid="{00000000-0005-0000-0000-000093010000}"/>
    <cellStyle name="Komma 5 3 10" xfId="28366" xr:uid="{00000000-0005-0000-0000-0000F5070000}"/>
    <cellStyle name="Komma 5 3 11" xfId="41857" xr:uid="{00000000-0005-0000-0000-0000F5070000}"/>
    <cellStyle name="Komma 5 3 12" xfId="1401" xr:uid="{00000000-0005-0000-0000-0000F5070000}"/>
    <cellStyle name="Komma 5 3 2" xfId="961" xr:uid="{00000000-0005-0000-0000-000093010000}"/>
    <cellStyle name="Komma 5 3 2 2" xfId="3115" xr:uid="{00000000-0005-0000-0000-0000F7070000}"/>
    <cellStyle name="Komma 5 3 2 2 2" xfId="6476" xr:uid="{00000000-0005-0000-0000-0000F7070000}"/>
    <cellStyle name="Komma 5 3 2 2 2 2" xfId="19927" xr:uid="{00000000-0005-0000-0000-0000F7070000}"/>
    <cellStyle name="Komma 5 3 2 2 2 3" xfId="33411" xr:uid="{00000000-0005-0000-0000-0000F7070000}"/>
    <cellStyle name="Komma 5 3 2 2 2 4" xfId="46902" xr:uid="{00000000-0005-0000-0000-0000F7070000}"/>
    <cellStyle name="Komma 5 3 2 2 3" xfId="9832" xr:uid="{00000000-0005-0000-0000-0000F7070000}"/>
    <cellStyle name="Komma 5 3 2 2 3 2" xfId="23283" xr:uid="{00000000-0005-0000-0000-0000F7070000}"/>
    <cellStyle name="Komma 5 3 2 2 3 3" xfId="36767" xr:uid="{00000000-0005-0000-0000-0000F7070000}"/>
    <cellStyle name="Komma 5 3 2 2 3 4" xfId="50258" xr:uid="{00000000-0005-0000-0000-0000F7070000}"/>
    <cellStyle name="Komma 5 3 2 2 4" xfId="13188" xr:uid="{00000000-0005-0000-0000-0000F7070000}"/>
    <cellStyle name="Komma 5 3 2 2 4 2" xfId="26639" xr:uid="{00000000-0005-0000-0000-0000F7070000}"/>
    <cellStyle name="Komma 5 3 2 2 4 3" xfId="40123" xr:uid="{00000000-0005-0000-0000-0000F7070000}"/>
    <cellStyle name="Komma 5 3 2 2 4 4" xfId="53614" xr:uid="{00000000-0005-0000-0000-0000F7070000}"/>
    <cellStyle name="Komma 5 3 2 2 5" xfId="16570" xr:uid="{00000000-0005-0000-0000-0000F7070000}"/>
    <cellStyle name="Komma 5 3 2 2 6" xfId="30054" xr:uid="{00000000-0005-0000-0000-0000F7070000}"/>
    <cellStyle name="Komma 5 3 2 2 7" xfId="43545" xr:uid="{00000000-0005-0000-0000-0000F7070000}"/>
    <cellStyle name="Komma 5 3 2 3" xfId="5349" xr:uid="{00000000-0005-0000-0000-0000F6070000}"/>
    <cellStyle name="Komma 5 3 2 3 2" xfId="18800" xr:uid="{00000000-0005-0000-0000-0000F6070000}"/>
    <cellStyle name="Komma 5 3 2 3 3" xfId="32284" xr:uid="{00000000-0005-0000-0000-0000F6070000}"/>
    <cellStyle name="Komma 5 3 2 3 4" xfId="45775" xr:uid="{00000000-0005-0000-0000-0000F6070000}"/>
    <cellStyle name="Komma 5 3 2 4" xfId="8705" xr:uid="{00000000-0005-0000-0000-0000F6070000}"/>
    <cellStyle name="Komma 5 3 2 4 2" xfId="22156" xr:uid="{00000000-0005-0000-0000-0000F6070000}"/>
    <cellStyle name="Komma 5 3 2 4 3" xfId="35640" xr:uid="{00000000-0005-0000-0000-0000F6070000}"/>
    <cellStyle name="Komma 5 3 2 4 4" xfId="49131" xr:uid="{00000000-0005-0000-0000-0000F6070000}"/>
    <cellStyle name="Komma 5 3 2 5" xfId="12061" xr:uid="{00000000-0005-0000-0000-0000F6070000}"/>
    <cellStyle name="Komma 5 3 2 5 2" xfId="25512" xr:uid="{00000000-0005-0000-0000-0000F6070000}"/>
    <cellStyle name="Komma 5 3 2 5 3" xfId="38996" xr:uid="{00000000-0005-0000-0000-0000F6070000}"/>
    <cellStyle name="Komma 5 3 2 5 4" xfId="52487" xr:uid="{00000000-0005-0000-0000-0000F6070000}"/>
    <cellStyle name="Komma 5 3 2 6" xfId="15443" xr:uid="{00000000-0005-0000-0000-0000F6070000}"/>
    <cellStyle name="Komma 5 3 2 7" xfId="28927" xr:uid="{00000000-0005-0000-0000-0000F6070000}"/>
    <cellStyle name="Komma 5 3 2 8" xfId="42418" xr:uid="{00000000-0005-0000-0000-0000F6070000}"/>
    <cellStyle name="Komma 5 3 2 9" xfId="1975" xr:uid="{00000000-0005-0000-0000-0000F6070000}"/>
    <cellStyle name="Komma 5 3 3" xfId="2555" xr:uid="{00000000-0005-0000-0000-0000F8070000}"/>
    <cellStyle name="Komma 5 3 3 2" xfId="5916" xr:uid="{00000000-0005-0000-0000-0000F8070000}"/>
    <cellStyle name="Komma 5 3 3 2 2" xfId="19367" xr:uid="{00000000-0005-0000-0000-0000F8070000}"/>
    <cellStyle name="Komma 5 3 3 2 3" xfId="32851" xr:uid="{00000000-0005-0000-0000-0000F8070000}"/>
    <cellStyle name="Komma 5 3 3 2 4" xfId="46342" xr:uid="{00000000-0005-0000-0000-0000F8070000}"/>
    <cellStyle name="Komma 5 3 3 3" xfId="9272" xr:uid="{00000000-0005-0000-0000-0000F8070000}"/>
    <cellStyle name="Komma 5 3 3 3 2" xfId="22723" xr:uid="{00000000-0005-0000-0000-0000F8070000}"/>
    <cellStyle name="Komma 5 3 3 3 3" xfId="36207" xr:uid="{00000000-0005-0000-0000-0000F8070000}"/>
    <cellStyle name="Komma 5 3 3 3 4" xfId="49698" xr:uid="{00000000-0005-0000-0000-0000F8070000}"/>
    <cellStyle name="Komma 5 3 3 4" xfId="12628" xr:uid="{00000000-0005-0000-0000-0000F8070000}"/>
    <cellStyle name="Komma 5 3 3 4 2" xfId="26079" xr:uid="{00000000-0005-0000-0000-0000F8070000}"/>
    <cellStyle name="Komma 5 3 3 4 3" xfId="39563" xr:uid="{00000000-0005-0000-0000-0000F8070000}"/>
    <cellStyle name="Komma 5 3 3 4 4" xfId="53054" xr:uid="{00000000-0005-0000-0000-0000F8070000}"/>
    <cellStyle name="Komma 5 3 3 5" xfId="16010" xr:uid="{00000000-0005-0000-0000-0000F8070000}"/>
    <cellStyle name="Komma 5 3 3 6" xfId="29494" xr:uid="{00000000-0005-0000-0000-0000F8070000}"/>
    <cellStyle name="Komma 5 3 3 7" xfId="42985" xr:uid="{00000000-0005-0000-0000-0000F8070000}"/>
    <cellStyle name="Komma 5 3 4" xfId="3660" xr:uid="{00000000-0005-0000-0000-0000F9070000}"/>
    <cellStyle name="Komma 5 3 4 2" xfId="7021" xr:uid="{00000000-0005-0000-0000-0000F9070000}"/>
    <cellStyle name="Komma 5 3 4 2 2" xfId="20472" xr:uid="{00000000-0005-0000-0000-0000F9070000}"/>
    <cellStyle name="Komma 5 3 4 2 3" xfId="33956" xr:uid="{00000000-0005-0000-0000-0000F9070000}"/>
    <cellStyle name="Komma 5 3 4 2 4" xfId="47447" xr:uid="{00000000-0005-0000-0000-0000F9070000}"/>
    <cellStyle name="Komma 5 3 4 3" xfId="10377" xr:uid="{00000000-0005-0000-0000-0000F9070000}"/>
    <cellStyle name="Komma 5 3 4 3 2" xfId="23828" xr:uid="{00000000-0005-0000-0000-0000F9070000}"/>
    <cellStyle name="Komma 5 3 4 3 3" xfId="37312" xr:uid="{00000000-0005-0000-0000-0000F9070000}"/>
    <cellStyle name="Komma 5 3 4 3 4" xfId="50803" xr:uid="{00000000-0005-0000-0000-0000F9070000}"/>
    <cellStyle name="Komma 5 3 4 4" xfId="13733" xr:uid="{00000000-0005-0000-0000-0000F9070000}"/>
    <cellStyle name="Komma 5 3 4 4 2" xfId="27184" xr:uid="{00000000-0005-0000-0000-0000F9070000}"/>
    <cellStyle name="Komma 5 3 4 4 3" xfId="40668" xr:uid="{00000000-0005-0000-0000-0000F9070000}"/>
    <cellStyle name="Komma 5 3 4 4 4" xfId="54159" xr:uid="{00000000-0005-0000-0000-0000F9070000}"/>
    <cellStyle name="Komma 5 3 4 5" xfId="17115" xr:uid="{00000000-0005-0000-0000-0000F9070000}"/>
    <cellStyle name="Komma 5 3 4 6" xfId="30599" xr:uid="{00000000-0005-0000-0000-0000F9070000}"/>
    <cellStyle name="Komma 5 3 4 7" xfId="44090" xr:uid="{00000000-0005-0000-0000-0000F9070000}"/>
    <cellStyle name="Komma 5 3 5" xfId="4240" xr:uid="{00000000-0005-0000-0000-0000FA070000}"/>
    <cellStyle name="Komma 5 3 5 2" xfId="7597" xr:uid="{00000000-0005-0000-0000-0000FA070000}"/>
    <cellStyle name="Komma 5 3 5 2 2" xfId="21048" xr:uid="{00000000-0005-0000-0000-0000FA070000}"/>
    <cellStyle name="Komma 5 3 5 2 3" xfId="34532" xr:uid="{00000000-0005-0000-0000-0000FA070000}"/>
    <cellStyle name="Komma 5 3 5 2 4" xfId="48023" xr:uid="{00000000-0005-0000-0000-0000FA070000}"/>
    <cellStyle name="Komma 5 3 5 3" xfId="10953" xr:uid="{00000000-0005-0000-0000-0000FA070000}"/>
    <cellStyle name="Komma 5 3 5 3 2" xfId="24404" xr:uid="{00000000-0005-0000-0000-0000FA070000}"/>
    <cellStyle name="Komma 5 3 5 3 3" xfId="37888" xr:uid="{00000000-0005-0000-0000-0000FA070000}"/>
    <cellStyle name="Komma 5 3 5 3 4" xfId="51379" xr:uid="{00000000-0005-0000-0000-0000FA070000}"/>
    <cellStyle name="Komma 5 3 5 4" xfId="14309" xr:uid="{00000000-0005-0000-0000-0000FA070000}"/>
    <cellStyle name="Komma 5 3 5 4 2" xfId="27760" xr:uid="{00000000-0005-0000-0000-0000FA070000}"/>
    <cellStyle name="Komma 5 3 5 4 3" xfId="41244" xr:uid="{00000000-0005-0000-0000-0000FA070000}"/>
    <cellStyle name="Komma 5 3 5 4 4" xfId="54735" xr:uid="{00000000-0005-0000-0000-0000FA070000}"/>
    <cellStyle name="Komma 5 3 5 5" xfId="17691" xr:uid="{00000000-0005-0000-0000-0000FA070000}"/>
    <cellStyle name="Komma 5 3 5 6" xfId="31175" xr:uid="{00000000-0005-0000-0000-0000FA070000}"/>
    <cellStyle name="Komma 5 3 5 7" xfId="44666" xr:uid="{00000000-0005-0000-0000-0000FA070000}"/>
    <cellStyle name="Komma 5 3 6" xfId="4790" xr:uid="{00000000-0005-0000-0000-0000F5070000}"/>
    <cellStyle name="Komma 5 3 6 2" xfId="18241" xr:uid="{00000000-0005-0000-0000-0000F5070000}"/>
    <cellStyle name="Komma 5 3 6 3" xfId="31725" xr:uid="{00000000-0005-0000-0000-0000F5070000}"/>
    <cellStyle name="Komma 5 3 6 4" xfId="45216" xr:uid="{00000000-0005-0000-0000-0000F5070000}"/>
    <cellStyle name="Komma 5 3 7" xfId="8146" xr:uid="{00000000-0005-0000-0000-0000F5070000}"/>
    <cellStyle name="Komma 5 3 7 2" xfId="21597" xr:uid="{00000000-0005-0000-0000-0000F5070000}"/>
    <cellStyle name="Komma 5 3 7 3" xfId="35081" xr:uid="{00000000-0005-0000-0000-0000F5070000}"/>
    <cellStyle name="Komma 5 3 7 4" xfId="48572" xr:uid="{00000000-0005-0000-0000-0000F5070000}"/>
    <cellStyle name="Komma 5 3 8" xfId="11502" xr:uid="{00000000-0005-0000-0000-0000F5070000}"/>
    <cellStyle name="Komma 5 3 8 2" xfId="24953" xr:uid="{00000000-0005-0000-0000-0000F5070000}"/>
    <cellStyle name="Komma 5 3 8 3" xfId="38437" xr:uid="{00000000-0005-0000-0000-0000F5070000}"/>
    <cellStyle name="Komma 5 3 8 4" xfId="51928" xr:uid="{00000000-0005-0000-0000-0000F5070000}"/>
    <cellStyle name="Komma 5 3 9" xfId="14883" xr:uid="{00000000-0005-0000-0000-0000F5070000}"/>
    <cellStyle name="Komma 5 4" xfId="882" xr:uid="{00000000-0005-0000-0000-000093010000}"/>
    <cellStyle name="Komma 5 4 2" xfId="987" xr:uid="{00000000-0005-0000-0000-000093010000}"/>
    <cellStyle name="Komma 5 4 2 2" xfId="6226" xr:uid="{00000000-0005-0000-0000-0000FC070000}"/>
    <cellStyle name="Komma 5 4 2 2 2" xfId="19677" xr:uid="{00000000-0005-0000-0000-0000FC070000}"/>
    <cellStyle name="Komma 5 4 2 2 3" xfId="33161" xr:uid="{00000000-0005-0000-0000-0000FC070000}"/>
    <cellStyle name="Komma 5 4 2 2 4" xfId="46652" xr:uid="{00000000-0005-0000-0000-0000FC070000}"/>
    <cellStyle name="Komma 5 4 2 3" xfId="9582" xr:uid="{00000000-0005-0000-0000-0000FC070000}"/>
    <cellStyle name="Komma 5 4 2 3 2" xfId="23033" xr:uid="{00000000-0005-0000-0000-0000FC070000}"/>
    <cellStyle name="Komma 5 4 2 3 3" xfId="36517" xr:uid="{00000000-0005-0000-0000-0000FC070000}"/>
    <cellStyle name="Komma 5 4 2 3 4" xfId="50008" xr:uid="{00000000-0005-0000-0000-0000FC070000}"/>
    <cellStyle name="Komma 5 4 2 4" xfId="12938" xr:uid="{00000000-0005-0000-0000-0000FC070000}"/>
    <cellStyle name="Komma 5 4 2 4 2" xfId="26389" xr:uid="{00000000-0005-0000-0000-0000FC070000}"/>
    <cellStyle name="Komma 5 4 2 4 3" xfId="39873" xr:uid="{00000000-0005-0000-0000-0000FC070000}"/>
    <cellStyle name="Komma 5 4 2 4 4" xfId="53364" xr:uid="{00000000-0005-0000-0000-0000FC070000}"/>
    <cellStyle name="Komma 5 4 2 5" xfId="16320" xr:uid="{00000000-0005-0000-0000-0000FC070000}"/>
    <cellStyle name="Komma 5 4 2 6" xfId="29804" xr:uid="{00000000-0005-0000-0000-0000FC070000}"/>
    <cellStyle name="Komma 5 4 2 7" xfId="43295" xr:uid="{00000000-0005-0000-0000-0000FC070000}"/>
    <cellStyle name="Komma 5 4 2 8" xfId="2865" xr:uid="{00000000-0005-0000-0000-0000FC070000}"/>
    <cellStyle name="Komma 5 4 3" xfId="5099" xr:uid="{00000000-0005-0000-0000-0000FB070000}"/>
    <cellStyle name="Komma 5 4 3 2" xfId="18550" xr:uid="{00000000-0005-0000-0000-0000FB070000}"/>
    <cellStyle name="Komma 5 4 3 3" xfId="32034" xr:uid="{00000000-0005-0000-0000-0000FB070000}"/>
    <cellStyle name="Komma 5 4 3 4" xfId="45525" xr:uid="{00000000-0005-0000-0000-0000FB070000}"/>
    <cellStyle name="Komma 5 4 4" xfId="8455" xr:uid="{00000000-0005-0000-0000-0000FB070000}"/>
    <cellStyle name="Komma 5 4 4 2" xfId="21906" xr:uid="{00000000-0005-0000-0000-0000FB070000}"/>
    <cellStyle name="Komma 5 4 4 3" xfId="35390" xr:uid="{00000000-0005-0000-0000-0000FB070000}"/>
    <cellStyle name="Komma 5 4 4 4" xfId="48881" xr:uid="{00000000-0005-0000-0000-0000FB070000}"/>
    <cellStyle name="Komma 5 4 5" xfId="11811" xr:uid="{00000000-0005-0000-0000-0000FB070000}"/>
    <cellStyle name="Komma 5 4 5 2" xfId="25262" xr:uid="{00000000-0005-0000-0000-0000FB070000}"/>
    <cellStyle name="Komma 5 4 5 3" xfId="38746" xr:uid="{00000000-0005-0000-0000-0000FB070000}"/>
    <cellStyle name="Komma 5 4 5 4" xfId="52237" xr:uid="{00000000-0005-0000-0000-0000FB070000}"/>
    <cellStyle name="Komma 5 4 6" xfId="15193" xr:uid="{00000000-0005-0000-0000-0000FB070000}"/>
    <cellStyle name="Komma 5 4 7" xfId="28677" xr:uid="{00000000-0005-0000-0000-0000FB070000}"/>
    <cellStyle name="Komma 5 4 8" xfId="42168" xr:uid="{00000000-0005-0000-0000-0000FB070000}"/>
    <cellStyle name="Komma 5 4 9" xfId="1726" xr:uid="{00000000-0005-0000-0000-0000FB070000}"/>
    <cellStyle name="Komma 5 5" xfId="908" xr:uid="{00000000-0005-0000-0000-000093010000}"/>
    <cellStyle name="Komma 5 5 2" xfId="5665" xr:uid="{00000000-0005-0000-0000-0000FD070000}"/>
    <cellStyle name="Komma 5 5 2 2" xfId="19116" xr:uid="{00000000-0005-0000-0000-0000FD070000}"/>
    <cellStyle name="Komma 5 5 2 3" xfId="32600" xr:uid="{00000000-0005-0000-0000-0000FD070000}"/>
    <cellStyle name="Komma 5 5 2 4" xfId="46091" xr:uid="{00000000-0005-0000-0000-0000FD070000}"/>
    <cellStyle name="Komma 5 5 3" xfId="9021" xr:uid="{00000000-0005-0000-0000-0000FD070000}"/>
    <cellStyle name="Komma 5 5 3 2" xfId="22472" xr:uid="{00000000-0005-0000-0000-0000FD070000}"/>
    <cellStyle name="Komma 5 5 3 3" xfId="35956" xr:uid="{00000000-0005-0000-0000-0000FD070000}"/>
    <cellStyle name="Komma 5 5 3 4" xfId="49447" xr:uid="{00000000-0005-0000-0000-0000FD070000}"/>
    <cellStyle name="Komma 5 5 4" xfId="12377" xr:uid="{00000000-0005-0000-0000-0000FD070000}"/>
    <cellStyle name="Komma 5 5 4 2" xfId="25828" xr:uid="{00000000-0005-0000-0000-0000FD070000}"/>
    <cellStyle name="Komma 5 5 4 3" xfId="39312" xr:uid="{00000000-0005-0000-0000-0000FD070000}"/>
    <cellStyle name="Komma 5 5 4 4" xfId="52803" xr:uid="{00000000-0005-0000-0000-0000FD070000}"/>
    <cellStyle name="Komma 5 5 5" xfId="15759" xr:uid="{00000000-0005-0000-0000-0000FD070000}"/>
    <cellStyle name="Komma 5 5 6" xfId="29243" xr:uid="{00000000-0005-0000-0000-0000FD070000}"/>
    <cellStyle name="Komma 5 5 7" xfId="42734" xr:uid="{00000000-0005-0000-0000-0000FD070000}"/>
    <cellStyle name="Komma 5 5 8" xfId="2303" xr:uid="{00000000-0005-0000-0000-0000FD070000}"/>
    <cellStyle name="Komma 5 6" xfId="3409" xr:uid="{00000000-0005-0000-0000-0000FE070000}"/>
    <cellStyle name="Komma 5 6 2" xfId="6770" xr:uid="{00000000-0005-0000-0000-0000FE070000}"/>
    <cellStyle name="Komma 5 6 2 2" xfId="20221" xr:uid="{00000000-0005-0000-0000-0000FE070000}"/>
    <cellStyle name="Komma 5 6 2 3" xfId="33705" xr:uid="{00000000-0005-0000-0000-0000FE070000}"/>
    <cellStyle name="Komma 5 6 2 4" xfId="47196" xr:uid="{00000000-0005-0000-0000-0000FE070000}"/>
    <cellStyle name="Komma 5 6 3" xfId="10126" xr:uid="{00000000-0005-0000-0000-0000FE070000}"/>
    <cellStyle name="Komma 5 6 3 2" xfId="23577" xr:uid="{00000000-0005-0000-0000-0000FE070000}"/>
    <cellStyle name="Komma 5 6 3 3" xfId="37061" xr:uid="{00000000-0005-0000-0000-0000FE070000}"/>
    <cellStyle name="Komma 5 6 3 4" xfId="50552" xr:uid="{00000000-0005-0000-0000-0000FE070000}"/>
    <cellStyle name="Komma 5 6 4" xfId="13482" xr:uid="{00000000-0005-0000-0000-0000FE070000}"/>
    <cellStyle name="Komma 5 6 4 2" xfId="26933" xr:uid="{00000000-0005-0000-0000-0000FE070000}"/>
    <cellStyle name="Komma 5 6 4 3" xfId="40417" xr:uid="{00000000-0005-0000-0000-0000FE070000}"/>
    <cellStyle name="Komma 5 6 4 4" xfId="53908" xr:uid="{00000000-0005-0000-0000-0000FE070000}"/>
    <cellStyle name="Komma 5 6 5" xfId="16864" xr:uid="{00000000-0005-0000-0000-0000FE070000}"/>
    <cellStyle name="Komma 5 6 6" xfId="30348" xr:uid="{00000000-0005-0000-0000-0000FE070000}"/>
    <cellStyle name="Komma 5 6 7" xfId="43839" xr:uid="{00000000-0005-0000-0000-0000FE070000}"/>
    <cellStyle name="Komma 5 7" xfId="3989" xr:uid="{00000000-0005-0000-0000-0000FF070000}"/>
    <cellStyle name="Komma 5 7 2" xfId="7346" xr:uid="{00000000-0005-0000-0000-0000FF070000}"/>
    <cellStyle name="Komma 5 7 2 2" xfId="20797" xr:uid="{00000000-0005-0000-0000-0000FF070000}"/>
    <cellStyle name="Komma 5 7 2 3" xfId="34281" xr:uid="{00000000-0005-0000-0000-0000FF070000}"/>
    <cellStyle name="Komma 5 7 2 4" xfId="47772" xr:uid="{00000000-0005-0000-0000-0000FF070000}"/>
    <cellStyle name="Komma 5 7 3" xfId="10702" xr:uid="{00000000-0005-0000-0000-0000FF070000}"/>
    <cellStyle name="Komma 5 7 3 2" xfId="24153" xr:uid="{00000000-0005-0000-0000-0000FF070000}"/>
    <cellStyle name="Komma 5 7 3 3" xfId="37637" xr:uid="{00000000-0005-0000-0000-0000FF070000}"/>
    <cellStyle name="Komma 5 7 3 4" xfId="51128" xr:uid="{00000000-0005-0000-0000-0000FF070000}"/>
    <cellStyle name="Komma 5 7 4" xfId="14058" xr:uid="{00000000-0005-0000-0000-0000FF070000}"/>
    <cellStyle name="Komma 5 7 4 2" xfId="27509" xr:uid="{00000000-0005-0000-0000-0000FF070000}"/>
    <cellStyle name="Komma 5 7 4 3" xfId="40993" xr:uid="{00000000-0005-0000-0000-0000FF070000}"/>
    <cellStyle name="Komma 5 7 4 4" xfId="54484" xr:uid="{00000000-0005-0000-0000-0000FF070000}"/>
    <cellStyle name="Komma 5 7 5" xfId="17440" xr:uid="{00000000-0005-0000-0000-0000FF070000}"/>
    <cellStyle name="Komma 5 7 6" xfId="30924" xr:uid="{00000000-0005-0000-0000-0000FF070000}"/>
    <cellStyle name="Komma 5 7 7" xfId="44415" xr:uid="{00000000-0005-0000-0000-0000FF070000}"/>
    <cellStyle name="Komma 5 8" xfId="4539" xr:uid="{00000000-0005-0000-0000-0000E8070000}"/>
    <cellStyle name="Komma 5 8 2" xfId="17990" xr:uid="{00000000-0005-0000-0000-0000E8070000}"/>
    <cellStyle name="Komma 5 8 3" xfId="31474" xr:uid="{00000000-0005-0000-0000-0000E8070000}"/>
    <cellStyle name="Komma 5 8 4" xfId="44965" xr:uid="{00000000-0005-0000-0000-0000E8070000}"/>
    <cellStyle name="Komma 5 9" xfId="7895" xr:uid="{00000000-0005-0000-0000-0000E8070000}"/>
    <cellStyle name="Komma 5 9 2" xfId="21346" xr:uid="{00000000-0005-0000-0000-0000E8070000}"/>
    <cellStyle name="Komma 5 9 3" xfId="34830" xr:uid="{00000000-0005-0000-0000-0000E8070000}"/>
    <cellStyle name="Komma 5 9 4" xfId="48321" xr:uid="{00000000-0005-0000-0000-0000E8070000}"/>
    <cellStyle name="Komma 6" xfId="785" xr:uid="{00000000-0005-0000-0000-000094010000}"/>
    <cellStyle name="Komma 6 10" xfId="11270" xr:uid="{00000000-0005-0000-0000-000000080000}"/>
    <cellStyle name="Komma 6 10 2" xfId="24721" xr:uid="{00000000-0005-0000-0000-000000080000}"/>
    <cellStyle name="Komma 6 10 3" xfId="38205" xr:uid="{00000000-0005-0000-0000-000000080000}"/>
    <cellStyle name="Komma 6 10 4" xfId="51696" xr:uid="{00000000-0005-0000-0000-000000080000}"/>
    <cellStyle name="Komma 6 11" xfId="14651" xr:uid="{00000000-0005-0000-0000-000000080000}"/>
    <cellStyle name="Komma 6 12" xfId="28134" xr:uid="{00000000-0005-0000-0000-000000080000}"/>
    <cellStyle name="Komma 6 13" xfId="41625" xr:uid="{00000000-0005-0000-0000-000000080000}"/>
    <cellStyle name="Komma 6 14" xfId="1186" xr:uid="{00000000-0005-0000-0000-000000080000}"/>
    <cellStyle name="Komma 6 2" xfId="826" xr:uid="{00000000-0005-0000-0000-000094010000}"/>
    <cellStyle name="Komma 6 2 10" xfId="14753" xr:uid="{00000000-0005-0000-0000-000001080000}"/>
    <cellStyle name="Komma 6 2 11" xfId="28236" xr:uid="{00000000-0005-0000-0000-000001080000}"/>
    <cellStyle name="Komma 6 2 12" xfId="41727" xr:uid="{00000000-0005-0000-0000-000001080000}"/>
    <cellStyle name="Komma 6 2 13" xfId="1280" xr:uid="{00000000-0005-0000-0000-000001080000}"/>
    <cellStyle name="Komma 6 2 2" xfId="935" xr:uid="{00000000-0005-0000-0000-000094010000}"/>
    <cellStyle name="Komma 6 2 2 10" xfId="28486" xr:uid="{00000000-0005-0000-0000-000002080000}"/>
    <cellStyle name="Komma 6 2 2 11" xfId="41977" xr:uid="{00000000-0005-0000-0000-000002080000}"/>
    <cellStyle name="Komma 6 2 2 12" xfId="1518" xr:uid="{00000000-0005-0000-0000-000002080000}"/>
    <cellStyle name="Komma 6 2 2 2" xfId="2094" xr:uid="{00000000-0005-0000-0000-000003080000}"/>
    <cellStyle name="Komma 6 2 2 2 2" xfId="3235" xr:uid="{00000000-0005-0000-0000-000004080000}"/>
    <cellStyle name="Komma 6 2 2 2 2 2" xfId="6596" xr:uid="{00000000-0005-0000-0000-000004080000}"/>
    <cellStyle name="Komma 6 2 2 2 2 2 2" xfId="20047" xr:uid="{00000000-0005-0000-0000-000004080000}"/>
    <cellStyle name="Komma 6 2 2 2 2 2 3" xfId="33531" xr:uid="{00000000-0005-0000-0000-000004080000}"/>
    <cellStyle name="Komma 6 2 2 2 2 2 4" xfId="47022" xr:uid="{00000000-0005-0000-0000-000004080000}"/>
    <cellStyle name="Komma 6 2 2 2 2 3" xfId="9952" xr:uid="{00000000-0005-0000-0000-000004080000}"/>
    <cellStyle name="Komma 6 2 2 2 2 3 2" xfId="23403" xr:uid="{00000000-0005-0000-0000-000004080000}"/>
    <cellStyle name="Komma 6 2 2 2 2 3 3" xfId="36887" xr:uid="{00000000-0005-0000-0000-000004080000}"/>
    <cellStyle name="Komma 6 2 2 2 2 3 4" xfId="50378" xr:uid="{00000000-0005-0000-0000-000004080000}"/>
    <cellStyle name="Komma 6 2 2 2 2 4" xfId="13308" xr:uid="{00000000-0005-0000-0000-000004080000}"/>
    <cellStyle name="Komma 6 2 2 2 2 4 2" xfId="26759" xr:uid="{00000000-0005-0000-0000-000004080000}"/>
    <cellStyle name="Komma 6 2 2 2 2 4 3" xfId="40243" xr:uid="{00000000-0005-0000-0000-000004080000}"/>
    <cellStyle name="Komma 6 2 2 2 2 4 4" xfId="53734" xr:uid="{00000000-0005-0000-0000-000004080000}"/>
    <cellStyle name="Komma 6 2 2 2 2 5" xfId="16690" xr:uid="{00000000-0005-0000-0000-000004080000}"/>
    <cellStyle name="Komma 6 2 2 2 2 6" xfId="30174" xr:uid="{00000000-0005-0000-0000-000004080000}"/>
    <cellStyle name="Komma 6 2 2 2 2 7" xfId="43665" xr:uid="{00000000-0005-0000-0000-000004080000}"/>
    <cellStyle name="Komma 6 2 2 2 3" xfId="5469" xr:uid="{00000000-0005-0000-0000-000003080000}"/>
    <cellStyle name="Komma 6 2 2 2 3 2" xfId="18920" xr:uid="{00000000-0005-0000-0000-000003080000}"/>
    <cellStyle name="Komma 6 2 2 2 3 3" xfId="32404" xr:uid="{00000000-0005-0000-0000-000003080000}"/>
    <cellStyle name="Komma 6 2 2 2 3 4" xfId="45895" xr:uid="{00000000-0005-0000-0000-000003080000}"/>
    <cellStyle name="Komma 6 2 2 2 4" xfId="8825" xr:uid="{00000000-0005-0000-0000-000003080000}"/>
    <cellStyle name="Komma 6 2 2 2 4 2" xfId="22276" xr:uid="{00000000-0005-0000-0000-000003080000}"/>
    <cellStyle name="Komma 6 2 2 2 4 3" xfId="35760" xr:uid="{00000000-0005-0000-0000-000003080000}"/>
    <cellStyle name="Komma 6 2 2 2 4 4" xfId="49251" xr:uid="{00000000-0005-0000-0000-000003080000}"/>
    <cellStyle name="Komma 6 2 2 2 5" xfId="12181" xr:uid="{00000000-0005-0000-0000-000003080000}"/>
    <cellStyle name="Komma 6 2 2 2 5 2" xfId="25632" xr:uid="{00000000-0005-0000-0000-000003080000}"/>
    <cellStyle name="Komma 6 2 2 2 5 3" xfId="39116" xr:uid="{00000000-0005-0000-0000-000003080000}"/>
    <cellStyle name="Komma 6 2 2 2 5 4" xfId="52607" xr:uid="{00000000-0005-0000-0000-000003080000}"/>
    <cellStyle name="Komma 6 2 2 2 6" xfId="15563" xr:uid="{00000000-0005-0000-0000-000003080000}"/>
    <cellStyle name="Komma 6 2 2 2 7" xfId="29047" xr:uid="{00000000-0005-0000-0000-000003080000}"/>
    <cellStyle name="Komma 6 2 2 2 8" xfId="42538" xr:uid="{00000000-0005-0000-0000-000003080000}"/>
    <cellStyle name="Komma 6 2 2 3" xfId="2675" xr:uid="{00000000-0005-0000-0000-000005080000}"/>
    <cellStyle name="Komma 6 2 2 3 2" xfId="6036" xr:uid="{00000000-0005-0000-0000-000005080000}"/>
    <cellStyle name="Komma 6 2 2 3 2 2" xfId="19487" xr:uid="{00000000-0005-0000-0000-000005080000}"/>
    <cellStyle name="Komma 6 2 2 3 2 3" xfId="32971" xr:uid="{00000000-0005-0000-0000-000005080000}"/>
    <cellStyle name="Komma 6 2 2 3 2 4" xfId="46462" xr:uid="{00000000-0005-0000-0000-000005080000}"/>
    <cellStyle name="Komma 6 2 2 3 3" xfId="9392" xr:uid="{00000000-0005-0000-0000-000005080000}"/>
    <cellStyle name="Komma 6 2 2 3 3 2" xfId="22843" xr:uid="{00000000-0005-0000-0000-000005080000}"/>
    <cellStyle name="Komma 6 2 2 3 3 3" xfId="36327" xr:uid="{00000000-0005-0000-0000-000005080000}"/>
    <cellStyle name="Komma 6 2 2 3 3 4" xfId="49818" xr:uid="{00000000-0005-0000-0000-000005080000}"/>
    <cellStyle name="Komma 6 2 2 3 4" xfId="12748" xr:uid="{00000000-0005-0000-0000-000005080000}"/>
    <cellStyle name="Komma 6 2 2 3 4 2" xfId="26199" xr:uid="{00000000-0005-0000-0000-000005080000}"/>
    <cellStyle name="Komma 6 2 2 3 4 3" xfId="39683" xr:uid="{00000000-0005-0000-0000-000005080000}"/>
    <cellStyle name="Komma 6 2 2 3 4 4" xfId="53174" xr:uid="{00000000-0005-0000-0000-000005080000}"/>
    <cellStyle name="Komma 6 2 2 3 5" xfId="16130" xr:uid="{00000000-0005-0000-0000-000005080000}"/>
    <cellStyle name="Komma 6 2 2 3 6" xfId="29614" xr:uid="{00000000-0005-0000-0000-000005080000}"/>
    <cellStyle name="Komma 6 2 2 3 7" xfId="43105" xr:uid="{00000000-0005-0000-0000-000005080000}"/>
    <cellStyle name="Komma 6 2 2 4" xfId="3780" xr:uid="{00000000-0005-0000-0000-000006080000}"/>
    <cellStyle name="Komma 6 2 2 4 2" xfId="7141" xr:uid="{00000000-0005-0000-0000-000006080000}"/>
    <cellStyle name="Komma 6 2 2 4 2 2" xfId="20592" xr:uid="{00000000-0005-0000-0000-000006080000}"/>
    <cellStyle name="Komma 6 2 2 4 2 3" xfId="34076" xr:uid="{00000000-0005-0000-0000-000006080000}"/>
    <cellStyle name="Komma 6 2 2 4 2 4" xfId="47567" xr:uid="{00000000-0005-0000-0000-000006080000}"/>
    <cellStyle name="Komma 6 2 2 4 3" xfId="10497" xr:uid="{00000000-0005-0000-0000-000006080000}"/>
    <cellStyle name="Komma 6 2 2 4 3 2" xfId="23948" xr:uid="{00000000-0005-0000-0000-000006080000}"/>
    <cellStyle name="Komma 6 2 2 4 3 3" xfId="37432" xr:uid="{00000000-0005-0000-0000-000006080000}"/>
    <cellStyle name="Komma 6 2 2 4 3 4" xfId="50923" xr:uid="{00000000-0005-0000-0000-000006080000}"/>
    <cellStyle name="Komma 6 2 2 4 4" xfId="13853" xr:uid="{00000000-0005-0000-0000-000006080000}"/>
    <cellStyle name="Komma 6 2 2 4 4 2" xfId="27304" xr:uid="{00000000-0005-0000-0000-000006080000}"/>
    <cellStyle name="Komma 6 2 2 4 4 3" xfId="40788" xr:uid="{00000000-0005-0000-0000-000006080000}"/>
    <cellStyle name="Komma 6 2 2 4 4 4" xfId="54279" xr:uid="{00000000-0005-0000-0000-000006080000}"/>
    <cellStyle name="Komma 6 2 2 4 5" xfId="17235" xr:uid="{00000000-0005-0000-0000-000006080000}"/>
    <cellStyle name="Komma 6 2 2 4 6" xfId="30719" xr:uid="{00000000-0005-0000-0000-000006080000}"/>
    <cellStyle name="Komma 6 2 2 4 7" xfId="44210" xr:uid="{00000000-0005-0000-0000-000006080000}"/>
    <cellStyle name="Komma 6 2 2 5" xfId="4360" xr:uid="{00000000-0005-0000-0000-000007080000}"/>
    <cellStyle name="Komma 6 2 2 5 2" xfId="7717" xr:uid="{00000000-0005-0000-0000-000007080000}"/>
    <cellStyle name="Komma 6 2 2 5 2 2" xfId="21168" xr:uid="{00000000-0005-0000-0000-000007080000}"/>
    <cellStyle name="Komma 6 2 2 5 2 3" xfId="34652" xr:uid="{00000000-0005-0000-0000-000007080000}"/>
    <cellStyle name="Komma 6 2 2 5 2 4" xfId="48143" xr:uid="{00000000-0005-0000-0000-000007080000}"/>
    <cellStyle name="Komma 6 2 2 5 3" xfId="11073" xr:uid="{00000000-0005-0000-0000-000007080000}"/>
    <cellStyle name="Komma 6 2 2 5 3 2" xfId="24524" xr:uid="{00000000-0005-0000-0000-000007080000}"/>
    <cellStyle name="Komma 6 2 2 5 3 3" xfId="38008" xr:uid="{00000000-0005-0000-0000-000007080000}"/>
    <cellStyle name="Komma 6 2 2 5 3 4" xfId="51499" xr:uid="{00000000-0005-0000-0000-000007080000}"/>
    <cellStyle name="Komma 6 2 2 5 4" xfId="14429" xr:uid="{00000000-0005-0000-0000-000007080000}"/>
    <cellStyle name="Komma 6 2 2 5 4 2" xfId="27880" xr:uid="{00000000-0005-0000-0000-000007080000}"/>
    <cellStyle name="Komma 6 2 2 5 4 3" xfId="41364" xr:uid="{00000000-0005-0000-0000-000007080000}"/>
    <cellStyle name="Komma 6 2 2 5 4 4" xfId="54855" xr:uid="{00000000-0005-0000-0000-000007080000}"/>
    <cellStyle name="Komma 6 2 2 5 5" xfId="17811" xr:uid="{00000000-0005-0000-0000-000007080000}"/>
    <cellStyle name="Komma 6 2 2 5 6" xfId="31295" xr:uid="{00000000-0005-0000-0000-000007080000}"/>
    <cellStyle name="Komma 6 2 2 5 7" xfId="44786" xr:uid="{00000000-0005-0000-0000-000007080000}"/>
    <cellStyle name="Komma 6 2 2 6" xfId="4910" xr:uid="{00000000-0005-0000-0000-000002080000}"/>
    <cellStyle name="Komma 6 2 2 6 2" xfId="18361" xr:uid="{00000000-0005-0000-0000-000002080000}"/>
    <cellStyle name="Komma 6 2 2 6 3" xfId="31845" xr:uid="{00000000-0005-0000-0000-000002080000}"/>
    <cellStyle name="Komma 6 2 2 6 4" xfId="45336" xr:uid="{00000000-0005-0000-0000-000002080000}"/>
    <cellStyle name="Komma 6 2 2 7" xfId="8266" xr:uid="{00000000-0005-0000-0000-000002080000}"/>
    <cellStyle name="Komma 6 2 2 7 2" xfId="21717" xr:uid="{00000000-0005-0000-0000-000002080000}"/>
    <cellStyle name="Komma 6 2 2 7 3" xfId="35201" xr:uid="{00000000-0005-0000-0000-000002080000}"/>
    <cellStyle name="Komma 6 2 2 7 4" xfId="48692" xr:uid="{00000000-0005-0000-0000-000002080000}"/>
    <cellStyle name="Komma 6 2 2 8" xfId="11622" xr:uid="{00000000-0005-0000-0000-000002080000}"/>
    <cellStyle name="Komma 6 2 2 8 2" xfId="25073" xr:uid="{00000000-0005-0000-0000-000002080000}"/>
    <cellStyle name="Komma 6 2 2 8 3" xfId="38557" xr:uid="{00000000-0005-0000-0000-000002080000}"/>
    <cellStyle name="Komma 6 2 2 8 4" xfId="52048" xr:uid="{00000000-0005-0000-0000-000002080000}"/>
    <cellStyle name="Komma 6 2 2 9" xfId="15003" xr:uid="{00000000-0005-0000-0000-000002080000}"/>
    <cellStyle name="Komma 6 2 3" xfId="1845" xr:uid="{00000000-0005-0000-0000-000008080000}"/>
    <cellStyle name="Komma 6 2 3 2" xfId="2985" xr:uid="{00000000-0005-0000-0000-000009080000}"/>
    <cellStyle name="Komma 6 2 3 2 2" xfId="6346" xr:uid="{00000000-0005-0000-0000-000009080000}"/>
    <cellStyle name="Komma 6 2 3 2 2 2" xfId="19797" xr:uid="{00000000-0005-0000-0000-000009080000}"/>
    <cellStyle name="Komma 6 2 3 2 2 3" xfId="33281" xr:uid="{00000000-0005-0000-0000-000009080000}"/>
    <cellStyle name="Komma 6 2 3 2 2 4" xfId="46772" xr:uid="{00000000-0005-0000-0000-000009080000}"/>
    <cellStyle name="Komma 6 2 3 2 3" xfId="9702" xr:uid="{00000000-0005-0000-0000-000009080000}"/>
    <cellStyle name="Komma 6 2 3 2 3 2" xfId="23153" xr:uid="{00000000-0005-0000-0000-000009080000}"/>
    <cellStyle name="Komma 6 2 3 2 3 3" xfId="36637" xr:uid="{00000000-0005-0000-0000-000009080000}"/>
    <cellStyle name="Komma 6 2 3 2 3 4" xfId="50128" xr:uid="{00000000-0005-0000-0000-000009080000}"/>
    <cellStyle name="Komma 6 2 3 2 4" xfId="13058" xr:uid="{00000000-0005-0000-0000-000009080000}"/>
    <cellStyle name="Komma 6 2 3 2 4 2" xfId="26509" xr:uid="{00000000-0005-0000-0000-000009080000}"/>
    <cellStyle name="Komma 6 2 3 2 4 3" xfId="39993" xr:uid="{00000000-0005-0000-0000-000009080000}"/>
    <cellStyle name="Komma 6 2 3 2 4 4" xfId="53484" xr:uid="{00000000-0005-0000-0000-000009080000}"/>
    <cellStyle name="Komma 6 2 3 2 5" xfId="16440" xr:uid="{00000000-0005-0000-0000-000009080000}"/>
    <cellStyle name="Komma 6 2 3 2 6" xfId="29924" xr:uid="{00000000-0005-0000-0000-000009080000}"/>
    <cellStyle name="Komma 6 2 3 2 7" xfId="43415" xr:uid="{00000000-0005-0000-0000-000009080000}"/>
    <cellStyle name="Komma 6 2 3 3" xfId="5219" xr:uid="{00000000-0005-0000-0000-000008080000}"/>
    <cellStyle name="Komma 6 2 3 3 2" xfId="18670" xr:uid="{00000000-0005-0000-0000-000008080000}"/>
    <cellStyle name="Komma 6 2 3 3 3" xfId="32154" xr:uid="{00000000-0005-0000-0000-000008080000}"/>
    <cellStyle name="Komma 6 2 3 3 4" xfId="45645" xr:uid="{00000000-0005-0000-0000-000008080000}"/>
    <cellStyle name="Komma 6 2 3 4" xfId="8575" xr:uid="{00000000-0005-0000-0000-000008080000}"/>
    <cellStyle name="Komma 6 2 3 4 2" xfId="22026" xr:uid="{00000000-0005-0000-0000-000008080000}"/>
    <cellStyle name="Komma 6 2 3 4 3" xfId="35510" xr:uid="{00000000-0005-0000-0000-000008080000}"/>
    <cellStyle name="Komma 6 2 3 4 4" xfId="49001" xr:uid="{00000000-0005-0000-0000-000008080000}"/>
    <cellStyle name="Komma 6 2 3 5" xfId="11931" xr:uid="{00000000-0005-0000-0000-000008080000}"/>
    <cellStyle name="Komma 6 2 3 5 2" xfId="25382" xr:uid="{00000000-0005-0000-0000-000008080000}"/>
    <cellStyle name="Komma 6 2 3 5 3" xfId="38866" xr:uid="{00000000-0005-0000-0000-000008080000}"/>
    <cellStyle name="Komma 6 2 3 5 4" xfId="52357" xr:uid="{00000000-0005-0000-0000-000008080000}"/>
    <cellStyle name="Komma 6 2 3 6" xfId="15313" xr:uid="{00000000-0005-0000-0000-000008080000}"/>
    <cellStyle name="Komma 6 2 3 7" xfId="28797" xr:uid="{00000000-0005-0000-0000-000008080000}"/>
    <cellStyle name="Komma 6 2 3 8" xfId="42288" xr:uid="{00000000-0005-0000-0000-000008080000}"/>
    <cellStyle name="Komma 6 2 4" xfId="2424" xr:uid="{00000000-0005-0000-0000-00000A080000}"/>
    <cellStyle name="Komma 6 2 4 2" xfId="5786" xr:uid="{00000000-0005-0000-0000-00000A080000}"/>
    <cellStyle name="Komma 6 2 4 2 2" xfId="19237" xr:uid="{00000000-0005-0000-0000-00000A080000}"/>
    <cellStyle name="Komma 6 2 4 2 3" xfId="32721" xr:uid="{00000000-0005-0000-0000-00000A080000}"/>
    <cellStyle name="Komma 6 2 4 2 4" xfId="46212" xr:uid="{00000000-0005-0000-0000-00000A080000}"/>
    <cellStyle name="Komma 6 2 4 3" xfId="9142" xr:uid="{00000000-0005-0000-0000-00000A080000}"/>
    <cellStyle name="Komma 6 2 4 3 2" xfId="22593" xr:uid="{00000000-0005-0000-0000-00000A080000}"/>
    <cellStyle name="Komma 6 2 4 3 3" xfId="36077" xr:uid="{00000000-0005-0000-0000-00000A080000}"/>
    <cellStyle name="Komma 6 2 4 3 4" xfId="49568" xr:uid="{00000000-0005-0000-0000-00000A080000}"/>
    <cellStyle name="Komma 6 2 4 4" xfId="12498" xr:uid="{00000000-0005-0000-0000-00000A080000}"/>
    <cellStyle name="Komma 6 2 4 4 2" xfId="25949" xr:uid="{00000000-0005-0000-0000-00000A080000}"/>
    <cellStyle name="Komma 6 2 4 4 3" xfId="39433" xr:uid="{00000000-0005-0000-0000-00000A080000}"/>
    <cellStyle name="Komma 6 2 4 4 4" xfId="52924" xr:uid="{00000000-0005-0000-0000-00000A080000}"/>
    <cellStyle name="Komma 6 2 4 5" xfId="15880" xr:uid="{00000000-0005-0000-0000-00000A080000}"/>
    <cellStyle name="Komma 6 2 4 6" xfId="29364" xr:uid="{00000000-0005-0000-0000-00000A080000}"/>
    <cellStyle name="Komma 6 2 4 7" xfId="42855" xr:uid="{00000000-0005-0000-0000-00000A080000}"/>
    <cellStyle name="Komma 6 2 5" xfId="3530" xr:uid="{00000000-0005-0000-0000-00000B080000}"/>
    <cellStyle name="Komma 6 2 5 2" xfId="6891" xr:uid="{00000000-0005-0000-0000-00000B080000}"/>
    <cellStyle name="Komma 6 2 5 2 2" xfId="20342" xr:uid="{00000000-0005-0000-0000-00000B080000}"/>
    <cellStyle name="Komma 6 2 5 2 3" xfId="33826" xr:uid="{00000000-0005-0000-0000-00000B080000}"/>
    <cellStyle name="Komma 6 2 5 2 4" xfId="47317" xr:uid="{00000000-0005-0000-0000-00000B080000}"/>
    <cellStyle name="Komma 6 2 5 3" xfId="10247" xr:uid="{00000000-0005-0000-0000-00000B080000}"/>
    <cellStyle name="Komma 6 2 5 3 2" xfId="23698" xr:uid="{00000000-0005-0000-0000-00000B080000}"/>
    <cellStyle name="Komma 6 2 5 3 3" xfId="37182" xr:uid="{00000000-0005-0000-0000-00000B080000}"/>
    <cellStyle name="Komma 6 2 5 3 4" xfId="50673" xr:uid="{00000000-0005-0000-0000-00000B080000}"/>
    <cellStyle name="Komma 6 2 5 4" xfId="13603" xr:uid="{00000000-0005-0000-0000-00000B080000}"/>
    <cellStyle name="Komma 6 2 5 4 2" xfId="27054" xr:uid="{00000000-0005-0000-0000-00000B080000}"/>
    <cellStyle name="Komma 6 2 5 4 3" xfId="40538" xr:uid="{00000000-0005-0000-0000-00000B080000}"/>
    <cellStyle name="Komma 6 2 5 4 4" xfId="54029" xr:uid="{00000000-0005-0000-0000-00000B080000}"/>
    <cellStyle name="Komma 6 2 5 5" xfId="16985" xr:uid="{00000000-0005-0000-0000-00000B080000}"/>
    <cellStyle name="Komma 6 2 5 6" xfId="30469" xr:uid="{00000000-0005-0000-0000-00000B080000}"/>
    <cellStyle name="Komma 6 2 5 7" xfId="43960" xr:uid="{00000000-0005-0000-0000-00000B080000}"/>
    <cellStyle name="Komma 6 2 6" xfId="4110" xr:uid="{00000000-0005-0000-0000-00000C080000}"/>
    <cellStyle name="Komma 6 2 6 2" xfId="7467" xr:uid="{00000000-0005-0000-0000-00000C080000}"/>
    <cellStyle name="Komma 6 2 6 2 2" xfId="20918" xr:uid="{00000000-0005-0000-0000-00000C080000}"/>
    <cellStyle name="Komma 6 2 6 2 3" xfId="34402" xr:uid="{00000000-0005-0000-0000-00000C080000}"/>
    <cellStyle name="Komma 6 2 6 2 4" xfId="47893" xr:uid="{00000000-0005-0000-0000-00000C080000}"/>
    <cellStyle name="Komma 6 2 6 3" xfId="10823" xr:uid="{00000000-0005-0000-0000-00000C080000}"/>
    <cellStyle name="Komma 6 2 6 3 2" xfId="24274" xr:uid="{00000000-0005-0000-0000-00000C080000}"/>
    <cellStyle name="Komma 6 2 6 3 3" xfId="37758" xr:uid="{00000000-0005-0000-0000-00000C080000}"/>
    <cellStyle name="Komma 6 2 6 3 4" xfId="51249" xr:uid="{00000000-0005-0000-0000-00000C080000}"/>
    <cellStyle name="Komma 6 2 6 4" xfId="14179" xr:uid="{00000000-0005-0000-0000-00000C080000}"/>
    <cellStyle name="Komma 6 2 6 4 2" xfId="27630" xr:uid="{00000000-0005-0000-0000-00000C080000}"/>
    <cellStyle name="Komma 6 2 6 4 3" xfId="41114" xr:uid="{00000000-0005-0000-0000-00000C080000}"/>
    <cellStyle name="Komma 6 2 6 4 4" xfId="54605" xr:uid="{00000000-0005-0000-0000-00000C080000}"/>
    <cellStyle name="Komma 6 2 6 5" xfId="17561" xr:uid="{00000000-0005-0000-0000-00000C080000}"/>
    <cellStyle name="Komma 6 2 6 6" xfId="31045" xr:uid="{00000000-0005-0000-0000-00000C080000}"/>
    <cellStyle name="Komma 6 2 6 7" xfId="44536" xr:uid="{00000000-0005-0000-0000-00000C080000}"/>
    <cellStyle name="Komma 6 2 7" xfId="4660" xr:uid="{00000000-0005-0000-0000-000001080000}"/>
    <cellStyle name="Komma 6 2 7 2" xfId="18111" xr:uid="{00000000-0005-0000-0000-000001080000}"/>
    <cellStyle name="Komma 6 2 7 3" xfId="31595" xr:uid="{00000000-0005-0000-0000-000001080000}"/>
    <cellStyle name="Komma 6 2 7 4" xfId="45086" xr:uid="{00000000-0005-0000-0000-000001080000}"/>
    <cellStyle name="Komma 6 2 8" xfId="8016" xr:uid="{00000000-0005-0000-0000-000001080000}"/>
    <cellStyle name="Komma 6 2 8 2" xfId="21467" xr:uid="{00000000-0005-0000-0000-000001080000}"/>
    <cellStyle name="Komma 6 2 8 3" xfId="34951" xr:uid="{00000000-0005-0000-0000-000001080000}"/>
    <cellStyle name="Komma 6 2 8 4" xfId="48442" xr:uid="{00000000-0005-0000-0000-000001080000}"/>
    <cellStyle name="Komma 6 2 9" xfId="11372" xr:uid="{00000000-0005-0000-0000-000001080000}"/>
    <cellStyle name="Komma 6 2 9 2" xfId="24823" xr:uid="{00000000-0005-0000-0000-000001080000}"/>
    <cellStyle name="Komma 6 2 9 3" xfId="38307" xr:uid="{00000000-0005-0000-0000-000001080000}"/>
    <cellStyle name="Komma 6 2 9 4" xfId="51798" xr:uid="{00000000-0005-0000-0000-000001080000}"/>
    <cellStyle name="Komma 6 3" xfId="857" xr:uid="{00000000-0005-0000-0000-000094010000}"/>
    <cellStyle name="Komma 6 3 10" xfId="28385" xr:uid="{00000000-0005-0000-0000-00000D080000}"/>
    <cellStyle name="Komma 6 3 11" xfId="41876" xr:uid="{00000000-0005-0000-0000-00000D080000}"/>
    <cellStyle name="Komma 6 3 12" xfId="1420" xr:uid="{00000000-0005-0000-0000-00000D080000}"/>
    <cellStyle name="Komma 6 3 2" xfId="962" xr:uid="{00000000-0005-0000-0000-000094010000}"/>
    <cellStyle name="Komma 6 3 2 2" xfId="3134" xr:uid="{00000000-0005-0000-0000-00000F080000}"/>
    <cellStyle name="Komma 6 3 2 2 2" xfId="6495" xr:uid="{00000000-0005-0000-0000-00000F080000}"/>
    <cellStyle name="Komma 6 3 2 2 2 2" xfId="19946" xr:uid="{00000000-0005-0000-0000-00000F080000}"/>
    <cellStyle name="Komma 6 3 2 2 2 3" xfId="33430" xr:uid="{00000000-0005-0000-0000-00000F080000}"/>
    <cellStyle name="Komma 6 3 2 2 2 4" xfId="46921" xr:uid="{00000000-0005-0000-0000-00000F080000}"/>
    <cellStyle name="Komma 6 3 2 2 3" xfId="9851" xr:uid="{00000000-0005-0000-0000-00000F080000}"/>
    <cellStyle name="Komma 6 3 2 2 3 2" xfId="23302" xr:uid="{00000000-0005-0000-0000-00000F080000}"/>
    <cellStyle name="Komma 6 3 2 2 3 3" xfId="36786" xr:uid="{00000000-0005-0000-0000-00000F080000}"/>
    <cellStyle name="Komma 6 3 2 2 3 4" xfId="50277" xr:uid="{00000000-0005-0000-0000-00000F080000}"/>
    <cellStyle name="Komma 6 3 2 2 4" xfId="13207" xr:uid="{00000000-0005-0000-0000-00000F080000}"/>
    <cellStyle name="Komma 6 3 2 2 4 2" xfId="26658" xr:uid="{00000000-0005-0000-0000-00000F080000}"/>
    <cellStyle name="Komma 6 3 2 2 4 3" xfId="40142" xr:uid="{00000000-0005-0000-0000-00000F080000}"/>
    <cellStyle name="Komma 6 3 2 2 4 4" xfId="53633" xr:uid="{00000000-0005-0000-0000-00000F080000}"/>
    <cellStyle name="Komma 6 3 2 2 5" xfId="16589" xr:uid="{00000000-0005-0000-0000-00000F080000}"/>
    <cellStyle name="Komma 6 3 2 2 6" xfId="30073" xr:uid="{00000000-0005-0000-0000-00000F080000}"/>
    <cellStyle name="Komma 6 3 2 2 7" xfId="43564" xr:uid="{00000000-0005-0000-0000-00000F080000}"/>
    <cellStyle name="Komma 6 3 2 3" xfId="5368" xr:uid="{00000000-0005-0000-0000-00000E080000}"/>
    <cellStyle name="Komma 6 3 2 3 2" xfId="18819" xr:uid="{00000000-0005-0000-0000-00000E080000}"/>
    <cellStyle name="Komma 6 3 2 3 3" xfId="32303" xr:uid="{00000000-0005-0000-0000-00000E080000}"/>
    <cellStyle name="Komma 6 3 2 3 4" xfId="45794" xr:uid="{00000000-0005-0000-0000-00000E080000}"/>
    <cellStyle name="Komma 6 3 2 4" xfId="8724" xr:uid="{00000000-0005-0000-0000-00000E080000}"/>
    <cellStyle name="Komma 6 3 2 4 2" xfId="22175" xr:uid="{00000000-0005-0000-0000-00000E080000}"/>
    <cellStyle name="Komma 6 3 2 4 3" xfId="35659" xr:uid="{00000000-0005-0000-0000-00000E080000}"/>
    <cellStyle name="Komma 6 3 2 4 4" xfId="49150" xr:uid="{00000000-0005-0000-0000-00000E080000}"/>
    <cellStyle name="Komma 6 3 2 5" xfId="12080" xr:uid="{00000000-0005-0000-0000-00000E080000}"/>
    <cellStyle name="Komma 6 3 2 5 2" xfId="25531" xr:uid="{00000000-0005-0000-0000-00000E080000}"/>
    <cellStyle name="Komma 6 3 2 5 3" xfId="39015" xr:uid="{00000000-0005-0000-0000-00000E080000}"/>
    <cellStyle name="Komma 6 3 2 5 4" xfId="52506" xr:uid="{00000000-0005-0000-0000-00000E080000}"/>
    <cellStyle name="Komma 6 3 2 6" xfId="15462" xr:uid="{00000000-0005-0000-0000-00000E080000}"/>
    <cellStyle name="Komma 6 3 2 7" xfId="28946" xr:uid="{00000000-0005-0000-0000-00000E080000}"/>
    <cellStyle name="Komma 6 3 2 8" xfId="42437" xr:uid="{00000000-0005-0000-0000-00000E080000}"/>
    <cellStyle name="Komma 6 3 2 9" xfId="1994" xr:uid="{00000000-0005-0000-0000-00000E080000}"/>
    <cellStyle name="Komma 6 3 3" xfId="2574" xr:uid="{00000000-0005-0000-0000-000010080000}"/>
    <cellStyle name="Komma 6 3 3 2" xfId="5935" xr:uid="{00000000-0005-0000-0000-000010080000}"/>
    <cellStyle name="Komma 6 3 3 2 2" xfId="19386" xr:uid="{00000000-0005-0000-0000-000010080000}"/>
    <cellStyle name="Komma 6 3 3 2 3" xfId="32870" xr:uid="{00000000-0005-0000-0000-000010080000}"/>
    <cellStyle name="Komma 6 3 3 2 4" xfId="46361" xr:uid="{00000000-0005-0000-0000-000010080000}"/>
    <cellStyle name="Komma 6 3 3 3" xfId="9291" xr:uid="{00000000-0005-0000-0000-000010080000}"/>
    <cellStyle name="Komma 6 3 3 3 2" xfId="22742" xr:uid="{00000000-0005-0000-0000-000010080000}"/>
    <cellStyle name="Komma 6 3 3 3 3" xfId="36226" xr:uid="{00000000-0005-0000-0000-000010080000}"/>
    <cellStyle name="Komma 6 3 3 3 4" xfId="49717" xr:uid="{00000000-0005-0000-0000-000010080000}"/>
    <cellStyle name="Komma 6 3 3 4" xfId="12647" xr:uid="{00000000-0005-0000-0000-000010080000}"/>
    <cellStyle name="Komma 6 3 3 4 2" xfId="26098" xr:uid="{00000000-0005-0000-0000-000010080000}"/>
    <cellStyle name="Komma 6 3 3 4 3" xfId="39582" xr:uid="{00000000-0005-0000-0000-000010080000}"/>
    <cellStyle name="Komma 6 3 3 4 4" xfId="53073" xr:uid="{00000000-0005-0000-0000-000010080000}"/>
    <cellStyle name="Komma 6 3 3 5" xfId="16029" xr:uid="{00000000-0005-0000-0000-000010080000}"/>
    <cellStyle name="Komma 6 3 3 6" xfId="29513" xr:uid="{00000000-0005-0000-0000-000010080000}"/>
    <cellStyle name="Komma 6 3 3 7" xfId="43004" xr:uid="{00000000-0005-0000-0000-000010080000}"/>
    <cellStyle name="Komma 6 3 4" xfId="3679" xr:uid="{00000000-0005-0000-0000-000011080000}"/>
    <cellStyle name="Komma 6 3 4 2" xfId="7040" xr:uid="{00000000-0005-0000-0000-000011080000}"/>
    <cellStyle name="Komma 6 3 4 2 2" xfId="20491" xr:uid="{00000000-0005-0000-0000-000011080000}"/>
    <cellStyle name="Komma 6 3 4 2 3" xfId="33975" xr:uid="{00000000-0005-0000-0000-000011080000}"/>
    <cellStyle name="Komma 6 3 4 2 4" xfId="47466" xr:uid="{00000000-0005-0000-0000-000011080000}"/>
    <cellStyle name="Komma 6 3 4 3" xfId="10396" xr:uid="{00000000-0005-0000-0000-000011080000}"/>
    <cellStyle name="Komma 6 3 4 3 2" xfId="23847" xr:uid="{00000000-0005-0000-0000-000011080000}"/>
    <cellStyle name="Komma 6 3 4 3 3" xfId="37331" xr:uid="{00000000-0005-0000-0000-000011080000}"/>
    <cellStyle name="Komma 6 3 4 3 4" xfId="50822" xr:uid="{00000000-0005-0000-0000-000011080000}"/>
    <cellStyle name="Komma 6 3 4 4" xfId="13752" xr:uid="{00000000-0005-0000-0000-000011080000}"/>
    <cellStyle name="Komma 6 3 4 4 2" xfId="27203" xr:uid="{00000000-0005-0000-0000-000011080000}"/>
    <cellStyle name="Komma 6 3 4 4 3" xfId="40687" xr:uid="{00000000-0005-0000-0000-000011080000}"/>
    <cellStyle name="Komma 6 3 4 4 4" xfId="54178" xr:uid="{00000000-0005-0000-0000-000011080000}"/>
    <cellStyle name="Komma 6 3 4 5" xfId="17134" xr:uid="{00000000-0005-0000-0000-000011080000}"/>
    <cellStyle name="Komma 6 3 4 6" xfId="30618" xr:uid="{00000000-0005-0000-0000-000011080000}"/>
    <cellStyle name="Komma 6 3 4 7" xfId="44109" xr:uid="{00000000-0005-0000-0000-000011080000}"/>
    <cellStyle name="Komma 6 3 5" xfId="4259" xr:uid="{00000000-0005-0000-0000-000012080000}"/>
    <cellStyle name="Komma 6 3 5 2" xfId="7616" xr:uid="{00000000-0005-0000-0000-000012080000}"/>
    <cellStyle name="Komma 6 3 5 2 2" xfId="21067" xr:uid="{00000000-0005-0000-0000-000012080000}"/>
    <cellStyle name="Komma 6 3 5 2 3" xfId="34551" xr:uid="{00000000-0005-0000-0000-000012080000}"/>
    <cellStyle name="Komma 6 3 5 2 4" xfId="48042" xr:uid="{00000000-0005-0000-0000-000012080000}"/>
    <cellStyle name="Komma 6 3 5 3" xfId="10972" xr:uid="{00000000-0005-0000-0000-000012080000}"/>
    <cellStyle name="Komma 6 3 5 3 2" xfId="24423" xr:uid="{00000000-0005-0000-0000-000012080000}"/>
    <cellStyle name="Komma 6 3 5 3 3" xfId="37907" xr:uid="{00000000-0005-0000-0000-000012080000}"/>
    <cellStyle name="Komma 6 3 5 3 4" xfId="51398" xr:uid="{00000000-0005-0000-0000-000012080000}"/>
    <cellStyle name="Komma 6 3 5 4" xfId="14328" xr:uid="{00000000-0005-0000-0000-000012080000}"/>
    <cellStyle name="Komma 6 3 5 4 2" xfId="27779" xr:uid="{00000000-0005-0000-0000-000012080000}"/>
    <cellStyle name="Komma 6 3 5 4 3" xfId="41263" xr:uid="{00000000-0005-0000-0000-000012080000}"/>
    <cellStyle name="Komma 6 3 5 4 4" xfId="54754" xr:uid="{00000000-0005-0000-0000-000012080000}"/>
    <cellStyle name="Komma 6 3 5 5" xfId="17710" xr:uid="{00000000-0005-0000-0000-000012080000}"/>
    <cellStyle name="Komma 6 3 5 6" xfId="31194" xr:uid="{00000000-0005-0000-0000-000012080000}"/>
    <cellStyle name="Komma 6 3 5 7" xfId="44685" xr:uid="{00000000-0005-0000-0000-000012080000}"/>
    <cellStyle name="Komma 6 3 6" xfId="4809" xr:uid="{00000000-0005-0000-0000-00000D080000}"/>
    <cellStyle name="Komma 6 3 6 2" xfId="18260" xr:uid="{00000000-0005-0000-0000-00000D080000}"/>
    <cellStyle name="Komma 6 3 6 3" xfId="31744" xr:uid="{00000000-0005-0000-0000-00000D080000}"/>
    <cellStyle name="Komma 6 3 6 4" xfId="45235" xr:uid="{00000000-0005-0000-0000-00000D080000}"/>
    <cellStyle name="Komma 6 3 7" xfId="8165" xr:uid="{00000000-0005-0000-0000-00000D080000}"/>
    <cellStyle name="Komma 6 3 7 2" xfId="21616" xr:uid="{00000000-0005-0000-0000-00000D080000}"/>
    <cellStyle name="Komma 6 3 7 3" xfId="35100" xr:uid="{00000000-0005-0000-0000-00000D080000}"/>
    <cellStyle name="Komma 6 3 7 4" xfId="48591" xr:uid="{00000000-0005-0000-0000-00000D080000}"/>
    <cellStyle name="Komma 6 3 8" xfId="11521" xr:uid="{00000000-0005-0000-0000-00000D080000}"/>
    <cellStyle name="Komma 6 3 8 2" xfId="24972" xr:uid="{00000000-0005-0000-0000-00000D080000}"/>
    <cellStyle name="Komma 6 3 8 3" xfId="38456" xr:uid="{00000000-0005-0000-0000-00000D080000}"/>
    <cellStyle name="Komma 6 3 8 4" xfId="51947" xr:uid="{00000000-0005-0000-0000-00000D080000}"/>
    <cellStyle name="Komma 6 3 9" xfId="14902" xr:uid="{00000000-0005-0000-0000-00000D080000}"/>
    <cellStyle name="Komma 6 4" xfId="883" xr:uid="{00000000-0005-0000-0000-000094010000}"/>
    <cellStyle name="Komma 6 4 2" xfId="988" xr:uid="{00000000-0005-0000-0000-000094010000}"/>
    <cellStyle name="Komma 6 4 2 2" xfId="6245" xr:uid="{00000000-0005-0000-0000-000014080000}"/>
    <cellStyle name="Komma 6 4 2 2 2" xfId="19696" xr:uid="{00000000-0005-0000-0000-000014080000}"/>
    <cellStyle name="Komma 6 4 2 2 3" xfId="33180" xr:uid="{00000000-0005-0000-0000-000014080000}"/>
    <cellStyle name="Komma 6 4 2 2 4" xfId="46671" xr:uid="{00000000-0005-0000-0000-000014080000}"/>
    <cellStyle name="Komma 6 4 2 3" xfId="9601" xr:uid="{00000000-0005-0000-0000-000014080000}"/>
    <cellStyle name="Komma 6 4 2 3 2" xfId="23052" xr:uid="{00000000-0005-0000-0000-000014080000}"/>
    <cellStyle name="Komma 6 4 2 3 3" xfId="36536" xr:uid="{00000000-0005-0000-0000-000014080000}"/>
    <cellStyle name="Komma 6 4 2 3 4" xfId="50027" xr:uid="{00000000-0005-0000-0000-000014080000}"/>
    <cellStyle name="Komma 6 4 2 4" xfId="12957" xr:uid="{00000000-0005-0000-0000-000014080000}"/>
    <cellStyle name="Komma 6 4 2 4 2" xfId="26408" xr:uid="{00000000-0005-0000-0000-000014080000}"/>
    <cellStyle name="Komma 6 4 2 4 3" xfId="39892" xr:uid="{00000000-0005-0000-0000-000014080000}"/>
    <cellStyle name="Komma 6 4 2 4 4" xfId="53383" xr:uid="{00000000-0005-0000-0000-000014080000}"/>
    <cellStyle name="Komma 6 4 2 5" xfId="16339" xr:uid="{00000000-0005-0000-0000-000014080000}"/>
    <cellStyle name="Komma 6 4 2 6" xfId="29823" xr:uid="{00000000-0005-0000-0000-000014080000}"/>
    <cellStyle name="Komma 6 4 2 7" xfId="43314" xr:uid="{00000000-0005-0000-0000-000014080000}"/>
    <cellStyle name="Komma 6 4 2 8" xfId="2884" xr:uid="{00000000-0005-0000-0000-000014080000}"/>
    <cellStyle name="Komma 6 4 3" xfId="5118" xr:uid="{00000000-0005-0000-0000-000013080000}"/>
    <cellStyle name="Komma 6 4 3 2" xfId="18569" xr:uid="{00000000-0005-0000-0000-000013080000}"/>
    <cellStyle name="Komma 6 4 3 3" xfId="32053" xr:uid="{00000000-0005-0000-0000-000013080000}"/>
    <cellStyle name="Komma 6 4 3 4" xfId="45544" xr:uid="{00000000-0005-0000-0000-000013080000}"/>
    <cellStyle name="Komma 6 4 4" xfId="8474" xr:uid="{00000000-0005-0000-0000-000013080000}"/>
    <cellStyle name="Komma 6 4 4 2" xfId="21925" xr:uid="{00000000-0005-0000-0000-000013080000}"/>
    <cellStyle name="Komma 6 4 4 3" xfId="35409" xr:uid="{00000000-0005-0000-0000-000013080000}"/>
    <cellStyle name="Komma 6 4 4 4" xfId="48900" xr:uid="{00000000-0005-0000-0000-000013080000}"/>
    <cellStyle name="Komma 6 4 5" xfId="11830" xr:uid="{00000000-0005-0000-0000-000013080000}"/>
    <cellStyle name="Komma 6 4 5 2" xfId="25281" xr:uid="{00000000-0005-0000-0000-000013080000}"/>
    <cellStyle name="Komma 6 4 5 3" xfId="38765" xr:uid="{00000000-0005-0000-0000-000013080000}"/>
    <cellStyle name="Komma 6 4 5 4" xfId="52256" xr:uid="{00000000-0005-0000-0000-000013080000}"/>
    <cellStyle name="Komma 6 4 6" xfId="15212" xr:uid="{00000000-0005-0000-0000-000013080000}"/>
    <cellStyle name="Komma 6 4 7" xfId="28696" xr:uid="{00000000-0005-0000-0000-000013080000}"/>
    <cellStyle name="Komma 6 4 8" xfId="42187" xr:uid="{00000000-0005-0000-0000-000013080000}"/>
    <cellStyle name="Komma 6 4 9" xfId="1745" xr:uid="{00000000-0005-0000-0000-000013080000}"/>
    <cellStyle name="Komma 6 5" xfId="909" xr:uid="{00000000-0005-0000-0000-000094010000}"/>
    <cellStyle name="Komma 6 5 2" xfId="5684" xr:uid="{00000000-0005-0000-0000-000015080000}"/>
    <cellStyle name="Komma 6 5 2 2" xfId="19135" xr:uid="{00000000-0005-0000-0000-000015080000}"/>
    <cellStyle name="Komma 6 5 2 3" xfId="32619" xr:uid="{00000000-0005-0000-0000-000015080000}"/>
    <cellStyle name="Komma 6 5 2 4" xfId="46110" xr:uid="{00000000-0005-0000-0000-000015080000}"/>
    <cellStyle name="Komma 6 5 3" xfId="9040" xr:uid="{00000000-0005-0000-0000-000015080000}"/>
    <cellStyle name="Komma 6 5 3 2" xfId="22491" xr:uid="{00000000-0005-0000-0000-000015080000}"/>
    <cellStyle name="Komma 6 5 3 3" xfId="35975" xr:uid="{00000000-0005-0000-0000-000015080000}"/>
    <cellStyle name="Komma 6 5 3 4" xfId="49466" xr:uid="{00000000-0005-0000-0000-000015080000}"/>
    <cellStyle name="Komma 6 5 4" xfId="12396" xr:uid="{00000000-0005-0000-0000-000015080000}"/>
    <cellStyle name="Komma 6 5 4 2" xfId="25847" xr:uid="{00000000-0005-0000-0000-000015080000}"/>
    <cellStyle name="Komma 6 5 4 3" xfId="39331" xr:uid="{00000000-0005-0000-0000-000015080000}"/>
    <cellStyle name="Komma 6 5 4 4" xfId="52822" xr:uid="{00000000-0005-0000-0000-000015080000}"/>
    <cellStyle name="Komma 6 5 5" xfId="15778" xr:uid="{00000000-0005-0000-0000-000015080000}"/>
    <cellStyle name="Komma 6 5 6" xfId="29262" xr:uid="{00000000-0005-0000-0000-000015080000}"/>
    <cellStyle name="Komma 6 5 7" xfId="42753" xr:uid="{00000000-0005-0000-0000-000015080000}"/>
    <cellStyle name="Komma 6 5 8" xfId="2322" xr:uid="{00000000-0005-0000-0000-000015080000}"/>
    <cellStyle name="Komma 6 6" xfId="3428" xr:uid="{00000000-0005-0000-0000-000016080000}"/>
    <cellStyle name="Komma 6 6 2" xfId="6789" xr:uid="{00000000-0005-0000-0000-000016080000}"/>
    <cellStyle name="Komma 6 6 2 2" xfId="20240" xr:uid="{00000000-0005-0000-0000-000016080000}"/>
    <cellStyle name="Komma 6 6 2 3" xfId="33724" xr:uid="{00000000-0005-0000-0000-000016080000}"/>
    <cellStyle name="Komma 6 6 2 4" xfId="47215" xr:uid="{00000000-0005-0000-0000-000016080000}"/>
    <cellStyle name="Komma 6 6 3" xfId="10145" xr:uid="{00000000-0005-0000-0000-000016080000}"/>
    <cellStyle name="Komma 6 6 3 2" xfId="23596" xr:uid="{00000000-0005-0000-0000-000016080000}"/>
    <cellStyle name="Komma 6 6 3 3" xfId="37080" xr:uid="{00000000-0005-0000-0000-000016080000}"/>
    <cellStyle name="Komma 6 6 3 4" xfId="50571" xr:uid="{00000000-0005-0000-0000-000016080000}"/>
    <cellStyle name="Komma 6 6 4" xfId="13501" xr:uid="{00000000-0005-0000-0000-000016080000}"/>
    <cellStyle name="Komma 6 6 4 2" xfId="26952" xr:uid="{00000000-0005-0000-0000-000016080000}"/>
    <cellStyle name="Komma 6 6 4 3" xfId="40436" xr:uid="{00000000-0005-0000-0000-000016080000}"/>
    <cellStyle name="Komma 6 6 4 4" xfId="53927" xr:uid="{00000000-0005-0000-0000-000016080000}"/>
    <cellStyle name="Komma 6 6 5" xfId="16883" xr:uid="{00000000-0005-0000-0000-000016080000}"/>
    <cellStyle name="Komma 6 6 6" xfId="30367" xr:uid="{00000000-0005-0000-0000-000016080000}"/>
    <cellStyle name="Komma 6 6 7" xfId="43858" xr:uid="{00000000-0005-0000-0000-000016080000}"/>
    <cellStyle name="Komma 6 7" xfId="4008" xr:uid="{00000000-0005-0000-0000-000017080000}"/>
    <cellStyle name="Komma 6 7 2" xfId="7365" xr:uid="{00000000-0005-0000-0000-000017080000}"/>
    <cellStyle name="Komma 6 7 2 2" xfId="20816" xr:uid="{00000000-0005-0000-0000-000017080000}"/>
    <cellStyle name="Komma 6 7 2 3" xfId="34300" xr:uid="{00000000-0005-0000-0000-000017080000}"/>
    <cellStyle name="Komma 6 7 2 4" xfId="47791" xr:uid="{00000000-0005-0000-0000-000017080000}"/>
    <cellStyle name="Komma 6 7 3" xfId="10721" xr:uid="{00000000-0005-0000-0000-000017080000}"/>
    <cellStyle name="Komma 6 7 3 2" xfId="24172" xr:uid="{00000000-0005-0000-0000-000017080000}"/>
    <cellStyle name="Komma 6 7 3 3" xfId="37656" xr:uid="{00000000-0005-0000-0000-000017080000}"/>
    <cellStyle name="Komma 6 7 3 4" xfId="51147" xr:uid="{00000000-0005-0000-0000-000017080000}"/>
    <cellStyle name="Komma 6 7 4" xfId="14077" xr:uid="{00000000-0005-0000-0000-000017080000}"/>
    <cellStyle name="Komma 6 7 4 2" xfId="27528" xr:uid="{00000000-0005-0000-0000-000017080000}"/>
    <cellStyle name="Komma 6 7 4 3" xfId="41012" xr:uid="{00000000-0005-0000-0000-000017080000}"/>
    <cellStyle name="Komma 6 7 4 4" xfId="54503" xr:uid="{00000000-0005-0000-0000-000017080000}"/>
    <cellStyle name="Komma 6 7 5" xfId="17459" xr:uid="{00000000-0005-0000-0000-000017080000}"/>
    <cellStyle name="Komma 6 7 6" xfId="30943" xr:uid="{00000000-0005-0000-0000-000017080000}"/>
    <cellStyle name="Komma 6 7 7" xfId="44434" xr:uid="{00000000-0005-0000-0000-000017080000}"/>
    <cellStyle name="Komma 6 8" xfId="4558" xr:uid="{00000000-0005-0000-0000-000000080000}"/>
    <cellStyle name="Komma 6 8 2" xfId="18009" xr:uid="{00000000-0005-0000-0000-000000080000}"/>
    <cellStyle name="Komma 6 8 3" xfId="31493" xr:uid="{00000000-0005-0000-0000-000000080000}"/>
    <cellStyle name="Komma 6 8 4" xfId="44984" xr:uid="{00000000-0005-0000-0000-000000080000}"/>
    <cellStyle name="Komma 6 9" xfId="7914" xr:uid="{00000000-0005-0000-0000-000000080000}"/>
    <cellStyle name="Komma 6 9 2" xfId="21365" xr:uid="{00000000-0005-0000-0000-000000080000}"/>
    <cellStyle name="Komma 6 9 3" xfId="34849" xr:uid="{00000000-0005-0000-0000-000000080000}"/>
    <cellStyle name="Komma 6 9 4" xfId="48340" xr:uid="{00000000-0005-0000-0000-000000080000}"/>
    <cellStyle name="Komma 7" xfId="941" xr:uid="{00000000-0005-0000-0000-0000A5030000}"/>
    <cellStyle name="Komma 7 10" xfId="41628" xr:uid="{00000000-0005-0000-0000-000018080000}"/>
    <cellStyle name="Komma 7 11" xfId="1190" xr:uid="{00000000-0005-0000-0000-000018080000}"/>
    <cellStyle name="Komma 7 2" xfId="2325" xr:uid="{00000000-0005-0000-0000-000019080000}"/>
    <cellStyle name="Komma 7 2 2" xfId="5687" xr:uid="{00000000-0005-0000-0000-000019080000}"/>
    <cellStyle name="Komma 7 2 2 2" xfId="19138" xr:uid="{00000000-0005-0000-0000-000019080000}"/>
    <cellStyle name="Komma 7 2 2 3" xfId="32622" xr:uid="{00000000-0005-0000-0000-000019080000}"/>
    <cellStyle name="Komma 7 2 2 4" xfId="46113" xr:uid="{00000000-0005-0000-0000-000019080000}"/>
    <cellStyle name="Komma 7 2 3" xfId="9043" xr:uid="{00000000-0005-0000-0000-000019080000}"/>
    <cellStyle name="Komma 7 2 3 2" xfId="22494" xr:uid="{00000000-0005-0000-0000-000019080000}"/>
    <cellStyle name="Komma 7 2 3 3" xfId="35978" xr:uid="{00000000-0005-0000-0000-000019080000}"/>
    <cellStyle name="Komma 7 2 3 4" xfId="49469" xr:uid="{00000000-0005-0000-0000-000019080000}"/>
    <cellStyle name="Komma 7 2 4" xfId="12399" xr:uid="{00000000-0005-0000-0000-000019080000}"/>
    <cellStyle name="Komma 7 2 4 2" xfId="25850" xr:uid="{00000000-0005-0000-0000-000019080000}"/>
    <cellStyle name="Komma 7 2 4 3" xfId="39334" xr:uid="{00000000-0005-0000-0000-000019080000}"/>
    <cellStyle name="Komma 7 2 4 4" xfId="52825" xr:uid="{00000000-0005-0000-0000-000019080000}"/>
    <cellStyle name="Komma 7 2 5" xfId="15781" xr:uid="{00000000-0005-0000-0000-000019080000}"/>
    <cellStyle name="Komma 7 2 6" xfId="29265" xr:uid="{00000000-0005-0000-0000-000019080000}"/>
    <cellStyle name="Komma 7 2 7" xfId="42756" xr:uid="{00000000-0005-0000-0000-000019080000}"/>
    <cellStyle name="Komma 7 3" xfId="3431" xr:uid="{00000000-0005-0000-0000-00001A080000}"/>
    <cellStyle name="Komma 7 3 2" xfId="6792" xr:uid="{00000000-0005-0000-0000-00001A080000}"/>
    <cellStyle name="Komma 7 3 2 2" xfId="20243" xr:uid="{00000000-0005-0000-0000-00001A080000}"/>
    <cellStyle name="Komma 7 3 2 3" xfId="33727" xr:uid="{00000000-0005-0000-0000-00001A080000}"/>
    <cellStyle name="Komma 7 3 2 4" xfId="47218" xr:uid="{00000000-0005-0000-0000-00001A080000}"/>
    <cellStyle name="Komma 7 3 3" xfId="10148" xr:uid="{00000000-0005-0000-0000-00001A080000}"/>
    <cellStyle name="Komma 7 3 3 2" xfId="23599" xr:uid="{00000000-0005-0000-0000-00001A080000}"/>
    <cellStyle name="Komma 7 3 3 3" xfId="37083" xr:uid="{00000000-0005-0000-0000-00001A080000}"/>
    <cellStyle name="Komma 7 3 3 4" xfId="50574" xr:uid="{00000000-0005-0000-0000-00001A080000}"/>
    <cellStyle name="Komma 7 3 4" xfId="13504" xr:uid="{00000000-0005-0000-0000-00001A080000}"/>
    <cellStyle name="Komma 7 3 4 2" xfId="26955" xr:uid="{00000000-0005-0000-0000-00001A080000}"/>
    <cellStyle name="Komma 7 3 4 3" xfId="40439" xr:uid="{00000000-0005-0000-0000-00001A080000}"/>
    <cellStyle name="Komma 7 3 4 4" xfId="53930" xr:uid="{00000000-0005-0000-0000-00001A080000}"/>
    <cellStyle name="Komma 7 3 5" xfId="16886" xr:uid="{00000000-0005-0000-0000-00001A080000}"/>
    <cellStyle name="Komma 7 3 6" xfId="30370" xr:uid="{00000000-0005-0000-0000-00001A080000}"/>
    <cellStyle name="Komma 7 3 7" xfId="43861" xr:uid="{00000000-0005-0000-0000-00001A080000}"/>
    <cellStyle name="Komma 7 4" xfId="4011" xr:uid="{00000000-0005-0000-0000-00001B080000}"/>
    <cellStyle name="Komma 7 4 2" xfId="7368" xr:uid="{00000000-0005-0000-0000-00001B080000}"/>
    <cellStyle name="Komma 7 4 2 2" xfId="20819" xr:uid="{00000000-0005-0000-0000-00001B080000}"/>
    <cellStyle name="Komma 7 4 2 3" xfId="34303" xr:uid="{00000000-0005-0000-0000-00001B080000}"/>
    <cellStyle name="Komma 7 4 2 4" xfId="47794" xr:uid="{00000000-0005-0000-0000-00001B080000}"/>
    <cellStyle name="Komma 7 4 3" xfId="10724" xr:uid="{00000000-0005-0000-0000-00001B080000}"/>
    <cellStyle name="Komma 7 4 3 2" xfId="24175" xr:uid="{00000000-0005-0000-0000-00001B080000}"/>
    <cellStyle name="Komma 7 4 3 3" xfId="37659" xr:uid="{00000000-0005-0000-0000-00001B080000}"/>
    <cellStyle name="Komma 7 4 3 4" xfId="51150" xr:uid="{00000000-0005-0000-0000-00001B080000}"/>
    <cellStyle name="Komma 7 4 4" xfId="14080" xr:uid="{00000000-0005-0000-0000-00001B080000}"/>
    <cellStyle name="Komma 7 4 4 2" xfId="27531" xr:uid="{00000000-0005-0000-0000-00001B080000}"/>
    <cellStyle name="Komma 7 4 4 3" xfId="41015" xr:uid="{00000000-0005-0000-0000-00001B080000}"/>
    <cellStyle name="Komma 7 4 4 4" xfId="54506" xr:uid="{00000000-0005-0000-0000-00001B080000}"/>
    <cellStyle name="Komma 7 4 5" xfId="17462" xr:uid="{00000000-0005-0000-0000-00001B080000}"/>
    <cellStyle name="Komma 7 4 6" xfId="30946" xr:uid="{00000000-0005-0000-0000-00001B080000}"/>
    <cellStyle name="Komma 7 4 7" xfId="44437" xr:uid="{00000000-0005-0000-0000-00001B080000}"/>
    <cellStyle name="Komma 7 5" xfId="4561" xr:uid="{00000000-0005-0000-0000-000018080000}"/>
    <cellStyle name="Komma 7 5 2" xfId="18012" xr:uid="{00000000-0005-0000-0000-000018080000}"/>
    <cellStyle name="Komma 7 5 3" xfId="31496" xr:uid="{00000000-0005-0000-0000-000018080000}"/>
    <cellStyle name="Komma 7 5 4" xfId="44987" xr:uid="{00000000-0005-0000-0000-000018080000}"/>
    <cellStyle name="Komma 7 6" xfId="7917" xr:uid="{00000000-0005-0000-0000-000018080000}"/>
    <cellStyle name="Komma 7 6 2" xfId="21368" xr:uid="{00000000-0005-0000-0000-000018080000}"/>
    <cellStyle name="Komma 7 6 3" xfId="34852" xr:uid="{00000000-0005-0000-0000-000018080000}"/>
    <cellStyle name="Komma 7 6 4" xfId="48343" xr:uid="{00000000-0005-0000-0000-000018080000}"/>
    <cellStyle name="Komma 7 7" xfId="11273" xr:uid="{00000000-0005-0000-0000-000018080000}"/>
    <cellStyle name="Komma 7 7 2" xfId="24724" xr:uid="{00000000-0005-0000-0000-000018080000}"/>
    <cellStyle name="Komma 7 7 3" xfId="38208" xr:uid="{00000000-0005-0000-0000-000018080000}"/>
    <cellStyle name="Komma 7 7 4" xfId="51699" xr:uid="{00000000-0005-0000-0000-000018080000}"/>
    <cellStyle name="Komma 7 8" xfId="14654" xr:uid="{00000000-0005-0000-0000-000018080000}"/>
    <cellStyle name="Komma 7 9" xfId="28137" xr:uid="{00000000-0005-0000-0000-000018080000}"/>
    <cellStyle name="Komma 8" xfId="1206" xr:uid="{00000000-0005-0000-0000-00001C080000}"/>
    <cellStyle name="Komma 8 10" xfId="14669" xr:uid="{00000000-0005-0000-0000-00001C080000}"/>
    <cellStyle name="Komma 8 11" xfId="28152" xr:uid="{00000000-0005-0000-0000-00001C080000}"/>
    <cellStyle name="Komma 8 12" xfId="41643" xr:uid="{00000000-0005-0000-0000-00001C080000}"/>
    <cellStyle name="Komma 8 2" xfId="1437" xr:uid="{00000000-0005-0000-0000-00001D080000}"/>
    <cellStyle name="Komma 8 2 10" xfId="28402" xr:uid="{00000000-0005-0000-0000-00001D080000}"/>
    <cellStyle name="Komma 8 2 11" xfId="41893" xr:uid="{00000000-0005-0000-0000-00001D080000}"/>
    <cellStyle name="Komma 8 2 2" xfId="2011" xr:uid="{00000000-0005-0000-0000-00001E080000}"/>
    <cellStyle name="Komma 8 2 2 2" xfId="3151" xr:uid="{00000000-0005-0000-0000-00001F080000}"/>
    <cellStyle name="Komma 8 2 2 2 2" xfId="6512" xr:uid="{00000000-0005-0000-0000-00001F080000}"/>
    <cellStyle name="Komma 8 2 2 2 2 2" xfId="19963" xr:uid="{00000000-0005-0000-0000-00001F080000}"/>
    <cellStyle name="Komma 8 2 2 2 2 3" xfId="33447" xr:uid="{00000000-0005-0000-0000-00001F080000}"/>
    <cellStyle name="Komma 8 2 2 2 2 4" xfId="46938" xr:uid="{00000000-0005-0000-0000-00001F080000}"/>
    <cellStyle name="Komma 8 2 2 2 3" xfId="9868" xr:uid="{00000000-0005-0000-0000-00001F080000}"/>
    <cellStyle name="Komma 8 2 2 2 3 2" xfId="23319" xr:uid="{00000000-0005-0000-0000-00001F080000}"/>
    <cellStyle name="Komma 8 2 2 2 3 3" xfId="36803" xr:uid="{00000000-0005-0000-0000-00001F080000}"/>
    <cellStyle name="Komma 8 2 2 2 3 4" xfId="50294" xr:uid="{00000000-0005-0000-0000-00001F080000}"/>
    <cellStyle name="Komma 8 2 2 2 4" xfId="13224" xr:uid="{00000000-0005-0000-0000-00001F080000}"/>
    <cellStyle name="Komma 8 2 2 2 4 2" xfId="26675" xr:uid="{00000000-0005-0000-0000-00001F080000}"/>
    <cellStyle name="Komma 8 2 2 2 4 3" xfId="40159" xr:uid="{00000000-0005-0000-0000-00001F080000}"/>
    <cellStyle name="Komma 8 2 2 2 4 4" xfId="53650" xr:uid="{00000000-0005-0000-0000-00001F080000}"/>
    <cellStyle name="Komma 8 2 2 2 5" xfId="16606" xr:uid="{00000000-0005-0000-0000-00001F080000}"/>
    <cellStyle name="Komma 8 2 2 2 6" xfId="30090" xr:uid="{00000000-0005-0000-0000-00001F080000}"/>
    <cellStyle name="Komma 8 2 2 2 7" xfId="43581" xr:uid="{00000000-0005-0000-0000-00001F080000}"/>
    <cellStyle name="Komma 8 2 2 3" xfId="5385" xr:uid="{00000000-0005-0000-0000-00001E080000}"/>
    <cellStyle name="Komma 8 2 2 3 2" xfId="18836" xr:uid="{00000000-0005-0000-0000-00001E080000}"/>
    <cellStyle name="Komma 8 2 2 3 3" xfId="32320" xr:uid="{00000000-0005-0000-0000-00001E080000}"/>
    <cellStyle name="Komma 8 2 2 3 4" xfId="45811" xr:uid="{00000000-0005-0000-0000-00001E080000}"/>
    <cellStyle name="Komma 8 2 2 4" xfId="8741" xr:uid="{00000000-0005-0000-0000-00001E080000}"/>
    <cellStyle name="Komma 8 2 2 4 2" xfId="22192" xr:uid="{00000000-0005-0000-0000-00001E080000}"/>
    <cellStyle name="Komma 8 2 2 4 3" xfId="35676" xr:uid="{00000000-0005-0000-0000-00001E080000}"/>
    <cellStyle name="Komma 8 2 2 4 4" xfId="49167" xr:uid="{00000000-0005-0000-0000-00001E080000}"/>
    <cellStyle name="Komma 8 2 2 5" xfId="12097" xr:uid="{00000000-0005-0000-0000-00001E080000}"/>
    <cellStyle name="Komma 8 2 2 5 2" xfId="25548" xr:uid="{00000000-0005-0000-0000-00001E080000}"/>
    <cellStyle name="Komma 8 2 2 5 3" xfId="39032" xr:uid="{00000000-0005-0000-0000-00001E080000}"/>
    <cellStyle name="Komma 8 2 2 5 4" xfId="52523" xr:uid="{00000000-0005-0000-0000-00001E080000}"/>
    <cellStyle name="Komma 8 2 2 6" xfId="15479" xr:uid="{00000000-0005-0000-0000-00001E080000}"/>
    <cellStyle name="Komma 8 2 2 7" xfId="28963" xr:uid="{00000000-0005-0000-0000-00001E080000}"/>
    <cellStyle name="Komma 8 2 2 8" xfId="42454" xr:uid="{00000000-0005-0000-0000-00001E080000}"/>
    <cellStyle name="Komma 8 2 3" xfId="2591" xr:uid="{00000000-0005-0000-0000-000020080000}"/>
    <cellStyle name="Komma 8 2 3 2" xfId="5952" xr:uid="{00000000-0005-0000-0000-000020080000}"/>
    <cellStyle name="Komma 8 2 3 2 2" xfId="19403" xr:uid="{00000000-0005-0000-0000-000020080000}"/>
    <cellStyle name="Komma 8 2 3 2 3" xfId="32887" xr:uid="{00000000-0005-0000-0000-000020080000}"/>
    <cellStyle name="Komma 8 2 3 2 4" xfId="46378" xr:uid="{00000000-0005-0000-0000-000020080000}"/>
    <cellStyle name="Komma 8 2 3 3" xfId="9308" xr:uid="{00000000-0005-0000-0000-000020080000}"/>
    <cellStyle name="Komma 8 2 3 3 2" xfId="22759" xr:uid="{00000000-0005-0000-0000-000020080000}"/>
    <cellStyle name="Komma 8 2 3 3 3" xfId="36243" xr:uid="{00000000-0005-0000-0000-000020080000}"/>
    <cellStyle name="Komma 8 2 3 3 4" xfId="49734" xr:uid="{00000000-0005-0000-0000-000020080000}"/>
    <cellStyle name="Komma 8 2 3 4" xfId="12664" xr:uid="{00000000-0005-0000-0000-000020080000}"/>
    <cellStyle name="Komma 8 2 3 4 2" xfId="26115" xr:uid="{00000000-0005-0000-0000-000020080000}"/>
    <cellStyle name="Komma 8 2 3 4 3" xfId="39599" xr:uid="{00000000-0005-0000-0000-000020080000}"/>
    <cellStyle name="Komma 8 2 3 4 4" xfId="53090" xr:uid="{00000000-0005-0000-0000-000020080000}"/>
    <cellStyle name="Komma 8 2 3 5" xfId="16046" xr:uid="{00000000-0005-0000-0000-000020080000}"/>
    <cellStyle name="Komma 8 2 3 6" xfId="29530" xr:uid="{00000000-0005-0000-0000-000020080000}"/>
    <cellStyle name="Komma 8 2 3 7" xfId="43021" xr:uid="{00000000-0005-0000-0000-000020080000}"/>
    <cellStyle name="Komma 8 2 4" xfId="3696" xr:uid="{00000000-0005-0000-0000-000021080000}"/>
    <cellStyle name="Komma 8 2 4 2" xfId="7057" xr:uid="{00000000-0005-0000-0000-000021080000}"/>
    <cellStyle name="Komma 8 2 4 2 2" xfId="20508" xr:uid="{00000000-0005-0000-0000-000021080000}"/>
    <cellStyle name="Komma 8 2 4 2 3" xfId="33992" xr:uid="{00000000-0005-0000-0000-000021080000}"/>
    <cellStyle name="Komma 8 2 4 2 4" xfId="47483" xr:uid="{00000000-0005-0000-0000-000021080000}"/>
    <cellStyle name="Komma 8 2 4 3" xfId="10413" xr:uid="{00000000-0005-0000-0000-000021080000}"/>
    <cellStyle name="Komma 8 2 4 3 2" xfId="23864" xr:uid="{00000000-0005-0000-0000-000021080000}"/>
    <cellStyle name="Komma 8 2 4 3 3" xfId="37348" xr:uid="{00000000-0005-0000-0000-000021080000}"/>
    <cellStyle name="Komma 8 2 4 3 4" xfId="50839" xr:uid="{00000000-0005-0000-0000-000021080000}"/>
    <cellStyle name="Komma 8 2 4 4" xfId="13769" xr:uid="{00000000-0005-0000-0000-000021080000}"/>
    <cellStyle name="Komma 8 2 4 4 2" xfId="27220" xr:uid="{00000000-0005-0000-0000-000021080000}"/>
    <cellStyle name="Komma 8 2 4 4 3" xfId="40704" xr:uid="{00000000-0005-0000-0000-000021080000}"/>
    <cellStyle name="Komma 8 2 4 4 4" xfId="54195" xr:uid="{00000000-0005-0000-0000-000021080000}"/>
    <cellStyle name="Komma 8 2 4 5" xfId="17151" xr:uid="{00000000-0005-0000-0000-000021080000}"/>
    <cellStyle name="Komma 8 2 4 6" xfId="30635" xr:uid="{00000000-0005-0000-0000-000021080000}"/>
    <cellStyle name="Komma 8 2 4 7" xfId="44126" xr:uid="{00000000-0005-0000-0000-000021080000}"/>
    <cellStyle name="Komma 8 2 5" xfId="4276" xr:uid="{00000000-0005-0000-0000-000022080000}"/>
    <cellStyle name="Komma 8 2 5 2" xfId="7633" xr:uid="{00000000-0005-0000-0000-000022080000}"/>
    <cellStyle name="Komma 8 2 5 2 2" xfId="21084" xr:uid="{00000000-0005-0000-0000-000022080000}"/>
    <cellStyle name="Komma 8 2 5 2 3" xfId="34568" xr:uid="{00000000-0005-0000-0000-000022080000}"/>
    <cellStyle name="Komma 8 2 5 2 4" xfId="48059" xr:uid="{00000000-0005-0000-0000-000022080000}"/>
    <cellStyle name="Komma 8 2 5 3" xfId="10989" xr:uid="{00000000-0005-0000-0000-000022080000}"/>
    <cellStyle name="Komma 8 2 5 3 2" xfId="24440" xr:uid="{00000000-0005-0000-0000-000022080000}"/>
    <cellStyle name="Komma 8 2 5 3 3" xfId="37924" xr:uid="{00000000-0005-0000-0000-000022080000}"/>
    <cellStyle name="Komma 8 2 5 3 4" xfId="51415" xr:uid="{00000000-0005-0000-0000-000022080000}"/>
    <cellStyle name="Komma 8 2 5 4" xfId="14345" xr:uid="{00000000-0005-0000-0000-000022080000}"/>
    <cellStyle name="Komma 8 2 5 4 2" xfId="27796" xr:uid="{00000000-0005-0000-0000-000022080000}"/>
    <cellStyle name="Komma 8 2 5 4 3" xfId="41280" xr:uid="{00000000-0005-0000-0000-000022080000}"/>
    <cellStyle name="Komma 8 2 5 4 4" xfId="54771" xr:uid="{00000000-0005-0000-0000-000022080000}"/>
    <cellStyle name="Komma 8 2 5 5" xfId="17727" xr:uid="{00000000-0005-0000-0000-000022080000}"/>
    <cellStyle name="Komma 8 2 5 6" xfId="31211" xr:uid="{00000000-0005-0000-0000-000022080000}"/>
    <cellStyle name="Komma 8 2 5 7" xfId="44702" xr:uid="{00000000-0005-0000-0000-000022080000}"/>
    <cellStyle name="Komma 8 2 6" xfId="4826" xr:uid="{00000000-0005-0000-0000-00001D080000}"/>
    <cellStyle name="Komma 8 2 6 2" xfId="18277" xr:uid="{00000000-0005-0000-0000-00001D080000}"/>
    <cellStyle name="Komma 8 2 6 3" xfId="31761" xr:uid="{00000000-0005-0000-0000-00001D080000}"/>
    <cellStyle name="Komma 8 2 6 4" xfId="45252" xr:uid="{00000000-0005-0000-0000-00001D080000}"/>
    <cellStyle name="Komma 8 2 7" xfId="8182" xr:uid="{00000000-0005-0000-0000-00001D080000}"/>
    <cellStyle name="Komma 8 2 7 2" xfId="21633" xr:uid="{00000000-0005-0000-0000-00001D080000}"/>
    <cellStyle name="Komma 8 2 7 3" xfId="35117" xr:uid="{00000000-0005-0000-0000-00001D080000}"/>
    <cellStyle name="Komma 8 2 7 4" xfId="48608" xr:uid="{00000000-0005-0000-0000-00001D080000}"/>
    <cellStyle name="Komma 8 2 8" xfId="11538" xr:uid="{00000000-0005-0000-0000-00001D080000}"/>
    <cellStyle name="Komma 8 2 8 2" xfId="24989" xr:uid="{00000000-0005-0000-0000-00001D080000}"/>
    <cellStyle name="Komma 8 2 8 3" xfId="38473" xr:uid="{00000000-0005-0000-0000-00001D080000}"/>
    <cellStyle name="Komma 8 2 8 4" xfId="51964" xr:uid="{00000000-0005-0000-0000-00001D080000}"/>
    <cellStyle name="Komma 8 2 9" xfId="14919" xr:uid="{00000000-0005-0000-0000-00001D080000}"/>
    <cellStyle name="Komma 8 3" xfId="1762" xr:uid="{00000000-0005-0000-0000-000023080000}"/>
    <cellStyle name="Komma 8 3 2" xfId="2901" xr:uid="{00000000-0005-0000-0000-000024080000}"/>
    <cellStyle name="Komma 8 3 2 2" xfId="6262" xr:uid="{00000000-0005-0000-0000-000024080000}"/>
    <cellStyle name="Komma 8 3 2 2 2" xfId="19713" xr:uid="{00000000-0005-0000-0000-000024080000}"/>
    <cellStyle name="Komma 8 3 2 2 3" xfId="33197" xr:uid="{00000000-0005-0000-0000-000024080000}"/>
    <cellStyle name="Komma 8 3 2 2 4" xfId="46688" xr:uid="{00000000-0005-0000-0000-000024080000}"/>
    <cellStyle name="Komma 8 3 2 3" xfId="9618" xr:uid="{00000000-0005-0000-0000-000024080000}"/>
    <cellStyle name="Komma 8 3 2 3 2" xfId="23069" xr:uid="{00000000-0005-0000-0000-000024080000}"/>
    <cellStyle name="Komma 8 3 2 3 3" xfId="36553" xr:uid="{00000000-0005-0000-0000-000024080000}"/>
    <cellStyle name="Komma 8 3 2 3 4" xfId="50044" xr:uid="{00000000-0005-0000-0000-000024080000}"/>
    <cellStyle name="Komma 8 3 2 4" xfId="12974" xr:uid="{00000000-0005-0000-0000-000024080000}"/>
    <cellStyle name="Komma 8 3 2 4 2" xfId="26425" xr:uid="{00000000-0005-0000-0000-000024080000}"/>
    <cellStyle name="Komma 8 3 2 4 3" xfId="39909" xr:uid="{00000000-0005-0000-0000-000024080000}"/>
    <cellStyle name="Komma 8 3 2 4 4" xfId="53400" xr:uid="{00000000-0005-0000-0000-000024080000}"/>
    <cellStyle name="Komma 8 3 2 5" xfId="16356" xr:uid="{00000000-0005-0000-0000-000024080000}"/>
    <cellStyle name="Komma 8 3 2 6" xfId="29840" xr:uid="{00000000-0005-0000-0000-000024080000}"/>
    <cellStyle name="Komma 8 3 2 7" xfId="43331" xr:uid="{00000000-0005-0000-0000-000024080000}"/>
    <cellStyle name="Komma 8 3 3" xfId="5135" xr:uid="{00000000-0005-0000-0000-000023080000}"/>
    <cellStyle name="Komma 8 3 3 2" xfId="18586" xr:uid="{00000000-0005-0000-0000-000023080000}"/>
    <cellStyle name="Komma 8 3 3 3" xfId="32070" xr:uid="{00000000-0005-0000-0000-000023080000}"/>
    <cellStyle name="Komma 8 3 3 4" xfId="45561" xr:uid="{00000000-0005-0000-0000-000023080000}"/>
    <cellStyle name="Komma 8 3 4" xfId="8491" xr:uid="{00000000-0005-0000-0000-000023080000}"/>
    <cellStyle name="Komma 8 3 4 2" xfId="21942" xr:uid="{00000000-0005-0000-0000-000023080000}"/>
    <cellStyle name="Komma 8 3 4 3" xfId="35426" xr:uid="{00000000-0005-0000-0000-000023080000}"/>
    <cellStyle name="Komma 8 3 4 4" xfId="48917" xr:uid="{00000000-0005-0000-0000-000023080000}"/>
    <cellStyle name="Komma 8 3 5" xfId="11847" xr:uid="{00000000-0005-0000-0000-000023080000}"/>
    <cellStyle name="Komma 8 3 5 2" xfId="25298" xr:uid="{00000000-0005-0000-0000-000023080000}"/>
    <cellStyle name="Komma 8 3 5 3" xfId="38782" xr:uid="{00000000-0005-0000-0000-000023080000}"/>
    <cellStyle name="Komma 8 3 5 4" xfId="52273" xr:uid="{00000000-0005-0000-0000-000023080000}"/>
    <cellStyle name="Komma 8 3 6" xfId="15229" xr:uid="{00000000-0005-0000-0000-000023080000}"/>
    <cellStyle name="Komma 8 3 7" xfId="28713" xr:uid="{00000000-0005-0000-0000-000023080000}"/>
    <cellStyle name="Komma 8 3 8" xfId="42204" xr:uid="{00000000-0005-0000-0000-000023080000}"/>
    <cellStyle name="Komma 8 4" xfId="2340" xr:uid="{00000000-0005-0000-0000-000025080000}"/>
    <cellStyle name="Komma 8 4 2" xfId="5702" xr:uid="{00000000-0005-0000-0000-000025080000}"/>
    <cellStyle name="Komma 8 4 2 2" xfId="19153" xr:uid="{00000000-0005-0000-0000-000025080000}"/>
    <cellStyle name="Komma 8 4 2 3" xfId="32637" xr:uid="{00000000-0005-0000-0000-000025080000}"/>
    <cellStyle name="Komma 8 4 2 4" xfId="46128" xr:uid="{00000000-0005-0000-0000-000025080000}"/>
    <cellStyle name="Komma 8 4 3" xfId="9058" xr:uid="{00000000-0005-0000-0000-000025080000}"/>
    <cellStyle name="Komma 8 4 3 2" xfId="22509" xr:uid="{00000000-0005-0000-0000-000025080000}"/>
    <cellStyle name="Komma 8 4 3 3" xfId="35993" xr:uid="{00000000-0005-0000-0000-000025080000}"/>
    <cellStyle name="Komma 8 4 3 4" xfId="49484" xr:uid="{00000000-0005-0000-0000-000025080000}"/>
    <cellStyle name="Komma 8 4 4" xfId="12414" xr:uid="{00000000-0005-0000-0000-000025080000}"/>
    <cellStyle name="Komma 8 4 4 2" xfId="25865" xr:uid="{00000000-0005-0000-0000-000025080000}"/>
    <cellStyle name="Komma 8 4 4 3" xfId="39349" xr:uid="{00000000-0005-0000-0000-000025080000}"/>
    <cellStyle name="Komma 8 4 4 4" xfId="52840" xr:uid="{00000000-0005-0000-0000-000025080000}"/>
    <cellStyle name="Komma 8 4 5" xfId="15796" xr:uid="{00000000-0005-0000-0000-000025080000}"/>
    <cellStyle name="Komma 8 4 6" xfId="29280" xr:uid="{00000000-0005-0000-0000-000025080000}"/>
    <cellStyle name="Komma 8 4 7" xfId="42771" xr:uid="{00000000-0005-0000-0000-000025080000}"/>
    <cellStyle name="Komma 8 5" xfId="3446" xr:uid="{00000000-0005-0000-0000-000026080000}"/>
    <cellStyle name="Komma 8 5 2" xfId="6807" xr:uid="{00000000-0005-0000-0000-000026080000}"/>
    <cellStyle name="Komma 8 5 2 2" xfId="20258" xr:uid="{00000000-0005-0000-0000-000026080000}"/>
    <cellStyle name="Komma 8 5 2 3" xfId="33742" xr:uid="{00000000-0005-0000-0000-000026080000}"/>
    <cellStyle name="Komma 8 5 2 4" xfId="47233" xr:uid="{00000000-0005-0000-0000-000026080000}"/>
    <cellStyle name="Komma 8 5 3" xfId="10163" xr:uid="{00000000-0005-0000-0000-000026080000}"/>
    <cellStyle name="Komma 8 5 3 2" xfId="23614" xr:uid="{00000000-0005-0000-0000-000026080000}"/>
    <cellStyle name="Komma 8 5 3 3" xfId="37098" xr:uid="{00000000-0005-0000-0000-000026080000}"/>
    <cellStyle name="Komma 8 5 3 4" xfId="50589" xr:uid="{00000000-0005-0000-0000-000026080000}"/>
    <cellStyle name="Komma 8 5 4" xfId="13519" xr:uid="{00000000-0005-0000-0000-000026080000}"/>
    <cellStyle name="Komma 8 5 4 2" xfId="26970" xr:uid="{00000000-0005-0000-0000-000026080000}"/>
    <cellStyle name="Komma 8 5 4 3" xfId="40454" xr:uid="{00000000-0005-0000-0000-000026080000}"/>
    <cellStyle name="Komma 8 5 4 4" xfId="53945" xr:uid="{00000000-0005-0000-0000-000026080000}"/>
    <cellStyle name="Komma 8 5 5" xfId="16901" xr:uid="{00000000-0005-0000-0000-000026080000}"/>
    <cellStyle name="Komma 8 5 6" xfId="30385" xr:uid="{00000000-0005-0000-0000-000026080000}"/>
    <cellStyle name="Komma 8 5 7" xfId="43876" xr:uid="{00000000-0005-0000-0000-000026080000}"/>
    <cellStyle name="Komma 8 6" xfId="4026" xr:uid="{00000000-0005-0000-0000-000027080000}"/>
    <cellStyle name="Komma 8 6 2" xfId="7383" xr:uid="{00000000-0005-0000-0000-000027080000}"/>
    <cellStyle name="Komma 8 6 2 2" xfId="20834" xr:uid="{00000000-0005-0000-0000-000027080000}"/>
    <cellStyle name="Komma 8 6 2 3" xfId="34318" xr:uid="{00000000-0005-0000-0000-000027080000}"/>
    <cellStyle name="Komma 8 6 2 4" xfId="47809" xr:uid="{00000000-0005-0000-0000-000027080000}"/>
    <cellStyle name="Komma 8 6 3" xfId="10739" xr:uid="{00000000-0005-0000-0000-000027080000}"/>
    <cellStyle name="Komma 8 6 3 2" xfId="24190" xr:uid="{00000000-0005-0000-0000-000027080000}"/>
    <cellStyle name="Komma 8 6 3 3" xfId="37674" xr:uid="{00000000-0005-0000-0000-000027080000}"/>
    <cellStyle name="Komma 8 6 3 4" xfId="51165" xr:uid="{00000000-0005-0000-0000-000027080000}"/>
    <cellStyle name="Komma 8 6 4" xfId="14095" xr:uid="{00000000-0005-0000-0000-000027080000}"/>
    <cellStyle name="Komma 8 6 4 2" xfId="27546" xr:uid="{00000000-0005-0000-0000-000027080000}"/>
    <cellStyle name="Komma 8 6 4 3" xfId="41030" xr:uid="{00000000-0005-0000-0000-000027080000}"/>
    <cellStyle name="Komma 8 6 4 4" xfId="54521" xr:uid="{00000000-0005-0000-0000-000027080000}"/>
    <cellStyle name="Komma 8 6 5" xfId="17477" xr:uid="{00000000-0005-0000-0000-000027080000}"/>
    <cellStyle name="Komma 8 6 6" xfId="30961" xr:uid="{00000000-0005-0000-0000-000027080000}"/>
    <cellStyle name="Komma 8 6 7" xfId="44452" xr:uid="{00000000-0005-0000-0000-000027080000}"/>
    <cellStyle name="Komma 8 7" xfId="4576" xr:uid="{00000000-0005-0000-0000-00001C080000}"/>
    <cellStyle name="Komma 8 7 2" xfId="18027" xr:uid="{00000000-0005-0000-0000-00001C080000}"/>
    <cellStyle name="Komma 8 7 3" xfId="31511" xr:uid="{00000000-0005-0000-0000-00001C080000}"/>
    <cellStyle name="Komma 8 7 4" xfId="45002" xr:uid="{00000000-0005-0000-0000-00001C080000}"/>
    <cellStyle name="Komma 8 8" xfId="7932" xr:uid="{00000000-0005-0000-0000-00001C080000}"/>
    <cellStyle name="Komma 8 8 2" xfId="21383" xr:uid="{00000000-0005-0000-0000-00001C080000}"/>
    <cellStyle name="Komma 8 8 3" xfId="34867" xr:uid="{00000000-0005-0000-0000-00001C080000}"/>
    <cellStyle name="Komma 8 8 4" xfId="48358" xr:uid="{00000000-0005-0000-0000-00001C080000}"/>
    <cellStyle name="Komma 8 9" xfId="11288" xr:uid="{00000000-0005-0000-0000-00001C080000}"/>
    <cellStyle name="Komma 8 9 2" xfId="24739" xr:uid="{00000000-0005-0000-0000-00001C080000}"/>
    <cellStyle name="Komma 8 9 3" xfId="38223" xr:uid="{00000000-0005-0000-0000-00001C080000}"/>
    <cellStyle name="Komma 8 9 4" xfId="51714" xr:uid="{00000000-0005-0000-0000-00001C080000}"/>
    <cellStyle name="Komma 9" xfId="1297" xr:uid="{00000000-0005-0000-0000-000028080000}"/>
    <cellStyle name="Komma 9 10" xfId="14770" xr:uid="{00000000-0005-0000-0000-000028080000}"/>
    <cellStyle name="Komma 9 11" xfId="28253" xr:uid="{00000000-0005-0000-0000-000028080000}"/>
    <cellStyle name="Komma 9 12" xfId="41744" xr:uid="{00000000-0005-0000-0000-000028080000}"/>
    <cellStyle name="Komma 9 2" xfId="1535" xr:uid="{00000000-0005-0000-0000-000029080000}"/>
    <cellStyle name="Komma 9 2 10" xfId="28503" xr:uid="{00000000-0005-0000-0000-000029080000}"/>
    <cellStyle name="Komma 9 2 11" xfId="41994" xr:uid="{00000000-0005-0000-0000-000029080000}"/>
    <cellStyle name="Komma 9 2 2" xfId="2111" xr:uid="{00000000-0005-0000-0000-00002A080000}"/>
    <cellStyle name="Komma 9 2 2 2" xfId="3252" xr:uid="{00000000-0005-0000-0000-00002B080000}"/>
    <cellStyle name="Komma 9 2 2 2 2" xfId="6613" xr:uid="{00000000-0005-0000-0000-00002B080000}"/>
    <cellStyle name="Komma 9 2 2 2 2 2" xfId="20064" xr:uid="{00000000-0005-0000-0000-00002B080000}"/>
    <cellStyle name="Komma 9 2 2 2 2 3" xfId="33548" xr:uid="{00000000-0005-0000-0000-00002B080000}"/>
    <cellStyle name="Komma 9 2 2 2 2 4" xfId="47039" xr:uid="{00000000-0005-0000-0000-00002B080000}"/>
    <cellStyle name="Komma 9 2 2 2 3" xfId="9969" xr:uid="{00000000-0005-0000-0000-00002B080000}"/>
    <cellStyle name="Komma 9 2 2 2 3 2" xfId="23420" xr:uid="{00000000-0005-0000-0000-00002B080000}"/>
    <cellStyle name="Komma 9 2 2 2 3 3" xfId="36904" xr:uid="{00000000-0005-0000-0000-00002B080000}"/>
    <cellStyle name="Komma 9 2 2 2 3 4" xfId="50395" xr:uid="{00000000-0005-0000-0000-00002B080000}"/>
    <cellStyle name="Komma 9 2 2 2 4" xfId="13325" xr:uid="{00000000-0005-0000-0000-00002B080000}"/>
    <cellStyle name="Komma 9 2 2 2 4 2" xfId="26776" xr:uid="{00000000-0005-0000-0000-00002B080000}"/>
    <cellStyle name="Komma 9 2 2 2 4 3" xfId="40260" xr:uid="{00000000-0005-0000-0000-00002B080000}"/>
    <cellStyle name="Komma 9 2 2 2 4 4" xfId="53751" xr:uid="{00000000-0005-0000-0000-00002B080000}"/>
    <cellStyle name="Komma 9 2 2 2 5" xfId="16707" xr:uid="{00000000-0005-0000-0000-00002B080000}"/>
    <cellStyle name="Komma 9 2 2 2 6" xfId="30191" xr:uid="{00000000-0005-0000-0000-00002B080000}"/>
    <cellStyle name="Komma 9 2 2 2 7" xfId="43682" xr:uid="{00000000-0005-0000-0000-00002B080000}"/>
    <cellStyle name="Komma 9 2 2 3" xfId="5486" xr:uid="{00000000-0005-0000-0000-00002A080000}"/>
    <cellStyle name="Komma 9 2 2 3 2" xfId="18937" xr:uid="{00000000-0005-0000-0000-00002A080000}"/>
    <cellStyle name="Komma 9 2 2 3 3" xfId="32421" xr:uid="{00000000-0005-0000-0000-00002A080000}"/>
    <cellStyle name="Komma 9 2 2 3 4" xfId="45912" xr:uid="{00000000-0005-0000-0000-00002A080000}"/>
    <cellStyle name="Komma 9 2 2 4" xfId="8842" xr:uid="{00000000-0005-0000-0000-00002A080000}"/>
    <cellStyle name="Komma 9 2 2 4 2" xfId="22293" xr:uid="{00000000-0005-0000-0000-00002A080000}"/>
    <cellStyle name="Komma 9 2 2 4 3" xfId="35777" xr:uid="{00000000-0005-0000-0000-00002A080000}"/>
    <cellStyle name="Komma 9 2 2 4 4" xfId="49268" xr:uid="{00000000-0005-0000-0000-00002A080000}"/>
    <cellStyle name="Komma 9 2 2 5" xfId="12198" xr:uid="{00000000-0005-0000-0000-00002A080000}"/>
    <cellStyle name="Komma 9 2 2 5 2" xfId="25649" xr:uid="{00000000-0005-0000-0000-00002A080000}"/>
    <cellStyle name="Komma 9 2 2 5 3" xfId="39133" xr:uid="{00000000-0005-0000-0000-00002A080000}"/>
    <cellStyle name="Komma 9 2 2 5 4" xfId="52624" xr:uid="{00000000-0005-0000-0000-00002A080000}"/>
    <cellStyle name="Komma 9 2 2 6" xfId="15580" xr:uid="{00000000-0005-0000-0000-00002A080000}"/>
    <cellStyle name="Komma 9 2 2 7" xfId="29064" xr:uid="{00000000-0005-0000-0000-00002A080000}"/>
    <cellStyle name="Komma 9 2 2 8" xfId="42555" xr:uid="{00000000-0005-0000-0000-00002A080000}"/>
    <cellStyle name="Komma 9 2 3" xfId="2692" xr:uid="{00000000-0005-0000-0000-00002C080000}"/>
    <cellStyle name="Komma 9 2 3 2" xfId="6053" xr:uid="{00000000-0005-0000-0000-00002C080000}"/>
    <cellStyle name="Komma 9 2 3 2 2" xfId="19504" xr:uid="{00000000-0005-0000-0000-00002C080000}"/>
    <cellStyle name="Komma 9 2 3 2 3" xfId="32988" xr:uid="{00000000-0005-0000-0000-00002C080000}"/>
    <cellStyle name="Komma 9 2 3 2 4" xfId="46479" xr:uid="{00000000-0005-0000-0000-00002C080000}"/>
    <cellStyle name="Komma 9 2 3 3" xfId="9409" xr:uid="{00000000-0005-0000-0000-00002C080000}"/>
    <cellStyle name="Komma 9 2 3 3 2" xfId="22860" xr:uid="{00000000-0005-0000-0000-00002C080000}"/>
    <cellStyle name="Komma 9 2 3 3 3" xfId="36344" xr:uid="{00000000-0005-0000-0000-00002C080000}"/>
    <cellStyle name="Komma 9 2 3 3 4" xfId="49835" xr:uid="{00000000-0005-0000-0000-00002C080000}"/>
    <cellStyle name="Komma 9 2 3 4" xfId="12765" xr:uid="{00000000-0005-0000-0000-00002C080000}"/>
    <cellStyle name="Komma 9 2 3 4 2" xfId="26216" xr:uid="{00000000-0005-0000-0000-00002C080000}"/>
    <cellStyle name="Komma 9 2 3 4 3" xfId="39700" xr:uid="{00000000-0005-0000-0000-00002C080000}"/>
    <cellStyle name="Komma 9 2 3 4 4" xfId="53191" xr:uid="{00000000-0005-0000-0000-00002C080000}"/>
    <cellStyle name="Komma 9 2 3 5" xfId="16147" xr:uid="{00000000-0005-0000-0000-00002C080000}"/>
    <cellStyle name="Komma 9 2 3 6" xfId="29631" xr:uid="{00000000-0005-0000-0000-00002C080000}"/>
    <cellStyle name="Komma 9 2 3 7" xfId="43122" xr:uid="{00000000-0005-0000-0000-00002C080000}"/>
    <cellStyle name="Komma 9 2 4" xfId="3797" xr:uid="{00000000-0005-0000-0000-00002D080000}"/>
    <cellStyle name="Komma 9 2 4 2" xfId="7158" xr:uid="{00000000-0005-0000-0000-00002D080000}"/>
    <cellStyle name="Komma 9 2 4 2 2" xfId="20609" xr:uid="{00000000-0005-0000-0000-00002D080000}"/>
    <cellStyle name="Komma 9 2 4 2 3" xfId="34093" xr:uid="{00000000-0005-0000-0000-00002D080000}"/>
    <cellStyle name="Komma 9 2 4 2 4" xfId="47584" xr:uid="{00000000-0005-0000-0000-00002D080000}"/>
    <cellStyle name="Komma 9 2 4 3" xfId="10514" xr:uid="{00000000-0005-0000-0000-00002D080000}"/>
    <cellStyle name="Komma 9 2 4 3 2" xfId="23965" xr:uid="{00000000-0005-0000-0000-00002D080000}"/>
    <cellStyle name="Komma 9 2 4 3 3" xfId="37449" xr:uid="{00000000-0005-0000-0000-00002D080000}"/>
    <cellStyle name="Komma 9 2 4 3 4" xfId="50940" xr:uid="{00000000-0005-0000-0000-00002D080000}"/>
    <cellStyle name="Komma 9 2 4 4" xfId="13870" xr:uid="{00000000-0005-0000-0000-00002D080000}"/>
    <cellStyle name="Komma 9 2 4 4 2" xfId="27321" xr:uid="{00000000-0005-0000-0000-00002D080000}"/>
    <cellStyle name="Komma 9 2 4 4 3" xfId="40805" xr:uid="{00000000-0005-0000-0000-00002D080000}"/>
    <cellStyle name="Komma 9 2 4 4 4" xfId="54296" xr:uid="{00000000-0005-0000-0000-00002D080000}"/>
    <cellStyle name="Komma 9 2 4 5" xfId="17252" xr:uid="{00000000-0005-0000-0000-00002D080000}"/>
    <cellStyle name="Komma 9 2 4 6" xfId="30736" xr:uid="{00000000-0005-0000-0000-00002D080000}"/>
    <cellStyle name="Komma 9 2 4 7" xfId="44227" xr:uid="{00000000-0005-0000-0000-00002D080000}"/>
    <cellStyle name="Komma 9 2 5" xfId="4377" xr:uid="{00000000-0005-0000-0000-00002E080000}"/>
    <cellStyle name="Komma 9 2 5 2" xfId="7734" xr:uid="{00000000-0005-0000-0000-00002E080000}"/>
    <cellStyle name="Komma 9 2 5 2 2" xfId="21185" xr:uid="{00000000-0005-0000-0000-00002E080000}"/>
    <cellStyle name="Komma 9 2 5 2 3" xfId="34669" xr:uid="{00000000-0005-0000-0000-00002E080000}"/>
    <cellStyle name="Komma 9 2 5 2 4" xfId="48160" xr:uid="{00000000-0005-0000-0000-00002E080000}"/>
    <cellStyle name="Komma 9 2 5 3" xfId="11090" xr:uid="{00000000-0005-0000-0000-00002E080000}"/>
    <cellStyle name="Komma 9 2 5 3 2" xfId="24541" xr:uid="{00000000-0005-0000-0000-00002E080000}"/>
    <cellStyle name="Komma 9 2 5 3 3" xfId="38025" xr:uid="{00000000-0005-0000-0000-00002E080000}"/>
    <cellStyle name="Komma 9 2 5 3 4" xfId="51516" xr:uid="{00000000-0005-0000-0000-00002E080000}"/>
    <cellStyle name="Komma 9 2 5 4" xfId="14446" xr:uid="{00000000-0005-0000-0000-00002E080000}"/>
    <cellStyle name="Komma 9 2 5 4 2" xfId="27897" xr:uid="{00000000-0005-0000-0000-00002E080000}"/>
    <cellStyle name="Komma 9 2 5 4 3" xfId="41381" xr:uid="{00000000-0005-0000-0000-00002E080000}"/>
    <cellStyle name="Komma 9 2 5 4 4" xfId="54872" xr:uid="{00000000-0005-0000-0000-00002E080000}"/>
    <cellStyle name="Komma 9 2 5 5" xfId="17828" xr:uid="{00000000-0005-0000-0000-00002E080000}"/>
    <cellStyle name="Komma 9 2 5 6" xfId="31312" xr:uid="{00000000-0005-0000-0000-00002E080000}"/>
    <cellStyle name="Komma 9 2 5 7" xfId="44803" xr:uid="{00000000-0005-0000-0000-00002E080000}"/>
    <cellStyle name="Komma 9 2 6" xfId="4927" xr:uid="{00000000-0005-0000-0000-000029080000}"/>
    <cellStyle name="Komma 9 2 6 2" xfId="18378" xr:uid="{00000000-0005-0000-0000-000029080000}"/>
    <cellStyle name="Komma 9 2 6 3" xfId="31862" xr:uid="{00000000-0005-0000-0000-000029080000}"/>
    <cellStyle name="Komma 9 2 6 4" xfId="45353" xr:uid="{00000000-0005-0000-0000-000029080000}"/>
    <cellStyle name="Komma 9 2 7" xfId="8283" xr:uid="{00000000-0005-0000-0000-000029080000}"/>
    <cellStyle name="Komma 9 2 7 2" xfId="21734" xr:uid="{00000000-0005-0000-0000-000029080000}"/>
    <cellStyle name="Komma 9 2 7 3" xfId="35218" xr:uid="{00000000-0005-0000-0000-000029080000}"/>
    <cellStyle name="Komma 9 2 7 4" xfId="48709" xr:uid="{00000000-0005-0000-0000-000029080000}"/>
    <cellStyle name="Komma 9 2 8" xfId="11639" xr:uid="{00000000-0005-0000-0000-000029080000}"/>
    <cellStyle name="Komma 9 2 8 2" xfId="25090" xr:uid="{00000000-0005-0000-0000-000029080000}"/>
    <cellStyle name="Komma 9 2 8 3" xfId="38574" xr:uid="{00000000-0005-0000-0000-000029080000}"/>
    <cellStyle name="Komma 9 2 8 4" xfId="52065" xr:uid="{00000000-0005-0000-0000-000029080000}"/>
    <cellStyle name="Komma 9 2 9" xfId="15020" xr:uid="{00000000-0005-0000-0000-000029080000}"/>
    <cellStyle name="Komma 9 3" xfId="1862" xr:uid="{00000000-0005-0000-0000-00002F080000}"/>
    <cellStyle name="Komma 9 3 2" xfId="3002" xr:uid="{00000000-0005-0000-0000-000030080000}"/>
    <cellStyle name="Komma 9 3 2 2" xfId="6363" xr:uid="{00000000-0005-0000-0000-000030080000}"/>
    <cellStyle name="Komma 9 3 2 2 2" xfId="19814" xr:uid="{00000000-0005-0000-0000-000030080000}"/>
    <cellStyle name="Komma 9 3 2 2 3" xfId="33298" xr:uid="{00000000-0005-0000-0000-000030080000}"/>
    <cellStyle name="Komma 9 3 2 2 4" xfId="46789" xr:uid="{00000000-0005-0000-0000-000030080000}"/>
    <cellStyle name="Komma 9 3 2 3" xfId="9719" xr:uid="{00000000-0005-0000-0000-000030080000}"/>
    <cellStyle name="Komma 9 3 2 3 2" xfId="23170" xr:uid="{00000000-0005-0000-0000-000030080000}"/>
    <cellStyle name="Komma 9 3 2 3 3" xfId="36654" xr:uid="{00000000-0005-0000-0000-000030080000}"/>
    <cellStyle name="Komma 9 3 2 3 4" xfId="50145" xr:uid="{00000000-0005-0000-0000-000030080000}"/>
    <cellStyle name="Komma 9 3 2 4" xfId="13075" xr:uid="{00000000-0005-0000-0000-000030080000}"/>
    <cellStyle name="Komma 9 3 2 4 2" xfId="26526" xr:uid="{00000000-0005-0000-0000-000030080000}"/>
    <cellStyle name="Komma 9 3 2 4 3" xfId="40010" xr:uid="{00000000-0005-0000-0000-000030080000}"/>
    <cellStyle name="Komma 9 3 2 4 4" xfId="53501" xr:uid="{00000000-0005-0000-0000-000030080000}"/>
    <cellStyle name="Komma 9 3 2 5" xfId="16457" xr:uid="{00000000-0005-0000-0000-000030080000}"/>
    <cellStyle name="Komma 9 3 2 6" xfId="29941" xr:uid="{00000000-0005-0000-0000-000030080000}"/>
    <cellStyle name="Komma 9 3 2 7" xfId="43432" xr:uid="{00000000-0005-0000-0000-000030080000}"/>
    <cellStyle name="Komma 9 3 3" xfId="5236" xr:uid="{00000000-0005-0000-0000-00002F080000}"/>
    <cellStyle name="Komma 9 3 3 2" xfId="18687" xr:uid="{00000000-0005-0000-0000-00002F080000}"/>
    <cellStyle name="Komma 9 3 3 3" xfId="32171" xr:uid="{00000000-0005-0000-0000-00002F080000}"/>
    <cellStyle name="Komma 9 3 3 4" xfId="45662" xr:uid="{00000000-0005-0000-0000-00002F080000}"/>
    <cellStyle name="Komma 9 3 4" xfId="8592" xr:uid="{00000000-0005-0000-0000-00002F080000}"/>
    <cellStyle name="Komma 9 3 4 2" xfId="22043" xr:uid="{00000000-0005-0000-0000-00002F080000}"/>
    <cellStyle name="Komma 9 3 4 3" xfId="35527" xr:uid="{00000000-0005-0000-0000-00002F080000}"/>
    <cellStyle name="Komma 9 3 4 4" xfId="49018" xr:uid="{00000000-0005-0000-0000-00002F080000}"/>
    <cellStyle name="Komma 9 3 5" xfId="11948" xr:uid="{00000000-0005-0000-0000-00002F080000}"/>
    <cellStyle name="Komma 9 3 5 2" xfId="25399" xr:uid="{00000000-0005-0000-0000-00002F080000}"/>
    <cellStyle name="Komma 9 3 5 3" xfId="38883" xr:uid="{00000000-0005-0000-0000-00002F080000}"/>
    <cellStyle name="Komma 9 3 5 4" xfId="52374" xr:uid="{00000000-0005-0000-0000-00002F080000}"/>
    <cellStyle name="Komma 9 3 6" xfId="15330" xr:uid="{00000000-0005-0000-0000-00002F080000}"/>
    <cellStyle name="Komma 9 3 7" xfId="28814" xr:uid="{00000000-0005-0000-0000-00002F080000}"/>
    <cellStyle name="Komma 9 3 8" xfId="42305" xr:uid="{00000000-0005-0000-0000-00002F080000}"/>
    <cellStyle name="Komma 9 4" xfId="2441" xr:uid="{00000000-0005-0000-0000-000031080000}"/>
    <cellStyle name="Komma 9 4 2" xfId="5803" xr:uid="{00000000-0005-0000-0000-000031080000}"/>
    <cellStyle name="Komma 9 4 2 2" xfId="19254" xr:uid="{00000000-0005-0000-0000-000031080000}"/>
    <cellStyle name="Komma 9 4 2 3" xfId="32738" xr:uid="{00000000-0005-0000-0000-000031080000}"/>
    <cellStyle name="Komma 9 4 2 4" xfId="46229" xr:uid="{00000000-0005-0000-0000-000031080000}"/>
    <cellStyle name="Komma 9 4 3" xfId="9159" xr:uid="{00000000-0005-0000-0000-000031080000}"/>
    <cellStyle name="Komma 9 4 3 2" xfId="22610" xr:uid="{00000000-0005-0000-0000-000031080000}"/>
    <cellStyle name="Komma 9 4 3 3" xfId="36094" xr:uid="{00000000-0005-0000-0000-000031080000}"/>
    <cellStyle name="Komma 9 4 3 4" xfId="49585" xr:uid="{00000000-0005-0000-0000-000031080000}"/>
    <cellStyle name="Komma 9 4 4" xfId="12515" xr:uid="{00000000-0005-0000-0000-000031080000}"/>
    <cellStyle name="Komma 9 4 4 2" xfId="25966" xr:uid="{00000000-0005-0000-0000-000031080000}"/>
    <cellStyle name="Komma 9 4 4 3" xfId="39450" xr:uid="{00000000-0005-0000-0000-000031080000}"/>
    <cellStyle name="Komma 9 4 4 4" xfId="52941" xr:uid="{00000000-0005-0000-0000-000031080000}"/>
    <cellStyle name="Komma 9 4 5" xfId="15897" xr:uid="{00000000-0005-0000-0000-000031080000}"/>
    <cellStyle name="Komma 9 4 6" xfId="29381" xr:uid="{00000000-0005-0000-0000-000031080000}"/>
    <cellStyle name="Komma 9 4 7" xfId="42872" xr:uid="{00000000-0005-0000-0000-000031080000}"/>
    <cellStyle name="Komma 9 5" xfId="3547" xr:uid="{00000000-0005-0000-0000-000032080000}"/>
    <cellStyle name="Komma 9 5 2" xfId="6908" xr:uid="{00000000-0005-0000-0000-000032080000}"/>
    <cellStyle name="Komma 9 5 2 2" xfId="20359" xr:uid="{00000000-0005-0000-0000-000032080000}"/>
    <cellStyle name="Komma 9 5 2 3" xfId="33843" xr:uid="{00000000-0005-0000-0000-000032080000}"/>
    <cellStyle name="Komma 9 5 2 4" xfId="47334" xr:uid="{00000000-0005-0000-0000-000032080000}"/>
    <cellStyle name="Komma 9 5 3" xfId="10264" xr:uid="{00000000-0005-0000-0000-000032080000}"/>
    <cellStyle name="Komma 9 5 3 2" xfId="23715" xr:uid="{00000000-0005-0000-0000-000032080000}"/>
    <cellStyle name="Komma 9 5 3 3" xfId="37199" xr:uid="{00000000-0005-0000-0000-000032080000}"/>
    <cellStyle name="Komma 9 5 3 4" xfId="50690" xr:uid="{00000000-0005-0000-0000-000032080000}"/>
    <cellStyle name="Komma 9 5 4" xfId="13620" xr:uid="{00000000-0005-0000-0000-000032080000}"/>
    <cellStyle name="Komma 9 5 4 2" xfId="27071" xr:uid="{00000000-0005-0000-0000-000032080000}"/>
    <cellStyle name="Komma 9 5 4 3" xfId="40555" xr:uid="{00000000-0005-0000-0000-000032080000}"/>
    <cellStyle name="Komma 9 5 4 4" xfId="54046" xr:uid="{00000000-0005-0000-0000-000032080000}"/>
    <cellStyle name="Komma 9 5 5" xfId="17002" xr:uid="{00000000-0005-0000-0000-000032080000}"/>
    <cellStyle name="Komma 9 5 6" xfId="30486" xr:uid="{00000000-0005-0000-0000-000032080000}"/>
    <cellStyle name="Komma 9 5 7" xfId="43977" xr:uid="{00000000-0005-0000-0000-000032080000}"/>
    <cellStyle name="Komma 9 6" xfId="4127" xr:uid="{00000000-0005-0000-0000-000033080000}"/>
    <cellStyle name="Komma 9 6 2" xfId="7484" xr:uid="{00000000-0005-0000-0000-000033080000}"/>
    <cellStyle name="Komma 9 6 2 2" xfId="20935" xr:uid="{00000000-0005-0000-0000-000033080000}"/>
    <cellStyle name="Komma 9 6 2 3" xfId="34419" xr:uid="{00000000-0005-0000-0000-000033080000}"/>
    <cellStyle name="Komma 9 6 2 4" xfId="47910" xr:uid="{00000000-0005-0000-0000-000033080000}"/>
    <cellStyle name="Komma 9 6 3" xfId="10840" xr:uid="{00000000-0005-0000-0000-000033080000}"/>
    <cellStyle name="Komma 9 6 3 2" xfId="24291" xr:uid="{00000000-0005-0000-0000-000033080000}"/>
    <cellStyle name="Komma 9 6 3 3" xfId="37775" xr:uid="{00000000-0005-0000-0000-000033080000}"/>
    <cellStyle name="Komma 9 6 3 4" xfId="51266" xr:uid="{00000000-0005-0000-0000-000033080000}"/>
    <cellStyle name="Komma 9 6 4" xfId="14196" xr:uid="{00000000-0005-0000-0000-000033080000}"/>
    <cellStyle name="Komma 9 6 4 2" xfId="27647" xr:uid="{00000000-0005-0000-0000-000033080000}"/>
    <cellStyle name="Komma 9 6 4 3" xfId="41131" xr:uid="{00000000-0005-0000-0000-000033080000}"/>
    <cellStyle name="Komma 9 6 4 4" xfId="54622" xr:uid="{00000000-0005-0000-0000-000033080000}"/>
    <cellStyle name="Komma 9 6 5" xfId="17578" xr:uid="{00000000-0005-0000-0000-000033080000}"/>
    <cellStyle name="Komma 9 6 6" xfId="31062" xr:uid="{00000000-0005-0000-0000-000033080000}"/>
    <cellStyle name="Komma 9 6 7" xfId="44553" xr:uid="{00000000-0005-0000-0000-000033080000}"/>
    <cellStyle name="Komma 9 7" xfId="4677" xr:uid="{00000000-0005-0000-0000-000028080000}"/>
    <cellStyle name="Komma 9 7 2" xfId="18128" xr:uid="{00000000-0005-0000-0000-000028080000}"/>
    <cellStyle name="Komma 9 7 3" xfId="31612" xr:uid="{00000000-0005-0000-0000-000028080000}"/>
    <cellStyle name="Komma 9 7 4" xfId="45103" xr:uid="{00000000-0005-0000-0000-000028080000}"/>
    <cellStyle name="Komma 9 8" xfId="8033" xr:uid="{00000000-0005-0000-0000-000028080000}"/>
    <cellStyle name="Komma 9 8 2" xfId="21484" xr:uid="{00000000-0005-0000-0000-000028080000}"/>
    <cellStyle name="Komma 9 8 3" xfId="34968" xr:uid="{00000000-0005-0000-0000-000028080000}"/>
    <cellStyle name="Komma 9 8 4" xfId="48459" xr:uid="{00000000-0005-0000-0000-000028080000}"/>
    <cellStyle name="Komma 9 9" xfId="11389" xr:uid="{00000000-0005-0000-0000-000028080000}"/>
    <cellStyle name="Komma 9 9 2" xfId="24840" xr:uid="{00000000-0005-0000-0000-000028080000}"/>
    <cellStyle name="Komma 9 9 3" xfId="38324" xr:uid="{00000000-0005-0000-0000-000028080000}"/>
    <cellStyle name="Komma 9 9 4" xfId="51815" xr:uid="{00000000-0005-0000-0000-000028080000}"/>
    <cellStyle name="Leerzeile" xfId="158" xr:uid="{00000000-0005-0000-0000-000095010000}"/>
    <cellStyle name="Link 2" xfId="786" xr:uid="{00000000-0005-0000-0000-000096010000}"/>
    <cellStyle name="Link 2 2" xfId="3908" xr:uid="{00000000-0005-0000-0000-000035080000}"/>
    <cellStyle name="Link 3" xfId="834" xr:uid="{10683502-75BA-493C-81E4-48333C00AAD6}"/>
    <cellStyle name="Link 3 2" xfId="27962" xr:uid="{00000000-0005-0000-0000-0000736B0000}"/>
    <cellStyle name="LinkGemVeroeff" xfId="833" xr:uid="{0B40BB7A-251D-4774-BCBD-7B6914DBF254}"/>
    <cellStyle name="Messziffer" xfId="106" xr:uid="{00000000-0005-0000-0000-000097010000}"/>
    <cellStyle name="Messziffer 2" xfId="137" xr:uid="{00000000-0005-0000-0000-000098010000}"/>
    <cellStyle name="Messziffer 2 2" xfId="334" xr:uid="{00000000-0005-0000-0000-000099010000}"/>
    <cellStyle name="Messziffer 3" xfId="335" xr:uid="{00000000-0005-0000-0000-00009A010000}"/>
    <cellStyle name="mitP" xfId="220" xr:uid="{00000000-0005-0000-0000-00009B010000}"/>
    <cellStyle name="Neutral" xfId="245" builtinId="28" customBuiltin="1"/>
    <cellStyle name="Neutral 2" xfId="107" xr:uid="{00000000-0005-0000-0000-00009D010000}"/>
    <cellStyle name="Neutral 2 2" xfId="660" xr:uid="{00000000-0005-0000-0000-00009E010000}"/>
    <cellStyle name="Neutral 2 3" xfId="533" xr:uid="{00000000-0005-0000-0000-00009F010000}"/>
    <cellStyle name="Neutral 2 4" xfId="480" xr:uid="{00000000-0005-0000-0000-0000A0010000}"/>
    <cellStyle name="Neutral 3" xfId="336" xr:uid="{00000000-0005-0000-0000-0000A1010000}"/>
    <cellStyle name="Neutral 3 2" xfId="586" xr:uid="{00000000-0005-0000-0000-0000A2010000}"/>
    <cellStyle name="Neutral 4" xfId="1121" xr:uid="{00000000-0005-0000-0000-00003E080000}"/>
    <cellStyle name="Neutral 5" xfId="1094" xr:uid="{00000000-0005-0000-0000-00003F080000}"/>
    <cellStyle name="Neutral 6" xfId="3903" xr:uid="{00000000-0005-0000-0000-000040080000}"/>
    <cellStyle name="Neutral 7" xfId="1052" xr:uid="{00000000-0005-0000-0000-00007D080000}"/>
    <cellStyle name="Normal GHG Numbers (0.00)" xfId="221" xr:uid="{00000000-0005-0000-0000-0000A3010000}"/>
    <cellStyle name="Normal GHG Numbers (0.00) 2" xfId="27966" xr:uid="{00000000-0005-0000-0000-000006000000}"/>
    <cellStyle name="Normal GHG Textfiels Bold" xfId="222" xr:uid="{00000000-0005-0000-0000-0000A4010000}"/>
    <cellStyle name="Normal GHG Textfiels Bold 2" xfId="54937" xr:uid="{00000000-0005-0000-0000-000037000000}"/>
    <cellStyle name="Normal GHG whole table" xfId="223" xr:uid="{00000000-0005-0000-0000-0000A5010000}"/>
    <cellStyle name="Normal GHG whole table 2" xfId="54939" xr:uid="{00000000-0005-0000-0000-000038000000}"/>
    <cellStyle name="Normal GHG-Shade" xfId="224" xr:uid="{00000000-0005-0000-0000-0000A6010000}"/>
    <cellStyle name="Normal GHG-Shade 2" xfId="403" xr:uid="{00000000-0005-0000-0000-0000A7010000}"/>
    <cellStyle name="Normal GHG-Shade 2 2" xfId="426" xr:uid="{00000000-0005-0000-0000-0000A8010000}"/>
    <cellStyle name="Normal GHG-Shade 2 2 2" xfId="2276" xr:uid="{00000000-0005-0000-0000-000047080000}"/>
    <cellStyle name="Normal GHG-Shade 2 3" xfId="686" xr:uid="{00000000-0005-0000-0000-0000A9010000}"/>
    <cellStyle name="Normal GHG-Shade 2 3 2" xfId="2280" xr:uid="{00000000-0005-0000-0000-000049080000}"/>
    <cellStyle name="Normal GHG-Shade 2 4" xfId="2269" xr:uid="{00000000-0005-0000-0000-00004A080000}"/>
    <cellStyle name="Normal GHG-Shade 3" xfId="625" xr:uid="{00000000-0005-0000-0000-0000AA010000}"/>
    <cellStyle name="Normal GHG-Shade 3 2" xfId="678" xr:uid="{00000000-0005-0000-0000-0000AB010000}"/>
    <cellStyle name="Normal GHG-Shade 3 2 2" xfId="2277" xr:uid="{00000000-0005-0000-0000-00004D080000}"/>
    <cellStyle name="Normal GHG-Shade 3 3" xfId="687" xr:uid="{00000000-0005-0000-0000-0000AC010000}"/>
    <cellStyle name="Normal GHG-Shade 3 3 2" xfId="2281" xr:uid="{00000000-0005-0000-0000-00004F080000}"/>
    <cellStyle name="Normal GHG-Shade 3 4" xfId="2270" xr:uid="{00000000-0005-0000-0000-000050080000}"/>
    <cellStyle name="Normal GHG-Shade 4" xfId="546" xr:uid="{00000000-0005-0000-0000-0000AD010000}"/>
    <cellStyle name="Normal GHG-Shade 4 2" xfId="677" xr:uid="{00000000-0005-0000-0000-0000AE010000}"/>
    <cellStyle name="Normal GHG-Shade 4 2 2" xfId="2275" xr:uid="{00000000-0005-0000-0000-000053080000}"/>
    <cellStyle name="Normal GHG-Shade 4 3" xfId="685" xr:uid="{00000000-0005-0000-0000-0000AF010000}"/>
    <cellStyle name="Normal GHG-Shade 4 3 2" xfId="2279" xr:uid="{00000000-0005-0000-0000-000055080000}"/>
    <cellStyle name="Normal GHG-Shade 4 4" xfId="2253" xr:uid="{00000000-0005-0000-0000-000056080000}"/>
    <cellStyle name="Normal GHG-Shade 5" xfId="688" xr:uid="{00000000-0005-0000-0000-0000B0010000}"/>
    <cellStyle name="Normal GHG-Shade 5 2" xfId="2282" xr:uid="{00000000-0005-0000-0000-000058080000}"/>
    <cellStyle name="Normal GHG-Shade 6" xfId="1152" xr:uid="{00000000-0005-0000-0000-000059080000}"/>
    <cellStyle name="Normal GHG-Shade 6 2" xfId="1330" xr:uid="{00000000-0005-0000-0000-00005A080000}"/>
    <cellStyle name="Normal GHG-Shade 6 2 2" xfId="2480" xr:uid="{00000000-0005-0000-0000-00005B080000}"/>
    <cellStyle name="Normal GHG-Shade 6 3" xfId="2288" xr:uid="{00000000-0005-0000-0000-00005C080000}"/>
    <cellStyle name="Normal GHG-Shade 7" xfId="1070" xr:uid="{00000000-0005-0000-0000-00005D080000}"/>
    <cellStyle name="Normal GHG-Shade 7 2" xfId="2226" xr:uid="{00000000-0005-0000-0000-00005E080000}"/>
    <cellStyle name="Normal GHG-Shade 8" xfId="1037" xr:uid="{00000000-0005-0000-0000-000044080000}"/>
    <cellStyle name="Normal GHG-Shade 9" xfId="54938" xr:uid="{00000000-0005-0000-0000-000039000000}"/>
    <cellStyle name="Normal_Compilation_Final" xfId="1011" xr:uid="{00000000-0005-0000-0000-00004D000000}"/>
    <cellStyle name="Notiz 10" xfId="1298" xr:uid="{00000000-0005-0000-0000-000060080000}"/>
    <cellStyle name="Notiz 10 10" xfId="14771" xr:uid="{00000000-0005-0000-0000-000060080000}"/>
    <cellStyle name="Notiz 10 11" xfId="28254" xr:uid="{00000000-0005-0000-0000-000060080000}"/>
    <cellStyle name="Notiz 10 12" xfId="41745" xr:uid="{00000000-0005-0000-0000-000060080000}"/>
    <cellStyle name="Notiz 10 2" xfId="1536" xr:uid="{00000000-0005-0000-0000-000061080000}"/>
    <cellStyle name="Notiz 10 2 10" xfId="28504" xr:uid="{00000000-0005-0000-0000-000061080000}"/>
    <cellStyle name="Notiz 10 2 11" xfId="41995" xr:uid="{00000000-0005-0000-0000-000061080000}"/>
    <cellStyle name="Notiz 10 2 2" xfId="2112" xr:uid="{00000000-0005-0000-0000-000062080000}"/>
    <cellStyle name="Notiz 10 2 2 2" xfId="3253" xr:uid="{00000000-0005-0000-0000-000063080000}"/>
    <cellStyle name="Notiz 10 2 2 2 2" xfId="6614" xr:uid="{00000000-0005-0000-0000-000063080000}"/>
    <cellStyle name="Notiz 10 2 2 2 2 2" xfId="20065" xr:uid="{00000000-0005-0000-0000-000063080000}"/>
    <cellStyle name="Notiz 10 2 2 2 2 3" xfId="33549" xr:uid="{00000000-0005-0000-0000-000063080000}"/>
    <cellStyle name="Notiz 10 2 2 2 2 4" xfId="47040" xr:uid="{00000000-0005-0000-0000-000063080000}"/>
    <cellStyle name="Notiz 10 2 2 2 3" xfId="9970" xr:uid="{00000000-0005-0000-0000-000063080000}"/>
    <cellStyle name="Notiz 10 2 2 2 3 2" xfId="23421" xr:uid="{00000000-0005-0000-0000-000063080000}"/>
    <cellStyle name="Notiz 10 2 2 2 3 3" xfId="36905" xr:uid="{00000000-0005-0000-0000-000063080000}"/>
    <cellStyle name="Notiz 10 2 2 2 3 4" xfId="50396" xr:uid="{00000000-0005-0000-0000-000063080000}"/>
    <cellStyle name="Notiz 10 2 2 2 4" xfId="13326" xr:uid="{00000000-0005-0000-0000-000063080000}"/>
    <cellStyle name="Notiz 10 2 2 2 4 2" xfId="26777" xr:uid="{00000000-0005-0000-0000-000063080000}"/>
    <cellStyle name="Notiz 10 2 2 2 4 3" xfId="40261" xr:uid="{00000000-0005-0000-0000-000063080000}"/>
    <cellStyle name="Notiz 10 2 2 2 4 4" xfId="53752" xr:uid="{00000000-0005-0000-0000-000063080000}"/>
    <cellStyle name="Notiz 10 2 2 2 5" xfId="16708" xr:uid="{00000000-0005-0000-0000-000063080000}"/>
    <cellStyle name="Notiz 10 2 2 2 6" xfId="30192" xr:uid="{00000000-0005-0000-0000-000063080000}"/>
    <cellStyle name="Notiz 10 2 2 2 7" xfId="43683" xr:uid="{00000000-0005-0000-0000-000063080000}"/>
    <cellStyle name="Notiz 10 2 2 3" xfId="5487" xr:uid="{00000000-0005-0000-0000-000062080000}"/>
    <cellStyle name="Notiz 10 2 2 3 2" xfId="18938" xr:uid="{00000000-0005-0000-0000-000062080000}"/>
    <cellStyle name="Notiz 10 2 2 3 3" xfId="32422" xr:uid="{00000000-0005-0000-0000-000062080000}"/>
    <cellStyle name="Notiz 10 2 2 3 4" xfId="45913" xr:uid="{00000000-0005-0000-0000-000062080000}"/>
    <cellStyle name="Notiz 10 2 2 4" xfId="8843" xr:uid="{00000000-0005-0000-0000-000062080000}"/>
    <cellStyle name="Notiz 10 2 2 4 2" xfId="22294" xr:uid="{00000000-0005-0000-0000-000062080000}"/>
    <cellStyle name="Notiz 10 2 2 4 3" xfId="35778" xr:uid="{00000000-0005-0000-0000-000062080000}"/>
    <cellStyle name="Notiz 10 2 2 4 4" xfId="49269" xr:uid="{00000000-0005-0000-0000-000062080000}"/>
    <cellStyle name="Notiz 10 2 2 5" xfId="12199" xr:uid="{00000000-0005-0000-0000-000062080000}"/>
    <cellStyle name="Notiz 10 2 2 5 2" xfId="25650" xr:uid="{00000000-0005-0000-0000-000062080000}"/>
    <cellStyle name="Notiz 10 2 2 5 3" xfId="39134" xr:uid="{00000000-0005-0000-0000-000062080000}"/>
    <cellStyle name="Notiz 10 2 2 5 4" xfId="52625" xr:uid="{00000000-0005-0000-0000-000062080000}"/>
    <cellStyle name="Notiz 10 2 2 6" xfId="15581" xr:uid="{00000000-0005-0000-0000-000062080000}"/>
    <cellStyle name="Notiz 10 2 2 7" xfId="29065" xr:uid="{00000000-0005-0000-0000-000062080000}"/>
    <cellStyle name="Notiz 10 2 2 8" xfId="42556" xr:uid="{00000000-0005-0000-0000-000062080000}"/>
    <cellStyle name="Notiz 10 2 3" xfId="2693" xr:uid="{00000000-0005-0000-0000-000064080000}"/>
    <cellStyle name="Notiz 10 2 3 2" xfId="6054" xr:uid="{00000000-0005-0000-0000-000064080000}"/>
    <cellStyle name="Notiz 10 2 3 2 2" xfId="19505" xr:uid="{00000000-0005-0000-0000-000064080000}"/>
    <cellStyle name="Notiz 10 2 3 2 3" xfId="32989" xr:uid="{00000000-0005-0000-0000-000064080000}"/>
    <cellStyle name="Notiz 10 2 3 2 4" xfId="46480" xr:uid="{00000000-0005-0000-0000-000064080000}"/>
    <cellStyle name="Notiz 10 2 3 3" xfId="9410" xr:uid="{00000000-0005-0000-0000-000064080000}"/>
    <cellStyle name="Notiz 10 2 3 3 2" xfId="22861" xr:uid="{00000000-0005-0000-0000-000064080000}"/>
    <cellStyle name="Notiz 10 2 3 3 3" xfId="36345" xr:uid="{00000000-0005-0000-0000-000064080000}"/>
    <cellStyle name="Notiz 10 2 3 3 4" xfId="49836" xr:uid="{00000000-0005-0000-0000-000064080000}"/>
    <cellStyle name="Notiz 10 2 3 4" xfId="12766" xr:uid="{00000000-0005-0000-0000-000064080000}"/>
    <cellStyle name="Notiz 10 2 3 4 2" xfId="26217" xr:uid="{00000000-0005-0000-0000-000064080000}"/>
    <cellStyle name="Notiz 10 2 3 4 3" xfId="39701" xr:uid="{00000000-0005-0000-0000-000064080000}"/>
    <cellStyle name="Notiz 10 2 3 4 4" xfId="53192" xr:uid="{00000000-0005-0000-0000-000064080000}"/>
    <cellStyle name="Notiz 10 2 3 5" xfId="16148" xr:uid="{00000000-0005-0000-0000-000064080000}"/>
    <cellStyle name="Notiz 10 2 3 6" xfId="29632" xr:uid="{00000000-0005-0000-0000-000064080000}"/>
    <cellStyle name="Notiz 10 2 3 7" xfId="43123" xr:uid="{00000000-0005-0000-0000-000064080000}"/>
    <cellStyle name="Notiz 10 2 4" xfId="3798" xr:uid="{00000000-0005-0000-0000-000065080000}"/>
    <cellStyle name="Notiz 10 2 4 2" xfId="7159" xr:uid="{00000000-0005-0000-0000-000065080000}"/>
    <cellStyle name="Notiz 10 2 4 2 2" xfId="20610" xr:uid="{00000000-0005-0000-0000-000065080000}"/>
    <cellStyle name="Notiz 10 2 4 2 3" xfId="34094" xr:uid="{00000000-0005-0000-0000-000065080000}"/>
    <cellStyle name="Notiz 10 2 4 2 4" xfId="47585" xr:uid="{00000000-0005-0000-0000-000065080000}"/>
    <cellStyle name="Notiz 10 2 4 3" xfId="10515" xr:uid="{00000000-0005-0000-0000-000065080000}"/>
    <cellStyle name="Notiz 10 2 4 3 2" xfId="23966" xr:uid="{00000000-0005-0000-0000-000065080000}"/>
    <cellStyle name="Notiz 10 2 4 3 3" xfId="37450" xr:uid="{00000000-0005-0000-0000-000065080000}"/>
    <cellStyle name="Notiz 10 2 4 3 4" xfId="50941" xr:uid="{00000000-0005-0000-0000-000065080000}"/>
    <cellStyle name="Notiz 10 2 4 4" xfId="13871" xr:uid="{00000000-0005-0000-0000-000065080000}"/>
    <cellStyle name="Notiz 10 2 4 4 2" xfId="27322" xr:uid="{00000000-0005-0000-0000-000065080000}"/>
    <cellStyle name="Notiz 10 2 4 4 3" xfId="40806" xr:uid="{00000000-0005-0000-0000-000065080000}"/>
    <cellStyle name="Notiz 10 2 4 4 4" xfId="54297" xr:uid="{00000000-0005-0000-0000-000065080000}"/>
    <cellStyle name="Notiz 10 2 4 5" xfId="17253" xr:uid="{00000000-0005-0000-0000-000065080000}"/>
    <cellStyle name="Notiz 10 2 4 6" xfId="30737" xr:uid="{00000000-0005-0000-0000-000065080000}"/>
    <cellStyle name="Notiz 10 2 4 7" xfId="44228" xr:uid="{00000000-0005-0000-0000-000065080000}"/>
    <cellStyle name="Notiz 10 2 5" xfId="4378" xr:uid="{00000000-0005-0000-0000-000066080000}"/>
    <cellStyle name="Notiz 10 2 5 2" xfId="7735" xr:uid="{00000000-0005-0000-0000-000066080000}"/>
    <cellStyle name="Notiz 10 2 5 2 2" xfId="21186" xr:uid="{00000000-0005-0000-0000-000066080000}"/>
    <cellStyle name="Notiz 10 2 5 2 3" xfId="34670" xr:uid="{00000000-0005-0000-0000-000066080000}"/>
    <cellStyle name="Notiz 10 2 5 2 4" xfId="48161" xr:uid="{00000000-0005-0000-0000-000066080000}"/>
    <cellStyle name="Notiz 10 2 5 3" xfId="11091" xr:uid="{00000000-0005-0000-0000-000066080000}"/>
    <cellStyle name="Notiz 10 2 5 3 2" xfId="24542" xr:uid="{00000000-0005-0000-0000-000066080000}"/>
    <cellStyle name="Notiz 10 2 5 3 3" xfId="38026" xr:uid="{00000000-0005-0000-0000-000066080000}"/>
    <cellStyle name="Notiz 10 2 5 3 4" xfId="51517" xr:uid="{00000000-0005-0000-0000-000066080000}"/>
    <cellStyle name="Notiz 10 2 5 4" xfId="14447" xr:uid="{00000000-0005-0000-0000-000066080000}"/>
    <cellStyle name="Notiz 10 2 5 4 2" xfId="27898" xr:uid="{00000000-0005-0000-0000-000066080000}"/>
    <cellStyle name="Notiz 10 2 5 4 3" xfId="41382" xr:uid="{00000000-0005-0000-0000-000066080000}"/>
    <cellStyle name="Notiz 10 2 5 4 4" xfId="54873" xr:uid="{00000000-0005-0000-0000-000066080000}"/>
    <cellStyle name="Notiz 10 2 5 5" xfId="17829" xr:uid="{00000000-0005-0000-0000-000066080000}"/>
    <cellStyle name="Notiz 10 2 5 6" xfId="31313" xr:uid="{00000000-0005-0000-0000-000066080000}"/>
    <cellStyle name="Notiz 10 2 5 7" xfId="44804" xr:uid="{00000000-0005-0000-0000-000066080000}"/>
    <cellStyle name="Notiz 10 2 6" xfId="4928" xr:uid="{00000000-0005-0000-0000-000061080000}"/>
    <cellStyle name="Notiz 10 2 6 2" xfId="18379" xr:uid="{00000000-0005-0000-0000-000061080000}"/>
    <cellStyle name="Notiz 10 2 6 3" xfId="31863" xr:uid="{00000000-0005-0000-0000-000061080000}"/>
    <cellStyle name="Notiz 10 2 6 4" xfId="45354" xr:uid="{00000000-0005-0000-0000-000061080000}"/>
    <cellStyle name="Notiz 10 2 7" xfId="8284" xr:uid="{00000000-0005-0000-0000-000061080000}"/>
    <cellStyle name="Notiz 10 2 7 2" xfId="21735" xr:uid="{00000000-0005-0000-0000-000061080000}"/>
    <cellStyle name="Notiz 10 2 7 3" xfId="35219" xr:uid="{00000000-0005-0000-0000-000061080000}"/>
    <cellStyle name="Notiz 10 2 7 4" xfId="48710" xr:uid="{00000000-0005-0000-0000-000061080000}"/>
    <cellStyle name="Notiz 10 2 8" xfId="11640" xr:uid="{00000000-0005-0000-0000-000061080000}"/>
    <cellStyle name="Notiz 10 2 8 2" xfId="25091" xr:uid="{00000000-0005-0000-0000-000061080000}"/>
    <cellStyle name="Notiz 10 2 8 3" xfId="38575" xr:uid="{00000000-0005-0000-0000-000061080000}"/>
    <cellStyle name="Notiz 10 2 8 4" xfId="52066" xr:uid="{00000000-0005-0000-0000-000061080000}"/>
    <cellStyle name="Notiz 10 2 9" xfId="15021" xr:uid="{00000000-0005-0000-0000-000061080000}"/>
    <cellStyle name="Notiz 10 3" xfId="1863" xr:uid="{00000000-0005-0000-0000-000067080000}"/>
    <cellStyle name="Notiz 10 3 2" xfId="3003" xr:uid="{00000000-0005-0000-0000-000068080000}"/>
    <cellStyle name="Notiz 10 3 2 2" xfId="6364" xr:uid="{00000000-0005-0000-0000-000068080000}"/>
    <cellStyle name="Notiz 10 3 2 2 2" xfId="19815" xr:uid="{00000000-0005-0000-0000-000068080000}"/>
    <cellStyle name="Notiz 10 3 2 2 3" xfId="33299" xr:uid="{00000000-0005-0000-0000-000068080000}"/>
    <cellStyle name="Notiz 10 3 2 2 4" xfId="46790" xr:uid="{00000000-0005-0000-0000-000068080000}"/>
    <cellStyle name="Notiz 10 3 2 3" xfId="9720" xr:uid="{00000000-0005-0000-0000-000068080000}"/>
    <cellStyle name="Notiz 10 3 2 3 2" xfId="23171" xr:uid="{00000000-0005-0000-0000-000068080000}"/>
    <cellStyle name="Notiz 10 3 2 3 3" xfId="36655" xr:uid="{00000000-0005-0000-0000-000068080000}"/>
    <cellStyle name="Notiz 10 3 2 3 4" xfId="50146" xr:uid="{00000000-0005-0000-0000-000068080000}"/>
    <cellStyle name="Notiz 10 3 2 4" xfId="13076" xr:uid="{00000000-0005-0000-0000-000068080000}"/>
    <cellStyle name="Notiz 10 3 2 4 2" xfId="26527" xr:uid="{00000000-0005-0000-0000-000068080000}"/>
    <cellStyle name="Notiz 10 3 2 4 3" xfId="40011" xr:uid="{00000000-0005-0000-0000-000068080000}"/>
    <cellStyle name="Notiz 10 3 2 4 4" xfId="53502" xr:uid="{00000000-0005-0000-0000-000068080000}"/>
    <cellStyle name="Notiz 10 3 2 5" xfId="16458" xr:uid="{00000000-0005-0000-0000-000068080000}"/>
    <cellStyle name="Notiz 10 3 2 6" xfId="29942" xr:uid="{00000000-0005-0000-0000-000068080000}"/>
    <cellStyle name="Notiz 10 3 2 7" xfId="43433" xr:uid="{00000000-0005-0000-0000-000068080000}"/>
    <cellStyle name="Notiz 10 3 3" xfId="5237" xr:uid="{00000000-0005-0000-0000-000067080000}"/>
    <cellStyle name="Notiz 10 3 3 2" xfId="18688" xr:uid="{00000000-0005-0000-0000-000067080000}"/>
    <cellStyle name="Notiz 10 3 3 3" xfId="32172" xr:uid="{00000000-0005-0000-0000-000067080000}"/>
    <cellStyle name="Notiz 10 3 3 4" xfId="45663" xr:uid="{00000000-0005-0000-0000-000067080000}"/>
    <cellStyle name="Notiz 10 3 4" xfId="8593" xr:uid="{00000000-0005-0000-0000-000067080000}"/>
    <cellStyle name="Notiz 10 3 4 2" xfId="22044" xr:uid="{00000000-0005-0000-0000-000067080000}"/>
    <cellStyle name="Notiz 10 3 4 3" xfId="35528" xr:uid="{00000000-0005-0000-0000-000067080000}"/>
    <cellStyle name="Notiz 10 3 4 4" xfId="49019" xr:uid="{00000000-0005-0000-0000-000067080000}"/>
    <cellStyle name="Notiz 10 3 5" xfId="11949" xr:uid="{00000000-0005-0000-0000-000067080000}"/>
    <cellStyle name="Notiz 10 3 5 2" xfId="25400" xr:uid="{00000000-0005-0000-0000-000067080000}"/>
    <cellStyle name="Notiz 10 3 5 3" xfId="38884" xr:uid="{00000000-0005-0000-0000-000067080000}"/>
    <cellStyle name="Notiz 10 3 5 4" xfId="52375" xr:uid="{00000000-0005-0000-0000-000067080000}"/>
    <cellStyle name="Notiz 10 3 6" xfId="15331" xr:uid="{00000000-0005-0000-0000-000067080000}"/>
    <cellStyle name="Notiz 10 3 7" xfId="28815" xr:uid="{00000000-0005-0000-0000-000067080000}"/>
    <cellStyle name="Notiz 10 3 8" xfId="42306" xr:uid="{00000000-0005-0000-0000-000067080000}"/>
    <cellStyle name="Notiz 10 4" xfId="2442" xr:uid="{00000000-0005-0000-0000-000069080000}"/>
    <cellStyle name="Notiz 10 4 2" xfId="5804" xr:uid="{00000000-0005-0000-0000-000069080000}"/>
    <cellStyle name="Notiz 10 4 2 2" xfId="19255" xr:uid="{00000000-0005-0000-0000-000069080000}"/>
    <cellStyle name="Notiz 10 4 2 3" xfId="32739" xr:uid="{00000000-0005-0000-0000-000069080000}"/>
    <cellStyle name="Notiz 10 4 2 4" xfId="46230" xr:uid="{00000000-0005-0000-0000-000069080000}"/>
    <cellStyle name="Notiz 10 4 3" xfId="9160" xr:uid="{00000000-0005-0000-0000-000069080000}"/>
    <cellStyle name="Notiz 10 4 3 2" xfId="22611" xr:uid="{00000000-0005-0000-0000-000069080000}"/>
    <cellStyle name="Notiz 10 4 3 3" xfId="36095" xr:uid="{00000000-0005-0000-0000-000069080000}"/>
    <cellStyle name="Notiz 10 4 3 4" xfId="49586" xr:uid="{00000000-0005-0000-0000-000069080000}"/>
    <cellStyle name="Notiz 10 4 4" xfId="12516" xr:uid="{00000000-0005-0000-0000-000069080000}"/>
    <cellStyle name="Notiz 10 4 4 2" xfId="25967" xr:uid="{00000000-0005-0000-0000-000069080000}"/>
    <cellStyle name="Notiz 10 4 4 3" xfId="39451" xr:uid="{00000000-0005-0000-0000-000069080000}"/>
    <cellStyle name="Notiz 10 4 4 4" xfId="52942" xr:uid="{00000000-0005-0000-0000-000069080000}"/>
    <cellStyle name="Notiz 10 4 5" xfId="15898" xr:uid="{00000000-0005-0000-0000-000069080000}"/>
    <cellStyle name="Notiz 10 4 6" xfId="29382" xr:uid="{00000000-0005-0000-0000-000069080000}"/>
    <cellStyle name="Notiz 10 4 7" xfId="42873" xr:uid="{00000000-0005-0000-0000-000069080000}"/>
    <cellStyle name="Notiz 10 5" xfId="3548" xr:uid="{00000000-0005-0000-0000-00006A080000}"/>
    <cellStyle name="Notiz 10 5 2" xfId="6909" xr:uid="{00000000-0005-0000-0000-00006A080000}"/>
    <cellStyle name="Notiz 10 5 2 2" xfId="20360" xr:uid="{00000000-0005-0000-0000-00006A080000}"/>
    <cellStyle name="Notiz 10 5 2 3" xfId="33844" xr:uid="{00000000-0005-0000-0000-00006A080000}"/>
    <cellStyle name="Notiz 10 5 2 4" xfId="47335" xr:uid="{00000000-0005-0000-0000-00006A080000}"/>
    <cellStyle name="Notiz 10 5 3" xfId="10265" xr:uid="{00000000-0005-0000-0000-00006A080000}"/>
    <cellStyle name="Notiz 10 5 3 2" xfId="23716" xr:uid="{00000000-0005-0000-0000-00006A080000}"/>
    <cellStyle name="Notiz 10 5 3 3" xfId="37200" xr:uid="{00000000-0005-0000-0000-00006A080000}"/>
    <cellStyle name="Notiz 10 5 3 4" xfId="50691" xr:uid="{00000000-0005-0000-0000-00006A080000}"/>
    <cellStyle name="Notiz 10 5 4" xfId="13621" xr:uid="{00000000-0005-0000-0000-00006A080000}"/>
    <cellStyle name="Notiz 10 5 4 2" xfId="27072" xr:uid="{00000000-0005-0000-0000-00006A080000}"/>
    <cellStyle name="Notiz 10 5 4 3" xfId="40556" xr:uid="{00000000-0005-0000-0000-00006A080000}"/>
    <cellStyle name="Notiz 10 5 4 4" xfId="54047" xr:uid="{00000000-0005-0000-0000-00006A080000}"/>
    <cellStyle name="Notiz 10 5 5" xfId="17003" xr:uid="{00000000-0005-0000-0000-00006A080000}"/>
    <cellStyle name="Notiz 10 5 6" xfId="30487" xr:uid="{00000000-0005-0000-0000-00006A080000}"/>
    <cellStyle name="Notiz 10 5 7" xfId="43978" xr:uid="{00000000-0005-0000-0000-00006A080000}"/>
    <cellStyle name="Notiz 10 6" xfId="4128" xr:uid="{00000000-0005-0000-0000-00006B080000}"/>
    <cellStyle name="Notiz 10 6 2" xfId="7485" xr:uid="{00000000-0005-0000-0000-00006B080000}"/>
    <cellStyle name="Notiz 10 6 2 2" xfId="20936" xr:uid="{00000000-0005-0000-0000-00006B080000}"/>
    <cellStyle name="Notiz 10 6 2 3" xfId="34420" xr:uid="{00000000-0005-0000-0000-00006B080000}"/>
    <cellStyle name="Notiz 10 6 2 4" xfId="47911" xr:uid="{00000000-0005-0000-0000-00006B080000}"/>
    <cellStyle name="Notiz 10 6 3" xfId="10841" xr:uid="{00000000-0005-0000-0000-00006B080000}"/>
    <cellStyle name="Notiz 10 6 3 2" xfId="24292" xr:uid="{00000000-0005-0000-0000-00006B080000}"/>
    <cellStyle name="Notiz 10 6 3 3" xfId="37776" xr:uid="{00000000-0005-0000-0000-00006B080000}"/>
    <cellStyle name="Notiz 10 6 3 4" xfId="51267" xr:uid="{00000000-0005-0000-0000-00006B080000}"/>
    <cellStyle name="Notiz 10 6 4" xfId="14197" xr:uid="{00000000-0005-0000-0000-00006B080000}"/>
    <cellStyle name="Notiz 10 6 4 2" xfId="27648" xr:uid="{00000000-0005-0000-0000-00006B080000}"/>
    <cellStyle name="Notiz 10 6 4 3" xfId="41132" xr:uid="{00000000-0005-0000-0000-00006B080000}"/>
    <cellStyle name="Notiz 10 6 4 4" xfId="54623" xr:uid="{00000000-0005-0000-0000-00006B080000}"/>
    <cellStyle name="Notiz 10 6 5" xfId="17579" xr:uid="{00000000-0005-0000-0000-00006B080000}"/>
    <cellStyle name="Notiz 10 6 6" xfId="31063" xr:uid="{00000000-0005-0000-0000-00006B080000}"/>
    <cellStyle name="Notiz 10 6 7" xfId="44554" xr:uid="{00000000-0005-0000-0000-00006B080000}"/>
    <cellStyle name="Notiz 10 7" xfId="4678" xr:uid="{00000000-0005-0000-0000-000060080000}"/>
    <cellStyle name="Notiz 10 7 2" xfId="18129" xr:uid="{00000000-0005-0000-0000-000060080000}"/>
    <cellStyle name="Notiz 10 7 3" xfId="31613" xr:uid="{00000000-0005-0000-0000-000060080000}"/>
    <cellStyle name="Notiz 10 7 4" xfId="45104" xr:uid="{00000000-0005-0000-0000-000060080000}"/>
    <cellStyle name="Notiz 10 8" xfId="8034" xr:uid="{00000000-0005-0000-0000-000060080000}"/>
    <cellStyle name="Notiz 10 8 2" xfId="21485" xr:uid="{00000000-0005-0000-0000-000060080000}"/>
    <cellStyle name="Notiz 10 8 3" xfId="34969" xr:uid="{00000000-0005-0000-0000-000060080000}"/>
    <cellStyle name="Notiz 10 8 4" xfId="48460" xr:uid="{00000000-0005-0000-0000-000060080000}"/>
    <cellStyle name="Notiz 10 9" xfId="11390" xr:uid="{00000000-0005-0000-0000-000060080000}"/>
    <cellStyle name="Notiz 10 9 2" xfId="24841" xr:uid="{00000000-0005-0000-0000-000060080000}"/>
    <cellStyle name="Notiz 10 9 3" xfId="38325" xr:uid="{00000000-0005-0000-0000-000060080000}"/>
    <cellStyle name="Notiz 10 9 4" xfId="51816" xr:uid="{00000000-0005-0000-0000-000060080000}"/>
    <cellStyle name="Notiz 11" xfId="1574" xr:uid="{00000000-0005-0000-0000-00006C080000}"/>
    <cellStyle name="Notiz 11 10" xfId="28543" xr:uid="{00000000-0005-0000-0000-00006C080000}"/>
    <cellStyle name="Notiz 11 11" xfId="42034" xr:uid="{00000000-0005-0000-0000-00006C080000}"/>
    <cellStyle name="Notiz 11 2" xfId="2151" xr:uid="{00000000-0005-0000-0000-00006D080000}"/>
    <cellStyle name="Notiz 11 2 2" xfId="3292" xr:uid="{00000000-0005-0000-0000-00006E080000}"/>
    <cellStyle name="Notiz 11 2 2 2" xfId="6653" xr:uid="{00000000-0005-0000-0000-00006E080000}"/>
    <cellStyle name="Notiz 11 2 2 2 2" xfId="20104" xr:uid="{00000000-0005-0000-0000-00006E080000}"/>
    <cellStyle name="Notiz 11 2 2 2 3" xfId="33588" xr:uid="{00000000-0005-0000-0000-00006E080000}"/>
    <cellStyle name="Notiz 11 2 2 2 4" xfId="47079" xr:uid="{00000000-0005-0000-0000-00006E080000}"/>
    <cellStyle name="Notiz 11 2 2 3" xfId="10009" xr:uid="{00000000-0005-0000-0000-00006E080000}"/>
    <cellStyle name="Notiz 11 2 2 3 2" xfId="23460" xr:uid="{00000000-0005-0000-0000-00006E080000}"/>
    <cellStyle name="Notiz 11 2 2 3 3" xfId="36944" xr:uid="{00000000-0005-0000-0000-00006E080000}"/>
    <cellStyle name="Notiz 11 2 2 3 4" xfId="50435" xr:uid="{00000000-0005-0000-0000-00006E080000}"/>
    <cellStyle name="Notiz 11 2 2 4" xfId="13365" xr:uid="{00000000-0005-0000-0000-00006E080000}"/>
    <cellStyle name="Notiz 11 2 2 4 2" xfId="26816" xr:uid="{00000000-0005-0000-0000-00006E080000}"/>
    <cellStyle name="Notiz 11 2 2 4 3" xfId="40300" xr:uid="{00000000-0005-0000-0000-00006E080000}"/>
    <cellStyle name="Notiz 11 2 2 4 4" xfId="53791" xr:uid="{00000000-0005-0000-0000-00006E080000}"/>
    <cellStyle name="Notiz 11 2 2 5" xfId="16747" xr:uid="{00000000-0005-0000-0000-00006E080000}"/>
    <cellStyle name="Notiz 11 2 2 6" xfId="30231" xr:uid="{00000000-0005-0000-0000-00006E080000}"/>
    <cellStyle name="Notiz 11 2 2 7" xfId="43722" xr:uid="{00000000-0005-0000-0000-00006E080000}"/>
    <cellStyle name="Notiz 11 2 3" xfId="5526" xr:uid="{00000000-0005-0000-0000-00006D080000}"/>
    <cellStyle name="Notiz 11 2 3 2" xfId="18977" xr:uid="{00000000-0005-0000-0000-00006D080000}"/>
    <cellStyle name="Notiz 11 2 3 3" xfId="32461" xr:uid="{00000000-0005-0000-0000-00006D080000}"/>
    <cellStyle name="Notiz 11 2 3 4" xfId="45952" xr:uid="{00000000-0005-0000-0000-00006D080000}"/>
    <cellStyle name="Notiz 11 2 4" xfId="8882" xr:uid="{00000000-0005-0000-0000-00006D080000}"/>
    <cellStyle name="Notiz 11 2 4 2" xfId="22333" xr:uid="{00000000-0005-0000-0000-00006D080000}"/>
    <cellStyle name="Notiz 11 2 4 3" xfId="35817" xr:uid="{00000000-0005-0000-0000-00006D080000}"/>
    <cellStyle name="Notiz 11 2 4 4" xfId="49308" xr:uid="{00000000-0005-0000-0000-00006D080000}"/>
    <cellStyle name="Notiz 11 2 5" xfId="12238" xr:uid="{00000000-0005-0000-0000-00006D080000}"/>
    <cellStyle name="Notiz 11 2 5 2" xfId="25689" xr:uid="{00000000-0005-0000-0000-00006D080000}"/>
    <cellStyle name="Notiz 11 2 5 3" xfId="39173" xr:uid="{00000000-0005-0000-0000-00006D080000}"/>
    <cellStyle name="Notiz 11 2 5 4" xfId="52664" xr:uid="{00000000-0005-0000-0000-00006D080000}"/>
    <cellStyle name="Notiz 11 2 6" xfId="15620" xr:uid="{00000000-0005-0000-0000-00006D080000}"/>
    <cellStyle name="Notiz 11 2 7" xfId="29104" xr:uid="{00000000-0005-0000-0000-00006D080000}"/>
    <cellStyle name="Notiz 11 2 8" xfId="42595" xr:uid="{00000000-0005-0000-0000-00006D080000}"/>
    <cellStyle name="Notiz 11 3" xfId="2732" xr:uid="{00000000-0005-0000-0000-00006F080000}"/>
    <cellStyle name="Notiz 11 3 2" xfId="6093" xr:uid="{00000000-0005-0000-0000-00006F080000}"/>
    <cellStyle name="Notiz 11 3 2 2" xfId="19544" xr:uid="{00000000-0005-0000-0000-00006F080000}"/>
    <cellStyle name="Notiz 11 3 2 3" xfId="33028" xr:uid="{00000000-0005-0000-0000-00006F080000}"/>
    <cellStyle name="Notiz 11 3 2 4" xfId="46519" xr:uid="{00000000-0005-0000-0000-00006F080000}"/>
    <cellStyle name="Notiz 11 3 3" xfId="9449" xr:uid="{00000000-0005-0000-0000-00006F080000}"/>
    <cellStyle name="Notiz 11 3 3 2" xfId="22900" xr:uid="{00000000-0005-0000-0000-00006F080000}"/>
    <cellStyle name="Notiz 11 3 3 3" xfId="36384" xr:uid="{00000000-0005-0000-0000-00006F080000}"/>
    <cellStyle name="Notiz 11 3 3 4" xfId="49875" xr:uid="{00000000-0005-0000-0000-00006F080000}"/>
    <cellStyle name="Notiz 11 3 4" xfId="12805" xr:uid="{00000000-0005-0000-0000-00006F080000}"/>
    <cellStyle name="Notiz 11 3 4 2" xfId="26256" xr:uid="{00000000-0005-0000-0000-00006F080000}"/>
    <cellStyle name="Notiz 11 3 4 3" xfId="39740" xr:uid="{00000000-0005-0000-0000-00006F080000}"/>
    <cellStyle name="Notiz 11 3 4 4" xfId="53231" xr:uid="{00000000-0005-0000-0000-00006F080000}"/>
    <cellStyle name="Notiz 11 3 5" xfId="16187" xr:uid="{00000000-0005-0000-0000-00006F080000}"/>
    <cellStyle name="Notiz 11 3 6" xfId="29671" xr:uid="{00000000-0005-0000-0000-00006F080000}"/>
    <cellStyle name="Notiz 11 3 7" xfId="43162" xr:uid="{00000000-0005-0000-0000-00006F080000}"/>
    <cellStyle name="Notiz 11 4" xfId="3837" xr:uid="{00000000-0005-0000-0000-000070080000}"/>
    <cellStyle name="Notiz 11 4 2" xfId="7198" xr:uid="{00000000-0005-0000-0000-000070080000}"/>
    <cellStyle name="Notiz 11 4 2 2" xfId="20649" xr:uid="{00000000-0005-0000-0000-000070080000}"/>
    <cellStyle name="Notiz 11 4 2 3" xfId="34133" xr:uid="{00000000-0005-0000-0000-000070080000}"/>
    <cellStyle name="Notiz 11 4 2 4" xfId="47624" xr:uid="{00000000-0005-0000-0000-000070080000}"/>
    <cellStyle name="Notiz 11 4 3" xfId="10554" xr:uid="{00000000-0005-0000-0000-000070080000}"/>
    <cellStyle name="Notiz 11 4 3 2" xfId="24005" xr:uid="{00000000-0005-0000-0000-000070080000}"/>
    <cellStyle name="Notiz 11 4 3 3" xfId="37489" xr:uid="{00000000-0005-0000-0000-000070080000}"/>
    <cellStyle name="Notiz 11 4 3 4" xfId="50980" xr:uid="{00000000-0005-0000-0000-000070080000}"/>
    <cellStyle name="Notiz 11 4 4" xfId="13910" xr:uid="{00000000-0005-0000-0000-000070080000}"/>
    <cellStyle name="Notiz 11 4 4 2" xfId="27361" xr:uid="{00000000-0005-0000-0000-000070080000}"/>
    <cellStyle name="Notiz 11 4 4 3" xfId="40845" xr:uid="{00000000-0005-0000-0000-000070080000}"/>
    <cellStyle name="Notiz 11 4 4 4" xfId="54336" xr:uid="{00000000-0005-0000-0000-000070080000}"/>
    <cellStyle name="Notiz 11 4 5" xfId="17292" xr:uid="{00000000-0005-0000-0000-000070080000}"/>
    <cellStyle name="Notiz 11 4 6" xfId="30776" xr:uid="{00000000-0005-0000-0000-000070080000}"/>
    <cellStyle name="Notiz 11 4 7" xfId="44267" xr:uid="{00000000-0005-0000-0000-000070080000}"/>
    <cellStyle name="Notiz 11 5" xfId="4417" xr:uid="{00000000-0005-0000-0000-000071080000}"/>
    <cellStyle name="Notiz 11 5 2" xfId="7774" xr:uid="{00000000-0005-0000-0000-000071080000}"/>
    <cellStyle name="Notiz 11 5 2 2" xfId="21225" xr:uid="{00000000-0005-0000-0000-000071080000}"/>
    <cellStyle name="Notiz 11 5 2 3" xfId="34709" xr:uid="{00000000-0005-0000-0000-000071080000}"/>
    <cellStyle name="Notiz 11 5 2 4" xfId="48200" xr:uid="{00000000-0005-0000-0000-000071080000}"/>
    <cellStyle name="Notiz 11 5 3" xfId="11130" xr:uid="{00000000-0005-0000-0000-000071080000}"/>
    <cellStyle name="Notiz 11 5 3 2" xfId="24581" xr:uid="{00000000-0005-0000-0000-000071080000}"/>
    <cellStyle name="Notiz 11 5 3 3" xfId="38065" xr:uid="{00000000-0005-0000-0000-000071080000}"/>
    <cellStyle name="Notiz 11 5 3 4" xfId="51556" xr:uid="{00000000-0005-0000-0000-000071080000}"/>
    <cellStyle name="Notiz 11 5 4" xfId="14486" xr:uid="{00000000-0005-0000-0000-000071080000}"/>
    <cellStyle name="Notiz 11 5 4 2" xfId="27937" xr:uid="{00000000-0005-0000-0000-000071080000}"/>
    <cellStyle name="Notiz 11 5 4 3" xfId="41421" xr:uid="{00000000-0005-0000-0000-000071080000}"/>
    <cellStyle name="Notiz 11 5 4 4" xfId="54912" xr:uid="{00000000-0005-0000-0000-000071080000}"/>
    <cellStyle name="Notiz 11 5 5" xfId="17868" xr:uid="{00000000-0005-0000-0000-000071080000}"/>
    <cellStyle name="Notiz 11 5 6" xfId="31352" xr:uid="{00000000-0005-0000-0000-000071080000}"/>
    <cellStyle name="Notiz 11 5 7" xfId="44843" xr:uid="{00000000-0005-0000-0000-000071080000}"/>
    <cellStyle name="Notiz 11 6" xfId="4967" xr:uid="{00000000-0005-0000-0000-00006C080000}"/>
    <cellStyle name="Notiz 11 6 2" xfId="18418" xr:uid="{00000000-0005-0000-0000-00006C080000}"/>
    <cellStyle name="Notiz 11 6 3" xfId="31902" xr:uid="{00000000-0005-0000-0000-00006C080000}"/>
    <cellStyle name="Notiz 11 6 4" xfId="45393" xr:uid="{00000000-0005-0000-0000-00006C080000}"/>
    <cellStyle name="Notiz 11 7" xfId="8323" xr:uid="{00000000-0005-0000-0000-00006C080000}"/>
    <cellStyle name="Notiz 11 7 2" xfId="21774" xr:uid="{00000000-0005-0000-0000-00006C080000}"/>
    <cellStyle name="Notiz 11 7 3" xfId="35258" xr:uid="{00000000-0005-0000-0000-00006C080000}"/>
    <cellStyle name="Notiz 11 7 4" xfId="48749" xr:uid="{00000000-0005-0000-0000-00006C080000}"/>
    <cellStyle name="Notiz 11 8" xfId="11679" xr:uid="{00000000-0005-0000-0000-00006C080000}"/>
    <cellStyle name="Notiz 11 8 2" xfId="25130" xr:uid="{00000000-0005-0000-0000-00006C080000}"/>
    <cellStyle name="Notiz 11 8 3" xfId="38614" xr:uid="{00000000-0005-0000-0000-00006C080000}"/>
    <cellStyle name="Notiz 11 8 4" xfId="52105" xr:uid="{00000000-0005-0000-0000-00006C080000}"/>
    <cellStyle name="Notiz 11 9" xfId="15060" xr:uid="{00000000-0005-0000-0000-00006C080000}"/>
    <cellStyle name="Notiz 12" xfId="1631" xr:uid="{00000000-0005-0000-0000-000072080000}"/>
    <cellStyle name="Notiz 12 2" xfId="2185" xr:uid="{00000000-0005-0000-0000-000073080000}"/>
    <cellStyle name="Notiz 12 2 2" xfId="3326" xr:uid="{00000000-0005-0000-0000-000074080000}"/>
    <cellStyle name="Notiz 12 2 2 2" xfId="6687" xr:uid="{00000000-0005-0000-0000-000074080000}"/>
    <cellStyle name="Notiz 12 2 2 2 2" xfId="20138" xr:uid="{00000000-0005-0000-0000-000074080000}"/>
    <cellStyle name="Notiz 12 2 2 2 3" xfId="33622" xr:uid="{00000000-0005-0000-0000-000074080000}"/>
    <cellStyle name="Notiz 12 2 2 2 4" xfId="47113" xr:uid="{00000000-0005-0000-0000-000074080000}"/>
    <cellStyle name="Notiz 12 2 2 3" xfId="10043" xr:uid="{00000000-0005-0000-0000-000074080000}"/>
    <cellStyle name="Notiz 12 2 2 3 2" xfId="23494" xr:uid="{00000000-0005-0000-0000-000074080000}"/>
    <cellStyle name="Notiz 12 2 2 3 3" xfId="36978" xr:uid="{00000000-0005-0000-0000-000074080000}"/>
    <cellStyle name="Notiz 12 2 2 3 4" xfId="50469" xr:uid="{00000000-0005-0000-0000-000074080000}"/>
    <cellStyle name="Notiz 12 2 2 4" xfId="13399" xr:uid="{00000000-0005-0000-0000-000074080000}"/>
    <cellStyle name="Notiz 12 2 2 4 2" xfId="26850" xr:uid="{00000000-0005-0000-0000-000074080000}"/>
    <cellStyle name="Notiz 12 2 2 4 3" xfId="40334" xr:uid="{00000000-0005-0000-0000-000074080000}"/>
    <cellStyle name="Notiz 12 2 2 4 4" xfId="53825" xr:uid="{00000000-0005-0000-0000-000074080000}"/>
    <cellStyle name="Notiz 12 2 2 5" xfId="16781" xr:uid="{00000000-0005-0000-0000-000074080000}"/>
    <cellStyle name="Notiz 12 2 2 6" xfId="30265" xr:uid="{00000000-0005-0000-0000-000074080000}"/>
    <cellStyle name="Notiz 12 2 2 7" xfId="43756" xr:uid="{00000000-0005-0000-0000-000074080000}"/>
    <cellStyle name="Notiz 12 2 3" xfId="5560" xr:uid="{00000000-0005-0000-0000-000073080000}"/>
    <cellStyle name="Notiz 12 2 3 2" xfId="19011" xr:uid="{00000000-0005-0000-0000-000073080000}"/>
    <cellStyle name="Notiz 12 2 3 3" xfId="32495" xr:uid="{00000000-0005-0000-0000-000073080000}"/>
    <cellStyle name="Notiz 12 2 3 4" xfId="45986" xr:uid="{00000000-0005-0000-0000-000073080000}"/>
    <cellStyle name="Notiz 12 2 4" xfId="8916" xr:uid="{00000000-0005-0000-0000-000073080000}"/>
    <cellStyle name="Notiz 12 2 4 2" xfId="22367" xr:uid="{00000000-0005-0000-0000-000073080000}"/>
    <cellStyle name="Notiz 12 2 4 3" xfId="35851" xr:uid="{00000000-0005-0000-0000-000073080000}"/>
    <cellStyle name="Notiz 12 2 4 4" xfId="49342" xr:uid="{00000000-0005-0000-0000-000073080000}"/>
    <cellStyle name="Notiz 12 2 5" xfId="12272" xr:uid="{00000000-0005-0000-0000-000073080000}"/>
    <cellStyle name="Notiz 12 2 5 2" xfId="25723" xr:uid="{00000000-0005-0000-0000-000073080000}"/>
    <cellStyle name="Notiz 12 2 5 3" xfId="39207" xr:uid="{00000000-0005-0000-0000-000073080000}"/>
    <cellStyle name="Notiz 12 2 5 4" xfId="52698" xr:uid="{00000000-0005-0000-0000-000073080000}"/>
    <cellStyle name="Notiz 12 2 6" xfId="15654" xr:uid="{00000000-0005-0000-0000-000073080000}"/>
    <cellStyle name="Notiz 12 2 7" xfId="29138" xr:uid="{00000000-0005-0000-0000-000073080000}"/>
    <cellStyle name="Notiz 12 2 8" xfId="42629" xr:uid="{00000000-0005-0000-0000-000073080000}"/>
    <cellStyle name="Notiz 12 3" xfId="2767" xr:uid="{00000000-0005-0000-0000-000075080000}"/>
    <cellStyle name="Notiz 12 3 2" xfId="6128" xr:uid="{00000000-0005-0000-0000-000075080000}"/>
    <cellStyle name="Notiz 12 3 2 2" xfId="19579" xr:uid="{00000000-0005-0000-0000-000075080000}"/>
    <cellStyle name="Notiz 12 3 2 3" xfId="33063" xr:uid="{00000000-0005-0000-0000-000075080000}"/>
    <cellStyle name="Notiz 12 3 2 4" xfId="46554" xr:uid="{00000000-0005-0000-0000-000075080000}"/>
    <cellStyle name="Notiz 12 3 3" xfId="9484" xr:uid="{00000000-0005-0000-0000-000075080000}"/>
    <cellStyle name="Notiz 12 3 3 2" xfId="22935" xr:uid="{00000000-0005-0000-0000-000075080000}"/>
    <cellStyle name="Notiz 12 3 3 3" xfId="36419" xr:uid="{00000000-0005-0000-0000-000075080000}"/>
    <cellStyle name="Notiz 12 3 3 4" xfId="49910" xr:uid="{00000000-0005-0000-0000-000075080000}"/>
    <cellStyle name="Notiz 12 3 4" xfId="12840" xr:uid="{00000000-0005-0000-0000-000075080000}"/>
    <cellStyle name="Notiz 12 3 4 2" xfId="26291" xr:uid="{00000000-0005-0000-0000-000075080000}"/>
    <cellStyle name="Notiz 12 3 4 3" xfId="39775" xr:uid="{00000000-0005-0000-0000-000075080000}"/>
    <cellStyle name="Notiz 12 3 4 4" xfId="53266" xr:uid="{00000000-0005-0000-0000-000075080000}"/>
    <cellStyle name="Notiz 12 3 5" xfId="16222" xr:uid="{00000000-0005-0000-0000-000075080000}"/>
    <cellStyle name="Notiz 12 3 6" xfId="29706" xr:uid="{00000000-0005-0000-0000-000075080000}"/>
    <cellStyle name="Notiz 12 3 7" xfId="43197" xr:uid="{00000000-0005-0000-0000-000075080000}"/>
    <cellStyle name="Notiz 12 4" xfId="5001" xr:uid="{00000000-0005-0000-0000-000072080000}"/>
    <cellStyle name="Notiz 12 4 2" xfId="18452" xr:uid="{00000000-0005-0000-0000-000072080000}"/>
    <cellStyle name="Notiz 12 4 3" xfId="31936" xr:uid="{00000000-0005-0000-0000-000072080000}"/>
    <cellStyle name="Notiz 12 4 4" xfId="45427" xr:uid="{00000000-0005-0000-0000-000072080000}"/>
    <cellStyle name="Notiz 12 5" xfId="8357" xr:uid="{00000000-0005-0000-0000-000072080000}"/>
    <cellStyle name="Notiz 12 5 2" xfId="21808" xr:uid="{00000000-0005-0000-0000-000072080000}"/>
    <cellStyle name="Notiz 12 5 3" xfId="35292" xr:uid="{00000000-0005-0000-0000-000072080000}"/>
    <cellStyle name="Notiz 12 5 4" xfId="48783" xr:uid="{00000000-0005-0000-0000-000072080000}"/>
    <cellStyle name="Notiz 12 6" xfId="11713" xr:uid="{00000000-0005-0000-0000-000072080000}"/>
    <cellStyle name="Notiz 12 6 2" xfId="25164" xr:uid="{00000000-0005-0000-0000-000072080000}"/>
    <cellStyle name="Notiz 12 6 3" xfId="38648" xr:uid="{00000000-0005-0000-0000-000072080000}"/>
    <cellStyle name="Notiz 12 6 4" xfId="52139" xr:uid="{00000000-0005-0000-0000-000072080000}"/>
    <cellStyle name="Notiz 12 7" xfId="15095" xr:uid="{00000000-0005-0000-0000-000072080000}"/>
    <cellStyle name="Notiz 12 8" xfId="28579" xr:uid="{00000000-0005-0000-0000-000072080000}"/>
    <cellStyle name="Notiz 12 9" xfId="42070" xr:uid="{00000000-0005-0000-0000-000072080000}"/>
    <cellStyle name="Notiz 13" xfId="3859" xr:uid="{00000000-0005-0000-0000-000076080000}"/>
    <cellStyle name="Notiz 13 2" xfId="7220" xr:uid="{00000000-0005-0000-0000-000076080000}"/>
    <cellStyle name="Notiz 13 2 2" xfId="20671" xr:uid="{00000000-0005-0000-0000-000076080000}"/>
    <cellStyle name="Notiz 13 2 3" xfId="34155" xr:uid="{00000000-0005-0000-0000-000076080000}"/>
    <cellStyle name="Notiz 13 2 4" xfId="47646" xr:uid="{00000000-0005-0000-0000-000076080000}"/>
    <cellStyle name="Notiz 13 3" xfId="10576" xr:uid="{00000000-0005-0000-0000-000076080000}"/>
    <cellStyle name="Notiz 13 3 2" xfId="24027" xr:uid="{00000000-0005-0000-0000-000076080000}"/>
    <cellStyle name="Notiz 13 3 3" xfId="37511" xr:uid="{00000000-0005-0000-0000-000076080000}"/>
    <cellStyle name="Notiz 13 3 4" xfId="51002" xr:uid="{00000000-0005-0000-0000-000076080000}"/>
    <cellStyle name="Notiz 13 4" xfId="13932" xr:uid="{00000000-0005-0000-0000-000076080000}"/>
    <cellStyle name="Notiz 13 4 2" xfId="27383" xr:uid="{00000000-0005-0000-0000-000076080000}"/>
    <cellStyle name="Notiz 13 4 3" xfId="40867" xr:uid="{00000000-0005-0000-0000-000076080000}"/>
    <cellStyle name="Notiz 13 4 4" xfId="54358" xr:uid="{00000000-0005-0000-0000-000076080000}"/>
    <cellStyle name="Notiz 13 5" xfId="17314" xr:uid="{00000000-0005-0000-0000-000076080000}"/>
    <cellStyle name="Notiz 13 6" xfId="30798" xr:uid="{00000000-0005-0000-0000-000076080000}"/>
    <cellStyle name="Notiz 13 7" xfId="44289" xr:uid="{00000000-0005-0000-0000-000076080000}"/>
    <cellStyle name="Notiz 2" xfId="108" xr:uid="{00000000-0005-0000-0000-0000B2010000}"/>
    <cellStyle name="Notiz 2 2" xfId="338" xr:uid="{00000000-0005-0000-0000-0000B3010000}"/>
    <cellStyle name="Notiz 2 2 2" xfId="661" xr:uid="{00000000-0005-0000-0000-0000B4010000}"/>
    <cellStyle name="Notiz 2 2 3" xfId="41582" xr:uid="{00000000-0005-0000-0000-000078080000}"/>
    <cellStyle name="Notiz 2 3" xfId="413" xr:uid="{00000000-0005-0000-0000-0000B5010000}"/>
    <cellStyle name="Notiz 2 3 2" xfId="534" xr:uid="{00000000-0005-0000-0000-0000B6010000}"/>
    <cellStyle name="Notiz 2 3 3" xfId="41547" xr:uid="{00000000-0005-0000-0000-000079080000}"/>
    <cellStyle name="Notiz 2 4" xfId="481" xr:uid="{00000000-0005-0000-0000-0000B7010000}"/>
    <cellStyle name="Notiz 2 5" xfId="337" xr:uid="{00000000-0005-0000-0000-0000B8010000}"/>
    <cellStyle name="Notiz 2 5 2" xfId="41521" xr:uid="{00000000-0005-0000-0000-000077080000}"/>
    <cellStyle name="Notiz 3" xfId="109" xr:uid="{00000000-0005-0000-0000-0000B9010000}"/>
    <cellStyle name="Notiz 3 2" xfId="370" xr:uid="{00000000-0005-0000-0000-0000BA010000}"/>
    <cellStyle name="Notiz 3 3" xfId="41548" xr:uid="{00000000-0005-0000-0000-00007A080000}"/>
    <cellStyle name="Notiz 4" xfId="339" xr:uid="{00000000-0005-0000-0000-0000BB010000}"/>
    <cellStyle name="Notiz 4 10" xfId="4515" xr:uid="{00000000-0005-0000-0000-00007B080000}"/>
    <cellStyle name="Notiz 4 10 2" xfId="17966" xr:uid="{00000000-0005-0000-0000-00007B080000}"/>
    <cellStyle name="Notiz 4 10 3" xfId="31450" xr:uid="{00000000-0005-0000-0000-00007B080000}"/>
    <cellStyle name="Notiz 4 10 4" xfId="44941" xr:uid="{00000000-0005-0000-0000-00007B080000}"/>
    <cellStyle name="Notiz 4 11" xfId="7871" xr:uid="{00000000-0005-0000-0000-00007B080000}"/>
    <cellStyle name="Notiz 4 11 2" xfId="21322" xr:uid="{00000000-0005-0000-0000-00007B080000}"/>
    <cellStyle name="Notiz 4 11 3" xfId="34806" xr:uid="{00000000-0005-0000-0000-00007B080000}"/>
    <cellStyle name="Notiz 4 11 4" xfId="48297" xr:uid="{00000000-0005-0000-0000-00007B080000}"/>
    <cellStyle name="Notiz 4 12" xfId="11227" xr:uid="{00000000-0005-0000-0000-00007B080000}"/>
    <cellStyle name="Notiz 4 12 2" xfId="24678" xr:uid="{00000000-0005-0000-0000-00007B080000}"/>
    <cellStyle name="Notiz 4 12 3" xfId="38162" xr:uid="{00000000-0005-0000-0000-00007B080000}"/>
    <cellStyle name="Notiz 4 12 4" xfId="51653" xr:uid="{00000000-0005-0000-0000-00007B080000}"/>
    <cellStyle name="Notiz 4 13" xfId="14608" xr:uid="{00000000-0005-0000-0000-00007B080000}"/>
    <cellStyle name="Notiz 4 14" xfId="28087" xr:uid="{00000000-0005-0000-0000-00007B080000}"/>
    <cellStyle name="Notiz 4 15" xfId="41565" xr:uid="{00000000-0005-0000-0000-00007B080000}"/>
    <cellStyle name="Notiz 4 2" xfId="587" xr:uid="{00000000-0005-0000-0000-0000BC010000}"/>
    <cellStyle name="Notiz 4 2 10" xfId="14710" xr:uid="{00000000-0005-0000-0000-00007C080000}"/>
    <cellStyle name="Notiz 4 2 11" xfId="28193" xr:uid="{00000000-0005-0000-0000-00007C080000}"/>
    <cellStyle name="Notiz 4 2 12" xfId="41684" xr:uid="{00000000-0005-0000-0000-00007C080000}"/>
    <cellStyle name="Notiz 4 2 2" xfId="1476" xr:uid="{00000000-0005-0000-0000-00007D080000}"/>
    <cellStyle name="Notiz 4 2 2 10" xfId="28443" xr:uid="{00000000-0005-0000-0000-00007D080000}"/>
    <cellStyle name="Notiz 4 2 2 11" xfId="41934" xr:uid="{00000000-0005-0000-0000-00007D080000}"/>
    <cellStyle name="Notiz 4 2 2 2" xfId="2051" xr:uid="{00000000-0005-0000-0000-00007E080000}"/>
    <cellStyle name="Notiz 4 2 2 2 2" xfId="3192" xr:uid="{00000000-0005-0000-0000-00007F080000}"/>
    <cellStyle name="Notiz 4 2 2 2 2 2" xfId="6553" xr:uid="{00000000-0005-0000-0000-00007F080000}"/>
    <cellStyle name="Notiz 4 2 2 2 2 2 2" xfId="20004" xr:uid="{00000000-0005-0000-0000-00007F080000}"/>
    <cellStyle name="Notiz 4 2 2 2 2 2 3" xfId="33488" xr:uid="{00000000-0005-0000-0000-00007F080000}"/>
    <cellStyle name="Notiz 4 2 2 2 2 2 4" xfId="46979" xr:uid="{00000000-0005-0000-0000-00007F080000}"/>
    <cellStyle name="Notiz 4 2 2 2 2 3" xfId="9909" xr:uid="{00000000-0005-0000-0000-00007F080000}"/>
    <cellStyle name="Notiz 4 2 2 2 2 3 2" xfId="23360" xr:uid="{00000000-0005-0000-0000-00007F080000}"/>
    <cellStyle name="Notiz 4 2 2 2 2 3 3" xfId="36844" xr:uid="{00000000-0005-0000-0000-00007F080000}"/>
    <cellStyle name="Notiz 4 2 2 2 2 3 4" xfId="50335" xr:uid="{00000000-0005-0000-0000-00007F080000}"/>
    <cellStyle name="Notiz 4 2 2 2 2 4" xfId="13265" xr:uid="{00000000-0005-0000-0000-00007F080000}"/>
    <cellStyle name="Notiz 4 2 2 2 2 4 2" xfId="26716" xr:uid="{00000000-0005-0000-0000-00007F080000}"/>
    <cellStyle name="Notiz 4 2 2 2 2 4 3" xfId="40200" xr:uid="{00000000-0005-0000-0000-00007F080000}"/>
    <cellStyle name="Notiz 4 2 2 2 2 4 4" xfId="53691" xr:uid="{00000000-0005-0000-0000-00007F080000}"/>
    <cellStyle name="Notiz 4 2 2 2 2 5" xfId="16647" xr:uid="{00000000-0005-0000-0000-00007F080000}"/>
    <cellStyle name="Notiz 4 2 2 2 2 6" xfId="30131" xr:uid="{00000000-0005-0000-0000-00007F080000}"/>
    <cellStyle name="Notiz 4 2 2 2 2 7" xfId="43622" xr:uid="{00000000-0005-0000-0000-00007F080000}"/>
    <cellStyle name="Notiz 4 2 2 2 3" xfId="5426" xr:uid="{00000000-0005-0000-0000-00007E080000}"/>
    <cellStyle name="Notiz 4 2 2 2 3 2" xfId="18877" xr:uid="{00000000-0005-0000-0000-00007E080000}"/>
    <cellStyle name="Notiz 4 2 2 2 3 3" xfId="32361" xr:uid="{00000000-0005-0000-0000-00007E080000}"/>
    <cellStyle name="Notiz 4 2 2 2 3 4" xfId="45852" xr:uid="{00000000-0005-0000-0000-00007E080000}"/>
    <cellStyle name="Notiz 4 2 2 2 4" xfId="8782" xr:uid="{00000000-0005-0000-0000-00007E080000}"/>
    <cellStyle name="Notiz 4 2 2 2 4 2" xfId="22233" xr:uid="{00000000-0005-0000-0000-00007E080000}"/>
    <cellStyle name="Notiz 4 2 2 2 4 3" xfId="35717" xr:uid="{00000000-0005-0000-0000-00007E080000}"/>
    <cellStyle name="Notiz 4 2 2 2 4 4" xfId="49208" xr:uid="{00000000-0005-0000-0000-00007E080000}"/>
    <cellStyle name="Notiz 4 2 2 2 5" xfId="12138" xr:uid="{00000000-0005-0000-0000-00007E080000}"/>
    <cellStyle name="Notiz 4 2 2 2 5 2" xfId="25589" xr:uid="{00000000-0005-0000-0000-00007E080000}"/>
    <cellStyle name="Notiz 4 2 2 2 5 3" xfId="39073" xr:uid="{00000000-0005-0000-0000-00007E080000}"/>
    <cellStyle name="Notiz 4 2 2 2 5 4" xfId="52564" xr:uid="{00000000-0005-0000-0000-00007E080000}"/>
    <cellStyle name="Notiz 4 2 2 2 6" xfId="15520" xr:uid="{00000000-0005-0000-0000-00007E080000}"/>
    <cellStyle name="Notiz 4 2 2 2 7" xfId="29004" xr:uid="{00000000-0005-0000-0000-00007E080000}"/>
    <cellStyle name="Notiz 4 2 2 2 8" xfId="42495" xr:uid="{00000000-0005-0000-0000-00007E080000}"/>
    <cellStyle name="Notiz 4 2 2 3" xfId="2632" xr:uid="{00000000-0005-0000-0000-000080080000}"/>
    <cellStyle name="Notiz 4 2 2 3 2" xfId="5993" xr:uid="{00000000-0005-0000-0000-000080080000}"/>
    <cellStyle name="Notiz 4 2 2 3 2 2" xfId="19444" xr:uid="{00000000-0005-0000-0000-000080080000}"/>
    <cellStyle name="Notiz 4 2 2 3 2 3" xfId="32928" xr:uid="{00000000-0005-0000-0000-000080080000}"/>
    <cellStyle name="Notiz 4 2 2 3 2 4" xfId="46419" xr:uid="{00000000-0005-0000-0000-000080080000}"/>
    <cellStyle name="Notiz 4 2 2 3 3" xfId="9349" xr:uid="{00000000-0005-0000-0000-000080080000}"/>
    <cellStyle name="Notiz 4 2 2 3 3 2" xfId="22800" xr:uid="{00000000-0005-0000-0000-000080080000}"/>
    <cellStyle name="Notiz 4 2 2 3 3 3" xfId="36284" xr:uid="{00000000-0005-0000-0000-000080080000}"/>
    <cellStyle name="Notiz 4 2 2 3 3 4" xfId="49775" xr:uid="{00000000-0005-0000-0000-000080080000}"/>
    <cellStyle name="Notiz 4 2 2 3 4" xfId="12705" xr:uid="{00000000-0005-0000-0000-000080080000}"/>
    <cellStyle name="Notiz 4 2 2 3 4 2" xfId="26156" xr:uid="{00000000-0005-0000-0000-000080080000}"/>
    <cellStyle name="Notiz 4 2 2 3 4 3" xfId="39640" xr:uid="{00000000-0005-0000-0000-000080080000}"/>
    <cellStyle name="Notiz 4 2 2 3 4 4" xfId="53131" xr:uid="{00000000-0005-0000-0000-000080080000}"/>
    <cellStyle name="Notiz 4 2 2 3 5" xfId="16087" xr:uid="{00000000-0005-0000-0000-000080080000}"/>
    <cellStyle name="Notiz 4 2 2 3 6" xfId="29571" xr:uid="{00000000-0005-0000-0000-000080080000}"/>
    <cellStyle name="Notiz 4 2 2 3 7" xfId="43062" xr:uid="{00000000-0005-0000-0000-000080080000}"/>
    <cellStyle name="Notiz 4 2 2 4" xfId="3737" xr:uid="{00000000-0005-0000-0000-000081080000}"/>
    <cellStyle name="Notiz 4 2 2 4 2" xfId="7098" xr:uid="{00000000-0005-0000-0000-000081080000}"/>
    <cellStyle name="Notiz 4 2 2 4 2 2" xfId="20549" xr:uid="{00000000-0005-0000-0000-000081080000}"/>
    <cellStyle name="Notiz 4 2 2 4 2 3" xfId="34033" xr:uid="{00000000-0005-0000-0000-000081080000}"/>
    <cellStyle name="Notiz 4 2 2 4 2 4" xfId="47524" xr:uid="{00000000-0005-0000-0000-000081080000}"/>
    <cellStyle name="Notiz 4 2 2 4 3" xfId="10454" xr:uid="{00000000-0005-0000-0000-000081080000}"/>
    <cellStyle name="Notiz 4 2 2 4 3 2" xfId="23905" xr:uid="{00000000-0005-0000-0000-000081080000}"/>
    <cellStyle name="Notiz 4 2 2 4 3 3" xfId="37389" xr:uid="{00000000-0005-0000-0000-000081080000}"/>
    <cellStyle name="Notiz 4 2 2 4 3 4" xfId="50880" xr:uid="{00000000-0005-0000-0000-000081080000}"/>
    <cellStyle name="Notiz 4 2 2 4 4" xfId="13810" xr:uid="{00000000-0005-0000-0000-000081080000}"/>
    <cellStyle name="Notiz 4 2 2 4 4 2" xfId="27261" xr:uid="{00000000-0005-0000-0000-000081080000}"/>
    <cellStyle name="Notiz 4 2 2 4 4 3" xfId="40745" xr:uid="{00000000-0005-0000-0000-000081080000}"/>
    <cellStyle name="Notiz 4 2 2 4 4 4" xfId="54236" xr:uid="{00000000-0005-0000-0000-000081080000}"/>
    <cellStyle name="Notiz 4 2 2 4 5" xfId="17192" xr:uid="{00000000-0005-0000-0000-000081080000}"/>
    <cellStyle name="Notiz 4 2 2 4 6" xfId="30676" xr:uid="{00000000-0005-0000-0000-000081080000}"/>
    <cellStyle name="Notiz 4 2 2 4 7" xfId="44167" xr:uid="{00000000-0005-0000-0000-000081080000}"/>
    <cellStyle name="Notiz 4 2 2 5" xfId="4317" xr:uid="{00000000-0005-0000-0000-000082080000}"/>
    <cellStyle name="Notiz 4 2 2 5 2" xfId="7674" xr:uid="{00000000-0005-0000-0000-000082080000}"/>
    <cellStyle name="Notiz 4 2 2 5 2 2" xfId="21125" xr:uid="{00000000-0005-0000-0000-000082080000}"/>
    <cellStyle name="Notiz 4 2 2 5 2 3" xfId="34609" xr:uid="{00000000-0005-0000-0000-000082080000}"/>
    <cellStyle name="Notiz 4 2 2 5 2 4" xfId="48100" xr:uid="{00000000-0005-0000-0000-000082080000}"/>
    <cellStyle name="Notiz 4 2 2 5 3" xfId="11030" xr:uid="{00000000-0005-0000-0000-000082080000}"/>
    <cellStyle name="Notiz 4 2 2 5 3 2" xfId="24481" xr:uid="{00000000-0005-0000-0000-000082080000}"/>
    <cellStyle name="Notiz 4 2 2 5 3 3" xfId="37965" xr:uid="{00000000-0005-0000-0000-000082080000}"/>
    <cellStyle name="Notiz 4 2 2 5 3 4" xfId="51456" xr:uid="{00000000-0005-0000-0000-000082080000}"/>
    <cellStyle name="Notiz 4 2 2 5 4" xfId="14386" xr:uid="{00000000-0005-0000-0000-000082080000}"/>
    <cellStyle name="Notiz 4 2 2 5 4 2" xfId="27837" xr:uid="{00000000-0005-0000-0000-000082080000}"/>
    <cellStyle name="Notiz 4 2 2 5 4 3" xfId="41321" xr:uid="{00000000-0005-0000-0000-000082080000}"/>
    <cellStyle name="Notiz 4 2 2 5 4 4" xfId="54812" xr:uid="{00000000-0005-0000-0000-000082080000}"/>
    <cellStyle name="Notiz 4 2 2 5 5" xfId="17768" xr:uid="{00000000-0005-0000-0000-000082080000}"/>
    <cellStyle name="Notiz 4 2 2 5 6" xfId="31252" xr:uid="{00000000-0005-0000-0000-000082080000}"/>
    <cellStyle name="Notiz 4 2 2 5 7" xfId="44743" xr:uid="{00000000-0005-0000-0000-000082080000}"/>
    <cellStyle name="Notiz 4 2 2 6" xfId="4867" xr:uid="{00000000-0005-0000-0000-00007D080000}"/>
    <cellStyle name="Notiz 4 2 2 6 2" xfId="18318" xr:uid="{00000000-0005-0000-0000-00007D080000}"/>
    <cellStyle name="Notiz 4 2 2 6 3" xfId="31802" xr:uid="{00000000-0005-0000-0000-00007D080000}"/>
    <cellStyle name="Notiz 4 2 2 6 4" xfId="45293" xr:uid="{00000000-0005-0000-0000-00007D080000}"/>
    <cellStyle name="Notiz 4 2 2 7" xfId="8223" xr:uid="{00000000-0005-0000-0000-00007D080000}"/>
    <cellStyle name="Notiz 4 2 2 7 2" xfId="21674" xr:uid="{00000000-0005-0000-0000-00007D080000}"/>
    <cellStyle name="Notiz 4 2 2 7 3" xfId="35158" xr:uid="{00000000-0005-0000-0000-00007D080000}"/>
    <cellStyle name="Notiz 4 2 2 7 4" xfId="48649" xr:uid="{00000000-0005-0000-0000-00007D080000}"/>
    <cellStyle name="Notiz 4 2 2 8" xfId="11579" xr:uid="{00000000-0005-0000-0000-00007D080000}"/>
    <cellStyle name="Notiz 4 2 2 8 2" xfId="25030" xr:uid="{00000000-0005-0000-0000-00007D080000}"/>
    <cellStyle name="Notiz 4 2 2 8 3" xfId="38514" xr:uid="{00000000-0005-0000-0000-00007D080000}"/>
    <cellStyle name="Notiz 4 2 2 8 4" xfId="52005" xr:uid="{00000000-0005-0000-0000-00007D080000}"/>
    <cellStyle name="Notiz 4 2 2 9" xfId="14960" xr:uid="{00000000-0005-0000-0000-00007D080000}"/>
    <cellStyle name="Notiz 4 2 3" xfId="1802" xr:uid="{00000000-0005-0000-0000-000083080000}"/>
    <cellStyle name="Notiz 4 2 3 2" xfId="2942" xr:uid="{00000000-0005-0000-0000-000084080000}"/>
    <cellStyle name="Notiz 4 2 3 2 2" xfId="6303" xr:uid="{00000000-0005-0000-0000-000084080000}"/>
    <cellStyle name="Notiz 4 2 3 2 2 2" xfId="19754" xr:uid="{00000000-0005-0000-0000-000084080000}"/>
    <cellStyle name="Notiz 4 2 3 2 2 3" xfId="33238" xr:uid="{00000000-0005-0000-0000-000084080000}"/>
    <cellStyle name="Notiz 4 2 3 2 2 4" xfId="46729" xr:uid="{00000000-0005-0000-0000-000084080000}"/>
    <cellStyle name="Notiz 4 2 3 2 3" xfId="9659" xr:uid="{00000000-0005-0000-0000-000084080000}"/>
    <cellStyle name="Notiz 4 2 3 2 3 2" xfId="23110" xr:uid="{00000000-0005-0000-0000-000084080000}"/>
    <cellStyle name="Notiz 4 2 3 2 3 3" xfId="36594" xr:uid="{00000000-0005-0000-0000-000084080000}"/>
    <cellStyle name="Notiz 4 2 3 2 3 4" xfId="50085" xr:uid="{00000000-0005-0000-0000-000084080000}"/>
    <cellStyle name="Notiz 4 2 3 2 4" xfId="13015" xr:uid="{00000000-0005-0000-0000-000084080000}"/>
    <cellStyle name="Notiz 4 2 3 2 4 2" xfId="26466" xr:uid="{00000000-0005-0000-0000-000084080000}"/>
    <cellStyle name="Notiz 4 2 3 2 4 3" xfId="39950" xr:uid="{00000000-0005-0000-0000-000084080000}"/>
    <cellStyle name="Notiz 4 2 3 2 4 4" xfId="53441" xr:uid="{00000000-0005-0000-0000-000084080000}"/>
    <cellStyle name="Notiz 4 2 3 2 5" xfId="16397" xr:uid="{00000000-0005-0000-0000-000084080000}"/>
    <cellStyle name="Notiz 4 2 3 2 6" xfId="29881" xr:uid="{00000000-0005-0000-0000-000084080000}"/>
    <cellStyle name="Notiz 4 2 3 2 7" xfId="43372" xr:uid="{00000000-0005-0000-0000-000084080000}"/>
    <cellStyle name="Notiz 4 2 3 3" xfId="5176" xr:uid="{00000000-0005-0000-0000-000083080000}"/>
    <cellStyle name="Notiz 4 2 3 3 2" xfId="18627" xr:uid="{00000000-0005-0000-0000-000083080000}"/>
    <cellStyle name="Notiz 4 2 3 3 3" xfId="32111" xr:uid="{00000000-0005-0000-0000-000083080000}"/>
    <cellStyle name="Notiz 4 2 3 3 4" xfId="45602" xr:uid="{00000000-0005-0000-0000-000083080000}"/>
    <cellStyle name="Notiz 4 2 3 4" xfId="8532" xr:uid="{00000000-0005-0000-0000-000083080000}"/>
    <cellStyle name="Notiz 4 2 3 4 2" xfId="21983" xr:uid="{00000000-0005-0000-0000-000083080000}"/>
    <cellStyle name="Notiz 4 2 3 4 3" xfId="35467" xr:uid="{00000000-0005-0000-0000-000083080000}"/>
    <cellStyle name="Notiz 4 2 3 4 4" xfId="48958" xr:uid="{00000000-0005-0000-0000-000083080000}"/>
    <cellStyle name="Notiz 4 2 3 5" xfId="11888" xr:uid="{00000000-0005-0000-0000-000083080000}"/>
    <cellStyle name="Notiz 4 2 3 5 2" xfId="25339" xr:uid="{00000000-0005-0000-0000-000083080000}"/>
    <cellStyle name="Notiz 4 2 3 5 3" xfId="38823" xr:uid="{00000000-0005-0000-0000-000083080000}"/>
    <cellStyle name="Notiz 4 2 3 5 4" xfId="52314" xr:uid="{00000000-0005-0000-0000-000083080000}"/>
    <cellStyle name="Notiz 4 2 3 6" xfId="15270" xr:uid="{00000000-0005-0000-0000-000083080000}"/>
    <cellStyle name="Notiz 4 2 3 7" xfId="28754" xr:uid="{00000000-0005-0000-0000-000083080000}"/>
    <cellStyle name="Notiz 4 2 3 8" xfId="42245" xr:uid="{00000000-0005-0000-0000-000083080000}"/>
    <cellStyle name="Notiz 4 2 4" xfId="2381" xr:uid="{00000000-0005-0000-0000-000085080000}"/>
    <cellStyle name="Notiz 4 2 4 2" xfId="5743" xr:uid="{00000000-0005-0000-0000-000085080000}"/>
    <cellStyle name="Notiz 4 2 4 2 2" xfId="19194" xr:uid="{00000000-0005-0000-0000-000085080000}"/>
    <cellStyle name="Notiz 4 2 4 2 3" xfId="32678" xr:uid="{00000000-0005-0000-0000-000085080000}"/>
    <cellStyle name="Notiz 4 2 4 2 4" xfId="46169" xr:uid="{00000000-0005-0000-0000-000085080000}"/>
    <cellStyle name="Notiz 4 2 4 3" xfId="9099" xr:uid="{00000000-0005-0000-0000-000085080000}"/>
    <cellStyle name="Notiz 4 2 4 3 2" xfId="22550" xr:uid="{00000000-0005-0000-0000-000085080000}"/>
    <cellStyle name="Notiz 4 2 4 3 3" xfId="36034" xr:uid="{00000000-0005-0000-0000-000085080000}"/>
    <cellStyle name="Notiz 4 2 4 3 4" xfId="49525" xr:uid="{00000000-0005-0000-0000-000085080000}"/>
    <cellStyle name="Notiz 4 2 4 4" xfId="12455" xr:uid="{00000000-0005-0000-0000-000085080000}"/>
    <cellStyle name="Notiz 4 2 4 4 2" xfId="25906" xr:uid="{00000000-0005-0000-0000-000085080000}"/>
    <cellStyle name="Notiz 4 2 4 4 3" xfId="39390" xr:uid="{00000000-0005-0000-0000-000085080000}"/>
    <cellStyle name="Notiz 4 2 4 4 4" xfId="52881" xr:uid="{00000000-0005-0000-0000-000085080000}"/>
    <cellStyle name="Notiz 4 2 4 5" xfId="15837" xr:uid="{00000000-0005-0000-0000-000085080000}"/>
    <cellStyle name="Notiz 4 2 4 6" xfId="29321" xr:uid="{00000000-0005-0000-0000-000085080000}"/>
    <cellStyle name="Notiz 4 2 4 7" xfId="42812" xr:uid="{00000000-0005-0000-0000-000085080000}"/>
    <cellStyle name="Notiz 4 2 5" xfId="3487" xr:uid="{00000000-0005-0000-0000-000086080000}"/>
    <cellStyle name="Notiz 4 2 5 2" xfId="6848" xr:uid="{00000000-0005-0000-0000-000086080000}"/>
    <cellStyle name="Notiz 4 2 5 2 2" xfId="20299" xr:uid="{00000000-0005-0000-0000-000086080000}"/>
    <cellStyle name="Notiz 4 2 5 2 3" xfId="33783" xr:uid="{00000000-0005-0000-0000-000086080000}"/>
    <cellStyle name="Notiz 4 2 5 2 4" xfId="47274" xr:uid="{00000000-0005-0000-0000-000086080000}"/>
    <cellStyle name="Notiz 4 2 5 3" xfId="10204" xr:uid="{00000000-0005-0000-0000-000086080000}"/>
    <cellStyle name="Notiz 4 2 5 3 2" xfId="23655" xr:uid="{00000000-0005-0000-0000-000086080000}"/>
    <cellStyle name="Notiz 4 2 5 3 3" xfId="37139" xr:uid="{00000000-0005-0000-0000-000086080000}"/>
    <cellStyle name="Notiz 4 2 5 3 4" xfId="50630" xr:uid="{00000000-0005-0000-0000-000086080000}"/>
    <cellStyle name="Notiz 4 2 5 4" xfId="13560" xr:uid="{00000000-0005-0000-0000-000086080000}"/>
    <cellStyle name="Notiz 4 2 5 4 2" xfId="27011" xr:uid="{00000000-0005-0000-0000-000086080000}"/>
    <cellStyle name="Notiz 4 2 5 4 3" xfId="40495" xr:uid="{00000000-0005-0000-0000-000086080000}"/>
    <cellStyle name="Notiz 4 2 5 4 4" xfId="53986" xr:uid="{00000000-0005-0000-0000-000086080000}"/>
    <cellStyle name="Notiz 4 2 5 5" xfId="16942" xr:uid="{00000000-0005-0000-0000-000086080000}"/>
    <cellStyle name="Notiz 4 2 5 6" xfId="30426" xr:uid="{00000000-0005-0000-0000-000086080000}"/>
    <cellStyle name="Notiz 4 2 5 7" xfId="43917" xr:uid="{00000000-0005-0000-0000-000086080000}"/>
    <cellStyle name="Notiz 4 2 6" xfId="4067" xr:uid="{00000000-0005-0000-0000-000087080000}"/>
    <cellStyle name="Notiz 4 2 6 2" xfId="7424" xr:uid="{00000000-0005-0000-0000-000087080000}"/>
    <cellStyle name="Notiz 4 2 6 2 2" xfId="20875" xr:uid="{00000000-0005-0000-0000-000087080000}"/>
    <cellStyle name="Notiz 4 2 6 2 3" xfId="34359" xr:uid="{00000000-0005-0000-0000-000087080000}"/>
    <cellStyle name="Notiz 4 2 6 2 4" xfId="47850" xr:uid="{00000000-0005-0000-0000-000087080000}"/>
    <cellStyle name="Notiz 4 2 6 3" xfId="10780" xr:uid="{00000000-0005-0000-0000-000087080000}"/>
    <cellStyle name="Notiz 4 2 6 3 2" xfId="24231" xr:uid="{00000000-0005-0000-0000-000087080000}"/>
    <cellStyle name="Notiz 4 2 6 3 3" xfId="37715" xr:uid="{00000000-0005-0000-0000-000087080000}"/>
    <cellStyle name="Notiz 4 2 6 3 4" xfId="51206" xr:uid="{00000000-0005-0000-0000-000087080000}"/>
    <cellStyle name="Notiz 4 2 6 4" xfId="14136" xr:uid="{00000000-0005-0000-0000-000087080000}"/>
    <cellStyle name="Notiz 4 2 6 4 2" xfId="27587" xr:uid="{00000000-0005-0000-0000-000087080000}"/>
    <cellStyle name="Notiz 4 2 6 4 3" xfId="41071" xr:uid="{00000000-0005-0000-0000-000087080000}"/>
    <cellStyle name="Notiz 4 2 6 4 4" xfId="54562" xr:uid="{00000000-0005-0000-0000-000087080000}"/>
    <cellStyle name="Notiz 4 2 6 5" xfId="17518" xr:uid="{00000000-0005-0000-0000-000087080000}"/>
    <cellStyle name="Notiz 4 2 6 6" xfId="31002" xr:uid="{00000000-0005-0000-0000-000087080000}"/>
    <cellStyle name="Notiz 4 2 6 7" xfId="44493" xr:uid="{00000000-0005-0000-0000-000087080000}"/>
    <cellStyle name="Notiz 4 2 7" xfId="4617" xr:uid="{00000000-0005-0000-0000-00007C080000}"/>
    <cellStyle name="Notiz 4 2 7 2" xfId="18068" xr:uid="{00000000-0005-0000-0000-00007C080000}"/>
    <cellStyle name="Notiz 4 2 7 3" xfId="31552" xr:uid="{00000000-0005-0000-0000-00007C080000}"/>
    <cellStyle name="Notiz 4 2 7 4" xfId="45043" xr:uid="{00000000-0005-0000-0000-00007C080000}"/>
    <cellStyle name="Notiz 4 2 8" xfId="7973" xr:uid="{00000000-0005-0000-0000-00007C080000}"/>
    <cellStyle name="Notiz 4 2 8 2" xfId="21424" xr:uid="{00000000-0005-0000-0000-00007C080000}"/>
    <cellStyle name="Notiz 4 2 8 3" xfId="34908" xr:uid="{00000000-0005-0000-0000-00007C080000}"/>
    <cellStyle name="Notiz 4 2 8 4" xfId="48399" xr:uid="{00000000-0005-0000-0000-00007C080000}"/>
    <cellStyle name="Notiz 4 2 9" xfId="11329" xr:uid="{00000000-0005-0000-0000-00007C080000}"/>
    <cellStyle name="Notiz 4 2 9 2" xfId="24780" xr:uid="{00000000-0005-0000-0000-00007C080000}"/>
    <cellStyle name="Notiz 4 2 9 3" xfId="38264" xr:uid="{00000000-0005-0000-0000-00007C080000}"/>
    <cellStyle name="Notiz 4 2 9 4" xfId="51755" xr:uid="{00000000-0005-0000-0000-00007C080000}"/>
    <cellStyle name="Notiz 4 3" xfId="1320" xr:uid="{00000000-0005-0000-0000-000088080000}"/>
    <cellStyle name="Notiz 4 3 10" xfId="14796" xr:uid="{00000000-0005-0000-0000-000088080000}"/>
    <cellStyle name="Notiz 4 3 11" xfId="28279" xr:uid="{00000000-0005-0000-0000-000088080000}"/>
    <cellStyle name="Notiz 4 3 12" xfId="41770" xr:uid="{00000000-0005-0000-0000-000088080000}"/>
    <cellStyle name="Notiz 4 3 2" xfId="1560" xr:uid="{00000000-0005-0000-0000-000089080000}"/>
    <cellStyle name="Notiz 4 3 2 10" xfId="28529" xr:uid="{00000000-0005-0000-0000-000089080000}"/>
    <cellStyle name="Notiz 4 3 2 11" xfId="42020" xr:uid="{00000000-0005-0000-0000-000089080000}"/>
    <cellStyle name="Notiz 4 3 2 2" xfId="2137" xr:uid="{00000000-0005-0000-0000-00008A080000}"/>
    <cellStyle name="Notiz 4 3 2 2 2" xfId="3278" xr:uid="{00000000-0005-0000-0000-00008B080000}"/>
    <cellStyle name="Notiz 4 3 2 2 2 2" xfId="6639" xr:uid="{00000000-0005-0000-0000-00008B080000}"/>
    <cellStyle name="Notiz 4 3 2 2 2 2 2" xfId="20090" xr:uid="{00000000-0005-0000-0000-00008B080000}"/>
    <cellStyle name="Notiz 4 3 2 2 2 2 3" xfId="33574" xr:uid="{00000000-0005-0000-0000-00008B080000}"/>
    <cellStyle name="Notiz 4 3 2 2 2 2 4" xfId="47065" xr:uid="{00000000-0005-0000-0000-00008B080000}"/>
    <cellStyle name="Notiz 4 3 2 2 2 3" xfId="9995" xr:uid="{00000000-0005-0000-0000-00008B080000}"/>
    <cellStyle name="Notiz 4 3 2 2 2 3 2" xfId="23446" xr:uid="{00000000-0005-0000-0000-00008B080000}"/>
    <cellStyle name="Notiz 4 3 2 2 2 3 3" xfId="36930" xr:uid="{00000000-0005-0000-0000-00008B080000}"/>
    <cellStyle name="Notiz 4 3 2 2 2 3 4" xfId="50421" xr:uid="{00000000-0005-0000-0000-00008B080000}"/>
    <cellStyle name="Notiz 4 3 2 2 2 4" xfId="13351" xr:uid="{00000000-0005-0000-0000-00008B080000}"/>
    <cellStyle name="Notiz 4 3 2 2 2 4 2" xfId="26802" xr:uid="{00000000-0005-0000-0000-00008B080000}"/>
    <cellStyle name="Notiz 4 3 2 2 2 4 3" xfId="40286" xr:uid="{00000000-0005-0000-0000-00008B080000}"/>
    <cellStyle name="Notiz 4 3 2 2 2 4 4" xfId="53777" xr:uid="{00000000-0005-0000-0000-00008B080000}"/>
    <cellStyle name="Notiz 4 3 2 2 2 5" xfId="16733" xr:uid="{00000000-0005-0000-0000-00008B080000}"/>
    <cellStyle name="Notiz 4 3 2 2 2 6" xfId="30217" xr:uid="{00000000-0005-0000-0000-00008B080000}"/>
    <cellStyle name="Notiz 4 3 2 2 2 7" xfId="43708" xr:uid="{00000000-0005-0000-0000-00008B080000}"/>
    <cellStyle name="Notiz 4 3 2 2 3" xfId="5512" xr:uid="{00000000-0005-0000-0000-00008A080000}"/>
    <cellStyle name="Notiz 4 3 2 2 3 2" xfId="18963" xr:uid="{00000000-0005-0000-0000-00008A080000}"/>
    <cellStyle name="Notiz 4 3 2 2 3 3" xfId="32447" xr:uid="{00000000-0005-0000-0000-00008A080000}"/>
    <cellStyle name="Notiz 4 3 2 2 3 4" xfId="45938" xr:uid="{00000000-0005-0000-0000-00008A080000}"/>
    <cellStyle name="Notiz 4 3 2 2 4" xfId="8868" xr:uid="{00000000-0005-0000-0000-00008A080000}"/>
    <cellStyle name="Notiz 4 3 2 2 4 2" xfId="22319" xr:uid="{00000000-0005-0000-0000-00008A080000}"/>
    <cellStyle name="Notiz 4 3 2 2 4 3" xfId="35803" xr:uid="{00000000-0005-0000-0000-00008A080000}"/>
    <cellStyle name="Notiz 4 3 2 2 4 4" xfId="49294" xr:uid="{00000000-0005-0000-0000-00008A080000}"/>
    <cellStyle name="Notiz 4 3 2 2 5" xfId="12224" xr:uid="{00000000-0005-0000-0000-00008A080000}"/>
    <cellStyle name="Notiz 4 3 2 2 5 2" xfId="25675" xr:uid="{00000000-0005-0000-0000-00008A080000}"/>
    <cellStyle name="Notiz 4 3 2 2 5 3" xfId="39159" xr:uid="{00000000-0005-0000-0000-00008A080000}"/>
    <cellStyle name="Notiz 4 3 2 2 5 4" xfId="52650" xr:uid="{00000000-0005-0000-0000-00008A080000}"/>
    <cellStyle name="Notiz 4 3 2 2 6" xfId="15606" xr:uid="{00000000-0005-0000-0000-00008A080000}"/>
    <cellStyle name="Notiz 4 3 2 2 7" xfId="29090" xr:uid="{00000000-0005-0000-0000-00008A080000}"/>
    <cellStyle name="Notiz 4 3 2 2 8" xfId="42581" xr:uid="{00000000-0005-0000-0000-00008A080000}"/>
    <cellStyle name="Notiz 4 3 2 3" xfId="2718" xr:uid="{00000000-0005-0000-0000-00008C080000}"/>
    <cellStyle name="Notiz 4 3 2 3 2" xfId="6079" xr:uid="{00000000-0005-0000-0000-00008C080000}"/>
    <cellStyle name="Notiz 4 3 2 3 2 2" xfId="19530" xr:uid="{00000000-0005-0000-0000-00008C080000}"/>
    <cellStyle name="Notiz 4 3 2 3 2 3" xfId="33014" xr:uid="{00000000-0005-0000-0000-00008C080000}"/>
    <cellStyle name="Notiz 4 3 2 3 2 4" xfId="46505" xr:uid="{00000000-0005-0000-0000-00008C080000}"/>
    <cellStyle name="Notiz 4 3 2 3 3" xfId="9435" xr:uid="{00000000-0005-0000-0000-00008C080000}"/>
    <cellStyle name="Notiz 4 3 2 3 3 2" xfId="22886" xr:uid="{00000000-0005-0000-0000-00008C080000}"/>
    <cellStyle name="Notiz 4 3 2 3 3 3" xfId="36370" xr:uid="{00000000-0005-0000-0000-00008C080000}"/>
    <cellStyle name="Notiz 4 3 2 3 3 4" xfId="49861" xr:uid="{00000000-0005-0000-0000-00008C080000}"/>
    <cellStyle name="Notiz 4 3 2 3 4" xfId="12791" xr:uid="{00000000-0005-0000-0000-00008C080000}"/>
    <cellStyle name="Notiz 4 3 2 3 4 2" xfId="26242" xr:uid="{00000000-0005-0000-0000-00008C080000}"/>
    <cellStyle name="Notiz 4 3 2 3 4 3" xfId="39726" xr:uid="{00000000-0005-0000-0000-00008C080000}"/>
    <cellStyle name="Notiz 4 3 2 3 4 4" xfId="53217" xr:uid="{00000000-0005-0000-0000-00008C080000}"/>
    <cellStyle name="Notiz 4 3 2 3 5" xfId="16173" xr:uid="{00000000-0005-0000-0000-00008C080000}"/>
    <cellStyle name="Notiz 4 3 2 3 6" xfId="29657" xr:uid="{00000000-0005-0000-0000-00008C080000}"/>
    <cellStyle name="Notiz 4 3 2 3 7" xfId="43148" xr:uid="{00000000-0005-0000-0000-00008C080000}"/>
    <cellStyle name="Notiz 4 3 2 4" xfId="3823" xr:uid="{00000000-0005-0000-0000-00008D080000}"/>
    <cellStyle name="Notiz 4 3 2 4 2" xfId="7184" xr:uid="{00000000-0005-0000-0000-00008D080000}"/>
    <cellStyle name="Notiz 4 3 2 4 2 2" xfId="20635" xr:uid="{00000000-0005-0000-0000-00008D080000}"/>
    <cellStyle name="Notiz 4 3 2 4 2 3" xfId="34119" xr:uid="{00000000-0005-0000-0000-00008D080000}"/>
    <cellStyle name="Notiz 4 3 2 4 2 4" xfId="47610" xr:uid="{00000000-0005-0000-0000-00008D080000}"/>
    <cellStyle name="Notiz 4 3 2 4 3" xfId="10540" xr:uid="{00000000-0005-0000-0000-00008D080000}"/>
    <cellStyle name="Notiz 4 3 2 4 3 2" xfId="23991" xr:uid="{00000000-0005-0000-0000-00008D080000}"/>
    <cellStyle name="Notiz 4 3 2 4 3 3" xfId="37475" xr:uid="{00000000-0005-0000-0000-00008D080000}"/>
    <cellStyle name="Notiz 4 3 2 4 3 4" xfId="50966" xr:uid="{00000000-0005-0000-0000-00008D080000}"/>
    <cellStyle name="Notiz 4 3 2 4 4" xfId="13896" xr:uid="{00000000-0005-0000-0000-00008D080000}"/>
    <cellStyle name="Notiz 4 3 2 4 4 2" xfId="27347" xr:uid="{00000000-0005-0000-0000-00008D080000}"/>
    <cellStyle name="Notiz 4 3 2 4 4 3" xfId="40831" xr:uid="{00000000-0005-0000-0000-00008D080000}"/>
    <cellStyle name="Notiz 4 3 2 4 4 4" xfId="54322" xr:uid="{00000000-0005-0000-0000-00008D080000}"/>
    <cellStyle name="Notiz 4 3 2 4 5" xfId="17278" xr:uid="{00000000-0005-0000-0000-00008D080000}"/>
    <cellStyle name="Notiz 4 3 2 4 6" xfId="30762" xr:uid="{00000000-0005-0000-0000-00008D080000}"/>
    <cellStyle name="Notiz 4 3 2 4 7" xfId="44253" xr:uid="{00000000-0005-0000-0000-00008D080000}"/>
    <cellStyle name="Notiz 4 3 2 5" xfId="4403" xr:uid="{00000000-0005-0000-0000-00008E080000}"/>
    <cellStyle name="Notiz 4 3 2 5 2" xfId="7760" xr:uid="{00000000-0005-0000-0000-00008E080000}"/>
    <cellStyle name="Notiz 4 3 2 5 2 2" xfId="21211" xr:uid="{00000000-0005-0000-0000-00008E080000}"/>
    <cellStyle name="Notiz 4 3 2 5 2 3" xfId="34695" xr:uid="{00000000-0005-0000-0000-00008E080000}"/>
    <cellStyle name="Notiz 4 3 2 5 2 4" xfId="48186" xr:uid="{00000000-0005-0000-0000-00008E080000}"/>
    <cellStyle name="Notiz 4 3 2 5 3" xfId="11116" xr:uid="{00000000-0005-0000-0000-00008E080000}"/>
    <cellStyle name="Notiz 4 3 2 5 3 2" xfId="24567" xr:uid="{00000000-0005-0000-0000-00008E080000}"/>
    <cellStyle name="Notiz 4 3 2 5 3 3" xfId="38051" xr:uid="{00000000-0005-0000-0000-00008E080000}"/>
    <cellStyle name="Notiz 4 3 2 5 3 4" xfId="51542" xr:uid="{00000000-0005-0000-0000-00008E080000}"/>
    <cellStyle name="Notiz 4 3 2 5 4" xfId="14472" xr:uid="{00000000-0005-0000-0000-00008E080000}"/>
    <cellStyle name="Notiz 4 3 2 5 4 2" xfId="27923" xr:uid="{00000000-0005-0000-0000-00008E080000}"/>
    <cellStyle name="Notiz 4 3 2 5 4 3" xfId="41407" xr:uid="{00000000-0005-0000-0000-00008E080000}"/>
    <cellStyle name="Notiz 4 3 2 5 4 4" xfId="54898" xr:uid="{00000000-0005-0000-0000-00008E080000}"/>
    <cellStyle name="Notiz 4 3 2 5 5" xfId="17854" xr:uid="{00000000-0005-0000-0000-00008E080000}"/>
    <cellStyle name="Notiz 4 3 2 5 6" xfId="31338" xr:uid="{00000000-0005-0000-0000-00008E080000}"/>
    <cellStyle name="Notiz 4 3 2 5 7" xfId="44829" xr:uid="{00000000-0005-0000-0000-00008E080000}"/>
    <cellStyle name="Notiz 4 3 2 6" xfId="4953" xr:uid="{00000000-0005-0000-0000-000089080000}"/>
    <cellStyle name="Notiz 4 3 2 6 2" xfId="18404" xr:uid="{00000000-0005-0000-0000-000089080000}"/>
    <cellStyle name="Notiz 4 3 2 6 3" xfId="31888" xr:uid="{00000000-0005-0000-0000-000089080000}"/>
    <cellStyle name="Notiz 4 3 2 6 4" xfId="45379" xr:uid="{00000000-0005-0000-0000-000089080000}"/>
    <cellStyle name="Notiz 4 3 2 7" xfId="8309" xr:uid="{00000000-0005-0000-0000-000089080000}"/>
    <cellStyle name="Notiz 4 3 2 7 2" xfId="21760" xr:uid="{00000000-0005-0000-0000-000089080000}"/>
    <cellStyle name="Notiz 4 3 2 7 3" xfId="35244" xr:uid="{00000000-0005-0000-0000-000089080000}"/>
    <cellStyle name="Notiz 4 3 2 7 4" xfId="48735" xr:uid="{00000000-0005-0000-0000-000089080000}"/>
    <cellStyle name="Notiz 4 3 2 8" xfId="11665" xr:uid="{00000000-0005-0000-0000-000089080000}"/>
    <cellStyle name="Notiz 4 3 2 8 2" xfId="25116" xr:uid="{00000000-0005-0000-0000-000089080000}"/>
    <cellStyle name="Notiz 4 3 2 8 3" xfId="38600" xr:uid="{00000000-0005-0000-0000-000089080000}"/>
    <cellStyle name="Notiz 4 3 2 8 4" xfId="52091" xr:uid="{00000000-0005-0000-0000-000089080000}"/>
    <cellStyle name="Notiz 4 3 2 9" xfId="15046" xr:uid="{00000000-0005-0000-0000-000089080000}"/>
    <cellStyle name="Notiz 4 3 3" xfId="1888" xr:uid="{00000000-0005-0000-0000-00008F080000}"/>
    <cellStyle name="Notiz 4 3 3 2" xfId="3028" xr:uid="{00000000-0005-0000-0000-000090080000}"/>
    <cellStyle name="Notiz 4 3 3 2 2" xfId="6389" xr:uid="{00000000-0005-0000-0000-000090080000}"/>
    <cellStyle name="Notiz 4 3 3 2 2 2" xfId="19840" xr:uid="{00000000-0005-0000-0000-000090080000}"/>
    <cellStyle name="Notiz 4 3 3 2 2 3" xfId="33324" xr:uid="{00000000-0005-0000-0000-000090080000}"/>
    <cellStyle name="Notiz 4 3 3 2 2 4" xfId="46815" xr:uid="{00000000-0005-0000-0000-000090080000}"/>
    <cellStyle name="Notiz 4 3 3 2 3" xfId="9745" xr:uid="{00000000-0005-0000-0000-000090080000}"/>
    <cellStyle name="Notiz 4 3 3 2 3 2" xfId="23196" xr:uid="{00000000-0005-0000-0000-000090080000}"/>
    <cellStyle name="Notiz 4 3 3 2 3 3" xfId="36680" xr:uid="{00000000-0005-0000-0000-000090080000}"/>
    <cellStyle name="Notiz 4 3 3 2 3 4" xfId="50171" xr:uid="{00000000-0005-0000-0000-000090080000}"/>
    <cellStyle name="Notiz 4 3 3 2 4" xfId="13101" xr:uid="{00000000-0005-0000-0000-000090080000}"/>
    <cellStyle name="Notiz 4 3 3 2 4 2" xfId="26552" xr:uid="{00000000-0005-0000-0000-000090080000}"/>
    <cellStyle name="Notiz 4 3 3 2 4 3" xfId="40036" xr:uid="{00000000-0005-0000-0000-000090080000}"/>
    <cellStyle name="Notiz 4 3 3 2 4 4" xfId="53527" xr:uid="{00000000-0005-0000-0000-000090080000}"/>
    <cellStyle name="Notiz 4 3 3 2 5" xfId="16483" xr:uid="{00000000-0005-0000-0000-000090080000}"/>
    <cellStyle name="Notiz 4 3 3 2 6" xfId="29967" xr:uid="{00000000-0005-0000-0000-000090080000}"/>
    <cellStyle name="Notiz 4 3 3 2 7" xfId="43458" xr:uid="{00000000-0005-0000-0000-000090080000}"/>
    <cellStyle name="Notiz 4 3 3 3" xfId="5262" xr:uid="{00000000-0005-0000-0000-00008F080000}"/>
    <cellStyle name="Notiz 4 3 3 3 2" xfId="18713" xr:uid="{00000000-0005-0000-0000-00008F080000}"/>
    <cellStyle name="Notiz 4 3 3 3 3" xfId="32197" xr:uid="{00000000-0005-0000-0000-00008F080000}"/>
    <cellStyle name="Notiz 4 3 3 3 4" xfId="45688" xr:uid="{00000000-0005-0000-0000-00008F080000}"/>
    <cellStyle name="Notiz 4 3 3 4" xfId="8618" xr:uid="{00000000-0005-0000-0000-00008F080000}"/>
    <cellStyle name="Notiz 4 3 3 4 2" xfId="22069" xr:uid="{00000000-0005-0000-0000-00008F080000}"/>
    <cellStyle name="Notiz 4 3 3 4 3" xfId="35553" xr:uid="{00000000-0005-0000-0000-00008F080000}"/>
    <cellStyle name="Notiz 4 3 3 4 4" xfId="49044" xr:uid="{00000000-0005-0000-0000-00008F080000}"/>
    <cellStyle name="Notiz 4 3 3 5" xfId="11974" xr:uid="{00000000-0005-0000-0000-00008F080000}"/>
    <cellStyle name="Notiz 4 3 3 5 2" xfId="25425" xr:uid="{00000000-0005-0000-0000-00008F080000}"/>
    <cellStyle name="Notiz 4 3 3 5 3" xfId="38909" xr:uid="{00000000-0005-0000-0000-00008F080000}"/>
    <cellStyle name="Notiz 4 3 3 5 4" xfId="52400" xr:uid="{00000000-0005-0000-0000-00008F080000}"/>
    <cellStyle name="Notiz 4 3 3 6" xfId="15356" xr:uid="{00000000-0005-0000-0000-00008F080000}"/>
    <cellStyle name="Notiz 4 3 3 7" xfId="28840" xr:uid="{00000000-0005-0000-0000-00008F080000}"/>
    <cellStyle name="Notiz 4 3 3 8" xfId="42331" xr:uid="{00000000-0005-0000-0000-00008F080000}"/>
    <cellStyle name="Notiz 4 3 4" xfId="2467" xr:uid="{00000000-0005-0000-0000-000091080000}"/>
    <cellStyle name="Notiz 4 3 4 2" xfId="5829" xr:uid="{00000000-0005-0000-0000-000091080000}"/>
    <cellStyle name="Notiz 4 3 4 2 2" xfId="19280" xr:uid="{00000000-0005-0000-0000-000091080000}"/>
    <cellStyle name="Notiz 4 3 4 2 3" xfId="32764" xr:uid="{00000000-0005-0000-0000-000091080000}"/>
    <cellStyle name="Notiz 4 3 4 2 4" xfId="46255" xr:uid="{00000000-0005-0000-0000-000091080000}"/>
    <cellStyle name="Notiz 4 3 4 3" xfId="9185" xr:uid="{00000000-0005-0000-0000-000091080000}"/>
    <cellStyle name="Notiz 4 3 4 3 2" xfId="22636" xr:uid="{00000000-0005-0000-0000-000091080000}"/>
    <cellStyle name="Notiz 4 3 4 3 3" xfId="36120" xr:uid="{00000000-0005-0000-0000-000091080000}"/>
    <cellStyle name="Notiz 4 3 4 3 4" xfId="49611" xr:uid="{00000000-0005-0000-0000-000091080000}"/>
    <cellStyle name="Notiz 4 3 4 4" xfId="12541" xr:uid="{00000000-0005-0000-0000-000091080000}"/>
    <cellStyle name="Notiz 4 3 4 4 2" xfId="25992" xr:uid="{00000000-0005-0000-0000-000091080000}"/>
    <cellStyle name="Notiz 4 3 4 4 3" xfId="39476" xr:uid="{00000000-0005-0000-0000-000091080000}"/>
    <cellStyle name="Notiz 4 3 4 4 4" xfId="52967" xr:uid="{00000000-0005-0000-0000-000091080000}"/>
    <cellStyle name="Notiz 4 3 4 5" xfId="15923" xr:uid="{00000000-0005-0000-0000-000091080000}"/>
    <cellStyle name="Notiz 4 3 4 6" xfId="29407" xr:uid="{00000000-0005-0000-0000-000091080000}"/>
    <cellStyle name="Notiz 4 3 4 7" xfId="42898" xr:uid="{00000000-0005-0000-0000-000091080000}"/>
    <cellStyle name="Notiz 4 3 5" xfId="3573" xr:uid="{00000000-0005-0000-0000-000092080000}"/>
    <cellStyle name="Notiz 4 3 5 2" xfId="6934" xr:uid="{00000000-0005-0000-0000-000092080000}"/>
    <cellStyle name="Notiz 4 3 5 2 2" xfId="20385" xr:uid="{00000000-0005-0000-0000-000092080000}"/>
    <cellStyle name="Notiz 4 3 5 2 3" xfId="33869" xr:uid="{00000000-0005-0000-0000-000092080000}"/>
    <cellStyle name="Notiz 4 3 5 2 4" xfId="47360" xr:uid="{00000000-0005-0000-0000-000092080000}"/>
    <cellStyle name="Notiz 4 3 5 3" xfId="10290" xr:uid="{00000000-0005-0000-0000-000092080000}"/>
    <cellStyle name="Notiz 4 3 5 3 2" xfId="23741" xr:uid="{00000000-0005-0000-0000-000092080000}"/>
    <cellStyle name="Notiz 4 3 5 3 3" xfId="37225" xr:uid="{00000000-0005-0000-0000-000092080000}"/>
    <cellStyle name="Notiz 4 3 5 3 4" xfId="50716" xr:uid="{00000000-0005-0000-0000-000092080000}"/>
    <cellStyle name="Notiz 4 3 5 4" xfId="13646" xr:uid="{00000000-0005-0000-0000-000092080000}"/>
    <cellStyle name="Notiz 4 3 5 4 2" xfId="27097" xr:uid="{00000000-0005-0000-0000-000092080000}"/>
    <cellStyle name="Notiz 4 3 5 4 3" xfId="40581" xr:uid="{00000000-0005-0000-0000-000092080000}"/>
    <cellStyle name="Notiz 4 3 5 4 4" xfId="54072" xr:uid="{00000000-0005-0000-0000-000092080000}"/>
    <cellStyle name="Notiz 4 3 5 5" xfId="17028" xr:uid="{00000000-0005-0000-0000-000092080000}"/>
    <cellStyle name="Notiz 4 3 5 6" xfId="30512" xr:uid="{00000000-0005-0000-0000-000092080000}"/>
    <cellStyle name="Notiz 4 3 5 7" xfId="44003" xr:uid="{00000000-0005-0000-0000-000092080000}"/>
    <cellStyle name="Notiz 4 3 6" xfId="4153" xr:uid="{00000000-0005-0000-0000-000093080000}"/>
    <cellStyle name="Notiz 4 3 6 2" xfId="7510" xr:uid="{00000000-0005-0000-0000-000093080000}"/>
    <cellStyle name="Notiz 4 3 6 2 2" xfId="20961" xr:uid="{00000000-0005-0000-0000-000093080000}"/>
    <cellStyle name="Notiz 4 3 6 2 3" xfId="34445" xr:uid="{00000000-0005-0000-0000-000093080000}"/>
    <cellStyle name="Notiz 4 3 6 2 4" xfId="47936" xr:uid="{00000000-0005-0000-0000-000093080000}"/>
    <cellStyle name="Notiz 4 3 6 3" xfId="10866" xr:uid="{00000000-0005-0000-0000-000093080000}"/>
    <cellStyle name="Notiz 4 3 6 3 2" xfId="24317" xr:uid="{00000000-0005-0000-0000-000093080000}"/>
    <cellStyle name="Notiz 4 3 6 3 3" xfId="37801" xr:uid="{00000000-0005-0000-0000-000093080000}"/>
    <cellStyle name="Notiz 4 3 6 3 4" xfId="51292" xr:uid="{00000000-0005-0000-0000-000093080000}"/>
    <cellStyle name="Notiz 4 3 6 4" xfId="14222" xr:uid="{00000000-0005-0000-0000-000093080000}"/>
    <cellStyle name="Notiz 4 3 6 4 2" xfId="27673" xr:uid="{00000000-0005-0000-0000-000093080000}"/>
    <cellStyle name="Notiz 4 3 6 4 3" xfId="41157" xr:uid="{00000000-0005-0000-0000-000093080000}"/>
    <cellStyle name="Notiz 4 3 6 4 4" xfId="54648" xr:uid="{00000000-0005-0000-0000-000093080000}"/>
    <cellStyle name="Notiz 4 3 6 5" xfId="17604" xr:uid="{00000000-0005-0000-0000-000093080000}"/>
    <cellStyle name="Notiz 4 3 6 6" xfId="31088" xr:uid="{00000000-0005-0000-0000-000093080000}"/>
    <cellStyle name="Notiz 4 3 6 7" xfId="44579" xr:uid="{00000000-0005-0000-0000-000093080000}"/>
    <cellStyle name="Notiz 4 3 7" xfId="4703" xr:uid="{00000000-0005-0000-0000-000088080000}"/>
    <cellStyle name="Notiz 4 3 7 2" xfId="18154" xr:uid="{00000000-0005-0000-0000-000088080000}"/>
    <cellStyle name="Notiz 4 3 7 3" xfId="31638" xr:uid="{00000000-0005-0000-0000-000088080000}"/>
    <cellStyle name="Notiz 4 3 7 4" xfId="45129" xr:uid="{00000000-0005-0000-0000-000088080000}"/>
    <cellStyle name="Notiz 4 3 8" xfId="8059" xr:uid="{00000000-0005-0000-0000-000088080000}"/>
    <cellStyle name="Notiz 4 3 8 2" xfId="21510" xr:uid="{00000000-0005-0000-0000-000088080000}"/>
    <cellStyle name="Notiz 4 3 8 3" xfId="34994" xr:uid="{00000000-0005-0000-0000-000088080000}"/>
    <cellStyle name="Notiz 4 3 8 4" xfId="48485" xr:uid="{00000000-0005-0000-0000-000088080000}"/>
    <cellStyle name="Notiz 4 3 9" xfId="11415" xr:uid="{00000000-0005-0000-0000-000088080000}"/>
    <cellStyle name="Notiz 4 3 9 2" xfId="24866" xr:uid="{00000000-0005-0000-0000-000088080000}"/>
    <cellStyle name="Notiz 4 3 9 3" xfId="38350" xr:uid="{00000000-0005-0000-0000-000088080000}"/>
    <cellStyle name="Notiz 4 3 9 4" xfId="51841" xr:uid="{00000000-0005-0000-0000-000088080000}"/>
    <cellStyle name="Notiz 4 4" xfId="1378" xr:uid="{00000000-0005-0000-0000-000094080000}"/>
    <cellStyle name="Notiz 4 4 10" xfId="28342" xr:uid="{00000000-0005-0000-0000-000094080000}"/>
    <cellStyle name="Notiz 4 4 11" xfId="41833" xr:uid="{00000000-0005-0000-0000-000094080000}"/>
    <cellStyle name="Notiz 4 4 2" xfId="1951" xr:uid="{00000000-0005-0000-0000-000095080000}"/>
    <cellStyle name="Notiz 4 4 2 2" xfId="3091" xr:uid="{00000000-0005-0000-0000-000096080000}"/>
    <cellStyle name="Notiz 4 4 2 2 2" xfId="6452" xr:uid="{00000000-0005-0000-0000-000096080000}"/>
    <cellStyle name="Notiz 4 4 2 2 2 2" xfId="19903" xr:uid="{00000000-0005-0000-0000-000096080000}"/>
    <cellStyle name="Notiz 4 4 2 2 2 3" xfId="33387" xr:uid="{00000000-0005-0000-0000-000096080000}"/>
    <cellStyle name="Notiz 4 4 2 2 2 4" xfId="46878" xr:uid="{00000000-0005-0000-0000-000096080000}"/>
    <cellStyle name="Notiz 4 4 2 2 3" xfId="9808" xr:uid="{00000000-0005-0000-0000-000096080000}"/>
    <cellStyle name="Notiz 4 4 2 2 3 2" xfId="23259" xr:uid="{00000000-0005-0000-0000-000096080000}"/>
    <cellStyle name="Notiz 4 4 2 2 3 3" xfId="36743" xr:uid="{00000000-0005-0000-0000-000096080000}"/>
    <cellStyle name="Notiz 4 4 2 2 3 4" xfId="50234" xr:uid="{00000000-0005-0000-0000-000096080000}"/>
    <cellStyle name="Notiz 4 4 2 2 4" xfId="13164" xr:uid="{00000000-0005-0000-0000-000096080000}"/>
    <cellStyle name="Notiz 4 4 2 2 4 2" xfId="26615" xr:uid="{00000000-0005-0000-0000-000096080000}"/>
    <cellStyle name="Notiz 4 4 2 2 4 3" xfId="40099" xr:uid="{00000000-0005-0000-0000-000096080000}"/>
    <cellStyle name="Notiz 4 4 2 2 4 4" xfId="53590" xr:uid="{00000000-0005-0000-0000-000096080000}"/>
    <cellStyle name="Notiz 4 4 2 2 5" xfId="16546" xr:uid="{00000000-0005-0000-0000-000096080000}"/>
    <cellStyle name="Notiz 4 4 2 2 6" xfId="30030" xr:uid="{00000000-0005-0000-0000-000096080000}"/>
    <cellStyle name="Notiz 4 4 2 2 7" xfId="43521" xr:uid="{00000000-0005-0000-0000-000096080000}"/>
    <cellStyle name="Notiz 4 4 2 3" xfId="5325" xr:uid="{00000000-0005-0000-0000-000095080000}"/>
    <cellStyle name="Notiz 4 4 2 3 2" xfId="18776" xr:uid="{00000000-0005-0000-0000-000095080000}"/>
    <cellStyle name="Notiz 4 4 2 3 3" xfId="32260" xr:uid="{00000000-0005-0000-0000-000095080000}"/>
    <cellStyle name="Notiz 4 4 2 3 4" xfId="45751" xr:uid="{00000000-0005-0000-0000-000095080000}"/>
    <cellStyle name="Notiz 4 4 2 4" xfId="8681" xr:uid="{00000000-0005-0000-0000-000095080000}"/>
    <cellStyle name="Notiz 4 4 2 4 2" xfId="22132" xr:uid="{00000000-0005-0000-0000-000095080000}"/>
    <cellStyle name="Notiz 4 4 2 4 3" xfId="35616" xr:uid="{00000000-0005-0000-0000-000095080000}"/>
    <cellStyle name="Notiz 4 4 2 4 4" xfId="49107" xr:uid="{00000000-0005-0000-0000-000095080000}"/>
    <cellStyle name="Notiz 4 4 2 5" xfId="12037" xr:uid="{00000000-0005-0000-0000-000095080000}"/>
    <cellStyle name="Notiz 4 4 2 5 2" xfId="25488" xr:uid="{00000000-0005-0000-0000-000095080000}"/>
    <cellStyle name="Notiz 4 4 2 5 3" xfId="38972" xr:uid="{00000000-0005-0000-0000-000095080000}"/>
    <cellStyle name="Notiz 4 4 2 5 4" xfId="52463" xr:uid="{00000000-0005-0000-0000-000095080000}"/>
    <cellStyle name="Notiz 4 4 2 6" xfId="15419" xr:uid="{00000000-0005-0000-0000-000095080000}"/>
    <cellStyle name="Notiz 4 4 2 7" xfId="28903" xr:uid="{00000000-0005-0000-0000-000095080000}"/>
    <cellStyle name="Notiz 4 4 2 8" xfId="42394" xr:uid="{00000000-0005-0000-0000-000095080000}"/>
    <cellStyle name="Notiz 4 4 3" xfId="2531" xr:uid="{00000000-0005-0000-0000-000097080000}"/>
    <cellStyle name="Notiz 4 4 3 2" xfId="5892" xr:uid="{00000000-0005-0000-0000-000097080000}"/>
    <cellStyle name="Notiz 4 4 3 2 2" xfId="19343" xr:uid="{00000000-0005-0000-0000-000097080000}"/>
    <cellStyle name="Notiz 4 4 3 2 3" xfId="32827" xr:uid="{00000000-0005-0000-0000-000097080000}"/>
    <cellStyle name="Notiz 4 4 3 2 4" xfId="46318" xr:uid="{00000000-0005-0000-0000-000097080000}"/>
    <cellStyle name="Notiz 4 4 3 3" xfId="9248" xr:uid="{00000000-0005-0000-0000-000097080000}"/>
    <cellStyle name="Notiz 4 4 3 3 2" xfId="22699" xr:uid="{00000000-0005-0000-0000-000097080000}"/>
    <cellStyle name="Notiz 4 4 3 3 3" xfId="36183" xr:uid="{00000000-0005-0000-0000-000097080000}"/>
    <cellStyle name="Notiz 4 4 3 3 4" xfId="49674" xr:uid="{00000000-0005-0000-0000-000097080000}"/>
    <cellStyle name="Notiz 4 4 3 4" xfId="12604" xr:uid="{00000000-0005-0000-0000-000097080000}"/>
    <cellStyle name="Notiz 4 4 3 4 2" xfId="26055" xr:uid="{00000000-0005-0000-0000-000097080000}"/>
    <cellStyle name="Notiz 4 4 3 4 3" xfId="39539" xr:uid="{00000000-0005-0000-0000-000097080000}"/>
    <cellStyle name="Notiz 4 4 3 4 4" xfId="53030" xr:uid="{00000000-0005-0000-0000-000097080000}"/>
    <cellStyle name="Notiz 4 4 3 5" xfId="15986" xr:uid="{00000000-0005-0000-0000-000097080000}"/>
    <cellStyle name="Notiz 4 4 3 6" xfId="29470" xr:uid="{00000000-0005-0000-0000-000097080000}"/>
    <cellStyle name="Notiz 4 4 3 7" xfId="42961" xr:uid="{00000000-0005-0000-0000-000097080000}"/>
    <cellStyle name="Notiz 4 4 4" xfId="3636" xr:uid="{00000000-0005-0000-0000-000098080000}"/>
    <cellStyle name="Notiz 4 4 4 2" xfId="6997" xr:uid="{00000000-0005-0000-0000-000098080000}"/>
    <cellStyle name="Notiz 4 4 4 2 2" xfId="20448" xr:uid="{00000000-0005-0000-0000-000098080000}"/>
    <cellStyle name="Notiz 4 4 4 2 3" xfId="33932" xr:uid="{00000000-0005-0000-0000-000098080000}"/>
    <cellStyle name="Notiz 4 4 4 2 4" xfId="47423" xr:uid="{00000000-0005-0000-0000-000098080000}"/>
    <cellStyle name="Notiz 4 4 4 3" xfId="10353" xr:uid="{00000000-0005-0000-0000-000098080000}"/>
    <cellStyle name="Notiz 4 4 4 3 2" xfId="23804" xr:uid="{00000000-0005-0000-0000-000098080000}"/>
    <cellStyle name="Notiz 4 4 4 3 3" xfId="37288" xr:uid="{00000000-0005-0000-0000-000098080000}"/>
    <cellStyle name="Notiz 4 4 4 3 4" xfId="50779" xr:uid="{00000000-0005-0000-0000-000098080000}"/>
    <cellStyle name="Notiz 4 4 4 4" xfId="13709" xr:uid="{00000000-0005-0000-0000-000098080000}"/>
    <cellStyle name="Notiz 4 4 4 4 2" xfId="27160" xr:uid="{00000000-0005-0000-0000-000098080000}"/>
    <cellStyle name="Notiz 4 4 4 4 3" xfId="40644" xr:uid="{00000000-0005-0000-0000-000098080000}"/>
    <cellStyle name="Notiz 4 4 4 4 4" xfId="54135" xr:uid="{00000000-0005-0000-0000-000098080000}"/>
    <cellStyle name="Notiz 4 4 4 5" xfId="17091" xr:uid="{00000000-0005-0000-0000-000098080000}"/>
    <cellStyle name="Notiz 4 4 4 6" xfId="30575" xr:uid="{00000000-0005-0000-0000-000098080000}"/>
    <cellStyle name="Notiz 4 4 4 7" xfId="44066" xr:uid="{00000000-0005-0000-0000-000098080000}"/>
    <cellStyle name="Notiz 4 4 5" xfId="4216" xr:uid="{00000000-0005-0000-0000-000099080000}"/>
    <cellStyle name="Notiz 4 4 5 2" xfId="7573" xr:uid="{00000000-0005-0000-0000-000099080000}"/>
    <cellStyle name="Notiz 4 4 5 2 2" xfId="21024" xr:uid="{00000000-0005-0000-0000-000099080000}"/>
    <cellStyle name="Notiz 4 4 5 2 3" xfId="34508" xr:uid="{00000000-0005-0000-0000-000099080000}"/>
    <cellStyle name="Notiz 4 4 5 2 4" xfId="47999" xr:uid="{00000000-0005-0000-0000-000099080000}"/>
    <cellStyle name="Notiz 4 4 5 3" xfId="10929" xr:uid="{00000000-0005-0000-0000-000099080000}"/>
    <cellStyle name="Notiz 4 4 5 3 2" xfId="24380" xr:uid="{00000000-0005-0000-0000-000099080000}"/>
    <cellStyle name="Notiz 4 4 5 3 3" xfId="37864" xr:uid="{00000000-0005-0000-0000-000099080000}"/>
    <cellStyle name="Notiz 4 4 5 3 4" xfId="51355" xr:uid="{00000000-0005-0000-0000-000099080000}"/>
    <cellStyle name="Notiz 4 4 5 4" xfId="14285" xr:uid="{00000000-0005-0000-0000-000099080000}"/>
    <cellStyle name="Notiz 4 4 5 4 2" xfId="27736" xr:uid="{00000000-0005-0000-0000-000099080000}"/>
    <cellStyle name="Notiz 4 4 5 4 3" xfId="41220" xr:uid="{00000000-0005-0000-0000-000099080000}"/>
    <cellStyle name="Notiz 4 4 5 4 4" xfId="54711" xr:uid="{00000000-0005-0000-0000-000099080000}"/>
    <cellStyle name="Notiz 4 4 5 5" xfId="17667" xr:uid="{00000000-0005-0000-0000-000099080000}"/>
    <cellStyle name="Notiz 4 4 5 6" xfId="31151" xr:uid="{00000000-0005-0000-0000-000099080000}"/>
    <cellStyle name="Notiz 4 4 5 7" xfId="44642" xr:uid="{00000000-0005-0000-0000-000099080000}"/>
    <cellStyle name="Notiz 4 4 6" xfId="4766" xr:uid="{00000000-0005-0000-0000-000094080000}"/>
    <cellStyle name="Notiz 4 4 6 2" xfId="18217" xr:uid="{00000000-0005-0000-0000-000094080000}"/>
    <cellStyle name="Notiz 4 4 6 3" xfId="31701" xr:uid="{00000000-0005-0000-0000-000094080000}"/>
    <cellStyle name="Notiz 4 4 6 4" xfId="45192" xr:uid="{00000000-0005-0000-0000-000094080000}"/>
    <cellStyle name="Notiz 4 4 7" xfId="8122" xr:uid="{00000000-0005-0000-0000-000094080000}"/>
    <cellStyle name="Notiz 4 4 7 2" xfId="21573" xr:uid="{00000000-0005-0000-0000-000094080000}"/>
    <cellStyle name="Notiz 4 4 7 3" xfId="35057" xr:uid="{00000000-0005-0000-0000-000094080000}"/>
    <cellStyle name="Notiz 4 4 7 4" xfId="48548" xr:uid="{00000000-0005-0000-0000-000094080000}"/>
    <cellStyle name="Notiz 4 4 8" xfId="11478" xr:uid="{00000000-0005-0000-0000-000094080000}"/>
    <cellStyle name="Notiz 4 4 8 2" xfId="24929" xr:uid="{00000000-0005-0000-0000-000094080000}"/>
    <cellStyle name="Notiz 4 4 8 3" xfId="38413" xr:uid="{00000000-0005-0000-0000-000094080000}"/>
    <cellStyle name="Notiz 4 4 8 4" xfId="51904" xr:uid="{00000000-0005-0000-0000-000094080000}"/>
    <cellStyle name="Notiz 4 4 9" xfId="14859" xr:uid="{00000000-0005-0000-0000-000094080000}"/>
    <cellStyle name="Notiz 4 5" xfId="1703" xr:uid="{00000000-0005-0000-0000-00009A080000}"/>
    <cellStyle name="Notiz 4 5 2" xfId="2841" xr:uid="{00000000-0005-0000-0000-00009B080000}"/>
    <cellStyle name="Notiz 4 5 2 2" xfId="6202" xr:uid="{00000000-0005-0000-0000-00009B080000}"/>
    <cellStyle name="Notiz 4 5 2 2 2" xfId="19653" xr:uid="{00000000-0005-0000-0000-00009B080000}"/>
    <cellStyle name="Notiz 4 5 2 2 3" xfId="33137" xr:uid="{00000000-0005-0000-0000-00009B080000}"/>
    <cellStyle name="Notiz 4 5 2 2 4" xfId="46628" xr:uid="{00000000-0005-0000-0000-00009B080000}"/>
    <cellStyle name="Notiz 4 5 2 3" xfId="9558" xr:uid="{00000000-0005-0000-0000-00009B080000}"/>
    <cellStyle name="Notiz 4 5 2 3 2" xfId="23009" xr:uid="{00000000-0005-0000-0000-00009B080000}"/>
    <cellStyle name="Notiz 4 5 2 3 3" xfId="36493" xr:uid="{00000000-0005-0000-0000-00009B080000}"/>
    <cellStyle name="Notiz 4 5 2 3 4" xfId="49984" xr:uid="{00000000-0005-0000-0000-00009B080000}"/>
    <cellStyle name="Notiz 4 5 2 4" xfId="12914" xr:uid="{00000000-0005-0000-0000-00009B080000}"/>
    <cellStyle name="Notiz 4 5 2 4 2" xfId="26365" xr:uid="{00000000-0005-0000-0000-00009B080000}"/>
    <cellStyle name="Notiz 4 5 2 4 3" xfId="39849" xr:uid="{00000000-0005-0000-0000-00009B080000}"/>
    <cellStyle name="Notiz 4 5 2 4 4" xfId="53340" xr:uid="{00000000-0005-0000-0000-00009B080000}"/>
    <cellStyle name="Notiz 4 5 2 5" xfId="16296" xr:uid="{00000000-0005-0000-0000-00009B080000}"/>
    <cellStyle name="Notiz 4 5 2 6" xfId="29780" xr:uid="{00000000-0005-0000-0000-00009B080000}"/>
    <cellStyle name="Notiz 4 5 2 7" xfId="43271" xr:uid="{00000000-0005-0000-0000-00009B080000}"/>
    <cellStyle name="Notiz 4 5 3" xfId="5075" xr:uid="{00000000-0005-0000-0000-00009A080000}"/>
    <cellStyle name="Notiz 4 5 3 2" xfId="18526" xr:uid="{00000000-0005-0000-0000-00009A080000}"/>
    <cellStyle name="Notiz 4 5 3 3" xfId="32010" xr:uid="{00000000-0005-0000-0000-00009A080000}"/>
    <cellStyle name="Notiz 4 5 3 4" xfId="45501" xr:uid="{00000000-0005-0000-0000-00009A080000}"/>
    <cellStyle name="Notiz 4 5 4" xfId="8431" xr:uid="{00000000-0005-0000-0000-00009A080000}"/>
    <cellStyle name="Notiz 4 5 4 2" xfId="21882" xr:uid="{00000000-0005-0000-0000-00009A080000}"/>
    <cellStyle name="Notiz 4 5 4 3" xfId="35366" xr:uid="{00000000-0005-0000-0000-00009A080000}"/>
    <cellStyle name="Notiz 4 5 4 4" xfId="48857" xr:uid="{00000000-0005-0000-0000-00009A080000}"/>
    <cellStyle name="Notiz 4 5 5" xfId="11787" xr:uid="{00000000-0005-0000-0000-00009A080000}"/>
    <cellStyle name="Notiz 4 5 5 2" xfId="25238" xr:uid="{00000000-0005-0000-0000-00009A080000}"/>
    <cellStyle name="Notiz 4 5 5 3" xfId="38722" xr:uid="{00000000-0005-0000-0000-00009A080000}"/>
    <cellStyle name="Notiz 4 5 5 4" xfId="52213" xr:uid="{00000000-0005-0000-0000-00009A080000}"/>
    <cellStyle name="Notiz 4 5 6" xfId="15169" xr:uid="{00000000-0005-0000-0000-00009A080000}"/>
    <cellStyle name="Notiz 4 5 7" xfId="28653" xr:uid="{00000000-0005-0000-0000-00009A080000}"/>
    <cellStyle name="Notiz 4 5 8" xfId="42144" xr:uid="{00000000-0005-0000-0000-00009A080000}"/>
    <cellStyle name="Notiz 4 6" xfId="2268" xr:uid="{00000000-0005-0000-0000-00009C080000}"/>
    <cellStyle name="Notiz 4 6 2" xfId="5641" xr:uid="{00000000-0005-0000-0000-00009C080000}"/>
    <cellStyle name="Notiz 4 6 2 2" xfId="19092" xr:uid="{00000000-0005-0000-0000-00009C080000}"/>
    <cellStyle name="Notiz 4 6 2 3" xfId="32576" xr:uid="{00000000-0005-0000-0000-00009C080000}"/>
    <cellStyle name="Notiz 4 6 2 4" xfId="46067" xr:uid="{00000000-0005-0000-0000-00009C080000}"/>
    <cellStyle name="Notiz 4 6 3" xfId="8997" xr:uid="{00000000-0005-0000-0000-00009C080000}"/>
    <cellStyle name="Notiz 4 6 3 2" xfId="22448" xr:uid="{00000000-0005-0000-0000-00009C080000}"/>
    <cellStyle name="Notiz 4 6 3 3" xfId="35932" xr:uid="{00000000-0005-0000-0000-00009C080000}"/>
    <cellStyle name="Notiz 4 6 3 4" xfId="49423" xr:uid="{00000000-0005-0000-0000-00009C080000}"/>
    <cellStyle name="Notiz 4 6 4" xfId="12353" xr:uid="{00000000-0005-0000-0000-00009C080000}"/>
    <cellStyle name="Notiz 4 6 4 2" xfId="25804" xr:uid="{00000000-0005-0000-0000-00009C080000}"/>
    <cellStyle name="Notiz 4 6 4 3" xfId="39288" xr:uid="{00000000-0005-0000-0000-00009C080000}"/>
    <cellStyle name="Notiz 4 6 4 4" xfId="52779" xr:uid="{00000000-0005-0000-0000-00009C080000}"/>
    <cellStyle name="Notiz 4 6 5" xfId="15735" xr:uid="{00000000-0005-0000-0000-00009C080000}"/>
    <cellStyle name="Notiz 4 6 6" xfId="29219" xr:uid="{00000000-0005-0000-0000-00009C080000}"/>
    <cellStyle name="Notiz 4 6 7" xfId="42710" xr:uid="{00000000-0005-0000-0000-00009C080000}"/>
    <cellStyle name="Notiz 4 7" xfId="3385" xr:uid="{00000000-0005-0000-0000-00009D080000}"/>
    <cellStyle name="Notiz 4 7 2" xfId="6746" xr:uid="{00000000-0005-0000-0000-00009D080000}"/>
    <cellStyle name="Notiz 4 7 2 2" xfId="20197" xr:uid="{00000000-0005-0000-0000-00009D080000}"/>
    <cellStyle name="Notiz 4 7 2 3" xfId="33681" xr:uid="{00000000-0005-0000-0000-00009D080000}"/>
    <cellStyle name="Notiz 4 7 2 4" xfId="47172" xr:uid="{00000000-0005-0000-0000-00009D080000}"/>
    <cellStyle name="Notiz 4 7 3" xfId="10102" xr:uid="{00000000-0005-0000-0000-00009D080000}"/>
    <cellStyle name="Notiz 4 7 3 2" xfId="23553" xr:uid="{00000000-0005-0000-0000-00009D080000}"/>
    <cellStyle name="Notiz 4 7 3 3" xfId="37037" xr:uid="{00000000-0005-0000-0000-00009D080000}"/>
    <cellStyle name="Notiz 4 7 3 4" xfId="50528" xr:uid="{00000000-0005-0000-0000-00009D080000}"/>
    <cellStyle name="Notiz 4 7 4" xfId="13458" xr:uid="{00000000-0005-0000-0000-00009D080000}"/>
    <cellStyle name="Notiz 4 7 4 2" xfId="26909" xr:uid="{00000000-0005-0000-0000-00009D080000}"/>
    <cellStyle name="Notiz 4 7 4 3" xfId="40393" xr:uid="{00000000-0005-0000-0000-00009D080000}"/>
    <cellStyle name="Notiz 4 7 4 4" xfId="53884" xr:uid="{00000000-0005-0000-0000-00009D080000}"/>
    <cellStyle name="Notiz 4 7 5" xfId="16840" xr:uid="{00000000-0005-0000-0000-00009D080000}"/>
    <cellStyle name="Notiz 4 7 6" xfId="30324" xr:uid="{00000000-0005-0000-0000-00009D080000}"/>
    <cellStyle name="Notiz 4 7 7" xfId="43815" xr:uid="{00000000-0005-0000-0000-00009D080000}"/>
    <cellStyle name="Notiz 4 8" xfId="3893" xr:uid="{00000000-0005-0000-0000-00009E080000}"/>
    <cellStyle name="Notiz 4 8 2" xfId="7254" xr:uid="{00000000-0005-0000-0000-00009E080000}"/>
    <cellStyle name="Notiz 4 8 2 2" xfId="20705" xr:uid="{00000000-0005-0000-0000-00009E080000}"/>
    <cellStyle name="Notiz 4 8 2 3" xfId="34189" xr:uid="{00000000-0005-0000-0000-00009E080000}"/>
    <cellStyle name="Notiz 4 8 2 4" xfId="47680" xr:uid="{00000000-0005-0000-0000-00009E080000}"/>
    <cellStyle name="Notiz 4 8 3" xfId="10610" xr:uid="{00000000-0005-0000-0000-00009E080000}"/>
    <cellStyle name="Notiz 4 8 3 2" xfId="24061" xr:uid="{00000000-0005-0000-0000-00009E080000}"/>
    <cellStyle name="Notiz 4 8 3 3" xfId="37545" xr:uid="{00000000-0005-0000-0000-00009E080000}"/>
    <cellStyle name="Notiz 4 8 3 4" xfId="51036" xr:uid="{00000000-0005-0000-0000-00009E080000}"/>
    <cellStyle name="Notiz 4 8 4" xfId="13966" xr:uid="{00000000-0005-0000-0000-00009E080000}"/>
    <cellStyle name="Notiz 4 8 4 2" xfId="27417" xr:uid="{00000000-0005-0000-0000-00009E080000}"/>
    <cellStyle name="Notiz 4 8 4 3" xfId="40901" xr:uid="{00000000-0005-0000-0000-00009E080000}"/>
    <cellStyle name="Notiz 4 8 4 4" xfId="54392" xr:uid="{00000000-0005-0000-0000-00009E080000}"/>
    <cellStyle name="Notiz 4 8 5" xfId="17348" xr:uid="{00000000-0005-0000-0000-00009E080000}"/>
    <cellStyle name="Notiz 4 8 6" xfId="30832" xr:uid="{00000000-0005-0000-0000-00009E080000}"/>
    <cellStyle name="Notiz 4 8 7" xfId="44323" xr:uid="{00000000-0005-0000-0000-00009E080000}"/>
    <cellStyle name="Notiz 4 9" xfId="3965" xr:uid="{00000000-0005-0000-0000-00009F080000}"/>
    <cellStyle name="Notiz 4 9 2" xfId="7322" xr:uid="{00000000-0005-0000-0000-00009F080000}"/>
    <cellStyle name="Notiz 4 9 2 2" xfId="20773" xr:uid="{00000000-0005-0000-0000-00009F080000}"/>
    <cellStyle name="Notiz 4 9 2 3" xfId="34257" xr:uid="{00000000-0005-0000-0000-00009F080000}"/>
    <cellStyle name="Notiz 4 9 2 4" xfId="47748" xr:uid="{00000000-0005-0000-0000-00009F080000}"/>
    <cellStyle name="Notiz 4 9 3" xfId="10678" xr:uid="{00000000-0005-0000-0000-00009F080000}"/>
    <cellStyle name="Notiz 4 9 3 2" xfId="24129" xr:uid="{00000000-0005-0000-0000-00009F080000}"/>
    <cellStyle name="Notiz 4 9 3 3" xfId="37613" xr:uid="{00000000-0005-0000-0000-00009F080000}"/>
    <cellStyle name="Notiz 4 9 3 4" xfId="51104" xr:uid="{00000000-0005-0000-0000-00009F080000}"/>
    <cellStyle name="Notiz 4 9 4" xfId="14034" xr:uid="{00000000-0005-0000-0000-00009F080000}"/>
    <cellStyle name="Notiz 4 9 4 2" xfId="27485" xr:uid="{00000000-0005-0000-0000-00009F080000}"/>
    <cellStyle name="Notiz 4 9 4 3" xfId="40969" xr:uid="{00000000-0005-0000-0000-00009F080000}"/>
    <cellStyle name="Notiz 4 9 4 4" xfId="54460" xr:uid="{00000000-0005-0000-0000-00009F080000}"/>
    <cellStyle name="Notiz 4 9 5" xfId="17416" xr:uid="{00000000-0005-0000-0000-00009F080000}"/>
    <cellStyle name="Notiz 4 9 6" xfId="30900" xr:uid="{00000000-0005-0000-0000-00009F080000}"/>
    <cellStyle name="Notiz 4 9 7" xfId="44391" xr:uid="{00000000-0005-0000-0000-00009F080000}"/>
    <cellStyle name="Notiz 5" xfId="454" xr:uid="{00000000-0005-0000-0000-0000BD010000}"/>
    <cellStyle name="Notiz 5 10" xfId="7847" xr:uid="{00000000-0005-0000-0000-0000A0080000}"/>
    <cellStyle name="Notiz 5 10 2" xfId="21298" xr:uid="{00000000-0005-0000-0000-0000A0080000}"/>
    <cellStyle name="Notiz 5 10 3" xfId="34782" xr:uid="{00000000-0005-0000-0000-0000A0080000}"/>
    <cellStyle name="Notiz 5 10 4" xfId="48273" xr:uid="{00000000-0005-0000-0000-0000A0080000}"/>
    <cellStyle name="Notiz 5 11" xfId="11203" xr:uid="{00000000-0005-0000-0000-0000A0080000}"/>
    <cellStyle name="Notiz 5 11 2" xfId="24654" xr:uid="{00000000-0005-0000-0000-0000A0080000}"/>
    <cellStyle name="Notiz 5 11 3" xfId="38138" xr:uid="{00000000-0005-0000-0000-0000A0080000}"/>
    <cellStyle name="Notiz 5 11 4" xfId="51629" xr:uid="{00000000-0005-0000-0000-0000A0080000}"/>
    <cellStyle name="Notiz 5 12" xfId="14584" xr:uid="{00000000-0005-0000-0000-0000A0080000}"/>
    <cellStyle name="Notiz 5 13" xfId="28059" xr:uid="{00000000-0005-0000-0000-0000A0080000}"/>
    <cellStyle name="Notiz 5 14" xfId="41533" xr:uid="{00000000-0005-0000-0000-0000A0080000}"/>
    <cellStyle name="Notiz 5 2" xfId="1224" xr:uid="{00000000-0005-0000-0000-0000A1080000}"/>
    <cellStyle name="Notiz 5 2 10" xfId="14688" xr:uid="{00000000-0005-0000-0000-0000A1080000}"/>
    <cellStyle name="Notiz 5 2 11" xfId="28171" xr:uid="{00000000-0005-0000-0000-0000A1080000}"/>
    <cellStyle name="Notiz 5 2 12" xfId="41662" xr:uid="{00000000-0005-0000-0000-0000A1080000}"/>
    <cellStyle name="Notiz 5 2 2" xfId="1456" xr:uid="{00000000-0005-0000-0000-0000A2080000}"/>
    <cellStyle name="Notiz 5 2 2 10" xfId="28421" xr:uid="{00000000-0005-0000-0000-0000A2080000}"/>
    <cellStyle name="Notiz 5 2 2 11" xfId="41912" xr:uid="{00000000-0005-0000-0000-0000A2080000}"/>
    <cellStyle name="Notiz 5 2 2 2" xfId="2030" xr:uid="{00000000-0005-0000-0000-0000A3080000}"/>
    <cellStyle name="Notiz 5 2 2 2 2" xfId="3170" xr:uid="{00000000-0005-0000-0000-0000A4080000}"/>
    <cellStyle name="Notiz 5 2 2 2 2 2" xfId="6531" xr:uid="{00000000-0005-0000-0000-0000A4080000}"/>
    <cellStyle name="Notiz 5 2 2 2 2 2 2" xfId="19982" xr:uid="{00000000-0005-0000-0000-0000A4080000}"/>
    <cellStyle name="Notiz 5 2 2 2 2 2 3" xfId="33466" xr:uid="{00000000-0005-0000-0000-0000A4080000}"/>
    <cellStyle name="Notiz 5 2 2 2 2 2 4" xfId="46957" xr:uid="{00000000-0005-0000-0000-0000A4080000}"/>
    <cellStyle name="Notiz 5 2 2 2 2 3" xfId="9887" xr:uid="{00000000-0005-0000-0000-0000A4080000}"/>
    <cellStyle name="Notiz 5 2 2 2 2 3 2" xfId="23338" xr:uid="{00000000-0005-0000-0000-0000A4080000}"/>
    <cellStyle name="Notiz 5 2 2 2 2 3 3" xfId="36822" xr:uid="{00000000-0005-0000-0000-0000A4080000}"/>
    <cellStyle name="Notiz 5 2 2 2 2 3 4" xfId="50313" xr:uid="{00000000-0005-0000-0000-0000A4080000}"/>
    <cellStyle name="Notiz 5 2 2 2 2 4" xfId="13243" xr:uid="{00000000-0005-0000-0000-0000A4080000}"/>
    <cellStyle name="Notiz 5 2 2 2 2 4 2" xfId="26694" xr:uid="{00000000-0005-0000-0000-0000A4080000}"/>
    <cellStyle name="Notiz 5 2 2 2 2 4 3" xfId="40178" xr:uid="{00000000-0005-0000-0000-0000A4080000}"/>
    <cellStyle name="Notiz 5 2 2 2 2 4 4" xfId="53669" xr:uid="{00000000-0005-0000-0000-0000A4080000}"/>
    <cellStyle name="Notiz 5 2 2 2 2 5" xfId="16625" xr:uid="{00000000-0005-0000-0000-0000A4080000}"/>
    <cellStyle name="Notiz 5 2 2 2 2 6" xfId="30109" xr:uid="{00000000-0005-0000-0000-0000A4080000}"/>
    <cellStyle name="Notiz 5 2 2 2 2 7" xfId="43600" xr:uid="{00000000-0005-0000-0000-0000A4080000}"/>
    <cellStyle name="Notiz 5 2 2 2 3" xfId="5404" xr:uid="{00000000-0005-0000-0000-0000A3080000}"/>
    <cellStyle name="Notiz 5 2 2 2 3 2" xfId="18855" xr:uid="{00000000-0005-0000-0000-0000A3080000}"/>
    <cellStyle name="Notiz 5 2 2 2 3 3" xfId="32339" xr:uid="{00000000-0005-0000-0000-0000A3080000}"/>
    <cellStyle name="Notiz 5 2 2 2 3 4" xfId="45830" xr:uid="{00000000-0005-0000-0000-0000A3080000}"/>
    <cellStyle name="Notiz 5 2 2 2 4" xfId="8760" xr:uid="{00000000-0005-0000-0000-0000A3080000}"/>
    <cellStyle name="Notiz 5 2 2 2 4 2" xfId="22211" xr:uid="{00000000-0005-0000-0000-0000A3080000}"/>
    <cellStyle name="Notiz 5 2 2 2 4 3" xfId="35695" xr:uid="{00000000-0005-0000-0000-0000A3080000}"/>
    <cellStyle name="Notiz 5 2 2 2 4 4" xfId="49186" xr:uid="{00000000-0005-0000-0000-0000A3080000}"/>
    <cellStyle name="Notiz 5 2 2 2 5" xfId="12116" xr:uid="{00000000-0005-0000-0000-0000A3080000}"/>
    <cellStyle name="Notiz 5 2 2 2 5 2" xfId="25567" xr:uid="{00000000-0005-0000-0000-0000A3080000}"/>
    <cellStyle name="Notiz 5 2 2 2 5 3" xfId="39051" xr:uid="{00000000-0005-0000-0000-0000A3080000}"/>
    <cellStyle name="Notiz 5 2 2 2 5 4" xfId="52542" xr:uid="{00000000-0005-0000-0000-0000A3080000}"/>
    <cellStyle name="Notiz 5 2 2 2 6" xfId="15498" xr:uid="{00000000-0005-0000-0000-0000A3080000}"/>
    <cellStyle name="Notiz 5 2 2 2 7" xfId="28982" xr:uid="{00000000-0005-0000-0000-0000A3080000}"/>
    <cellStyle name="Notiz 5 2 2 2 8" xfId="42473" xr:uid="{00000000-0005-0000-0000-0000A3080000}"/>
    <cellStyle name="Notiz 5 2 2 3" xfId="2610" xr:uid="{00000000-0005-0000-0000-0000A5080000}"/>
    <cellStyle name="Notiz 5 2 2 3 2" xfId="5971" xr:uid="{00000000-0005-0000-0000-0000A5080000}"/>
    <cellStyle name="Notiz 5 2 2 3 2 2" xfId="19422" xr:uid="{00000000-0005-0000-0000-0000A5080000}"/>
    <cellStyle name="Notiz 5 2 2 3 2 3" xfId="32906" xr:uid="{00000000-0005-0000-0000-0000A5080000}"/>
    <cellStyle name="Notiz 5 2 2 3 2 4" xfId="46397" xr:uid="{00000000-0005-0000-0000-0000A5080000}"/>
    <cellStyle name="Notiz 5 2 2 3 3" xfId="9327" xr:uid="{00000000-0005-0000-0000-0000A5080000}"/>
    <cellStyle name="Notiz 5 2 2 3 3 2" xfId="22778" xr:uid="{00000000-0005-0000-0000-0000A5080000}"/>
    <cellStyle name="Notiz 5 2 2 3 3 3" xfId="36262" xr:uid="{00000000-0005-0000-0000-0000A5080000}"/>
    <cellStyle name="Notiz 5 2 2 3 3 4" xfId="49753" xr:uid="{00000000-0005-0000-0000-0000A5080000}"/>
    <cellStyle name="Notiz 5 2 2 3 4" xfId="12683" xr:uid="{00000000-0005-0000-0000-0000A5080000}"/>
    <cellStyle name="Notiz 5 2 2 3 4 2" xfId="26134" xr:uid="{00000000-0005-0000-0000-0000A5080000}"/>
    <cellStyle name="Notiz 5 2 2 3 4 3" xfId="39618" xr:uid="{00000000-0005-0000-0000-0000A5080000}"/>
    <cellStyle name="Notiz 5 2 2 3 4 4" xfId="53109" xr:uid="{00000000-0005-0000-0000-0000A5080000}"/>
    <cellStyle name="Notiz 5 2 2 3 5" xfId="16065" xr:uid="{00000000-0005-0000-0000-0000A5080000}"/>
    <cellStyle name="Notiz 5 2 2 3 6" xfId="29549" xr:uid="{00000000-0005-0000-0000-0000A5080000}"/>
    <cellStyle name="Notiz 5 2 2 3 7" xfId="43040" xr:uid="{00000000-0005-0000-0000-0000A5080000}"/>
    <cellStyle name="Notiz 5 2 2 4" xfId="3715" xr:uid="{00000000-0005-0000-0000-0000A6080000}"/>
    <cellStyle name="Notiz 5 2 2 4 2" xfId="7076" xr:uid="{00000000-0005-0000-0000-0000A6080000}"/>
    <cellStyle name="Notiz 5 2 2 4 2 2" xfId="20527" xr:uid="{00000000-0005-0000-0000-0000A6080000}"/>
    <cellStyle name="Notiz 5 2 2 4 2 3" xfId="34011" xr:uid="{00000000-0005-0000-0000-0000A6080000}"/>
    <cellStyle name="Notiz 5 2 2 4 2 4" xfId="47502" xr:uid="{00000000-0005-0000-0000-0000A6080000}"/>
    <cellStyle name="Notiz 5 2 2 4 3" xfId="10432" xr:uid="{00000000-0005-0000-0000-0000A6080000}"/>
    <cellStyle name="Notiz 5 2 2 4 3 2" xfId="23883" xr:uid="{00000000-0005-0000-0000-0000A6080000}"/>
    <cellStyle name="Notiz 5 2 2 4 3 3" xfId="37367" xr:uid="{00000000-0005-0000-0000-0000A6080000}"/>
    <cellStyle name="Notiz 5 2 2 4 3 4" xfId="50858" xr:uid="{00000000-0005-0000-0000-0000A6080000}"/>
    <cellStyle name="Notiz 5 2 2 4 4" xfId="13788" xr:uid="{00000000-0005-0000-0000-0000A6080000}"/>
    <cellStyle name="Notiz 5 2 2 4 4 2" xfId="27239" xr:uid="{00000000-0005-0000-0000-0000A6080000}"/>
    <cellStyle name="Notiz 5 2 2 4 4 3" xfId="40723" xr:uid="{00000000-0005-0000-0000-0000A6080000}"/>
    <cellStyle name="Notiz 5 2 2 4 4 4" xfId="54214" xr:uid="{00000000-0005-0000-0000-0000A6080000}"/>
    <cellStyle name="Notiz 5 2 2 4 5" xfId="17170" xr:uid="{00000000-0005-0000-0000-0000A6080000}"/>
    <cellStyle name="Notiz 5 2 2 4 6" xfId="30654" xr:uid="{00000000-0005-0000-0000-0000A6080000}"/>
    <cellStyle name="Notiz 5 2 2 4 7" xfId="44145" xr:uid="{00000000-0005-0000-0000-0000A6080000}"/>
    <cellStyle name="Notiz 5 2 2 5" xfId="4295" xr:uid="{00000000-0005-0000-0000-0000A7080000}"/>
    <cellStyle name="Notiz 5 2 2 5 2" xfId="7652" xr:uid="{00000000-0005-0000-0000-0000A7080000}"/>
    <cellStyle name="Notiz 5 2 2 5 2 2" xfId="21103" xr:uid="{00000000-0005-0000-0000-0000A7080000}"/>
    <cellStyle name="Notiz 5 2 2 5 2 3" xfId="34587" xr:uid="{00000000-0005-0000-0000-0000A7080000}"/>
    <cellStyle name="Notiz 5 2 2 5 2 4" xfId="48078" xr:uid="{00000000-0005-0000-0000-0000A7080000}"/>
    <cellStyle name="Notiz 5 2 2 5 3" xfId="11008" xr:uid="{00000000-0005-0000-0000-0000A7080000}"/>
    <cellStyle name="Notiz 5 2 2 5 3 2" xfId="24459" xr:uid="{00000000-0005-0000-0000-0000A7080000}"/>
    <cellStyle name="Notiz 5 2 2 5 3 3" xfId="37943" xr:uid="{00000000-0005-0000-0000-0000A7080000}"/>
    <cellStyle name="Notiz 5 2 2 5 3 4" xfId="51434" xr:uid="{00000000-0005-0000-0000-0000A7080000}"/>
    <cellStyle name="Notiz 5 2 2 5 4" xfId="14364" xr:uid="{00000000-0005-0000-0000-0000A7080000}"/>
    <cellStyle name="Notiz 5 2 2 5 4 2" xfId="27815" xr:uid="{00000000-0005-0000-0000-0000A7080000}"/>
    <cellStyle name="Notiz 5 2 2 5 4 3" xfId="41299" xr:uid="{00000000-0005-0000-0000-0000A7080000}"/>
    <cellStyle name="Notiz 5 2 2 5 4 4" xfId="54790" xr:uid="{00000000-0005-0000-0000-0000A7080000}"/>
    <cellStyle name="Notiz 5 2 2 5 5" xfId="17746" xr:uid="{00000000-0005-0000-0000-0000A7080000}"/>
    <cellStyle name="Notiz 5 2 2 5 6" xfId="31230" xr:uid="{00000000-0005-0000-0000-0000A7080000}"/>
    <cellStyle name="Notiz 5 2 2 5 7" xfId="44721" xr:uid="{00000000-0005-0000-0000-0000A7080000}"/>
    <cellStyle name="Notiz 5 2 2 6" xfId="4845" xr:uid="{00000000-0005-0000-0000-0000A2080000}"/>
    <cellStyle name="Notiz 5 2 2 6 2" xfId="18296" xr:uid="{00000000-0005-0000-0000-0000A2080000}"/>
    <cellStyle name="Notiz 5 2 2 6 3" xfId="31780" xr:uid="{00000000-0005-0000-0000-0000A2080000}"/>
    <cellStyle name="Notiz 5 2 2 6 4" xfId="45271" xr:uid="{00000000-0005-0000-0000-0000A2080000}"/>
    <cellStyle name="Notiz 5 2 2 7" xfId="8201" xr:uid="{00000000-0005-0000-0000-0000A2080000}"/>
    <cellStyle name="Notiz 5 2 2 7 2" xfId="21652" xr:uid="{00000000-0005-0000-0000-0000A2080000}"/>
    <cellStyle name="Notiz 5 2 2 7 3" xfId="35136" xr:uid="{00000000-0005-0000-0000-0000A2080000}"/>
    <cellStyle name="Notiz 5 2 2 7 4" xfId="48627" xr:uid="{00000000-0005-0000-0000-0000A2080000}"/>
    <cellStyle name="Notiz 5 2 2 8" xfId="11557" xr:uid="{00000000-0005-0000-0000-0000A2080000}"/>
    <cellStyle name="Notiz 5 2 2 8 2" xfId="25008" xr:uid="{00000000-0005-0000-0000-0000A2080000}"/>
    <cellStyle name="Notiz 5 2 2 8 3" xfId="38492" xr:uid="{00000000-0005-0000-0000-0000A2080000}"/>
    <cellStyle name="Notiz 5 2 2 8 4" xfId="51983" xr:uid="{00000000-0005-0000-0000-0000A2080000}"/>
    <cellStyle name="Notiz 5 2 2 9" xfId="14938" xr:uid="{00000000-0005-0000-0000-0000A2080000}"/>
    <cellStyle name="Notiz 5 2 3" xfId="1781" xr:uid="{00000000-0005-0000-0000-0000A8080000}"/>
    <cellStyle name="Notiz 5 2 3 2" xfId="2920" xr:uid="{00000000-0005-0000-0000-0000A9080000}"/>
    <cellStyle name="Notiz 5 2 3 2 2" xfId="6281" xr:uid="{00000000-0005-0000-0000-0000A9080000}"/>
    <cellStyle name="Notiz 5 2 3 2 2 2" xfId="19732" xr:uid="{00000000-0005-0000-0000-0000A9080000}"/>
    <cellStyle name="Notiz 5 2 3 2 2 3" xfId="33216" xr:uid="{00000000-0005-0000-0000-0000A9080000}"/>
    <cellStyle name="Notiz 5 2 3 2 2 4" xfId="46707" xr:uid="{00000000-0005-0000-0000-0000A9080000}"/>
    <cellStyle name="Notiz 5 2 3 2 3" xfId="9637" xr:uid="{00000000-0005-0000-0000-0000A9080000}"/>
    <cellStyle name="Notiz 5 2 3 2 3 2" xfId="23088" xr:uid="{00000000-0005-0000-0000-0000A9080000}"/>
    <cellStyle name="Notiz 5 2 3 2 3 3" xfId="36572" xr:uid="{00000000-0005-0000-0000-0000A9080000}"/>
    <cellStyle name="Notiz 5 2 3 2 3 4" xfId="50063" xr:uid="{00000000-0005-0000-0000-0000A9080000}"/>
    <cellStyle name="Notiz 5 2 3 2 4" xfId="12993" xr:uid="{00000000-0005-0000-0000-0000A9080000}"/>
    <cellStyle name="Notiz 5 2 3 2 4 2" xfId="26444" xr:uid="{00000000-0005-0000-0000-0000A9080000}"/>
    <cellStyle name="Notiz 5 2 3 2 4 3" xfId="39928" xr:uid="{00000000-0005-0000-0000-0000A9080000}"/>
    <cellStyle name="Notiz 5 2 3 2 4 4" xfId="53419" xr:uid="{00000000-0005-0000-0000-0000A9080000}"/>
    <cellStyle name="Notiz 5 2 3 2 5" xfId="16375" xr:uid="{00000000-0005-0000-0000-0000A9080000}"/>
    <cellStyle name="Notiz 5 2 3 2 6" xfId="29859" xr:uid="{00000000-0005-0000-0000-0000A9080000}"/>
    <cellStyle name="Notiz 5 2 3 2 7" xfId="43350" xr:uid="{00000000-0005-0000-0000-0000A9080000}"/>
    <cellStyle name="Notiz 5 2 3 3" xfId="5154" xr:uid="{00000000-0005-0000-0000-0000A8080000}"/>
    <cellStyle name="Notiz 5 2 3 3 2" xfId="18605" xr:uid="{00000000-0005-0000-0000-0000A8080000}"/>
    <cellStyle name="Notiz 5 2 3 3 3" xfId="32089" xr:uid="{00000000-0005-0000-0000-0000A8080000}"/>
    <cellStyle name="Notiz 5 2 3 3 4" xfId="45580" xr:uid="{00000000-0005-0000-0000-0000A8080000}"/>
    <cellStyle name="Notiz 5 2 3 4" xfId="8510" xr:uid="{00000000-0005-0000-0000-0000A8080000}"/>
    <cellStyle name="Notiz 5 2 3 4 2" xfId="21961" xr:uid="{00000000-0005-0000-0000-0000A8080000}"/>
    <cellStyle name="Notiz 5 2 3 4 3" xfId="35445" xr:uid="{00000000-0005-0000-0000-0000A8080000}"/>
    <cellStyle name="Notiz 5 2 3 4 4" xfId="48936" xr:uid="{00000000-0005-0000-0000-0000A8080000}"/>
    <cellStyle name="Notiz 5 2 3 5" xfId="11866" xr:uid="{00000000-0005-0000-0000-0000A8080000}"/>
    <cellStyle name="Notiz 5 2 3 5 2" xfId="25317" xr:uid="{00000000-0005-0000-0000-0000A8080000}"/>
    <cellStyle name="Notiz 5 2 3 5 3" xfId="38801" xr:uid="{00000000-0005-0000-0000-0000A8080000}"/>
    <cellStyle name="Notiz 5 2 3 5 4" xfId="52292" xr:uid="{00000000-0005-0000-0000-0000A8080000}"/>
    <cellStyle name="Notiz 5 2 3 6" xfId="15248" xr:uid="{00000000-0005-0000-0000-0000A8080000}"/>
    <cellStyle name="Notiz 5 2 3 7" xfId="28732" xr:uid="{00000000-0005-0000-0000-0000A8080000}"/>
    <cellStyle name="Notiz 5 2 3 8" xfId="42223" xr:uid="{00000000-0005-0000-0000-0000A8080000}"/>
    <cellStyle name="Notiz 5 2 4" xfId="2359" xr:uid="{00000000-0005-0000-0000-0000AA080000}"/>
    <cellStyle name="Notiz 5 2 4 2" xfId="5721" xr:uid="{00000000-0005-0000-0000-0000AA080000}"/>
    <cellStyle name="Notiz 5 2 4 2 2" xfId="19172" xr:uid="{00000000-0005-0000-0000-0000AA080000}"/>
    <cellStyle name="Notiz 5 2 4 2 3" xfId="32656" xr:uid="{00000000-0005-0000-0000-0000AA080000}"/>
    <cellStyle name="Notiz 5 2 4 2 4" xfId="46147" xr:uid="{00000000-0005-0000-0000-0000AA080000}"/>
    <cellStyle name="Notiz 5 2 4 3" xfId="9077" xr:uid="{00000000-0005-0000-0000-0000AA080000}"/>
    <cellStyle name="Notiz 5 2 4 3 2" xfId="22528" xr:uid="{00000000-0005-0000-0000-0000AA080000}"/>
    <cellStyle name="Notiz 5 2 4 3 3" xfId="36012" xr:uid="{00000000-0005-0000-0000-0000AA080000}"/>
    <cellStyle name="Notiz 5 2 4 3 4" xfId="49503" xr:uid="{00000000-0005-0000-0000-0000AA080000}"/>
    <cellStyle name="Notiz 5 2 4 4" xfId="12433" xr:uid="{00000000-0005-0000-0000-0000AA080000}"/>
    <cellStyle name="Notiz 5 2 4 4 2" xfId="25884" xr:uid="{00000000-0005-0000-0000-0000AA080000}"/>
    <cellStyle name="Notiz 5 2 4 4 3" xfId="39368" xr:uid="{00000000-0005-0000-0000-0000AA080000}"/>
    <cellStyle name="Notiz 5 2 4 4 4" xfId="52859" xr:uid="{00000000-0005-0000-0000-0000AA080000}"/>
    <cellStyle name="Notiz 5 2 4 5" xfId="15815" xr:uid="{00000000-0005-0000-0000-0000AA080000}"/>
    <cellStyle name="Notiz 5 2 4 6" xfId="29299" xr:uid="{00000000-0005-0000-0000-0000AA080000}"/>
    <cellStyle name="Notiz 5 2 4 7" xfId="42790" xr:uid="{00000000-0005-0000-0000-0000AA080000}"/>
    <cellStyle name="Notiz 5 2 5" xfId="3465" xr:uid="{00000000-0005-0000-0000-0000AB080000}"/>
    <cellStyle name="Notiz 5 2 5 2" xfId="6826" xr:uid="{00000000-0005-0000-0000-0000AB080000}"/>
    <cellStyle name="Notiz 5 2 5 2 2" xfId="20277" xr:uid="{00000000-0005-0000-0000-0000AB080000}"/>
    <cellStyle name="Notiz 5 2 5 2 3" xfId="33761" xr:uid="{00000000-0005-0000-0000-0000AB080000}"/>
    <cellStyle name="Notiz 5 2 5 2 4" xfId="47252" xr:uid="{00000000-0005-0000-0000-0000AB080000}"/>
    <cellStyle name="Notiz 5 2 5 3" xfId="10182" xr:uid="{00000000-0005-0000-0000-0000AB080000}"/>
    <cellStyle name="Notiz 5 2 5 3 2" xfId="23633" xr:uid="{00000000-0005-0000-0000-0000AB080000}"/>
    <cellStyle name="Notiz 5 2 5 3 3" xfId="37117" xr:uid="{00000000-0005-0000-0000-0000AB080000}"/>
    <cellStyle name="Notiz 5 2 5 3 4" xfId="50608" xr:uid="{00000000-0005-0000-0000-0000AB080000}"/>
    <cellStyle name="Notiz 5 2 5 4" xfId="13538" xr:uid="{00000000-0005-0000-0000-0000AB080000}"/>
    <cellStyle name="Notiz 5 2 5 4 2" xfId="26989" xr:uid="{00000000-0005-0000-0000-0000AB080000}"/>
    <cellStyle name="Notiz 5 2 5 4 3" xfId="40473" xr:uid="{00000000-0005-0000-0000-0000AB080000}"/>
    <cellStyle name="Notiz 5 2 5 4 4" xfId="53964" xr:uid="{00000000-0005-0000-0000-0000AB080000}"/>
    <cellStyle name="Notiz 5 2 5 5" xfId="16920" xr:uid="{00000000-0005-0000-0000-0000AB080000}"/>
    <cellStyle name="Notiz 5 2 5 6" xfId="30404" xr:uid="{00000000-0005-0000-0000-0000AB080000}"/>
    <cellStyle name="Notiz 5 2 5 7" xfId="43895" xr:uid="{00000000-0005-0000-0000-0000AB080000}"/>
    <cellStyle name="Notiz 5 2 6" xfId="4045" xr:uid="{00000000-0005-0000-0000-0000AC080000}"/>
    <cellStyle name="Notiz 5 2 6 2" xfId="7402" xr:uid="{00000000-0005-0000-0000-0000AC080000}"/>
    <cellStyle name="Notiz 5 2 6 2 2" xfId="20853" xr:uid="{00000000-0005-0000-0000-0000AC080000}"/>
    <cellStyle name="Notiz 5 2 6 2 3" xfId="34337" xr:uid="{00000000-0005-0000-0000-0000AC080000}"/>
    <cellStyle name="Notiz 5 2 6 2 4" xfId="47828" xr:uid="{00000000-0005-0000-0000-0000AC080000}"/>
    <cellStyle name="Notiz 5 2 6 3" xfId="10758" xr:uid="{00000000-0005-0000-0000-0000AC080000}"/>
    <cellStyle name="Notiz 5 2 6 3 2" xfId="24209" xr:uid="{00000000-0005-0000-0000-0000AC080000}"/>
    <cellStyle name="Notiz 5 2 6 3 3" xfId="37693" xr:uid="{00000000-0005-0000-0000-0000AC080000}"/>
    <cellStyle name="Notiz 5 2 6 3 4" xfId="51184" xr:uid="{00000000-0005-0000-0000-0000AC080000}"/>
    <cellStyle name="Notiz 5 2 6 4" xfId="14114" xr:uid="{00000000-0005-0000-0000-0000AC080000}"/>
    <cellStyle name="Notiz 5 2 6 4 2" xfId="27565" xr:uid="{00000000-0005-0000-0000-0000AC080000}"/>
    <cellStyle name="Notiz 5 2 6 4 3" xfId="41049" xr:uid="{00000000-0005-0000-0000-0000AC080000}"/>
    <cellStyle name="Notiz 5 2 6 4 4" xfId="54540" xr:uid="{00000000-0005-0000-0000-0000AC080000}"/>
    <cellStyle name="Notiz 5 2 6 5" xfId="17496" xr:uid="{00000000-0005-0000-0000-0000AC080000}"/>
    <cellStyle name="Notiz 5 2 6 6" xfId="30980" xr:uid="{00000000-0005-0000-0000-0000AC080000}"/>
    <cellStyle name="Notiz 5 2 6 7" xfId="44471" xr:uid="{00000000-0005-0000-0000-0000AC080000}"/>
    <cellStyle name="Notiz 5 2 7" xfId="4595" xr:uid="{00000000-0005-0000-0000-0000A1080000}"/>
    <cellStyle name="Notiz 5 2 7 2" xfId="18046" xr:uid="{00000000-0005-0000-0000-0000A1080000}"/>
    <cellStyle name="Notiz 5 2 7 3" xfId="31530" xr:uid="{00000000-0005-0000-0000-0000A1080000}"/>
    <cellStyle name="Notiz 5 2 7 4" xfId="45021" xr:uid="{00000000-0005-0000-0000-0000A1080000}"/>
    <cellStyle name="Notiz 5 2 8" xfId="7951" xr:uid="{00000000-0005-0000-0000-0000A1080000}"/>
    <cellStyle name="Notiz 5 2 8 2" xfId="21402" xr:uid="{00000000-0005-0000-0000-0000A1080000}"/>
    <cellStyle name="Notiz 5 2 8 3" xfId="34886" xr:uid="{00000000-0005-0000-0000-0000A1080000}"/>
    <cellStyle name="Notiz 5 2 8 4" xfId="48377" xr:uid="{00000000-0005-0000-0000-0000A1080000}"/>
    <cellStyle name="Notiz 5 2 9" xfId="11307" xr:uid="{00000000-0005-0000-0000-0000A1080000}"/>
    <cellStyle name="Notiz 5 2 9 2" xfId="24758" xr:uid="{00000000-0005-0000-0000-0000A1080000}"/>
    <cellStyle name="Notiz 5 2 9 3" xfId="38242" xr:uid="{00000000-0005-0000-0000-0000A1080000}"/>
    <cellStyle name="Notiz 5 2 9 4" xfId="51733" xr:uid="{00000000-0005-0000-0000-0000A1080000}"/>
    <cellStyle name="Notiz 5 3" xfId="1327" xr:uid="{00000000-0005-0000-0000-0000AD080000}"/>
    <cellStyle name="Notiz 5 3 10" xfId="14807" xr:uid="{00000000-0005-0000-0000-0000AD080000}"/>
    <cellStyle name="Notiz 5 3 11" xfId="28290" xr:uid="{00000000-0005-0000-0000-0000AD080000}"/>
    <cellStyle name="Notiz 5 3 12" xfId="41781" xr:uid="{00000000-0005-0000-0000-0000AD080000}"/>
    <cellStyle name="Notiz 5 3 2" xfId="1571" xr:uid="{00000000-0005-0000-0000-0000AE080000}"/>
    <cellStyle name="Notiz 5 3 2 10" xfId="28540" xr:uid="{00000000-0005-0000-0000-0000AE080000}"/>
    <cellStyle name="Notiz 5 3 2 11" xfId="42031" xr:uid="{00000000-0005-0000-0000-0000AE080000}"/>
    <cellStyle name="Notiz 5 3 2 2" xfId="2148" xr:uid="{00000000-0005-0000-0000-0000AF080000}"/>
    <cellStyle name="Notiz 5 3 2 2 2" xfId="3289" xr:uid="{00000000-0005-0000-0000-0000B0080000}"/>
    <cellStyle name="Notiz 5 3 2 2 2 2" xfId="6650" xr:uid="{00000000-0005-0000-0000-0000B0080000}"/>
    <cellStyle name="Notiz 5 3 2 2 2 2 2" xfId="20101" xr:uid="{00000000-0005-0000-0000-0000B0080000}"/>
    <cellStyle name="Notiz 5 3 2 2 2 2 3" xfId="33585" xr:uid="{00000000-0005-0000-0000-0000B0080000}"/>
    <cellStyle name="Notiz 5 3 2 2 2 2 4" xfId="47076" xr:uid="{00000000-0005-0000-0000-0000B0080000}"/>
    <cellStyle name="Notiz 5 3 2 2 2 3" xfId="10006" xr:uid="{00000000-0005-0000-0000-0000B0080000}"/>
    <cellStyle name="Notiz 5 3 2 2 2 3 2" xfId="23457" xr:uid="{00000000-0005-0000-0000-0000B0080000}"/>
    <cellStyle name="Notiz 5 3 2 2 2 3 3" xfId="36941" xr:uid="{00000000-0005-0000-0000-0000B0080000}"/>
    <cellStyle name="Notiz 5 3 2 2 2 3 4" xfId="50432" xr:uid="{00000000-0005-0000-0000-0000B0080000}"/>
    <cellStyle name="Notiz 5 3 2 2 2 4" xfId="13362" xr:uid="{00000000-0005-0000-0000-0000B0080000}"/>
    <cellStyle name="Notiz 5 3 2 2 2 4 2" xfId="26813" xr:uid="{00000000-0005-0000-0000-0000B0080000}"/>
    <cellStyle name="Notiz 5 3 2 2 2 4 3" xfId="40297" xr:uid="{00000000-0005-0000-0000-0000B0080000}"/>
    <cellStyle name="Notiz 5 3 2 2 2 4 4" xfId="53788" xr:uid="{00000000-0005-0000-0000-0000B0080000}"/>
    <cellStyle name="Notiz 5 3 2 2 2 5" xfId="16744" xr:uid="{00000000-0005-0000-0000-0000B0080000}"/>
    <cellStyle name="Notiz 5 3 2 2 2 6" xfId="30228" xr:uid="{00000000-0005-0000-0000-0000B0080000}"/>
    <cellStyle name="Notiz 5 3 2 2 2 7" xfId="43719" xr:uid="{00000000-0005-0000-0000-0000B0080000}"/>
    <cellStyle name="Notiz 5 3 2 2 3" xfId="5523" xr:uid="{00000000-0005-0000-0000-0000AF080000}"/>
    <cellStyle name="Notiz 5 3 2 2 3 2" xfId="18974" xr:uid="{00000000-0005-0000-0000-0000AF080000}"/>
    <cellStyle name="Notiz 5 3 2 2 3 3" xfId="32458" xr:uid="{00000000-0005-0000-0000-0000AF080000}"/>
    <cellStyle name="Notiz 5 3 2 2 3 4" xfId="45949" xr:uid="{00000000-0005-0000-0000-0000AF080000}"/>
    <cellStyle name="Notiz 5 3 2 2 4" xfId="8879" xr:uid="{00000000-0005-0000-0000-0000AF080000}"/>
    <cellStyle name="Notiz 5 3 2 2 4 2" xfId="22330" xr:uid="{00000000-0005-0000-0000-0000AF080000}"/>
    <cellStyle name="Notiz 5 3 2 2 4 3" xfId="35814" xr:uid="{00000000-0005-0000-0000-0000AF080000}"/>
    <cellStyle name="Notiz 5 3 2 2 4 4" xfId="49305" xr:uid="{00000000-0005-0000-0000-0000AF080000}"/>
    <cellStyle name="Notiz 5 3 2 2 5" xfId="12235" xr:uid="{00000000-0005-0000-0000-0000AF080000}"/>
    <cellStyle name="Notiz 5 3 2 2 5 2" xfId="25686" xr:uid="{00000000-0005-0000-0000-0000AF080000}"/>
    <cellStyle name="Notiz 5 3 2 2 5 3" xfId="39170" xr:uid="{00000000-0005-0000-0000-0000AF080000}"/>
    <cellStyle name="Notiz 5 3 2 2 5 4" xfId="52661" xr:uid="{00000000-0005-0000-0000-0000AF080000}"/>
    <cellStyle name="Notiz 5 3 2 2 6" xfId="15617" xr:uid="{00000000-0005-0000-0000-0000AF080000}"/>
    <cellStyle name="Notiz 5 3 2 2 7" xfId="29101" xr:uid="{00000000-0005-0000-0000-0000AF080000}"/>
    <cellStyle name="Notiz 5 3 2 2 8" xfId="42592" xr:uid="{00000000-0005-0000-0000-0000AF080000}"/>
    <cellStyle name="Notiz 5 3 2 3" xfId="2729" xr:uid="{00000000-0005-0000-0000-0000B1080000}"/>
    <cellStyle name="Notiz 5 3 2 3 2" xfId="6090" xr:uid="{00000000-0005-0000-0000-0000B1080000}"/>
    <cellStyle name="Notiz 5 3 2 3 2 2" xfId="19541" xr:uid="{00000000-0005-0000-0000-0000B1080000}"/>
    <cellStyle name="Notiz 5 3 2 3 2 3" xfId="33025" xr:uid="{00000000-0005-0000-0000-0000B1080000}"/>
    <cellStyle name="Notiz 5 3 2 3 2 4" xfId="46516" xr:uid="{00000000-0005-0000-0000-0000B1080000}"/>
    <cellStyle name="Notiz 5 3 2 3 3" xfId="9446" xr:uid="{00000000-0005-0000-0000-0000B1080000}"/>
    <cellStyle name="Notiz 5 3 2 3 3 2" xfId="22897" xr:uid="{00000000-0005-0000-0000-0000B1080000}"/>
    <cellStyle name="Notiz 5 3 2 3 3 3" xfId="36381" xr:uid="{00000000-0005-0000-0000-0000B1080000}"/>
    <cellStyle name="Notiz 5 3 2 3 3 4" xfId="49872" xr:uid="{00000000-0005-0000-0000-0000B1080000}"/>
    <cellStyle name="Notiz 5 3 2 3 4" xfId="12802" xr:uid="{00000000-0005-0000-0000-0000B1080000}"/>
    <cellStyle name="Notiz 5 3 2 3 4 2" xfId="26253" xr:uid="{00000000-0005-0000-0000-0000B1080000}"/>
    <cellStyle name="Notiz 5 3 2 3 4 3" xfId="39737" xr:uid="{00000000-0005-0000-0000-0000B1080000}"/>
    <cellStyle name="Notiz 5 3 2 3 4 4" xfId="53228" xr:uid="{00000000-0005-0000-0000-0000B1080000}"/>
    <cellStyle name="Notiz 5 3 2 3 5" xfId="16184" xr:uid="{00000000-0005-0000-0000-0000B1080000}"/>
    <cellStyle name="Notiz 5 3 2 3 6" xfId="29668" xr:uid="{00000000-0005-0000-0000-0000B1080000}"/>
    <cellStyle name="Notiz 5 3 2 3 7" xfId="43159" xr:uid="{00000000-0005-0000-0000-0000B1080000}"/>
    <cellStyle name="Notiz 5 3 2 4" xfId="3834" xr:uid="{00000000-0005-0000-0000-0000B2080000}"/>
    <cellStyle name="Notiz 5 3 2 4 2" xfId="7195" xr:uid="{00000000-0005-0000-0000-0000B2080000}"/>
    <cellStyle name="Notiz 5 3 2 4 2 2" xfId="20646" xr:uid="{00000000-0005-0000-0000-0000B2080000}"/>
    <cellStyle name="Notiz 5 3 2 4 2 3" xfId="34130" xr:uid="{00000000-0005-0000-0000-0000B2080000}"/>
    <cellStyle name="Notiz 5 3 2 4 2 4" xfId="47621" xr:uid="{00000000-0005-0000-0000-0000B2080000}"/>
    <cellStyle name="Notiz 5 3 2 4 3" xfId="10551" xr:uid="{00000000-0005-0000-0000-0000B2080000}"/>
    <cellStyle name="Notiz 5 3 2 4 3 2" xfId="24002" xr:uid="{00000000-0005-0000-0000-0000B2080000}"/>
    <cellStyle name="Notiz 5 3 2 4 3 3" xfId="37486" xr:uid="{00000000-0005-0000-0000-0000B2080000}"/>
    <cellStyle name="Notiz 5 3 2 4 3 4" xfId="50977" xr:uid="{00000000-0005-0000-0000-0000B2080000}"/>
    <cellStyle name="Notiz 5 3 2 4 4" xfId="13907" xr:uid="{00000000-0005-0000-0000-0000B2080000}"/>
    <cellStyle name="Notiz 5 3 2 4 4 2" xfId="27358" xr:uid="{00000000-0005-0000-0000-0000B2080000}"/>
    <cellStyle name="Notiz 5 3 2 4 4 3" xfId="40842" xr:uid="{00000000-0005-0000-0000-0000B2080000}"/>
    <cellStyle name="Notiz 5 3 2 4 4 4" xfId="54333" xr:uid="{00000000-0005-0000-0000-0000B2080000}"/>
    <cellStyle name="Notiz 5 3 2 4 5" xfId="17289" xr:uid="{00000000-0005-0000-0000-0000B2080000}"/>
    <cellStyle name="Notiz 5 3 2 4 6" xfId="30773" xr:uid="{00000000-0005-0000-0000-0000B2080000}"/>
    <cellStyle name="Notiz 5 3 2 4 7" xfId="44264" xr:uid="{00000000-0005-0000-0000-0000B2080000}"/>
    <cellStyle name="Notiz 5 3 2 5" xfId="4414" xr:uid="{00000000-0005-0000-0000-0000B3080000}"/>
    <cellStyle name="Notiz 5 3 2 5 2" xfId="7771" xr:uid="{00000000-0005-0000-0000-0000B3080000}"/>
    <cellStyle name="Notiz 5 3 2 5 2 2" xfId="21222" xr:uid="{00000000-0005-0000-0000-0000B3080000}"/>
    <cellStyle name="Notiz 5 3 2 5 2 3" xfId="34706" xr:uid="{00000000-0005-0000-0000-0000B3080000}"/>
    <cellStyle name="Notiz 5 3 2 5 2 4" xfId="48197" xr:uid="{00000000-0005-0000-0000-0000B3080000}"/>
    <cellStyle name="Notiz 5 3 2 5 3" xfId="11127" xr:uid="{00000000-0005-0000-0000-0000B3080000}"/>
    <cellStyle name="Notiz 5 3 2 5 3 2" xfId="24578" xr:uid="{00000000-0005-0000-0000-0000B3080000}"/>
    <cellStyle name="Notiz 5 3 2 5 3 3" xfId="38062" xr:uid="{00000000-0005-0000-0000-0000B3080000}"/>
    <cellStyle name="Notiz 5 3 2 5 3 4" xfId="51553" xr:uid="{00000000-0005-0000-0000-0000B3080000}"/>
    <cellStyle name="Notiz 5 3 2 5 4" xfId="14483" xr:uid="{00000000-0005-0000-0000-0000B3080000}"/>
    <cellStyle name="Notiz 5 3 2 5 4 2" xfId="27934" xr:uid="{00000000-0005-0000-0000-0000B3080000}"/>
    <cellStyle name="Notiz 5 3 2 5 4 3" xfId="41418" xr:uid="{00000000-0005-0000-0000-0000B3080000}"/>
    <cellStyle name="Notiz 5 3 2 5 4 4" xfId="54909" xr:uid="{00000000-0005-0000-0000-0000B3080000}"/>
    <cellStyle name="Notiz 5 3 2 5 5" xfId="17865" xr:uid="{00000000-0005-0000-0000-0000B3080000}"/>
    <cellStyle name="Notiz 5 3 2 5 6" xfId="31349" xr:uid="{00000000-0005-0000-0000-0000B3080000}"/>
    <cellStyle name="Notiz 5 3 2 5 7" xfId="44840" xr:uid="{00000000-0005-0000-0000-0000B3080000}"/>
    <cellStyle name="Notiz 5 3 2 6" xfId="4964" xr:uid="{00000000-0005-0000-0000-0000AE080000}"/>
    <cellStyle name="Notiz 5 3 2 6 2" xfId="18415" xr:uid="{00000000-0005-0000-0000-0000AE080000}"/>
    <cellStyle name="Notiz 5 3 2 6 3" xfId="31899" xr:uid="{00000000-0005-0000-0000-0000AE080000}"/>
    <cellStyle name="Notiz 5 3 2 6 4" xfId="45390" xr:uid="{00000000-0005-0000-0000-0000AE080000}"/>
    <cellStyle name="Notiz 5 3 2 7" xfId="8320" xr:uid="{00000000-0005-0000-0000-0000AE080000}"/>
    <cellStyle name="Notiz 5 3 2 7 2" xfId="21771" xr:uid="{00000000-0005-0000-0000-0000AE080000}"/>
    <cellStyle name="Notiz 5 3 2 7 3" xfId="35255" xr:uid="{00000000-0005-0000-0000-0000AE080000}"/>
    <cellStyle name="Notiz 5 3 2 7 4" xfId="48746" xr:uid="{00000000-0005-0000-0000-0000AE080000}"/>
    <cellStyle name="Notiz 5 3 2 8" xfId="11676" xr:uid="{00000000-0005-0000-0000-0000AE080000}"/>
    <cellStyle name="Notiz 5 3 2 8 2" xfId="25127" xr:uid="{00000000-0005-0000-0000-0000AE080000}"/>
    <cellStyle name="Notiz 5 3 2 8 3" xfId="38611" xr:uid="{00000000-0005-0000-0000-0000AE080000}"/>
    <cellStyle name="Notiz 5 3 2 8 4" xfId="52102" xr:uid="{00000000-0005-0000-0000-0000AE080000}"/>
    <cellStyle name="Notiz 5 3 2 9" xfId="15057" xr:uid="{00000000-0005-0000-0000-0000AE080000}"/>
    <cellStyle name="Notiz 5 3 3" xfId="1899" xr:uid="{00000000-0005-0000-0000-0000B4080000}"/>
    <cellStyle name="Notiz 5 3 3 2" xfId="3039" xr:uid="{00000000-0005-0000-0000-0000B5080000}"/>
    <cellStyle name="Notiz 5 3 3 2 2" xfId="6400" xr:uid="{00000000-0005-0000-0000-0000B5080000}"/>
    <cellStyle name="Notiz 5 3 3 2 2 2" xfId="19851" xr:uid="{00000000-0005-0000-0000-0000B5080000}"/>
    <cellStyle name="Notiz 5 3 3 2 2 3" xfId="33335" xr:uid="{00000000-0005-0000-0000-0000B5080000}"/>
    <cellStyle name="Notiz 5 3 3 2 2 4" xfId="46826" xr:uid="{00000000-0005-0000-0000-0000B5080000}"/>
    <cellStyle name="Notiz 5 3 3 2 3" xfId="9756" xr:uid="{00000000-0005-0000-0000-0000B5080000}"/>
    <cellStyle name="Notiz 5 3 3 2 3 2" xfId="23207" xr:uid="{00000000-0005-0000-0000-0000B5080000}"/>
    <cellStyle name="Notiz 5 3 3 2 3 3" xfId="36691" xr:uid="{00000000-0005-0000-0000-0000B5080000}"/>
    <cellStyle name="Notiz 5 3 3 2 3 4" xfId="50182" xr:uid="{00000000-0005-0000-0000-0000B5080000}"/>
    <cellStyle name="Notiz 5 3 3 2 4" xfId="13112" xr:uid="{00000000-0005-0000-0000-0000B5080000}"/>
    <cellStyle name="Notiz 5 3 3 2 4 2" xfId="26563" xr:uid="{00000000-0005-0000-0000-0000B5080000}"/>
    <cellStyle name="Notiz 5 3 3 2 4 3" xfId="40047" xr:uid="{00000000-0005-0000-0000-0000B5080000}"/>
    <cellStyle name="Notiz 5 3 3 2 4 4" xfId="53538" xr:uid="{00000000-0005-0000-0000-0000B5080000}"/>
    <cellStyle name="Notiz 5 3 3 2 5" xfId="16494" xr:uid="{00000000-0005-0000-0000-0000B5080000}"/>
    <cellStyle name="Notiz 5 3 3 2 6" xfId="29978" xr:uid="{00000000-0005-0000-0000-0000B5080000}"/>
    <cellStyle name="Notiz 5 3 3 2 7" xfId="43469" xr:uid="{00000000-0005-0000-0000-0000B5080000}"/>
    <cellStyle name="Notiz 5 3 3 3" xfId="5273" xr:uid="{00000000-0005-0000-0000-0000B4080000}"/>
    <cellStyle name="Notiz 5 3 3 3 2" xfId="18724" xr:uid="{00000000-0005-0000-0000-0000B4080000}"/>
    <cellStyle name="Notiz 5 3 3 3 3" xfId="32208" xr:uid="{00000000-0005-0000-0000-0000B4080000}"/>
    <cellStyle name="Notiz 5 3 3 3 4" xfId="45699" xr:uid="{00000000-0005-0000-0000-0000B4080000}"/>
    <cellStyle name="Notiz 5 3 3 4" xfId="8629" xr:uid="{00000000-0005-0000-0000-0000B4080000}"/>
    <cellStyle name="Notiz 5 3 3 4 2" xfId="22080" xr:uid="{00000000-0005-0000-0000-0000B4080000}"/>
    <cellStyle name="Notiz 5 3 3 4 3" xfId="35564" xr:uid="{00000000-0005-0000-0000-0000B4080000}"/>
    <cellStyle name="Notiz 5 3 3 4 4" xfId="49055" xr:uid="{00000000-0005-0000-0000-0000B4080000}"/>
    <cellStyle name="Notiz 5 3 3 5" xfId="11985" xr:uid="{00000000-0005-0000-0000-0000B4080000}"/>
    <cellStyle name="Notiz 5 3 3 5 2" xfId="25436" xr:uid="{00000000-0005-0000-0000-0000B4080000}"/>
    <cellStyle name="Notiz 5 3 3 5 3" xfId="38920" xr:uid="{00000000-0005-0000-0000-0000B4080000}"/>
    <cellStyle name="Notiz 5 3 3 5 4" xfId="52411" xr:uid="{00000000-0005-0000-0000-0000B4080000}"/>
    <cellStyle name="Notiz 5 3 3 6" xfId="15367" xr:uid="{00000000-0005-0000-0000-0000B4080000}"/>
    <cellStyle name="Notiz 5 3 3 7" xfId="28851" xr:uid="{00000000-0005-0000-0000-0000B4080000}"/>
    <cellStyle name="Notiz 5 3 3 8" xfId="42342" xr:uid="{00000000-0005-0000-0000-0000B4080000}"/>
    <cellStyle name="Notiz 5 3 4" xfId="2478" xr:uid="{00000000-0005-0000-0000-0000B6080000}"/>
    <cellStyle name="Notiz 5 3 4 2" xfId="5840" xr:uid="{00000000-0005-0000-0000-0000B6080000}"/>
    <cellStyle name="Notiz 5 3 4 2 2" xfId="19291" xr:uid="{00000000-0005-0000-0000-0000B6080000}"/>
    <cellStyle name="Notiz 5 3 4 2 3" xfId="32775" xr:uid="{00000000-0005-0000-0000-0000B6080000}"/>
    <cellStyle name="Notiz 5 3 4 2 4" xfId="46266" xr:uid="{00000000-0005-0000-0000-0000B6080000}"/>
    <cellStyle name="Notiz 5 3 4 3" xfId="9196" xr:uid="{00000000-0005-0000-0000-0000B6080000}"/>
    <cellStyle name="Notiz 5 3 4 3 2" xfId="22647" xr:uid="{00000000-0005-0000-0000-0000B6080000}"/>
    <cellStyle name="Notiz 5 3 4 3 3" xfId="36131" xr:uid="{00000000-0005-0000-0000-0000B6080000}"/>
    <cellStyle name="Notiz 5 3 4 3 4" xfId="49622" xr:uid="{00000000-0005-0000-0000-0000B6080000}"/>
    <cellStyle name="Notiz 5 3 4 4" xfId="12552" xr:uid="{00000000-0005-0000-0000-0000B6080000}"/>
    <cellStyle name="Notiz 5 3 4 4 2" xfId="26003" xr:uid="{00000000-0005-0000-0000-0000B6080000}"/>
    <cellStyle name="Notiz 5 3 4 4 3" xfId="39487" xr:uid="{00000000-0005-0000-0000-0000B6080000}"/>
    <cellStyle name="Notiz 5 3 4 4 4" xfId="52978" xr:uid="{00000000-0005-0000-0000-0000B6080000}"/>
    <cellStyle name="Notiz 5 3 4 5" xfId="15934" xr:uid="{00000000-0005-0000-0000-0000B6080000}"/>
    <cellStyle name="Notiz 5 3 4 6" xfId="29418" xr:uid="{00000000-0005-0000-0000-0000B6080000}"/>
    <cellStyle name="Notiz 5 3 4 7" xfId="42909" xr:uid="{00000000-0005-0000-0000-0000B6080000}"/>
    <cellStyle name="Notiz 5 3 5" xfId="3584" xr:uid="{00000000-0005-0000-0000-0000B7080000}"/>
    <cellStyle name="Notiz 5 3 5 2" xfId="6945" xr:uid="{00000000-0005-0000-0000-0000B7080000}"/>
    <cellStyle name="Notiz 5 3 5 2 2" xfId="20396" xr:uid="{00000000-0005-0000-0000-0000B7080000}"/>
    <cellStyle name="Notiz 5 3 5 2 3" xfId="33880" xr:uid="{00000000-0005-0000-0000-0000B7080000}"/>
    <cellStyle name="Notiz 5 3 5 2 4" xfId="47371" xr:uid="{00000000-0005-0000-0000-0000B7080000}"/>
    <cellStyle name="Notiz 5 3 5 3" xfId="10301" xr:uid="{00000000-0005-0000-0000-0000B7080000}"/>
    <cellStyle name="Notiz 5 3 5 3 2" xfId="23752" xr:uid="{00000000-0005-0000-0000-0000B7080000}"/>
    <cellStyle name="Notiz 5 3 5 3 3" xfId="37236" xr:uid="{00000000-0005-0000-0000-0000B7080000}"/>
    <cellStyle name="Notiz 5 3 5 3 4" xfId="50727" xr:uid="{00000000-0005-0000-0000-0000B7080000}"/>
    <cellStyle name="Notiz 5 3 5 4" xfId="13657" xr:uid="{00000000-0005-0000-0000-0000B7080000}"/>
    <cellStyle name="Notiz 5 3 5 4 2" xfId="27108" xr:uid="{00000000-0005-0000-0000-0000B7080000}"/>
    <cellStyle name="Notiz 5 3 5 4 3" xfId="40592" xr:uid="{00000000-0005-0000-0000-0000B7080000}"/>
    <cellStyle name="Notiz 5 3 5 4 4" xfId="54083" xr:uid="{00000000-0005-0000-0000-0000B7080000}"/>
    <cellStyle name="Notiz 5 3 5 5" xfId="17039" xr:uid="{00000000-0005-0000-0000-0000B7080000}"/>
    <cellStyle name="Notiz 5 3 5 6" xfId="30523" xr:uid="{00000000-0005-0000-0000-0000B7080000}"/>
    <cellStyle name="Notiz 5 3 5 7" xfId="44014" xr:uid="{00000000-0005-0000-0000-0000B7080000}"/>
    <cellStyle name="Notiz 5 3 6" xfId="4164" xr:uid="{00000000-0005-0000-0000-0000B8080000}"/>
    <cellStyle name="Notiz 5 3 6 2" xfId="7521" xr:uid="{00000000-0005-0000-0000-0000B8080000}"/>
    <cellStyle name="Notiz 5 3 6 2 2" xfId="20972" xr:uid="{00000000-0005-0000-0000-0000B8080000}"/>
    <cellStyle name="Notiz 5 3 6 2 3" xfId="34456" xr:uid="{00000000-0005-0000-0000-0000B8080000}"/>
    <cellStyle name="Notiz 5 3 6 2 4" xfId="47947" xr:uid="{00000000-0005-0000-0000-0000B8080000}"/>
    <cellStyle name="Notiz 5 3 6 3" xfId="10877" xr:uid="{00000000-0005-0000-0000-0000B8080000}"/>
    <cellStyle name="Notiz 5 3 6 3 2" xfId="24328" xr:uid="{00000000-0005-0000-0000-0000B8080000}"/>
    <cellStyle name="Notiz 5 3 6 3 3" xfId="37812" xr:uid="{00000000-0005-0000-0000-0000B8080000}"/>
    <cellStyle name="Notiz 5 3 6 3 4" xfId="51303" xr:uid="{00000000-0005-0000-0000-0000B8080000}"/>
    <cellStyle name="Notiz 5 3 6 4" xfId="14233" xr:uid="{00000000-0005-0000-0000-0000B8080000}"/>
    <cellStyle name="Notiz 5 3 6 4 2" xfId="27684" xr:uid="{00000000-0005-0000-0000-0000B8080000}"/>
    <cellStyle name="Notiz 5 3 6 4 3" xfId="41168" xr:uid="{00000000-0005-0000-0000-0000B8080000}"/>
    <cellStyle name="Notiz 5 3 6 4 4" xfId="54659" xr:uid="{00000000-0005-0000-0000-0000B8080000}"/>
    <cellStyle name="Notiz 5 3 6 5" xfId="17615" xr:uid="{00000000-0005-0000-0000-0000B8080000}"/>
    <cellStyle name="Notiz 5 3 6 6" xfId="31099" xr:uid="{00000000-0005-0000-0000-0000B8080000}"/>
    <cellStyle name="Notiz 5 3 6 7" xfId="44590" xr:uid="{00000000-0005-0000-0000-0000B8080000}"/>
    <cellStyle name="Notiz 5 3 7" xfId="4714" xr:uid="{00000000-0005-0000-0000-0000AD080000}"/>
    <cellStyle name="Notiz 5 3 7 2" xfId="18165" xr:uid="{00000000-0005-0000-0000-0000AD080000}"/>
    <cellStyle name="Notiz 5 3 7 3" xfId="31649" xr:uid="{00000000-0005-0000-0000-0000AD080000}"/>
    <cellStyle name="Notiz 5 3 7 4" xfId="45140" xr:uid="{00000000-0005-0000-0000-0000AD080000}"/>
    <cellStyle name="Notiz 5 3 8" xfId="8070" xr:uid="{00000000-0005-0000-0000-0000AD080000}"/>
    <cellStyle name="Notiz 5 3 8 2" xfId="21521" xr:uid="{00000000-0005-0000-0000-0000AD080000}"/>
    <cellStyle name="Notiz 5 3 8 3" xfId="35005" xr:uid="{00000000-0005-0000-0000-0000AD080000}"/>
    <cellStyle name="Notiz 5 3 8 4" xfId="48496" xr:uid="{00000000-0005-0000-0000-0000AD080000}"/>
    <cellStyle name="Notiz 5 3 9" xfId="11426" xr:uid="{00000000-0005-0000-0000-0000AD080000}"/>
    <cellStyle name="Notiz 5 3 9 2" xfId="24877" xr:uid="{00000000-0005-0000-0000-0000AD080000}"/>
    <cellStyle name="Notiz 5 3 9 3" xfId="38361" xr:uid="{00000000-0005-0000-0000-0000AD080000}"/>
    <cellStyle name="Notiz 5 3 9 4" xfId="51852" xr:uid="{00000000-0005-0000-0000-0000AD080000}"/>
    <cellStyle name="Notiz 5 4" xfId="1358" xr:uid="{00000000-0005-0000-0000-0000B9080000}"/>
    <cellStyle name="Notiz 5 4 10" xfId="28320" xr:uid="{00000000-0005-0000-0000-0000B9080000}"/>
    <cellStyle name="Notiz 5 4 11" xfId="41811" xr:uid="{00000000-0005-0000-0000-0000B9080000}"/>
    <cellStyle name="Notiz 5 4 2" xfId="1929" xr:uid="{00000000-0005-0000-0000-0000BA080000}"/>
    <cellStyle name="Notiz 5 4 2 2" xfId="3069" xr:uid="{00000000-0005-0000-0000-0000BB080000}"/>
    <cellStyle name="Notiz 5 4 2 2 2" xfId="6430" xr:uid="{00000000-0005-0000-0000-0000BB080000}"/>
    <cellStyle name="Notiz 5 4 2 2 2 2" xfId="19881" xr:uid="{00000000-0005-0000-0000-0000BB080000}"/>
    <cellStyle name="Notiz 5 4 2 2 2 3" xfId="33365" xr:uid="{00000000-0005-0000-0000-0000BB080000}"/>
    <cellStyle name="Notiz 5 4 2 2 2 4" xfId="46856" xr:uid="{00000000-0005-0000-0000-0000BB080000}"/>
    <cellStyle name="Notiz 5 4 2 2 3" xfId="9786" xr:uid="{00000000-0005-0000-0000-0000BB080000}"/>
    <cellStyle name="Notiz 5 4 2 2 3 2" xfId="23237" xr:uid="{00000000-0005-0000-0000-0000BB080000}"/>
    <cellStyle name="Notiz 5 4 2 2 3 3" xfId="36721" xr:uid="{00000000-0005-0000-0000-0000BB080000}"/>
    <cellStyle name="Notiz 5 4 2 2 3 4" xfId="50212" xr:uid="{00000000-0005-0000-0000-0000BB080000}"/>
    <cellStyle name="Notiz 5 4 2 2 4" xfId="13142" xr:uid="{00000000-0005-0000-0000-0000BB080000}"/>
    <cellStyle name="Notiz 5 4 2 2 4 2" xfId="26593" xr:uid="{00000000-0005-0000-0000-0000BB080000}"/>
    <cellStyle name="Notiz 5 4 2 2 4 3" xfId="40077" xr:uid="{00000000-0005-0000-0000-0000BB080000}"/>
    <cellStyle name="Notiz 5 4 2 2 4 4" xfId="53568" xr:uid="{00000000-0005-0000-0000-0000BB080000}"/>
    <cellStyle name="Notiz 5 4 2 2 5" xfId="16524" xr:uid="{00000000-0005-0000-0000-0000BB080000}"/>
    <cellStyle name="Notiz 5 4 2 2 6" xfId="30008" xr:uid="{00000000-0005-0000-0000-0000BB080000}"/>
    <cellStyle name="Notiz 5 4 2 2 7" xfId="43499" xr:uid="{00000000-0005-0000-0000-0000BB080000}"/>
    <cellStyle name="Notiz 5 4 2 3" xfId="5303" xr:uid="{00000000-0005-0000-0000-0000BA080000}"/>
    <cellStyle name="Notiz 5 4 2 3 2" xfId="18754" xr:uid="{00000000-0005-0000-0000-0000BA080000}"/>
    <cellStyle name="Notiz 5 4 2 3 3" xfId="32238" xr:uid="{00000000-0005-0000-0000-0000BA080000}"/>
    <cellStyle name="Notiz 5 4 2 3 4" xfId="45729" xr:uid="{00000000-0005-0000-0000-0000BA080000}"/>
    <cellStyle name="Notiz 5 4 2 4" xfId="8659" xr:uid="{00000000-0005-0000-0000-0000BA080000}"/>
    <cellStyle name="Notiz 5 4 2 4 2" xfId="22110" xr:uid="{00000000-0005-0000-0000-0000BA080000}"/>
    <cellStyle name="Notiz 5 4 2 4 3" xfId="35594" xr:uid="{00000000-0005-0000-0000-0000BA080000}"/>
    <cellStyle name="Notiz 5 4 2 4 4" xfId="49085" xr:uid="{00000000-0005-0000-0000-0000BA080000}"/>
    <cellStyle name="Notiz 5 4 2 5" xfId="12015" xr:uid="{00000000-0005-0000-0000-0000BA080000}"/>
    <cellStyle name="Notiz 5 4 2 5 2" xfId="25466" xr:uid="{00000000-0005-0000-0000-0000BA080000}"/>
    <cellStyle name="Notiz 5 4 2 5 3" xfId="38950" xr:uid="{00000000-0005-0000-0000-0000BA080000}"/>
    <cellStyle name="Notiz 5 4 2 5 4" xfId="52441" xr:uid="{00000000-0005-0000-0000-0000BA080000}"/>
    <cellStyle name="Notiz 5 4 2 6" xfId="15397" xr:uid="{00000000-0005-0000-0000-0000BA080000}"/>
    <cellStyle name="Notiz 5 4 2 7" xfId="28881" xr:uid="{00000000-0005-0000-0000-0000BA080000}"/>
    <cellStyle name="Notiz 5 4 2 8" xfId="42372" xr:uid="{00000000-0005-0000-0000-0000BA080000}"/>
    <cellStyle name="Notiz 5 4 3" xfId="2509" xr:uid="{00000000-0005-0000-0000-0000BC080000}"/>
    <cellStyle name="Notiz 5 4 3 2" xfId="5870" xr:uid="{00000000-0005-0000-0000-0000BC080000}"/>
    <cellStyle name="Notiz 5 4 3 2 2" xfId="19321" xr:uid="{00000000-0005-0000-0000-0000BC080000}"/>
    <cellStyle name="Notiz 5 4 3 2 3" xfId="32805" xr:uid="{00000000-0005-0000-0000-0000BC080000}"/>
    <cellStyle name="Notiz 5 4 3 2 4" xfId="46296" xr:uid="{00000000-0005-0000-0000-0000BC080000}"/>
    <cellStyle name="Notiz 5 4 3 3" xfId="9226" xr:uid="{00000000-0005-0000-0000-0000BC080000}"/>
    <cellStyle name="Notiz 5 4 3 3 2" xfId="22677" xr:uid="{00000000-0005-0000-0000-0000BC080000}"/>
    <cellStyle name="Notiz 5 4 3 3 3" xfId="36161" xr:uid="{00000000-0005-0000-0000-0000BC080000}"/>
    <cellStyle name="Notiz 5 4 3 3 4" xfId="49652" xr:uid="{00000000-0005-0000-0000-0000BC080000}"/>
    <cellStyle name="Notiz 5 4 3 4" xfId="12582" xr:uid="{00000000-0005-0000-0000-0000BC080000}"/>
    <cellStyle name="Notiz 5 4 3 4 2" xfId="26033" xr:uid="{00000000-0005-0000-0000-0000BC080000}"/>
    <cellStyle name="Notiz 5 4 3 4 3" xfId="39517" xr:uid="{00000000-0005-0000-0000-0000BC080000}"/>
    <cellStyle name="Notiz 5 4 3 4 4" xfId="53008" xr:uid="{00000000-0005-0000-0000-0000BC080000}"/>
    <cellStyle name="Notiz 5 4 3 5" xfId="15964" xr:uid="{00000000-0005-0000-0000-0000BC080000}"/>
    <cellStyle name="Notiz 5 4 3 6" xfId="29448" xr:uid="{00000000-0005-0000-0000-0000BC080000}"/>
    <cellStyle name="Notiz 5 4 3 7" xfId="42939" xr:uid="{00000000-0005-0000-0000-0000BC080000}"/>
    <cellStyle name="Notiz 5 4 4" xfId="3614" xr:uid="{00000000-0005-0000-0000-0000BD080000}"/>
    <cellStyle name="Notiz 5 4 4 2" xfId="6975" xr:uid="{00000000-0005-0000-0000-0000BD080000}"/>
    <cellStyle name="Notiz 5 4 4 2 2" xfId="20426" xr:uid="{00000000-0005-0000-0000-0000BD080000}"/>
    <cellStyle name="Notiz 5 4 4 2 3" xfId="33910" xr:uid="{00000000-0005-0000-0000-0000BD080000}"/>
    <cellStyle name="Notiz 5 4 4 2 4" xfId="47401" xr:uid="{00000000-0005-0000-0000-0000BD080000}"/>
    <cellStyle name="Notiz 5 4 4 3" xfId="10331" xr:uid="{00000000-0005-0000-0000-0000BD080000}"/>
    <cellStyle name="Notiz 5 4 4 3 2" xfId="23782" xr:uid="{00000000-0005-0000-0000-0000BD080000}"/>
    <cellStyle name="Notiz 5 4 4 3 3" xfId="37266" xr:uid="{00000000-0005-0000-0000-0000BD080000}"/>
    <cellStyle name="Notiz 5 4 4 3 4" xfId="50757" xr:uid="{00000000-0005-0000-0000-0000BD080000}"/>
    <cellStyle name="Notiz 5 4 4 4" xfId="13687" xr:uid="{00000000-0005-0000-0000-0000BD080000}"/>
    <cellStyle name="Notiz 5 4 4 4 2" xfId="27138" xr:uid="{00000000-0005-0000-0000-0000BD080000}"/>
    <cellStyle name="Notiz 5 4 4 4 3" xfId="40622" xr:uid="{00000000-0005-0000-0000-0000BD080000}"/>
    <cellStyle name="Notiz 5 4 4 4 4" xfId="54113" xr:uid="{00000000-0005-0000-0000-0000BD080000}"/>
    <cellStyle name="Notiz 5 4 4 5" xfId="17069" xr:uid="{00000000-0005-0000-0000-0000BD080000}"/>
    <cellStyle name="Notiz 5 4 4 6" xfId="30553" xr:uid="{00000000-0005-0000-0000-0000BD080000}"/>
    <cellStyle name="Notiz 5 4 4 7" xfId="44044" xr:uid="{00000000-0005-0000-0000-0000BD080000}"/>
    <cellStyle name="Notiz 5 4 5" xfId="4194" xr:uid="{00000000-0005-0000-0000-0000BE080000}"/>
    <cellStyle name="Notiz 5 4 5 2" xfId="7551" xr:uid="{00000000-0005-0000-0000-0000BE080000}"/>
    <cellStyle name="Notiz 5 4 5 2 2" xfId="21002" xr:uid="{00000000-0005-0000-0000-0000BE080000}"/>
    <cellStyle name="Notiz 5 4 5 2 3" xfId="34486" xr:uid="{00000000-0005-0000-0000-0000BE080000}"/>
    <cellStyle name="Notiz 5 4 5 2 4" xfId="47977" xr:uid="{00000000-0005-0000-0000-0000BE080000}"/>
    <cellStyle name="Notiz 5 4 5 3" xfId="10907" xr:uid="{00000000-0005-0000-0000-0000BE080000}"/>
    <cellStyle name="Notiz 5 4 5 3 2" xfId="24358" xr:uid="{00000000-0005-0000-0000-0000BE080000}"/>
    <cellStyle name="Notiz 5 4 5 3 3" xfId="37842" xr:uid="{00000000-0005-0000-0000-0000BE080000}"/>
    <cellStyle name="Notiz 5 4 5 3 4" xfId="51333" xr:uid="{00000000-0005-0000-0000-0000BE080000}"/>
    <cellStyle name="Notiz 5 4 5 4" xfId="14263" xr:uid="{00000000-0005-0000-0000-0000BE080000}"/>
    <cellStyle name="Notiz 5 4 5 4 2" xfId="27714" xr:uid="{00000000-0005-0000-0000-0000BE080000}"/>
    <cellStyle name="Notiz 5 4 5 4 3" xfId="41198" xr:uid="{00000000-0005-0000-0000-0000BE080000}"/>
    <cellStyle name="Notiz 5 4 5 4 4" xfId="54689" xr:uid="{00000000-0005-0000-0000-0000BE080000}"/>
    <cellStyle name="Notiz 5 4 5 5" xfId="17645" xr:uid="{00000000-0005-0000-0000-0000BE080000}"/>
    <cellStyle name="Notiz 5 4 5 6" xfId="31129" xr:uid="{00000000-0005-0000-0000-0000BE080000}"/>
    <cellStyle name="Notiz 5 4 5 7" xfId="44620" xr:uid="{00000000-0005-0000-0000-0000BE080000}"/>
    <cellStyle name="Notiz 5 4 6" xfId="4744" xr:uid="{00000000-0005-0000-0000-0000B9080000}"/>
    <cellStyle name="Notiz 5 4 6 2" xfId="18195" xr:uid="{00000000-0005-0000-0000-0000B9080000}"/>
    <cellStyle name="Notiz 5 4 6 3" xfId="31679" xr:uid="{00000000-0005-0000-0000-0000B9080000}"/>
    <cellStyle name="Notiz 5 4 6 4" xfId="45170" xr:uid="{00000000-0005-0000-0000-0000B9080000}"/>
    <cellStyle name="Notiz 5 4 7" xfId="8100" xr:uid="{00000000-0005-0000-0000-0000B9080000}"/>
    <cellStyle name="Notiz 5 4 7 2" xfId="21551" xr:uid="{00000000-0005-0000-0000-0000B9080000}"/>
    <cellStyle name="Notiz 5 4 7 3" xfId="35035" xr:uid="{00000000-0005-0000-0000-0000B9080000}"/>
    <cellStyle name="Notiz 5 4 7 4" xfId="48526" xr:uid="{00000000-0005-0000-0000-0000B9080000}"/>
    <cellStyle name="Notiz 5 4 8" xfId="11456" xr:uid="{00000000-0005-0000-0000-0000B9080000}"/>
    <cellStyle name="Notiz 5 4 8 2" xfId="24907" xr:uid="{00000000-0005-0000-0000-0000B9080000}"/>
    <cellStyle name="Notiz 5 4 8 3" xfId="38391" xr:uid="{00000000-0005-0000-0000-0000B9080000}"/>
    <cellStyle name="Notiz 5 4 8 4" xfId="51882" xr:uid="{00000000-0005-0000-0000-0000B9080000}"/>
    <cellStyle name="Notiz 5 4 9" xfId="14837" xr:uid="{00000000-0005-0000-0000-0000B9080000}"/>
    <cellStyle name="Notiz 5 5" xfId="1683" xr:uid="{00000000-0005-0000-0000-0000BF080000}"/>
    <cellStyle name="Notiz 5 5 2" xfId="2819" xr:uid="{00000000-0005-0000-0000-0000C0080000}"/>
    <cellStyle name="Notiz 5 5 2 2" xfId="6180" xr:uid="{00000000-0005-0000-0000-0000C0080000}"/>
    <cellStyle name="Notiz 5 5 2 2 2" xfId="19631" xr:uid="{00000000-0005-0000-0000-0000C0080000}"/>
    <cellStyle name="Notiz 5 5 2 2 3" xfId="33115" xr:uid="{00000000-0005-0000-0000-0000C0080000}"/>
    <cellStyle name="Notiz 5 5 2 2 4" xfId="46606" xr:uid="{00000000-0005-0000-0000-0000C0080000}"/>
    <cellStyle name="Notiz 5 5 2 3" xfId="9536" xr:uid="{00000000-0005-0000-0000-0000C0080000}"/>
    <cellStyle name="Notiz 5 5 2 3 2" xfId="22987" xr:uid="{00000000-0005-0000-0000-0000C0080000}"/>
    <cellStyle name="Notiz 5 5 2 3 3" xfId="36471" xr:uid="{00000000-0005-0000-0000-0000C0080000}"/>
    <cellStyle name="Notiz 5 5 2 3 4" xfId="49962" xr:uid="{00000000-0005-0000-0000-0000C0080000}"/>
    <cellStyle name="Notiz 5 5 2 4" xfId="12892" xr:uid="{00000000-0005-0000-0000-0000C0080000}"/>
    <cellStyle name="Notiz 5 5 2 4 2" xfId="26343" xr:uid="{00000000-0005-0000-0000-0000C0080000}"/>
    <cellStyle name="Notiz 5 5 2 4 3" xfId="39827" xr:uid="{00000000-0005-0000-0000-0000C0080000}"/>
    <cellStyle name="Notiz 5 5 2 4 4" xfId="53318" xr:uid="{00000000-0005-0000-0000-0000C0080000}"/>
    <cellStyle name="Notiz 5 5 2 5" xfId="16274" xr:uid="{00000000-0005-0000-0000-0000C0080000}"/>
    <cellStyle name="Notiz 5 5 2 6" xfId="29758" xr:uid="{00000000-0005-0000-0000-0000C0080000}"/>
    <cellStyle name="Notiz 5 5 2 7" xfId="43249" xr:uid="{00000000-0005-0000-0000-0000C0080000}"/>
    <cellStyle name="Notiz 5 5 3" xfId="5053" xr:uid="{00000000-0005-0000-0000-0000BF080000}"/>
    <cellStyle name="Notiz 5 5 3 2" xfId="18504" xr:uid="{00000000-0005-0000-0000-0000BF080000}"/>
    <cellStyle name="Notiz 5 5 3 3" xfId="31988" xr:uid="{00000000-0005-0000-0000-0000BF080000}"/>
    <cellStyle name="Notiz 5 5 3 4" xfId="45479" xr:uid="{00000000-0005-0000-0000-0000BF080000}"/>
    <cellStyle name="Notiz 5 5 4" xfId="8409" xr:uid="{00000000-0005-0000-0000-0000BF080000}"/>
    <cellStyle name="Notiz 5 5 4 2" xfId="21860" xr:uid="{00000000-0005-0000-0000-0000BF080000}"/>
    <cellStyle name="Notiz 5 5 4 3" xfId="35344" xr:uid="{00000000-0005-0000-0000-0000BF080000}"/>
    <cellStyle name="Notiz 5 5 4 4" xfId="48835" xr:uid="{00000000-0005-0000-0000-0000BF080000}"/>
    <cellStyle name="Notiz 5 5 5" xfId="11765" xr:uid="{00000000-0005-0000-0000-0000BF080000}"/>
    <cellStyle name="Notiz 5 5 5 2" xfId="25216" xr:uid="{00000000-0005-0000-0000-0000BF080000}"/>
    <cellStyle name="Notiz 5 5 5 3" xfId="38700" xr:uid="{00000000-0005-0000-0000-0000BF080000}"/>
    <cellStyle name="Notiz 5 5 5 4" xfId="52191" xr:uid="{00000000-0005-0000-0000-0000BF080000}"/>
    <cellStyle name="Notiz 5 5 6" xfId="15147" xr:uid="{00000000-0005-0000-0000-0000BF080000}"/>
    <cellStyle name="Notiz 5 5 7" xfId="28631" xr:uid="{00000000-0005-0000-0000-0000BF080000}"/>
    <cellStyle name="Notiz 5 5 8" xfId="42122" xr:uid="{00000000-0005-0000-0000-0000BF080000}"/>
    <cellStyle name="Notiz 5 6" xfId="2243" xr:uid="{00000000-0005-0000-0000-0000C1080000}"/>
    <cellStyle name="Notiz 5 6 2" xfId="5617" xr:uid="{00000000-0005-0000-0000-0000C1080000}"/>
    <cellStyle name="Notiz 5 6 2 2" xfId="19068" xr:uid="{00000000-0005-0000-0000-0000C1080000}"/>
    <cellStyle name="Notiz 5 6 2 3" xfId="32552" xr:uid="{00000000-0005-0000-0000-0000C1080000}"/>
    <cellStyle name="Notiz 5 6 2 4" xfId="46043" xr:uid="{00000000-0005-0000-0000-0000C1080000}"/>
    <cellStyle name="Notiz 5 6 3" xfId="8973" xr:uid="{00000000-0005-0000-0000-0000C1080000}"/>
    <cellStyle name="Notiz 5 6 3 2" xfId="22424" xr:uid="{00000000-0005-0000-0000-0000C1080000}"/>
    <cellStyle name="Notiz 5 6 3 3" xfId="35908" xr:uid="{00000000-0005-0000-0000-0000C1080000}"/>
    <cellStyle name="Notiz 5 6 3 4" xfId="49399" xr:uid="{00000000-0005-0000-0000-0000C1080000}"/>
    <cellStyle name="Notiz 5 6 4" xfId="12329" xr:uid="{00000000-0005-0000-0000-0000C1080000}"/>
    <cellStyle name="Notiz 5 6 4 2" xfId="25780" xr:uid="{00000000-0005-0000-0000-0000C1080000}"/>
    <cellStyle name="Notiz 5 6 4 3" xfId="39264" xr:uid="{00000000-0005-0000-0000-0000C1080000}"/>
    <cellStyle name="Notiz 5 6 4 4" xfId="52755" xr:uid="{00000000-0005-0000-0000-0000C1080000}"/>
    <cellStyle name="Notiz 5 6 5" xfId="15711" xr:uid="{00000000-0005-0000-0000-0000C1080000}"/>
    <cellStyle name="Notiz 5 6 6" xfId="29195" xr:uid="{00000000-0005-0000-0000-0000C1080000}"/>
    <cellStyle name="Notiz 5 6 7" xfId="42686" xr:uid="{00000000-0005-0000-0000-0000C1080000}"/>
    <cellStyle name="Notiz 5 7" xfId="3361" xr:uid="{00000000-0005-0000-0000-0000C2080000}"/>
    <cellStyle name="Notiz 5 7 2" xfId="6722" xr:uid="{00000000-0005-0000-0000-0000C2080000}"/>
    <cellStyle name="Notiz 5 7 2 2" xfId="20173" xr:uid="{00000000-0005-0000-0000-0000C2080000}"/>
    <cellStyle name="Notiz 5 7 2 3" xfId="33657" xr:uid="{00000000-0005-0000-0000-0000C2080000}"/>
    <cellStyle name="Notiz 5 7 2 4" xfId="47148" xr:uid="{00000000-0005-0000-0000-0000C2080000}"/>
    <cellStyle name="Notiz 5 7 3" xfId="10078" xr:uid="{00000000-0005-0000-0000-0000C2080000}"/>
    <cellStyle name="Notiz 5 7 3 2" xfId="23529" xr:uid="{00000000-0005-0000-0000-0000C2080000}"/>
    <cellStyle name="Notiz 5 7 3 3" xfId="37013" xr:uid="{00000000-0005-0000-0000-0000C2080000}"/>
    <cellStyle name="Notiz 5 7 3 4" xfId="50504" xr:uid="{00000000-0005-0000-0000-0000C2080000}"/>
    <cellStyle name="Notiz 5 7 4" xfId="13434" xr:uid="{00000000-0005-0000-0000-0000C2080000}"/>
    <cellStyle name="Notiz 5 7 4 2" xfId="26885" xr:uid="{00000000-0005-0000-0000-0000C2080000}"/>
    <cellStyle name="Notiz 5 7 4 3" xfId="40369" xr:uid="{00000000-0005-0000-0000-0000C2080000}"/>
    <cellStyle name="Notiz 5 7 4 4" xfId="53860" xr:uid="{00000000-0005-0000-0000-0000C2080000}"/>
    <cellStyle name="Notiz 5 7 5" xfId="16816" xr:uid="{00000000-0005-0000-0000-0000C2080000}"/>
    <cellStyle name="Notiz 5 7 6" xfId="30300" xr:uid="{00000000-0005-0000-0000-0000C2080000}"/>
    <cellStyle name="Notiz 5 7 7" xfId="43791" xr:uid="{00000000-0005-0000-0000-0000C2080000}"/>
    <cellStyle name="Notiz 5 8" xfId="3941" xr:uid="{00000000-0005-0000-0000-0000C3080000}"/>
    <cellStyle name="Notiz 5 8 2" xfId="7298" xr:uid="{00000000-0005-0000-0000-0000C3080000}"/>
    <cellStyle name="Notiz 5 8 2 2" xfId="20749" xr:uid="{00000000-0005-0000-0000-0000C3080000}"/>
    <cellStyle name="Notiz 5 8 2 3" xfId="34233" xr:uid="{00000000-0005-0000-0000-0000C3080000}"/>
    <cellStyle name="Notiz 5 8 2 4" xfId="47724" xr:uid="{00000000-0005-0000-0000-0000C3080000}"/>
    <cellStyle name="Notiz 5 8 3" xfId="10654" xr:uid="{00000000-0005-0000-0000-0000C3080000}"/>
    <cellStyle name="Notiz 5 8 3 2" xfId="24105" xr:uid="{00000000-0005-0000-0000-0000C3080000}"/>
    <cellStyle name="Notiz 5 8 3 3" xfId="37589" xr:uid="{00000000-0005-0000-0000-0000C3080000}"/>
    <cellStyle name="Notiz 5 8 3 4" xfId="51080" xr:uid="{00000000-0005-0000-0000-0000C3080000}"/>
    <cellStyle name="Notiz 5 8 4" xfId="14010" xr:uid="{00000000-0005-0000-0000-0000C3080000}"/>
    <cellStyle name="Notiz 5 8 4 2" xfId="27461" xr:uid="{00000000-0005-0000-0000-0000C3080000}"/>
    <cellStyle name="Notiz 5 8 4 3" xfId="40945" xr:uid="{00000000-0005-0000-0000-0000C3080000}"/>
    <cellStyle name="Notiz 5 8 4 4" xfId="54436" xr:uid="{00000000-0005-0000-0000-0000C3080000}"/>
    <cellStyle name="Notiz 5 8 5" xfId="17392" xr:uid="{00000000-0005-0000-0000-0000C3080000}"/>
    <cellStyle name="Notiz 5 8 6" xfId="30876" xr:uid="{00000000-0005-0000-0000-0000C3080000}"/>
    <cellStyle name="Notiz 5 8 7" xfId="44367" xr:uid="{00000000-0005-0000-0000-0000C3080000}"/>
    <cellStyle name="Notiz 5 9" xfId="4491" xr:uid="{00000000-0005-0000-0000-0000A0080000}"/>
    <cellStyle name="Notiz 5 9 2" xfId="17942" xr:uid="{00000000-0005-0000-0000-0000A0080000}"/>
    <cellStyle name="Notiz 5 9 3" xfId="31426" xr:uid="{00000000-0005-0000-0000-0000A0080000}"/>
    <cellStyle name="Notiz 5 9 4" xfId="44917" xr:uid="{00000000-0005-0000-0000-0000A0080000}"/>
    <cellStyle name="Notiz 6" xfId="1095" xr:uid="{00000000-0005-0000-0000-0000C4080000}"/>
    <cellStyle name="Notiz 6 2" xfId="28048" xr:uid="{00000000-0005-0000-0000-0000C4080000}"/>
    <cellStyle name="Notiz 6 3" xfId="41515" xr:uid="{00000000-0005-0000-0000-0000C4080000}"/>
    <cellStyle name="Notiz 7" xfId="1168" xr:uid="{00000000-0005-0000-0000-0000C5080000}"/>
    <cellStyle name="Notiz 7 10" xfId="11252" xr:uid="{00000000-0005-0000-0000-0000C5080000}"/>
    <cellStyle name="Notiz 7 10 2" xfId="24703" xr:uid="{00000000-0005-0000-0000-0000C5080000}"/>
    <cellStyle name="Notiz 7 10 3" xfId="38187" xr:uid="{00000000-0005-0000-0000-0000C5080000}"/>
    <cellStyle name="Notiz 7 10 4" xfId="51678" xr:uid="{00000000-0005-0000-0000-0000C5080000}"/>
    <cellStyle name="Notiz 7 11" xfId="14633" xr:uid="{00000000-0005-0000-0000-0000C5080000}"/>
    <cellStyle name="Notiz 7 12" xfId="28116" xr:uid="{00000000-0005-0000-0000-0000C5080000}"/>
    <cellStyle name="Notiz 7 13" xfId="41607" xr:uid="{00000000-0005-0000-0000-0000C5080000}"/>
    <cellStyle name="Notiz 7 2" xfId="1262" xr:uid="{00000000-0005-0000-0000-0000C6080000}"/>
    <cellStyle name="Notiz 7 2 10" xfId="14735" xr:uid="{00000000-0005-0000-0000-0000C6080000}"/>
    <cellStyle name="Notiz 7 2 11" xfId="28218" xr:uid="{00000000-0005-0000-0000-0000C6080000}"/>
    <cellStyle name="Notiz 7 2 12" xfId="41709" xr:uid="{00000000-0005-0000-0000-0000C6080000}"/>
    <cellStyle name="Notiz 7 2 2" xfId="1500" xr:uid="{00000000-0005-0000-0000-0000C7080000}"/>
    <cellStyle name="Notiz 7 2 2 10" xfId="28468" xr:uid="{00000000-0005-0000-0000-0000C7080000}"/>
    <cellStyle name="Notiz 7 2 2 11" xfId="41959" xr:uid="{00000000-0005-0000-0000-0000C7080000}"/>
    <cellStyle name="Notiz 7 2 2 2" xfId="2076" xr:uid="{00000000-0005-0000-0000-0000C8080000}"/>
    <cellStyle name="Notiz 7 2 2 2 2" xfId="3217" xr:uid="{00000000-0005-0000-0000-0000C9080000}"/>
    <cellStyle name="Notiz 7 2 2 2 2 2" xfId="6578" xr:uid="{00000000-0005-0000-0000-0000C9080000}"/>
    <cellStyle name="Notiz 7 2 2 2 2 2 2" xfId="20029" xr:uid="{00000000-0005-0000-0000-0000C9080000}"/>
    <cellStyle name="Notiz 7 2 2 2 2 2 3" xfId="33513" xr:uid="{00000000-0005-0000-0000-0000C9080000}"/>
    <cellStyle name="Notiz 7 2 2 2 2 2 4" xfId="47004" xr:uid="{00000000-0005-0000-0000-0000C9080000}"/>
    <cellStyle name="Notiz 7 2 2 2 2 3" xfId="9934" xr:uid="{00000000-0005-0000-0000-0000C9080000}"/>
    <cellStyle name="Notiz 7 2 2 2 2 3 2" xfId="23385" xr:uid="{00000000-0005-0000-0000-0000C9080000}"/>
    <cellStyle name="Notiz 7 2 2 2 2 3 3" xfId="36869" xr:uid="{00000000-0005-0000-0000-0000C9080000}"/>
    <cellStyle name="Notiz 7 2 2 2 2 3 4" xfId="50360" xr:uid="{00000000-0005-0000-0000-0000C9080000}"/>
    <cellStyle name="Notiz 7 2 2 2 2 4" xfId="13290" xr:uid="{00000000-0005-0000-0000-0000C9080000}"/>
    <cellStyle name="Notiz 7 2 2 2 2 4 2" xfId="26741" xr:uid="{00000000-0005-0000-0000-0000C9080000}"/>
    <cellStyle name="Notiz 7 2 2 2 2 4 3" xfId="40225" xr:uid="{00000000-0005-0000-0000-0000C9080000}"/>
    <cellStyle name="Notiz 7 2 2 2 2 4 4" xfId="53716" xr:uid="{00000000-0005-0000-0000-0000C9080000}"/>
    <cellStyle name="Notiz 7 2 2 2 2 5" xfId="16672" xr:uid="{00000000-0005-0000-0000-0000C9080000}"/>
    <cellStyle name="Notiz 7 2 2 2 2 6" xfId="30156" xr:uid="{00000000-0005-0000-0000-0000C9080000}"/>
    <cellStyle name="Notiz 7 2 2 2 2 7" xfId="43647" xr:uid="{00000000-0005-0000-0000-0000C9080000}"/>
    <cellStyle name="Notiz 7 2 2 2 3" xfId="5451" xr:uid="{00000000-0005-0000-0000-0000C8080000}"/>
    <cellStyle name="Notiz 7 2 2 2 3 2" xfId="18902" xr:uid="{00000000-0005-0000-0000-0000C8080000}"/>
    <cellStyle name="Notiz 7 2 2 2 3 3" xfId="32386" xr:uid="{00000000-0005-0000-0000-0000C8080000}"/>
    <cellStyle name="Notiz 7 2 2 2 3 4" xfId="45877" xr:uid="{00000000-0005-0000-0000-0000C8080000}"/>
    <cellStyle name="Notiz 7 2 2 2 4" xfId="8807" xr:uid="{00000000-0005-0000-0000-0000C8080000}"/>
    <cellStyle name="Notiz 7 2 2 2 4 2" xfId="22258" xr:uid="{00000000-0005-0000-0000-0000C8080000}"/>
    <cellStyle name="Notiz 7 2 2 2 4 3" xfId="35742" xr:uid="{00000000-0005-0000-0000-0000C8080000}"/>
    <cellStyle name="Notiz 7 2 2 2 4 4" xfId="49233" xr:uid="{00000000-0005-0000-0000-0000C8080000}"/>
    <cellStyle name="Notiz 7 2 2 2 5" xfId="12163" xr:uid="{00000000-0005-0000-0000-0000C8080000}"/>
    <cellStyle name="Notiz 7 2 2 2 5 2" xfId="25614" xr:uid="{00000000-0005-0000-0000-0000C8080000}"/>
    <cellStyle name="Notiz 7 2 2 2 5 3" xfId="39098" xr:uid="{00000000-0005-0000-0000-0000C8080000}"/>
    <cellStyle name="Notiz 7 2 2 2 5 4" xfId="52589" xr:uid="{00000000-0005-0000-0000-0000C8080000}"/>
    <cellStyle name="Notiz 7 2 2 2 6" xfId="15545" xr:uid="{00000000-0005-0000-0000-0000C8080000}"/>
    <cellStyle name="Notiz 7 2 2 2 7" xfId="29029" xr:uid="{00000000-0005-0000-0000-0000C8080000}"/>
    <cellStyle name="Notiz 7 2 2 2 8" xfId="42520" xr:uid="{00000000-0005-0000-0000-0000C8080000}"/>
    <cellStyle name="Notiz 7 2 2 3" xfId="2657" xr:uid="{00000000-0005-0000-0000-0000CA080000}"/>
    <cellStyle name="Notiz 7 2 2 3 2" xfId="6018" xr:uid="{00000000-0005-0000-0000-0000CA080000}"/>
    <cellStyle name="Notiz 7 2 2 3 2 2" xfId="19469" xr:uid="{00000000-0005-0000-0000-0000CA080000}"/>
    <cellStyle name="Notiz 7 2 2 3 2 3" xfId="32953" xr:uid="{00000000-0005-0000-0000-0000CA080000}"/>
    <cellStyle name="Notiz 7 2 2 3 2 4" xfId="46444" xr:uid="{00000000-0005-0000-0000-0000CA080000}"/>
    <cellStyle name="Notiz 7 2 2 3 3" xfId="9374" xr:uid="{00000000-0005-0000-0000-0000CA080000}"/>
    <cellStyle name="Notiz 7 2 2 3 3 2" xfId="22825" xr:uid="{00000000-0005-0000-0000-0000CA080000}"/>
    <cellStyle name="Notiz 7 2 2 3 3 3" xfId="36309" xr:uid="{00000000-0005-0000-0000-0000CA080000}"/>
    <cellStyle name="Notiz 7 2 2 3 3 4" xfId="49800" xr:uid="{00000000-0005-0000-0000-0000CA080000}"/>
    <cellStyle name="Notiz 7 2 2 3 4" xfId="12730" xr:uid="{00000000-0005-0000-0000-0000CA080000}"/>
    <cellStyle name="Notiz 7 2 2 3 4 2" xfId="26181" xr:uid="{00000000-0005-0000-0000-0000CA080000}"/>
    <cellStyle name="Notiz 7 2 2 3 4 3" xfId="39665" xr:uid="{00000000-0005-0000-0000-0000CA080000}"/>
    <cellStyle name="Notiz 7 2 2 3 4 4" xfId="53156" xr:uid="{00000000-0005-0000-0000-0000CA080000}"/>
    <cellStyle name="Notiz 7 2 2 3 5" xfId="16112" xr:uid="{00000000-0005-0000-0000-0000CA080000}"/>
    <cellStyle name="Notiz 7 2 2 3 6" xfId="29596" xr:uid="{00000000-0005-0000-0000-0000CA080000}"/>
    <cellStyle name="Notiz 7 2 2 3 7" xfId="43087" xr:uid="{00000000-0005-0000-0000-0000CA080000}"/>
    <cellStyle name="Notiz 7 2 2 4" xfId="3762" xr:uid="{00000000-0005-0000-0000-0000CB080000}"/>
    <cellStyle name="Notiz 7 2 2 4 2" xfId="7123" xr:uid="{00000000-0005-0000-0000-0000CB080000}"/>
    <cellStyle name="Notiz 7 2 2 4 2 2" xfId="20574" xr:uid="{00000000-0005-0000-0000-0000CB080000}"/>
    <cellStyle name="Notiz 7 2 2 4 2 3" xfId="34058" xr:uid="{00000000-0005-0000-0000-0000CB080000}"/>
    <cellStyle name="Notiz 7 2 2 4 2 4" xfId="47549" xr:uid="{00000000-0005-0000-0000-0000CB080000}"/>
    <cellStyle name="Notiz 7 2 2 4 3" xfId="10479" xr:uid="{00000000-0005-0000-0000-0000CB080000}"/>
    <cellStyle name="Notiz 7 2 2 4 3 2" xfId="23930" xr:uid="{00000000-0005-0000-0000-0000CB080000}"/>
    <cellStyle name="Notiz 7 2 2 4 3 3" xfId="37414" xr:uid="{00000000-0005-0000-0000-0000CB080000}"/>
    <cellStyle name="Notiz 7 2 2 4 3 4" xfId="50905" xr:uid="{00000000-0005-0000-0000-0000CB080000}"/>
    <cellStyle name="Notiz 7 2 2 4 4" xfId="13835" xr:uid="{00000000-0005-0000-0000-0000CB080000}"/>
    <cellStyle name="Notiz 7 2 2 4 4 2" xfId="27286" xr:uid="{00000000-0005-0000-0000-0000CB080000}"/>
    <cellStyle name="Notiz 7 2 2 4 4 3" xfId="40770" xr:uid="{00000000-0005-0000-0000-0000CB080000}"/>
    <cellStyle name="Notiz 7 2 2 4 4 4" xfId="54261" xr:uid="{00000000-0005-0000-0000-0000CB080000}"/>
    <cellStyle name="Notiz 7 2 2 4 5" xfId="17217" xr:uid="{00000000-0005-0000-0000-0000CB080000}"/>
    <cellStyle name="Notiz 7 2 2 4 6" xfId="30701" xr:uid="{00000000-0005-0000-0000-0000CB080000}"/>
    <cellStyle name="Notiz 7 2 2 4 7" xfId="44192" xr:uid="{00000000-0005-0000-0000-0000CB080000}"/>
    <cellStyle name="Notiz 7 2 2 5" xfId="4342" xr:uid="{00000000-0005-0000-0000-0000CC080000}"/>
    <cellStyle name="Notiz 7 2 2 5 2" xfId="7699" xr:uid="{00000000-0005-0000-0000-0000CC080000}"/>
    <cellStyle name="Notiz 7 2 2 5 2 2" xfId="21150" xr:uid="{00000000-0005-0000-0000-0000CC080000}"/>
    <cellStyle name="Notiz 7 2 2 5 2 3" xfId="34634" xr:uid="{00000000-0005-0000-0000-0000CC080000}"/>
    <cellStyle name="Notiz 7 2 2 5 2 4" xfId="48125" xr:uid="{00000000-0005-0000-0000-0000CC080000}"/>
    <cellStyle name="Notiz 7 2 2 5 3" xfId="11055" xr:uid="{00000000-0005-0000-0000-0000CC080000}"/>
    <cellStyle name="Notiz 7 2 2 5 3 2" xfId="24506" xr:uid="{00000000-0005-0000-0000-0000CC080000}"/>
    <cellStyle name="Notiz 7 2 2 5 3 3" xfId="37990" xr:uid="{00000000-0005-0000-0000-0000CC080000}"/>
    <cellStyle name="Notiz 7 2 2 5 3 4" xfId="51481" xr:uid="{00000000-0005-0000-0000-0000CC080000}"/>
    <cellStyle name="Notiz 7 2 2 5 4" xfId="14411" xr:uid="{00000000-0005-0000-0000-0000CC080000}"/>
    <cellStyle name="Notiz 7 2 2 5 4 2" xfId="27862" xr:uid="{00000000-0005-0000-0000-0000CC080000}"/>
    <cellStyle name="Notiz 7 2 2 5 4 3" xfId="41346" xr:uid="{00000000-0005-0000-0000-0000CC080000}"/>
    <cellStyle name="Notiz 7 2 2 5 4 4" xfId="54837" xr:uid="{00000000-0005-0000-0000-0000CC080000}"/>
    <cellStyle name="Notiz 7 2 2 5 5" xfId="17793" xr:uid="{00000000-0005-0000-0000-0000CC080000}"/>
    <cellStyle name="Notiz 7 2 2 5 6" xfId="31277" xr:uid="{00000000-0005-0000-0000-0000CC080000}"/>
    <cellStyle name="Notiz 7 2 2 5 7" xfId="44768" xr:uid="{00000000-0005-0000-0000-0000CC080000}"/>
    <cellStyle name="Notiz 7 2 2 6" xfId="4892" xr:uid="{00000000-0005-0000-0000-0000C7080000}"/>
    <cellStyle name="Notiz 7 2 2 6 2" xfId="18343" xr:uid="{00000000-0005-0000-0000-0000C7080000}"/>
    <cellStyle name="Notiz 7 2 2 6 3" xfId="31827" xr:uid="{00000000-0005-0000-0000-0000C7080000}"/>
    <cellStyle name="Notiz 7 2 2 6 4" xfId="45318" xr:uid="{00000000-0005-0000-0000-0000C7080000}"/>
    <cellStyle name="Notiz 7 2 2 7" xfId="8248" xr:uid="{00000000-0005-0000-0000-0000C7080000}"/>
    <cellStyle name="Notiz 7 2 2 7 2" xfId="21699" xr:uid="{00000000-0005-0000-0000-0000C7080000}"/>
    <cellStyle name="Notiz 7 2 2 7 3" xfId="35183" xr:uid="{00000000-0005-0000-0000-0000C7080000}"/>
    <cellStyle name="Notiz 7 2 2 7 4" xfId="48674" xr:uid="{00000000-0005-0000-0000-0000C7080000}"/>
    <cellStyle name="Notiz 7 2 2 8" xfId="11604" xr:uid="{00000000-0005-0000-0000-0000C7080000}"/>
    <cellStyle name="Notiz 7 2 2 8 2" xfId="25055" xr:uid="{00000000-0005-0000-0000-0000C7080000}"/>
    <cellStyle name="Notiz 7 2 2 8 3" xfId="38539" xr:uid="{00000000-0005-0000-0000-0000C7080000}"/>
    <cellStyle name="Notiz 7 2 2 8 4" xfId="52030" xr:uid="{00000000-0005-0000-0000-0000C7080000}"/>
    <cellStyle name="Notiz 7 2 2 9" xfId="14985" xr:uid="{00000000-0005-0000-0000-0000C7080000}"/>
    <cellStyle name="Notiz 7 2 3" xfId="1827" xr:uid="{00000000-0005-0000-0000-0000CD080000}"/>
    <cellStyle name="Notiz 7 2 3 2" xfId="2967" xr:uid="{00000000-0005-0000-0000-0000CE080000}"/>
    <cellStyle name="Notiz 7 2 3 2 2" xfId="6328" xr:uid="{00000000-0005-0000-0000-0000CE080000}"/>
    <cellStyle name="Notiz 7 2 3 2 2 2" xfId="19779" xr:uid="{00000000-0005-0000-0000-0000CE080000}"/>
    <cellStyle name="Notiz 7 2 3 2 2 3" xfId="33263" xr:uid="{00000000-0005-0000-0000-0000CE080000}"/>
    <cellStyle name="Notiz 7 2 3 2 2 4" xfId="46754" xr:uid="{00000000-0005-0000-0000-0000CE080000}"/>
    <cellStyle name="Notiz 7 2 3 2 3" xfId="9684" xr:uid="{00000000-0005-0000-0000-0000CE080000}"/>
    <cellStyle name="Notiz 7 2 3 2 3 2" xfId="23135" xr:uid="{00000000-0005-0000-0000-0000CE080000}"/>
    <cellStyle name="Notiz 7 2 3 2 3 3" xfId="36619" xr:uid="{00000000-0005-0000-0000-0000CE080000}"/>
    <cellStyle name="Notiz 7 2 3 2 3 4" xfId="50110" xr:uid="{00000000-0005-0000-0000-0000CE080000}"/>
    <cellStyle name="Notiz 7 2 3 2 4" xfId="13040" xr:uid="{00000000-0005-0000-0000-0000CE080000}"/>
    <cellStyle name="Notiz 7 2 3 2 4 2" xfId="26491" xr:uid="{00000000-0005-0000-0000-0000CE080000}"/>
    <cellStyle name="Notiz 7 2 3 2 4 3" xfId="39975" xr:uid="{00000000-0005-0000-0000-0000CE080000}"/>
    <cellStyle name="Notiz 7 2 3 2 4 4" xfId="53466" xr:uid="{00000000-0005-0000-0000-0000CE080000}"/>
    <cellStyle name="Notiz 7 2 3 2 5" xfId="16422" xr:uid="{00000000-0005-0000-0000-0000CE080000}"/>
    <cellStyle name="Notiz 7 2 3 2 6" xfId="29906" xr:uid="{00000000-0005-0000-0000-0000CE080000}"/>
    <cellStyle name="Notiz 7 2 3 2 7" xfId="43397" xr:uid="{00000000-0005-0000-0000-0000CE080000}"/>
    <cellStyle name="Notiz 7 2 3 3" xfId="5201" xr:uid="{00000000-0005-0000-0000-0000CD080000}"/>
    <cellStyle name="Notiz 7 2 3 3 2" xfId="18652" xr:uid="{00000000-0005-0000-0000-0000CD080000}"/>
    <cellStyle name="Notiz 7 2 3 3 3" xfId="32136" xr:uid="{00000000-0005-0000-0000-0000CD080000}"/>
    <cellStyle name="Notiz 7 2 3 3 4" xfId="45627" xr:uid="{00000000-0005-0000-0000-0000CD080000}"/>
    <cellStyle name="Notiz 7 2 3 4" xfId="8557" xr:uid="{00000000-0005-0000-0000-0000CD080000}"/>
    <cellStyle name="Notiz 7 2 3 4 2" xfId="22008" xr:uid="{00000000-0005-0000-0000-0000CD080000}"/>
    <cellStyle name="Notiz 7 2 3 4 3" xfId="35492" xr:uid="{00000000-0005-0000-0000-0000CD080000}"/>
    <cellStyle name="Notiz 7 2 3 4 4" xfId="48983" xr:uid="{00000000-0005-0000-0000-0000CD080000}"/>
    <cellStyle name="Notiz 7 2 3 5" xfId="11913" xr:uid="{00000000-0005-0000-0000-0000CD080000}"/>
    <cellStyle name="Notiz 7 2 3 5 2" xfId="25364" xr:uid="{00000000-0005-0000-0000-0000CD080000}"/>
    <cellStyle name="Notiz 7 2 3 5 3" xfId="38848" xr:uid="{00000000-0005-0000-0000-0000CD080000}"/>
    <cellStyle name="Notiz 7 2 3 5 4" xfId="52339" xr:uid="{00000000-0005-0000-0000-0000CD080000}"/>
    <cellStyle name="Notiz 7 2 3 6" xfId="15295" xr:uid="{00000000-0005-0000-0000-0000CD080000}"/>
    <cellStyle name="Notiz 7 2 3 7" xfId="28779" xr:uid="{00000000-0005-0000-0000-0000CD080000}"/>
    <cellStyle name="Notiz 7 2 3 8" xfId="42270" xr:uid="{00000000-0005-0000-0000-0000CD080000}"/>
    <cellStyle name="Notiz 7 2 4" xfId="2406" xr:uid="{00000000-0005-0000-0000-0000CF080000}"/>
    <cellStyle name="Notiz 7 2 4 2" xfId="5768" xr:uid="{00000000-0005-0000-0000-0000CF080000}"/>
    <cellStyle name="Notiz 7 2 4 2 2" xfId="19219" xr:uid="{00000000-0005-0000-0000-0000CF080000}"/>
    <cellStyle name="Notiz 7 2 4 2 3" xfId="32703" xr:uid="{00000000-0005-0000-0000-0000CF080000}"/>
    <cellStyle name="Notiz 7 2 4 2 4" xfId="46194" xr:uid="{00000000-0005-0000-0000-0000CF080000}"/>
    <cellStyle name="Notiz 7 2 4 3" xfId="9124" xr:uid="{00000000-0005-0000-0000-0000CF080000}"/>
    <cellStyle name="Notiz 7 2 4 3 2" xfId="22575" xr:uid="{00000000-0005-0000-0000-0000CF080000}"/>
    <cellStyle name="Notiz 7 2 4 3 3" xfId="36059" xr:uid="{00000000-0005-0000-0000-0000CF080000}"/>
    <cellStyle name="Notiz 7 2 4 3 4" xfId="49550" xr:uid="{00000000-0005-0000-0000-0000CF080000}"/>
    <cellStyle name="Notiz 7 2 4 4" xfId="12480" xr:uid="{00000000-0005-0000-0000-0000CF080000}"/>
    <cellStyle name="Notiz 7 2 4 4 2" xfId="25931" xr:uid="{00000000-0005-0000-0000-0000CF080000}"/>
    <cellStyle name="Notiz 7 2 4 4 3" xfId="39415" xr:uid="{00000000-0005-0000-0000-0000CF080000}"/>
    <cellStyle name="Notiz 7 2 4 4 4" xfId="52906" xr:uid="{00000000-0005-0000-0000-0000CF080000}"/>
    <cellStyle name="Notiz 7 2 4 5" xfId="15862" xr:uid="{00000000-0005-0000-0000-0000CF080000}"/>
    <cellStyle name="Notiz 7 2 4 6" xfId="29346" xr:uid="{00000000-0005-0000-0000-0000CF080000}"/>
    <cellStyle name="Notiz 7 2 4 7" xfId="42837" xr:uid="{00000000-0005-0000-0000-0000CF080000}"/>
    <cellStyle name="Notiz 7 2 5" xfId="3512" xr:uid="{00000000-0005-0000-0000-0000D0080000}"/>
    <cellStyle name="Notiz 7 2 5 2" xfId="6873" xr:uid="{00000000-0005-0000-0000-0000D0080000}"/>
    <cellStyle name="Notiz 7 2 5 2 2" xfId="20324" xr:uid="{00000000-0005-0000-0000-0000D0080000}"/>
    <cellStyle name="Notiz 7 2 5 2 3" xfId="33808" xr:uid="{00000000-0005-0000-0000-0000D0080000}"/>
    <cellStyle name="Notiz 7 2 5 2 4" xfId="47299" xr:uid="{00000000-0005-0000-0000-0000D0080000}"/>
    <cellStyle name="Notiz 7 2 5 3" xfId="10229" xr:uid="{00000000-0005-0000-0000-0000D0080000}"/>
    <cellStyle name="Notiz 7 2 5 3 2" xfId="23680" xr:uid="{00000000-0005-0000-0000-0000D0080000}"/>
    <cellStyle name="Notiz 7 2 5 3 3" xfId="37164" xr:uid="{00000000-0005-0000-0000-0000D0080000}"/>
    <cellStyle name="Notiz 7 2 5 3 4" xfId="50655" xr:uid="{00000000-0005-0000-0000-0000D0080000}"/>
    <cellStyle name="Notiz 7 2 5 4" xfId="13585" xr:uid="{00000000-0005-0000-0000-0000D0080000}"/>
    <cellStyle name="Notiz 7 2 5 4 2" xfId="27036" xr:uid="{00000000-0005-0000-0000-0000D0080000}"/>
    <cellStyle name="Notiz 7 2 5 4 3" xfId="40520" xr:uid="{00000000-0005-0000-0000-0000D0080000}"/>
    <cellStyle name="Notiz 7 2 5 4 4" xfId="54011" xr:uid="{00000000-0005-0000-0000-0000D0080000}"/>
    <cellStyle name="Notiz 7 2 5 5" xfId="16967" xr:uid="{00000000-0005-0000-0000-0000D0080000}"/>
    <cellStyle name="Notiz 7 2 5 6" xfId="30451" xr:uid="{00000000-0005-0000-0000-0000D0080000}"/>
    <cellStyle name="Notiz 7 2 5 7" xfId="43942" xr:uid="{00000000-0005-0000-0000-0000D0080000}"/>
    <cellStyle name="Notiz 7 2 6" xfId="4092" xr:uid="{00000000-0005-0000-0000-0000D1080000}"/>
    <cellStyle name="Notiz 7 2 6 2" xfId="7449" xr:uid="{00000000-0005-0000-0000-0000D1080000}"/>
    <cellStyle name="Notiz 7 2 6 2 2" xfId="20900" xr:uid="{00000000-0005-0000-0000-0000D1080000}"/>
    <cellStyle name="Notiz 7 2 6 2 3" xfId="34384" xr:uid="{00000000-0005-0000-0000-0000D1080000}"/>
    <cellStyle name="Notiz 7 2 6 2 4" xfId="47875" xr:uid="{00000000-0005-0000-0000-0000D1080000}"/>
    <cellStyle name="Notiz 7 2 6 3" xfId="10805" xr:uid="{00000000-0005-0000-0000-0000D1080000}"/>
    <cellStyle name="Notiz 7 2 6 3 2" xfId="24256" xr:uid="{00000000-0005-0000-0000-0000D1080000}"/>
    <cellStyle name="Notiz 7 2 6 3 3" xfId="37740" xr:uid="{00000000-0005-0000-0000-0000D1080000}"/>
    <cellStyle name="Notiz 7 2 6 3 4" xfId="51231" xr:uid="{00000000-0005-0000-0000-0000D1080000}"/>
    <cellStyle name="Notiz 7 2 6 4" xfId="14161" xr:uid="{00000000-0005-0000-0000-0000D1080000}"/>
    <cellStyle name="Notiz 7 2 6 4 2" xfId="27612" xr:uid="{00000000-0005-0000-0000-0000D1080000}"/>
    <cellStyle name="Notiz 7 2 6 4 3" xfId="41096" xr:uid="{00000000-0005-0000-0000-0000D1080000}"/>
    <cellStyle name="Notiz 7 2 6 4 4" xfId="54587" xr:uid="{00000000-0005-0000-0000-0000D1080000}"/>
    <cellStyle name="Notiz 7 2 6 5" xfId="17543" xr:uid="{00000000-0005-0000-0000-0000D1080000}"/>
    <cellStyle name="Notiz 7 2 6 6" xfId="31027" xr:uid="{00000000-0005-0000-0000-0000D1080000}"/>
    <cellStyle name="Notiz 7 2 6 7" xfId="44518" xr:uid="{00000000-0005-0000-0000-0000D1080000}"/>
    <cellStyle name="Notiz 7 2 7" xfId="4642" xr:uid="{00000000-0005-0000-0000-0000C6080000}"/>
    <cellStyle name="Notiz 7 2 7 2" xfId="18093" xr:uid="{00000000-0005-0000-0000-0000C6080000}"/>
    <cellStyle name="Notiz 7 2 7 3" xfId="31577" xr:uid="{00000000-0005-0000-0000-0000C6080000}"/>
    <cellStyle name="Notiz 7 2 7 4" xfId="45068" xr:uid="{00000000-0005-0000-0000-0000C6080000}"/>
    <cellStyle name="Notiz 7 2 8" xfId="7998" xr:uid="{00000000-0005-0000-0000-0000C6080000}"/>
    <cellStyle name="Notiz 7 2 8 2" xfId="21449" xr:uid="{00000000-0005-0000-0000-0000C6080000}"/>
    <cellStyle name="Notiz 7 2 8 3" xfId="34933" xr:uid="{00000000-0005-0000-0000-0000C6080000}"/>
    <cellStyle name="Notiz 7 2 8 4" xfId="48424" xr:uid="{00000000-0005-0000-0000-0000C6080000}"/>
    <cellStyle name="Notiz 7 2 9" xfId="11354" xr:uid="{00000000-0005-0000-0000-0000C6080000}"/>
    <cellStyle name="Notiz 7 2 9 2" xfId="24805" xr:uid="{00000000-0005-0000-0000-0000C6080000}"/>
    <cellStyle name="Notiz 7 2 9 3" xfId="38289" xr:uid="{00000000-0005-0000-0000-0000C6080000}"/>
    <cellStyle name="Notiz 7 2 9 4" xfId="51780" xr:uid="{00000000-0005-0000-0000-0000C6080000}"/>
    <cellStyle name="Notiz 7 3" xfId="1402" xr:uid="{00000000-0005-0000-0000-0000D2080000}"/>
    <cellStyle name="Notiz 7 3 10" xfId="28367" xr:uid="{00000000-0005-0000-0000-0000D2080000}"/>
    <cellStyle name="Notiz 7 3 11" xfId="41858" xr:uid="{00000000-0005-0000-0000-0000D2080000}"/>
    <cellStyle name="Notiz 7 3 2" xfId="1976" xr:uid="{00000000-0005-0000-0000-0000D3080000}"/>
    <cellStyle name="Notiz 7 3 2 2" xfId="3116" xr:uid="{00000000-0005-0000-0000-0000D4080000}"/>
    <cellStyle name="Notiz 7 3 2 2 2" xfId="6477" xr:uid="{00000000-0005-0000-0000-0000D4080000}"/>
    <cellStyle name="Notiz 7 3 2 2 2 2" xfId="19928" xr:uid="{00000000-0005-0000-0000-0000D4080000}"/>
    <cellStyle name="Notiz 7 3 2 2 2 3" xfId="33412" xr:uid="{00000000-0005-0000-0000-0000D4080000}"/>
    <cellStyle name="Notiz 7 3 2 2 2 4" xfId="46903" xr:uid="{00000000-0005-0000-0000-0000D4080000}"/>
    <cellStyle name="Notiz 7 3 2 2 3" xfId="9833" xr:uid="{00000000-0005-0000-0000-0000D4080000}"/>
    <cellStyle name="Notiz 7 3 2 2 3 2" xfId="23284" xr:uid="{00000000-0005-0000-0000-0000D4080000}"/>
    <cellStyle name="Notiz 7 3 2 2 3 3" xfId="36768" xr:uid="{00000000-0005-0000-0000-0000D4080000}"/>
    <cellStyle name="Notiz 7 3 2 2 3 4" xfId="50259" xr:uid="{00000000-0005-0000-0000-0000D4080000}"/>
    <cellStyle name="Notiz 7 3 2 2 4" xfId="13189" xr:uid="{00000000-0005-0000-0000-0000D4080000}"/>
    <cellStyle name="Notiz 7 3 2 2 4 2" xfId="26640" xr:uid="{00000000-0005-0000-0000-0000D4080000}"/>
    <cellStyle name="Notiz 7 3 2 2 4 3" xfId="40124" xr:uid="{00000000-0005-0000-0000-0000D4080000}"/>
    <cellStyle name="Notiz 7 3 2 2 4 4" xfId="53615" xr:uid="{00000000-0005-0000-0000-0000D4080000}"/>
    <cellStyle name="Notiz 7 3 2 2 5" xfId="16571" xr:uid="{00000000-0005-0000-0000-0000D4080000}"/>
    <cellStyle name="Notiz 7 3 2 2 6" xfId="30055" xr:uid="{00000000-0005-0000-0000-0000D4080000}"/>
    <cellStyle name="Notiz 7 3 2 2 7" xfId="43546" xr:uid="{00000000-0005-0000-0000-0000D4080000}"/>
    <cellStyle name="Notiz 7 3 2 3" xfId="5350" xr:uid="{00000000-0005-0000-0000-0000D3080000}"/>
    <cellStyle name="Notiz 7 3 2 3 2" xfId="18801" xr:uid="{00000000-0005-0000-0000-0000D3080000}"/>
    <cellStyle name="Notiz 7 3 2 3 3" xfId="32285" xr:uid="{00000000-0005-0000-0000-0000D3080000}"/>
    <cellStyle name="Notiz 7 3 2 3 4" xfId="45776" xr:uid="{00000000-0005-0000-0000-0000D3080000}"/>
    <cellStyle name="Notiz 7 3 2 4" xfId="8706" xr:uid="{00000000-0005-0000-0000-0000D3080000}"/>
    <cellStyle name="Notiz 7 3 2 4 2" xfId="22157" xr:uid="{00000000-0005-0000-0000-0000D3080000}"/>
    <cellStyle name="Notiz 7 3 2 4 3" xfId="35641" xr:uid="{00000000-0005-0000-0000-0000D3080000}"/>
    <cellStyle name="Notiz 7 3 2 4 4" xfId="49132" xr:uid="{00000000-0005-0000-0000-0000D3080000}"/>
    <cellStyle name="Notiz 7 3 2 5" xfId="12062" xr:uid="{00000000-0005-0000-0000-0000D3080000}"/>
    <cellStyle name="Notiz 7 3 2 5 2" xfId="25513" xr:uid="{00000000-0005-0000-0000-0000D3080000}"/>
    <cellStyle name="Notiz 7 3 2 5 3" xfId="38997" xr:uid="{00000000-0005-0000-0000-0000D3080000}"/>
    <cellStyle name="Notiz 7 3 2 5 4" xfId="52488" xr:uid="{00000000-0005-0000-0000-0000D3080000}"/>
    <cellStyle name="Notiz 7 3 2 6" xfId="15444" xr:uid="{00000000-0005-0000-0000-0000D3080000}"/>
    <cellStyle name="Notiz 7 3 2 7" xfId="28928" xr:uid="{00000000-0005-0000-0000-0000D3080000}"/>
    <cellStyle name="Notiz 7 3 2 8" xfId="42419" xr:uid="{00000000-0005-0000-0000-0000D3080000}"/>
    <cellStyle name="Notiz 7 3 3" xfId="2556" xr:uid="{00000000-0005-0000-0000-0000D5080000}"/>
    <cellStyle name="Notiz 7 3 3 2" xfId="5917" xr:uid="{00000000-0005-0000-0000-0000D5080000}"/>
    <cellStyle name="Notiz 7 3 3 2 2" xfId="19368" xr:uid="{00000000-0005-0000-0000-0000D5080000}"/>
    <cellStyle name="Notiz 7 3 3 2 3" xfId="32852" xr:uid="{00000000-0005-0000-0000-0000D5080000}"/>
    <cellStyle name="Notiz 7 3 3 2 4" xfId="46343" xr:uid="{00000000-0005-0000-0000-0000D5080000}"/>
    <cellStyle name="Notiz 7 3 3 3" xfId="9273" xr:uid="{00000000-0005-0000-0000-0000D5080000}"/>
    <cellStyle name="Notiz 7 3 3 3 2" xfId="22724" xr:uid="{00000000-0005-0000-0000-0000D5080000}"/>
    <cellStyle name="Notiz 7 3 3 3 3" xfId="36208" xr:uid="{00000000-0005-0000-0000-0000D5080000}"/>
    <cellStyle name="Notiz 7 3 3 3 4" xfId="49699" xr:uid="{00000000-0005-0000-0000-0000D5080000}"/>
    <cellStyle name="Notiz 7 3 3 4" xfId="12629" xr:uid="{00000000-0005-0000-0000-0000D5080000}"/>
    <cellStyle name="Notiz 7 3 3 4 2" xfId="26080" xr:uid="{00000000-0005-0000-0000-0000D5080000}"/>
    <cellStyle name="Notiz 7 3 3 4 3" xfId="39564" xr:uid="{00000000-0005-0000-0000-0000D5080000}"/>
    <cellStyle name="Notiz 7 3 3 4 4" xfId="53055" xr:uid="{00000000-0005-0000-0000-0000D5080000}"/>
    <cellStyle name="Notiz 7 3 3 5" xfId="16011" xr:uid="{00000000-0005-0000-0000-0000D5080000}"/>
    <cellStyle name="Notiz 7 3 3 6" xfId="29495" xr:uid="{00000000-0005-0000-0000-0000D5080000}"/>
    <cellStyle name="Notiz 7 3 3 7" xfId="42986" xr:uid="{00000000-0005-0000-0000-0000D5080000}"/>
    <cellStyle name="Notiz 7 3 4" xfId="3661" xr:uid="{00000000-0005-0000-0000-0000D6080000}"/>
    <cellStyle name="Notiz 7 3 4 2" xfId="7022" xr:uid="{00000000-0005-0000-0000-0000D6080000}"/>
    <cellStyle name="Notiz 7 3 4 2 2" xfId="20473" xr:uid="{00000000-0005-0000-0000-0000D6080000}"/>
    <cellStyle name="Notiz 7 3 4 2 3" xfId="33957" xr:uid="{00000000-0005-0000-0000-0000D6080000}"/>
    <cellStyle name="Notiz 7 3 4 2 4" xfId="47448" xr:uid="{00000000-0005-0000-0000-0000D6080000}"/>
    <cellStyle name="Notiz 7 3 4 3" xfId="10378" xr:uid="{00000000-0005-0000-0000-0000D6080000}"/>
    <cellStyle name="Notiz 7 3 4 3 2" xfId="23829" xr:uid="{00000000-0005-0000-0000-0000D6080000}"/>
    <cellStyle name="Notiz 7 3 4 3 3" xfId="37313" xr:uid="{00000000-0005-0000-0000-0000D6080000}"/>
    <cellStyle name="Notiz 7 3 4 3 4" xfId="50804" xr:uid="{00000000-0005-0000-0000-0000D6080000}"/>
    <cellStyle name="Notiz 7 3 4 4" xfId="13734" xr:uid="{00000000-0005-0000-0000-0000D6080000}"/>
    <cellStyle name="Notiz 7 3 4 4 2" xfId="27185" xr:uid="{00000000-0005-0000-0000-0000D6080000}"/>
    <cellStyle name="Notiz 7 3 4 4 3" xfId="40669" xr:uid="{00000000-0005-0000-0000-0000D6080000}"/>
    <cellStyle name="Notiz 7 3 4 4 4" xfId="54160" xr:uid="{00000000-0005-0000-0000-0000D6080000}"/>
    <cellStyle name="Notiz 7 3 4 5" xfId="17116" xr:uid="{00000000-0005-0000-0000-0000D6080000}"/>
    <cellStyle name="Notiz 7 3 4 6" xfId="30600" xr:uid="{00000000-0005-0000-0000-0000D6080000}"/>
    <cellStyle name="Notiz 7 3 4 7" xfId="44091" xr:uid="{00000000-0005-0000-0000-0000D6080000}"/>
    <cellStyle name="Notiz 7 3 5" xfId="4241" xr:uid="{00000000-0005-0000-0000-0000D7080000}"/>
    <cellStyle name="Notiz 7 3 5 2" xfId="7598" xr:uid="{00000000-0005-0000-0000-0000D7080000}"/>
    <cellStyle name="Notiz 7 3 5 2 2" xfId="21049" xr:uid="{00000000-0005-0000-0000-0000D7080000}"/>
    <cellStyle name="Notiz 7 3 5 2 3" xfId="34533" xr:uid="{00000000-0005-0000-0000-0000D7080000}"/>
    <cellStyle name="Notiz 7 3 5 2 4" xfId="48024" xr:uid="{00000000-0005-0000-0000-0000D7080000}"/>
    <cellStyle name="Notiz 7 3 5 3" xfId="10954" xr:uid="{00000000-0005-0000-0000-0000D7080000}"/>
    <cellStyle name="Notiz 7 3 5 3 2" xfId="24405" xr:uid="{00000000-0005-0000-0000-0000D7080000}"/>
    <cellStyle name="Notiz 7 3 5 3 3" xfId="37889" xr:uid="{00000000-0005-0000-0000-0000D7080000}"/>
    <cellStyle name="Notiz 7 3 5 3 4" xfId="51380" xr:uid="{00000000-0005-0000-0000-0000D7080000}"/>
    <cellStyle name="Notiz 7 3 5 4" xfId="14310" xr:uid="{00000000-0005-0000-0000-0000D7080000}"/>
    <cellStyle name="Notiz 7 3 5 4 2" xfId="27761" xr:uid="{00000000-0005-0000-0000-0000D7080000}"/>
    <cellStyle name="Notiz 7 3 5 4 3" xfId="41245" xr:uid="{00000000-0005-0000-0000-0000D7080000}"/>
    <cellStyle name="Notiz 7 3 5 4 4" xfId="54736" xr:uid="{00000000-0005-0000-0000-0000D7080000}"/>
    <cellStyle name="Notiz 7 3 5 5" xfId="17692" xr:uid="{00000000-0005-0000-0000-0000D7080000}"/>
    <cellStyle name="Notiz 7 3 5 6" xfId="31176" xr:uid="{00000000-0005-0000-0000-0000D7080000}"/>
    <cellStyle name="Notiz 7 3 5 7" xfId="44667" xr:uid="{00000000-0005-0000-0000-0000D7080000}"/>
    <cellStyle name="Notiz 7 3 6" xfId="4791" xr:uid="{00000000-0005-0000-0000-0000D2080000}"/>
    <cellStyle name="Notiz 7 3 6 2" xfId="18242" xr:uid="{00000000-0005-0000-0000-0000D2080000}"/>
    <cellStyle name="Notiz 7 3 6 3" xfId="31726" xr:uid="{00000000-0005-0000-0000-0000D2080000}"/>
    <cellStyle name="Notiz 7 3 6 4" xfId="45217" xr:uid="{00000000-0005-0000-0000-0000D2080000}"/>
    <cellStyle name="Notiz 7 3 7" xfId="8147" xr:uid="{00000000-0005-0000-0000-0000D2080000}"/>
    <cellStyle name="Notiz 7 3 7 2" xfId="21598" xr:uid="{00000000-0005-0000-0000-0000D2080000}"/>
    <cellStyle name="Notiz 7 3 7 3" xfId="35082" xr:uid="{00000000-0005-0000-0000-0000D2080000}"/>
    <cellStyle name="Notiz 7 3 7 4" xfId="48573" xr:uid="{00000000-0005-0000-0000-0000D2080000}"/>
    <cellStyle name="Notiz 7 3 8" xfId="11503" xr:uid="{00000000-0005-0000-0000-0000D2080000}"/>
    <cellStyle name="Notiz 7 3 8 2" xfId="24954" xr:uid="{00000000-0005-0000-0000-0000D2080000}"/>
    <cellStyle name="Notiz 7 3 8 3" xfId="38438" xr:uid="{00000000-0005-0000-0000-0000D2080000}"/>
    <cellStyle name="Notiz 7 3 8 4" xfId="51929" xr:uid="{00000000-0005-0000-0000-0000D2080000}"/>
    <cellStyle name="Notiz 7 3 9" xfId="14884" xr:uid="{00000000-0005-0000-0000-0000D2080000}"/>
    <cellStyle name="Notiz 7 4" xfId="1727" xr:uid="{00000000-0005-0000-0000-0000D8080000}"/>
    <cellStyle name="Notiz 7 4 2" xfId="2866" xr:uid="{00000000-0005-0000-0000-0000D9080000}"/>
    <cellStyle name="Notiz 7 4 2 2" xfId="6227" xr:uid="{00000000-0005-0000-0000-0000D9080000}"/>
    <cellStyle name="Notiz 7 4 2 2 2" xfId="19678" xr:uid="{00000000-0005-0000-0000-0000D9080000}"/>
    <cellStyle name="Notiz 7 4 2 2 3" xfId="33162" xr:uid="{00000000-0005-0000-0000-0000D9080000}"/>
    <cellStyle name="Notiz 7 4 2 2 4" xfId="46653" xr:uid="{00000000-0005-0000-0000-0000D9080000}"/>
    <cellStyle name="Notiz 7 4 2 3" xfId="9583" xr:uid="{00000000-0005-0000-0000-0000D9080000}"/>
    <cellStyle name="Notiz 7 4 2 3 2" xfId="23034" xr:uid="{00000000-0005-0000-0000-0000D9080000}"/>
    <cellStyle name="Notiz 7 4 2 3 3" xfId="36518" xr:uid="{00000000-0005-0000-0000-0000D9080000}"/>
    <cellStyle name="Notiz 7 4 2 3 4" xfId="50009" xr:uid="{00000000-0005-0000-0000-0000D9080000}"/>
    <cellStyle name="Notiz 7 4 2 4" xfId="12939" xr:uid="{00000000-0005-0000-0000-0000D9080000}"/>
    <cellStyle name="Notiz 7 4 2 4 2" xfId="26390" xr:uid="{00000000-0005-0000-0000-0000D9080000}"/>
    <cellStyle name="Notiz 7 4 2 4 3" xfId="39874" xr:uid="{00000000-0005-0000-0000-0000D9080000}"/>
    <cellStyle name="Notiz 7 4 2 4 4" xfId="53365" xr:uid="{00000000-0005-0000-0000-0000D9080000}"/>
    <cellStyle name="Notiz 7 4 2 5" xfId="16321" xr:uid="{00000000-0005-0000-0000-0000D9080000}"/>
    <cellStyle name="Notiz 7 4 2 6" xfId="29805" xr:uid="{00000000-0005-0000-0000-0000D9080000}"/>
    <cellStyle name="Notiz 7 4 2 7" xfId="43296" xr:uid="{00000000-0005-0000-0000-0000D9080000}"/>
    <cellStyle name="Notiz 7 4 3" xfId="5100" xr:uid="{00000000-0005-0000-0000-0000D8080000}"/>
    <cellStyle name="Notiz 7 4 3 2" xfId="18551" xr:uid="{00000000-0005-0000-0000-0000D8080000}"/>
    <cellStyle name="Notiz 7 4 3 3" xfId="32035" xr:uid="{00000000-0005-0000-0000-0000D8080000}"/>
    <cellStyle name="Notiz 7 4 3 4" xfId="45526" xr:uid="{00000000-0005-0000-0000-0000D8080000}"/>
    <cellStyle name="Notiz 7 4 4" xfId="8456" xr:uid="{00000000-0005-0000-0000-0000D8080000}"/>
    <cellStyle name="Notiz 7 4 4 2" xfId="21907" xr:uid="{00000000-0005-0000-0000-0000D8080000}"/>
    <cellStyle name="Notiz 7 4 4 3" xfId="35391" xr:uid="{00000000-0005-0000-0000-0000D8080000}"/>
    <cellStyle name="Notiz 7 4 4 4" xfId="48882" xr:uid="{00000000-0005-0000-0000-0000D8080000}"/>
    <cellStyle name="Notiz 7 4 5" xfId="11812" xr:uid="{00000000-0005-0000-0000-0000D8080000}"/>
    <cellStyle name="Notiz 7 4 5 2" xfId="25263" xr:uid="{00000000-0005-0000-0000-0000D8080000}"/>
    <cellStyle name="Notiz 7 4 5 3" xfId="38747" xr:uid="{00000000-0005-0000-0000-0000D8080000}"/>
    <cellStyle name="Notiz 7 4 5 4" xfId="52238" xr:uid="{00000000-0005-0000-0000-0000D8080000}"/>
    <cellStyle name="Notiz 7 4 6" xfId="15194" xr:uid="{00000000-0005-0000-0000-0000D8080000}"/>
    <cellStyle name="Notiz 7 4 7" xfId="28678" xr:uid="{00000000-0005-0000-0000-0000D8080000}"/>
    <cellStyle name="Notiz 7 4 8" xfId="42169" xr:uid="{00000000-0005-0000-0000-0000D8080000}"/>
    <cellStyle name="Notiz 7 5" xfId="2304" xr:uid="{00000000-0005-0000-0000-0000DA080000}"/>
    <cellStyle name="Notiz 7 5 2" xfId="5666" xr:uid="{00000000-0005-0000-0000-0000DA080000}"/>
    <cellStyle name="Notiz 7 5 2 2" xfId="19117" xr:uid="{00000000-0005-0000-0000-0000DA080000}"/>
    <cellStyle name="Notiz 7 5 2 3" xfId="32601" xr:uid="{00000000-0005-0000-0000-0000DA080000}"/>
    <cellStyle name="Notiz 7 5 2 4" xfId="46092" xr:uid="{00000000-0005-0000-0000-0000DA080000}"/>
    <cellStyle name="Notiz 7 5 3" xfId="9022" xr:uid="{00000000-0005-0000-0000-0000DA080000}"/>
    <cellStyle name="Notiz 7 5 3 2" xfId="22473" xr:uid="{00000000-0005-0000-0000-0000DA080000}"/>
    <cellStyle name="Notiz 7 5 3 3" xfId="35957" xr:uid="{00000000-0005-0000-0000-0000DA080000}"/>
    <cellStyle name="Notiz 7 5 3 4" xfId="49448" xr:uid="{00000000-0005-0000-0000-0000DA080000}"/>
    <cellStyle name="Notiz 7 5 4" xfId="12378" xr:uid="{00000000-0005-0000-0000-0000DA080000}"/>
    <cellStyle name="Notiz 7 5 4 2" xfId="25829" xr:uid="{00000000-0005-0000-0000-0000DA080000}"/>
    <cellStyle name="Notiz 7 5 4 3" xfId="39313" xr:uid="{00000000-0005-0000-0000-0000DA080000}"/>
    <cellStyle name="Notiz 7 5 4 4" xfId="52804" xr:uid="{00000000-0005-0000-0000-0000DA080000}"/>
    <cellStyle name="Notiz 7 5 5" xfId="15760" xr:uid="{00000000-0005-0000-0000-0000DA080000}"/>
    <cellStyle name="Notiz 7 5 6" xfId="29244" xr:uid="{00000000-0005-0000-0000-0000DA080000}"/>
    <cellStyle name="Notiz 7 5 7" xfId="42735" xr:uid="{00000000-0005-0000-0000-0000DA080000}"/>
    <cellStyle name="Notiz 7 6" xfId="3410" xr:uid="{00000000-0005-0000-0000-0000DB080000}"/>
    <cellStyle name="Notiz 7 6 2" xfId="6771" xr:uid="{00000000-0005-0000-0000-0000DB080000}"/>
    <cellStyle name="Notiz 7 6 2 2" xfId="20222" xr:uid="{00000000-0005-0000-0000-0000DB080000}"/>
    <cellStyle name="Notiz 7 6 2 3" xfId="33706" xr:uid="{00000000-0005-0000-0000-0000DB080000}"/>
    <cellStyle name="Notiz 7 6 2 4" xfId="47197" xr:uid="{00000000-0005-0000-0000-0000DB080000}"/>
    <cellStyle name="Notiz 7 6 3" xfId="10127" xr:uid="{00000000-0005-0000-0000-0000DB080000}"/>
    <cellStyle name="Notiz 7 6 3 2" xfId="23578" xr:uid="{00000000-0005-0000-0000-0000DB080000}"/>
    <cellStyle name="Notiz 7 6 3 3" xfId="37062" xr:uid="{00000000-0005-0000-0000-0000DB080000}"/>
    <cellStyle name="Notiz 7 6 3 4" xfId="50553" xr:uid="{00000000-0005-0000-0000-0000DB080000}"/>
    <cellStyle name="Notiz 7 6 4" xfId="13483" xr:uid="{00000000-0005-0000-0000-0000DB080000}"/>
    <cellStyle name="Notiz 7 6 4 2" xfId="26934" xr:uid="{00000000-0005-0000-0000-0000DB080000}"/>
    <cellStyle name="Notiz 7 6 4 3" xfId="40418" xr:uid="{00000000-0005-0000-0000-0000DB080000}"/>
    <cellStyle name="Notiz 7 6 4 4" xfId="53909" xr:uid="{00000000-0005-0000-0000-0000DB080000}"/>
    <cellStyle name="Notiz 7 6 5" xfId="16865" xr:uid="{00000000-0005-0000-0000-0000DB080000}"/>
    <cellStyle name="Notiz 7 6 6" xfId="30349" xr:uid="{00000000-0005-0000-0000-0000DB080000}"/>
    <cellStyle name="Notiz 7 6 7" xfId="43840" xr:uid="{00000000-0005-0000-0000-0000DB080000}"/>
    <cellStyle name="Notiz 7 7" xfId="3990" xr:uid="{00000000-0005-0000-0000-0000DC080000}"/>
    <cellStyle name="Notiz 7 7 2" xfId="7347" xr:uid="{00000000-0005-0000-0000-0000DC080000}"/>
    <cellStyle name="Notiz 7 7 2 2" xfId="20798" xr:uid="{00000000-0005-0000-0000-0000DC080000}"/>
    <cellStyle name="Notiz 7 7 2 3" xfId="34282" xr:uid="{00000000-0005-0000-0000-0000DC080000}"/>
    <cellStyle name="Notiz 7 7 2 4" xfId="47773" xr:uid="{00000000-0005-0000-0000-0000DC080000}"/>
    <cellStyle name="Notiz 7 7 3" xfId="10703" xr:uid="{00000000-0005-0000-0000-0000DC080000}"/>
    <cellStyle name="Notiz 7 7 3 2" xfId="24154" xr:uid="{00000000-0005-0000-0000-0000DC080000}"/>
    <cellStyle name="Notiz 7 7 3 3" xfId="37638" xr:uid="{00000000-0005-0000-0000-0000DC080000}"/>
    <cellStyle name="Notiz 7 7 3 4" xfId="51129" xr:uid="{00000000-0005-0000-0000-0000DC080000}"/>
    <cellStyle name="Notiz 7 7 4" xfId="14059" xr:uid="{00000000-0005-0000-0000-0000DC080000}"/>
    <cellStyle name="Notiz 7 7 4 2" xfId="27510" xr:uid="{00000000-0005-0000-0000-0000DC080000}"/>
    <cellStyle name="Notiz 7 7 4 3" xfId="40994" xr:uid="{00000000-0005-0000-0000-0000DC080000}"/>
    <cellStyle name="Notiz 7 7 4 4" xfId="54485" xr:uid="{00000000-0005-0000-0000-0000DC080000}"/>
    <cellStyle name="Notiz 7 7 5" xfId="17441" xr:uid="{00000000-0005-0000-0000-0000DC080000}"/>
    <cellStyle name="Notiz 7 7 6" xfId="30925" xr:uid="{00000000-0005-0000-0000-0000DC080000}"/>
    <cellStyle name="Notiz 7 7 7" xfId="44416" xr:uid="{00000000-0005-0000-0000-0000DC080000}"/>
    <cellStyle name="Notiz 7 8" xfId="4540" xr:uid="{00000000-0005-0000-0000-0000C5080000}"/>
    <cellStyle name="Notiz 7 8 2" xfId="17991" xr:uid="{00000000-0005-0000-0000-0000C5080000}"/>
    <cellStyle name="Notiz 7 8 3" xfId="31475" xr:uid="{00000000-0005-0000-0000-0000C5080000}"/>
    <cellStyle name="Notiz 7 8 4" xfId="44966" xr:uid="{00000000-0005-0000-0000-0000C5080000}"/>
    <cellStyle name="Notiz 7 9" xfId="7896" xr:uid="{00000000-0005-0000-0000-0000C5080000}"/>
    <cellStyle name="Notiz 7 9 2" xfId="21347" xr:uid="{00000000-0005-0000-0000-0000C5080000}"/>
    <cellStyle name="Notiz 7 9 3" xfId="34831" xr:uid="{00000000-0005-0000-0000-0000C5080000}"/>
    <cellStyle name="Notiz 7 9 4" xfId="48322" xr:uid="{00000000-0005-0000-0000-0000C5080000}"/>
    <cellStyle name="Notiz 8" xfId="1187" xr:uid="{00000000-0005-0000-0000-0000DD080000}"/>
    <cellStyle name="Notiz 8 10" xfId="11271" xr:uid="{00000000-0005-0000-0000-0000DD080000}"/>
    <cellStyle name="Notiz 8 10 2" xfId="24722" xr:uid="{00000000-0005-0000-0000-0000DD080000}"/>
    <cellStyle name="Notiz 8 10 3" xfId="38206" xr:uid="{00000000-0005-0000-0000-0000DD080000}"/>
    <cellStyle name="Notiz 8 10 4" xfId="51697" xr:uid="{00000000-0005-0000-0000-0000DD080000}"/>
    <cellStyle name="Notiz 8 11" xfId="14652" xr:uid="{00000000-0005-0000-0000-0000DD080000}"/>
    <cellStyle name="Notiz 8 12" xfId="28135" xr:uid="{00000000-0005-0000-0000-0000DD080000}"/>
    <cellStyle name="Notiz 8 13" xfId="41626" xr:uid="{00000000-0005-0000-0000-0000DD080000}"/>
    <cellStyle name="Notiz 8 2" xfId="1281" xr:uid="{00000000-0005-0000-0000-0000DE080000}"/>
    <cellStyle name="Notiz 8 2 10" xfId="14754" xr:uid="{00000000-0005-0000-0000-0000DE080000}"/>
    <cellStyle name="Notiz 8 2 11" xfId="28237" xr:uid="{00000000-0005-0000-0000-0000DE080000}"/>
    <cellStyle name="Notiz 8 2 12" xfId="41728" xr:uid="{00000000-0005-0000-0000-0000DE080000}"/>
    <cellStyle name="Notiz 8 2 2" xfId="1519" xr:uid="{00000000-0005-0000-0000-0000DF080000}"/>
    <cellStyle name="Notiz 8 2 2 10" xfId="28487" xr:uid="{00000000-0005-0000-0000-0000DF080000}"/>
    <cellStyle name="Notiz 8 2 2 11" xfId="41978" xr:uid="{00000000-0005-0000-0000-0000DF080000}"/>
    <cellStyle name="Notiz 8 2 2 2" xfId="2095" xr:uid="{00000000-0005-0000-0000-0000E0080000}"/>
    <cellStyle name="Notiz 8 2 2 2 2" xfId="3236" xr:uid="{00000000-0005-0000-0000-0000E1080000}"/>
    <cellStyle name="Notiz 8 2 2 2 2 2" xfId="6597" xr:uid="{00000000-0005-0000-0000-0000E1080000}"/>
    <cellStyle name="Notiz 8 2 2 2 2 2 2" xfId="20048" xr:uid="{00000000-0005-0000-0000-0000E1080000}"/>
    <cellStyle name="Notiz 8 2 2 2 2 2 3" xfId="33532" xr:uid="{00000000-0005-0000-0000-0000E1080000}"/>
    <cellStyle name="Notiz 8 2 2 2 2 2 4" xfId="47023" xr:uid="{00000000-0005-0000-0000-0000E1080000}"/>
    <cellStyle name="Notiz 8 2 2 2 2 3" xfId="9953" xr:uid="{00000000-0005-0000-0000-0000E1080000}"/>
    <cellStyle name="Notiz 8 2 2 2 2 3 2" xfId="23404" xr:uid="{00000000-0005-0000-0000-0000E1080000}"/>
    <cellStyle name="Notiz 8 2 2 2 2 3 3" xfId="36888" xr:uid="{00000000-0005-0000-0000-0000E1080000}"/>
    <cellStyle name="Notiz 8 2 2 2 2 3 4" xfId="50379" xr:uid="{00000000-0005-0000-0000-0000E1080000}"/>
    <cellStyle name="Notiz 8 2 2 2 2 4" xfId="13309" xr:uid="{00000000-0005-0000-0000-0000E1080000}"/>
    <cellStyle name="Notiz 8 2 2 2 2 4 2" xfId="26760" xr:uid="{00000000-0005-0000-0000-0000E1080000}"/>
    <cellStyle name="Notiz 8 2 2 2 2 4 3" xfId="40244" xr:uid="{00000000-0005-0000-0000-0000E1080000}"/>
    <cellStyle name="Notiz 8 2 2 2 2 4 4" xfId="53735" xr:uid="{00000000-0005-0000-0000-0000E1080000}"/>
    <cellStyle name="Notiz 8 2 2 2 2 5" xfId="16691" xr:uid="{00000000-0005-0000-0000-0000E1080000}"/>
    <cellStyle name="Notiz 8 2 2 2 2 6" xfId="30175" xr:uid="{00000000-0005-0000-0000-0000E1080000}"/>
    <cellStyle name="Notiz 8 2 2 2 2 7" xfId="43666" xr:uid="{00000000-0005-0000-0000-0000E1080000}"/>
    <cellStyle name="Notiz 8 2 2 2 3" xfId="5470" xr:uid="{00000000-0005-0000-0000-0000E0080000}"/>
    <cellStyle name="Notiz 8 2 2 2 3 2" xfId="18921" xr:uid="{00000000-0005-0000-0000-0000E0080000}"/>
    <cellStyle name="Notiz 8 2 2 2 3 3" xfId="32405" xr:uid="{00000000-0005-0000-0000-0000E0080000}"/>
    <cellStyle name="Notiz 8 2 2 2 3 4" xfId="45896" xr:uid="{00000000-0005-0000-0000-0000E0080000}"/>
    <cellStyle name="Notiz 8 2 2 2 4" xfId="8826" xr:uid="{00000000-0005-0000-0000-0000E0080000}"/>
    <cellStyle name="Notiz 8 2 2 2 4 2" xfId="22277" xr:uid="{00000000-0005-0000-0000-0000E0080000}"/>
    <cellStyle name="Notiz 8 2 2 2 4 3" xfId="35761" xr:uid="{00000000-0005-0000-0000-0000E0080000}"/>
    <cellStyle name="Notiz 8 2 2 2 4 4" xfId="49252" xr:uid="{00000000-0005-0000-0000-0000E0080000}"/>
    <cellStyle name="Notiz 8 2 2 2 5" xfId="12182" xr:uid="{00000000-0005-0000-0000-0000E0080000}"/>
    <cellStyle name="Notiz 8 2 2 2 5 2" xfId="25633" xr:uid="{00000000-0005-0000-0000-0000E0080000}"/>
    <cellStyle name="Notiz 8 2 2 2 5 3" xfId="39117" xr:uid="{00000000-0005-0000-0000-0000E0080000}"/>
    <cellStyle name="Notiz 8 2 2 2 5 4" xfId="52608" xr:uid="{00000000-0005-0000-0000-0000E0080000}"/>
    <cellStyle name="Notiz 8 2 2 2 6" xfId="15564" xr:uid="{00000000-0005-0000-0000-0000E0080000}"/>
    <cellStyle name="Notiz 8 2 2 2 7" xfId="29048" xr:uid="{00000000-0005-0000-0000-0000E0080000}"/>
    <cellStyle name="Notiz 8 2 2 2 8" xfId="42539" xr:uid="{00000000-0005-0000-0000-0000E0080000}"/>
    <cellStyle name="Notiz 8 2 2 3" xfId="2676" xr:uid="{00000000-0005-0000-0000-0000E2080000}"/>
    <cellStyle name="Notiz 8 2 2 3 2" xfId="6037" xr:uid="{00000000-0005-0000-0000-0000E2080000}"/>
    <cellStyle name="Notiz 8 2 2 3 2 2" xfId="19488" xr:uid="{00000000-0005-0000-0000-0000E2080000}"/>
    <cellStyle name="Notiz 8 2 2 3 2 3" xfId="32972" xr:uid="{00000000-0005-0000-0000-0000E2080000}"/>
    <cellStyle name="Notiz 8 2 2 3 2 4" xfId="46463" xr:uid="{00000000-0005-0000-0000-0000E2080000}"/>
    <cellStyle name="Notiz 8 2 2 3 3" xfId="9393" xr:uid="{00000000-0005-0000-0000-0000E2080000}"/>
    <cellStyle name="Notiz 8 2 2 3 3 2" xfId="22844" xr:uid="{00000000-0005-0000-0000-0000E2080000}"/>
    <cellStyle name="Notiz 8 2 2 3 3 3" xfId="36328" xr:uid="{00000000-0005-0000-0000-0000E2080000}"/>
    <cellStyle name="Notiz 8 2 2 3 3 4" xfId="49819" xr:uid="{00000000-0005-0000-0000-0000E2080000}"/>
    <cellStyle name="Notiz 8 2 2 3 4" xfId="12749" xr:uid="{00000000-0005-0000-0000-0000E2080000}"/>
    <cellStyle name="Notiz 8 2 2 3 4 2" xfId="26200" xr:uid="{00000000-0005-0000-0000-0000E2080000}"/>
    <cellStyle name="Notiz 8 2 2 3 4 3" xfId="39684" xr:uid="{00000000-0005-0000-0000-0000E2080000}"/>
    <cellStyle name="Notiz 8 2 2 3 4 4" xfId="53175" xr:uid="{00000000-0005-0000-0000-0000E2080000}"/>
    <cellStyle name="Notiz 8 2 2 3 5" xfId="16131" xr:uid="{00000000-0005-0000-0000-0000E2080000}"/>
    <cellStyle name="Notiz 8 2 2 3 6" xfId="29615" xr:uid="{00000000-0005-0000-0000-0000E2080000}"/>
    <cellStyle name="Notiz 8 2 2 3 7" xfId="43106" xr:uid="{00000000-0005-0000-0000-0000E2080000}"/>
    <cellStyle name="Notiz 8 2 2 4" xfId="3781" xr:uid="{00000000-0005-0000-0000-0000E3080000}"/>
    <cellStyle name="Notiz 8 2 2 4 2" xfId="7142" xr:uid="{00000000-0005-0000-0000-0000E3080000}"/>
    <cellStyle name="Notiz 8 2 2 4 2 2" xfId="20593" xr:uid="{00000000-0005-0000-0000-0000E3080000}"/>
    <cellStyle name="Notiz 8 2 2 4 2 3" xfId="34077" xr:uid="{00000000-0005-0000-0000-0000E3080000}"/>
    <cellStyle name="Notiz 8 2 2 4 2 4" xfId="47568" xr:uid="{00000000-0005-0000-0000-0000E3080000}"/>
    <cellStyle name="Notiz 8 2 2 4 3" xfId="10498" xr:uid="{00000000-0005-0000-0000-0000E3080000}"/>
    <cellStyle name="Notiz 8 2 2 4 3 2" xfId="23949" xr:uid="{00000000-0005-0000-0000-0000E3080000}"/>
    <cellStyle name="Notiz 8 2 2 4 3 3" xfId="37433" xr:uid="{00000000-0005-0000-0000-0000E3080000}"/>
    <cellStyle name="Notiz 8 2 2 4 3 4" xfId="50924" xr:uid="{00000000-0005-0000-0000-0000E3080000}"/>
    <cellStyle name="Notiz 8 2 2 4 4" xfId="13854" xr:uid="{00000000-0005-0000-0000-0000E3080000}"/>
    <cellStyle name="Notiz 8 2 2 4 4 2" xfId="27305" xr:uid="{00000000-0005-0000-0000-0000E3080000}"/>
    <cellStyle name="Notiz 8 2 2 4 4 3" xfId="40789" xr:uid="{00000000-0005-0000-0000-0000E3080000}"/>
    <cellStyle name="Notiz 8 2 2 4 4 4" xfId="54280" xr:uid="{00000000-0005-0000-0000-0000E3080000}"/>
    <cellStyle name="Notiz 8 2 2 4 5" xfId="17236" xr:uid="{00000000-0005-0000-0000-0000E3080000}"/>
    <cellStyle name="Notiz 8 2 2 4 6" xfId="30720" xr:uid="{00000000-0005-0000-0000-0000E3080000}"/>
    <cellStyle name="Notiz 8 2 2 4 7" xfId="44211" xr:uid="{00000000-0005-0000-0000-0000E3080000}"/>
    <cellStyle name="Notiz 8 2 2 5" xfId="4361" xr:uid="{00000000-0005-0000-0000-0000E4080000}"/>
    <cellStyle name="Notiz 8 2 2 5 2" xfId="7718" xr:uid="{00000000-0005-0000-0000-0000E4080000}"/>
    <cellStyle name="Notiz 8 2 2 5 2 2" xfId="21169" xr:uid="{00000000-0005-0000-0000-0000E4080000}"/>
    <cellStyle name="Notiz 8 2 2 5 2 3" xfId="34653" xr:uid="{00000000-0005-0000-0000-0000E4080000}"/>
    <cellStyle name="Notiz 8 2 2 5 2 4" xfId="48144" xr:uid="{00000000-0005-0000-0000-0000E4080000}"/>
    <cellStyle name="Notiz 8 2 2 5 3" xfId="11074" xr:uid="{00000000-0005-0000-0000-0000E4080000}"/>
    <cellStyle name="Notiz 8 2 2 5 3 2" xfId="24525" xr:uid="{00000000-0005-0000-0000-0000E4080000}"/>
    <cellStyle name="Notiz 8 2 2 5 3 3" xfId="38009" xr:uid="{00000000-0005-0000-0000-0000E4080000}"/>
    <cellStyle name="Notiz 8 2 2 5 3 4" xfId="51500" xr:uid="{00000000-0005-0000-0000-0000E4080000}"/>
    <cellStyle name="Notiz 8 2 2 5 4" xfId="14430" xr:uid="{00000000-0005-0000-0000-0000E4080000}"/>
    <cellStyle name="Notiz 8 2 2 5 4 2" xfId="27881" xr:uid="{00000000-0005-0000-0000-0000E4080000}"/>
    <cellStyle name="Notiz 8 2 2 5 4 3" xfId="41365" xr:uid="{00000000-0005-0000-0000-0000E4080000}"/>
    <cellStyle name="Notiz 8 2 2 5 4 4" xfId="54856" xr:uid="{00000000-0005-0000-0000-0000E4080000}"/>
    <cellStyle name="Notiz 8 2 2 5 5" xfId="17812" xr:uid="{00000000-0005-0000-0000-0000E4080000}"/>
    <cellStyle name="Notiz 8 2 2 5 6" xfId="31296" xr:uid="{00000000-0005-0000-0000-0000E4080000}"/>
    <cellStyle name="Notiz 8 2 2 5 7" xfId="44787" xr:uid="{00000000-0005-0000-0000-0000E4080000}"/>
    <cellStyle name="Notiz 8 2 2 6" xfId="4911" xr:uid="{00000000-0005-0000-0000-0000DF080000}"/>
    <cellStyle name="Notiz 8 2 2 6 2" xfId="18362" xr:uid="{00000000-0005-0000-0000-0000DF080000}"/>
    <cellStyle name="Notiz 8 2 2 6 3" xfId="31846" xr:uid="{00000000-0005-0000-0000-0000DF080000}"/>
    <cellStyle name="Notiz 8 2 2 6 4" xfId="45337" xr:uid="{00000000-0005-0000-0000-0000DF080000}"/>
    <cellStyle name="Notiz 8 2 2 7" xfId="8267" xr:uid="{00000000-0005-0000-0000-0000DF080000}"/>
    <cellStyle name="Notiz 8 2 2 7 2" xfId="21718" xr:uid="{00000000-0005-0000-0000-0000DF080000}"/>
    <cellStyle name="Notiz 8 2 2 7 3" xfId="35202" xr:uid="{00000000-0005-0000-0000-0000DF080000}"/>
    <cellStyle name="Notiz 8 2 2 7 4" xfId="48693" xr:uid="{00000000-0005-0000-0000-0000DF080000}"/>
    <cellStyle name="Notiz 8 2 2 8" xfId="11623" xr:uid="{00000000-0005-0000-0000-0000DF080000}"/>
    <cellStyle name="Notiz 8 2 2 8 2" xfId="25074" xr:uid="{00000000-0005-0000-0000-0000DF080000}"/>
    <cellStyle name="Notiz 8 2 2 8 3" xfId="38558" xr:uid="{00000000-0005-0000-0000-0000DF080000}"/>
    <cellStyle name="Notiz 8 2 2 8 4" xfId="52049" xr:uid="{00000000-0005-0000-0000-0000DF080000}"/>
    <cellStyle name="Notiz 8 2 2 9" xfId="15004" xr:uid="{00000000-0005-0000-0000-0000DF080000}"/>
    <cellStyle name="Notiz 8 2 3" xfId="1846" xr:uid="{00000000-0005-0000-0000-0000E5080000}"/>
    <cellStyle name="Notiz 8 2 3 2" xfId="2986" xr:uid="{00000000-0005-0000-0000-0000E6080000}"/>
    <cellStyle name="Notiz 8 2 3 2 2" xfId="6347" xr:uid="{00000000-0005-0000-0000-0000E6080000}"/>
    <cellStyle name="Notiz 8 2 3 2 2 2" xfId="19798" xr:uid="{00000000-0005-0000-0000-0000E6080000}"/>
    <cellStyle name="Notiz 8 2 3 2 2 3" xfId="33282" xr:uid="{00000000-0005-0000-0000-0000E6080000}"/>
    <cellStyle name="Notiz 8 2 3 2 2 4" xfId="46773" xr:uid="{00000000-0005-0000-0000-0000E6080000}"/>
    <cellStyle name="Notiz 8 2 3 2 3" xfId="9703" xr:uid="{00000000-0005-0000-0000-0000E6080000}"/>
    <cellStyle name="Notiz 8 2 3 2 3 2" xfId="23154" xr:uid="{00000000-0005-0000-0000-0000E6080000}"/>
    <cellStyle name="Notiz 8 2 3 2 3 3" xfId="36638" xr:uid="{00000000-0005-0000-0000-0000E6080000}"/>
    <cellStyle name="Notiz 8 2 3 2 3 4" xfId="50129" xr:uid="{00000000-0005-0000-0000-0000E6080000}"/>
    <cellStyle name="Notiz 8 2 3 2 4" xfId="13059" xr:uid="{00000000-0005-0000-0000-0000E6080000}"/>
    <cellStyle name="Notiz 8 2 3 2 4 2" xfId="26510" xr:uid="{00000000-0005-0000-0000-0000E6080000}"/>
    <cellStyle name="Notiz 8 2 3 2 4 3" xfId="39994" xr:uid="{00000000-0005-0000-0000-0000E6080000}"/>
    <cellStyle name="Notiz 8 2 3 2 4 4" xfId="53485" xr:uid="{00000000-0005-0000-0000-0000E6080000}"/>
    <cellStyle name="Notiz 8 2 3 2 5" xfId="16441" xr:uid="{00000000-0005-0000-0000-0000E6080000}"/>
    <cellStyle name="Notiz 8 2 3 2 6" xfId="29925" xr:uid="{00000000-0005-0000-0000-0000E6080000}"/>
    <cellStyle name="Notiz 8 2 3 2 7" xfId="43416" xr:uid="{00000000-0005-0000-0000-0000E6080000}"/>
    <cellStyle name="Notiz 8 2 3 3" xfId="5220" xr:uid="{00000000-0005-0000-0000-0000E5080000}"/>
    <cellStyle name="Notiz 8 2 3 3 2" xfId="18671" xr:uid="{00000000-0005-0000-0000-0000E5080000}"/>
    <cellStyle name="Notiz 8 2 3 3 3" xfId="32155" xr:uid="{00000000-0005-0000-0000-0000E5080000}"/>
    <cellStyle name="Notiz 8 2 3 3 4" xfId="45646" xr:uid="{00000000-0005-0000-0000-0000E5080000}"/>
    <cellStyle name="Notiz 8 2 3 4" xfId="8576" xr:uid="{00000000-0005-0000-0000-0000E5080000}"/>
    <cellStyle name="Notiz 8 2 3 4 2" xfId="22027" xr:uid="{00000000-0005-0000-0000-0000E5080000}"/>
    <cellStyle name="Notiz 8 2 3 4 3" xfId="35511" xr:uid="{00000000-0005-0000-0000-0000E5080000}"/>
    <cellStyle name="Notiz 8 2 3 4 4" xfId="49002" xr:uid="{00000000-0005-0000-0000-0000E5080000}"/>
    <cellStyle name="Notiz 8 2 3 5" xfId="11932" xr:uid="{00000000-0005-0000-0000-0000E5080000}"/>
    <cellStyle name="Notiz 8 2 3 5 2" xfId="25383" xr:uid="{00000000-0005-0000-0000-0000E5080000}"/>
    <cellStyle name="Notiz 8 2 3 5 3" xfId="38867" xr:uid="{00000000-0005-0000-0000-0000E5080000}"/>
    <cellStyle name="Notiz 8 2 3 5 4" xfId="52358" xr:uid="{00000000-0005-0000-0000-0000E5080000}"/>
    <cellStyle name="Notiz 8 2 3 6" xfId="15314" xr:uid="{00000000-0005-0000-0000-0000E5080000}"/>
    <cellStyle name="Notiz 8 2 3 7" xfId="28798" xr:uid="{00000000-0005-0000-0000-0000E5080000}"/>
    <cellStyle name="Notiz 8 2 3 8" xfId="42289" xr:uid="{00000000-0005-0000-0000-0000E5080000}"/>
    <cellStyle name="Notiz 8 2 4" xfId="2425" xr:uid="{00000000-0005-0000-0000-0000E7080000}"/>
    <cellStyle name="Notiz 8 2 4 2" xfId="5787" xr:uid="{00000000-0005-0000-0000-0000E7080000}"/>
    <cellStyle name="Notiz 8 2 4 2 2" xfId="19238" xr:uid="{00000000-0005-0000-0000-0000E7080000}"/>
    <cellStyle name="Notiz 8 2 4 2 3" xfId="32722" xr:uid="{00000000-0005-0000-0000-0000E7080000}"/>
    <cellStyle name="Notiz 8 2 4 2 4" xfId="46213" xr:uid="{00000000-0005-0000-0000-0000E7080000}"/>
    <cellStyle name="Notiz 8 2 4 3" xfId="9143" xr:uid="{00000000-0005-0000-0000-0000E7080000}"/>
    <cellStyle name="Notiz 8 2 4 3 2" xfId="22594" xr:uid="{00000000-0005-0000-0000-0000E7080000}"/>
    <cellStyle name="Notiz 8 2 4 3 3" xfId="36078" xr:uid="{00000000-0005-0000-0000-0000E7080000}"/>
    <cellStyle name="Notiz 8 2 4 3 4" xfId="49569" xr:uid="{00000000-0005-0000-0000-0000E7080000}"/>
    <cellStyle name="Notiz 8 2 4 4" xfId="12499" xr:uid="{00000000-0005-0000-0000-0000E7080000}"/>
    <cellStyle name="Notiz 8 2 4 4 2" xfId="25950" xr:uid="{00000000-0005-0000-0000-0000E7080000}"/>
    <cellStyle name="Notiz 8 2 4 4 3" xfId="39434" xr:uid="{00000000-0005-0000-0000-0000E7080000}"/>
    <cellStyle name="Notiz 8 2 4 4 4" xfId="52925" xr:uid="{00000000-0005-0000-0000-0000E7080000}"/>
    <cellStyle name="Notiz 8 2 4 5" xfId="15881" xr:uid="{00000000-0005-0000-0000-0000E7080000}"/>
    <cellStyle name="Notiz 8 2 4 6" xfId="29365" xr:uid="{00000000-0005-0000-0000-0000E7080000}"/>
    <cellStyle name="Notiz 8 2 4 7" xfId="42856" xr:uid="{00000000-0005-0000-0000-0000E7080000}"/>
    <cellStyle name="Notiz 8 2 5" xfId="3531" xr:uid="{00000000-0005-0000-0000-0000E8080000}"/>
    <cellStyle name="Notiz 8 2 5 2" xfId="6892" xr:uid="{00000000-0005-0000-0000-0000E8080000}"/>
    <cellStyle name="Notiz 8 2 5 2 2" xfId="20343" xr:uid="{00000000-0005-0000-0000-0000E8080000}"/>
    <cellStyle name="Notiz 8 2 5 2 3" xfId="33827" xr:uid="{00000000-0005-0000-0000-0000E8080000}"/>
    <cellStyle name="Notiz 8 2 5 2 4" xfId="47318" xr:uid="{00000000-0005-0000-0000-0000E8080000}"/>
    <cellStyle name="Notiz 8 2 5 3" xfId="10248" xr:uid="{00000000-0005-0000-0000-0000E8080000}"/>
    <cellStyle name="Notiz 8 2 5 3 2" xfId="23699" xr:uid="{00000000-0005-0000-0000-0000E8080000}"/>
    <cellStyle name="Notiz 8 2 5 3 3" xfId="37183" xr:uid="{00000000-0005-0000-0000-0000E8080000}"/>
    <cellStyle name="Notiz 8 2 5 3 4" xfId="50674" xr:uid="{00000000-0005-0000-0000-0000E8080000}"/>
    <cellStyle name="Notiz 8 2 5 4" xfId="13604" xr:uid="{00000000-0005-0000-0000-0000E8080000}"/>
    <cellStyle name="Notiz 8 2 5 4 2" xfId="27055" xr:uid="{00000000-0005-0000-0000-0000E8080000}"/>
    <cellStyle name="Notiz 8 2 5 4 3" xfId="40539" xr:uid="{00000000-0005-0000-0000-0000E8080000}"/>
    <cellStyle name="Notiz 8 2 5 4 4" xfId="54030" xr:uid="{00000000-0005-0000-0000-0000E8080000}"/>
    <cellStyle name="Notiz 8 2 5 5" xfId="16986" xr:uid="{00000000-0005-0000-0000-0000E8080000}"/>
    <cellStyle name="Notiz 8 2 5 6" xfId="30470" xr:uid="{00000000-0005-0000-0000-0000E8080000}"/>
    <cellStyle name="Notiz 8 2 5 7" xfId="43961" xr:uid="{00000000-0005-0000-0000-0000E8080000}"/>
    <cellStyle name="Notiz 8 2 6" xfId="4111" xr:uid="{00000000-0005-0000-0000-0000E9080000}"/>
    <cellStyle name="Notiz 8 2 6 2" xfId="7468" xr:uid="{00000000-0005-0000-0000-0000E9080000}"/>
    <cellStyle name="Notiz 8 2 6 2 2" xfId="20919" xr:uid="{00000000-0005-0000-0000-0000E9080000}"/>
    <cellStyle name="Notiz 8 2 6 2 3" xfId="34403" xr:uid="{00000000-0005-0000-0000-0000E9080000}"/>
    <cellStyle name="Notiz 8 2 6 2 4" xfId="47894" xr:uid="{00000000-0005-0000-0000-0000E9080000}"/>
    <cellStyle name="Notiz 8 2 6 3" xfId="10824" xr:uid="{00000000-0005-0000-0000-0000E9080000}"/>
    <cellStyle name="Notiz 8 2 6 3 2" xfId="24275" xr:uid="{00000000-0005-0000-0000-0000E9080000}"/>
    <cellStyle name="Notiz 8 2 6 3 3" xfId="37759" xr:uid="{00000000-0005-0000-0000-0000E9080000}"/>
    <cellStyle name="Notiz 8 2 6 3 4" xfId="51250" xr:uid="{00000000-0005-0000-0000-0000E9080000}"/>
    <cellStyle name="Notiz 8 2 6 4" xfId="14180" xr:uid="{00000000-0005-0000-0000-0000E9080000}"/>
    <cellStyle name="Notiz 8 2 6 4 2" xfId="27631" xr:uid="{00000000-0005-0000-0000-0000E9080000}"/>
    <cellStyle name="Notiz 8 2 6 4 3" xfId="41115" xr:uid="{00000000-0005-0000-0000-0000E9080000}"/>
    <cellStyle name="Notiz 8 2 6 4 4" xfId="54606" xr:uid="{00000000-0005-0000-0000-0000E9080000}"/>
    <cellStyle name="Notiz 8 2 6 5" xfId="17562" xr:uid="{00000000-0005-0000-0000-0000E9080000}"/>
    <cellStyle name="Notiz 8 2 6 6" xfId="31046" xr:uid="{00000000-0005-0000-0000-0000E9080000}"/>
    <cellStyle name="Notiz 8 2 6 7" xfId="44537" xr:uid="{00000000-0005-0000-0000-0000E9080000}"/>
    <cellStyle name="Notiz 8 2 7" xfId="4661" xr:uid="{00000000-0005-0000-0000-0000DE080000}"/>
    <cellStyle name="Notiz 8 2 7 2" xfId="18112" xr:uid="{00000000-0005-0000-0000-0000DE080000}"/>
    <cellStyle name="Notiz 8 2 7 3" xfId="31596" xr:uid="{00000000-0005-0000-0000-0000DE080000}"/>
    <cellStyle name="Notiz 8 2 7 4" xfId="45087" xr:uid="{00000000-0005-0000-0000-0000DE080000}"/>
    <cellStyle name="Notiz 8 2 8" xfId="8017" xr:uid="{00000000-0005-0000-0000-0000DE080000}"/>
    <cellStyle name="Notiz 8 2 8 2" xfId="21468" xr:uid="{00000000-0005-0000-0000-0000DE080000}"/>
    <cellStyle name="Notiz 8 2 8 3" xfId="34952" xr:uid="{00000000-0005-0000-0000-0000DE080000}"/>
    <cellStyle name="Notiz 8 2 8 4" xfId="48443" xr:uid="{00000000-0005-0000-0000-0000DE080000}"/>
    <cellStyle name="Notiz 8 2 9" xfId="11373" xr:uid="{00000000-0005-0000-0000-0000DE080000}"/>
    <cellStyle name="Notiz 8 2 9 2" xfId="24824" xr:uid="{00000000-0005-0000-0000-0000DE080000}"/>
    <cellStyle name="Notiz 8 2 9 3" xfId="38308" xr:uid="{00000000-0005-0000-0000-0000DE080000}"/>
    <cellStyle name="Notiz 8 2 9 4" xfId="51799" xr:uid="{00000000-0005-0000-0000-0000DE080000}"/>
    <cellStyle name="Notiz 8 3" xfId="1421" xr:uid="{00000000-0005-0000-0000-0000EA080000}"/>
    <cellStyle name="Notiz 8 3 10" xfId="28386" xr:uid="{00000000-0005-0000-0000-0000EA080000}"/>
    <cellStyle name="Notiz 8 3 11" xfId="41877" xr:uid="{00000000-0005-0000-0000-0000EA080000}"/>
    <cellStyle name="Notiz 8 3 2" xfId="1995" xr:uid="{00000000-0005-0000-0000-0000EB080000}"/>
    <cellStyle name="Notiz 8 3 2 2" xfId="3135" xr:uid="{00000000-0005-0000-0000-0000EC080000}"/>
    <cellStyle name="Notiz 8 3 2 2 2" xfId="6496" xr:uid="{00000000-0005-0000-0000-0000EC080000}"/>
    <cellStyle name="Notiz 8 3 2 2 2 2" xfId="19947" xr:uid="{00000000-0005-0000-0000-0000EC080000}"/>
    <cellStyle name="Notiz 8 3 2 2 2 3" xfId="33431" xr:uid="{00000000-0005-0000-0000-0000EC080000}"/>
    <cellStyle name="Notiz 8 3 2 2 2 4" xfId="46922" xr:uid="{00000000-0005-0000-0000-0000EC080000}"/>
    <cellStyle name="Notiz 8 3 2 2 3" xfId="9852" xr:uid="{00000000-0005-0000-0000-0000EC080000}"/>
    <cellStyle name="Notiz 8 3 2 2 3 2" xfId="23303" xr:uid="{00000000-0005-0000-0000-0000EC080000}"/>
    <cellStyle name="Notiz 8 3 2 2 3 3" xfId="36787" xr:uid="{00000000-0005-0000-0000-0000EC080000}"/>
    <cellStyle name="Notiz 8 3 2 2 3 4" xfId="50278" xr:uid="{00000000-0005-0000-0000-0000EC080000}"/>
    <cellStyle name="Notiz 8 3 2 2 4" xfId="13208" xr:uid="{00000000-0005-0000-0000-0000EC080000}"/>
    <cellStyle name="Notiz 8 3 2 2 4 2" xfId="26659" xr:uid="{00000000-0005-0000-0000-0000EC080000}"/>
    <cellStyle name="Notiz 8 3 2 2 4 3" xfId="40143" xr:uid="{00000000-0005-0000-0000-0000EC080000}"/>
    <cellStyle name="Notiz 8 3 2 2 4 4" xfId="53634" xr:uid="{00000000-0005-0000-0000-0000EC080000}"/>
    <cellStyle name="Notiz 8 3 2 2 5" xfId="16590" xr:uid="{00000000-0005-0000-0000-0000EC080000}"/>
    <cellStyle name="Notiz 8 3 2 2 6" xfId="30074" xr:uid="{00000000-0005-0000-0000-0000EC080000}"/>
    <cellStyle name="Notiz 8 3 2 2 7" xfId="43565" xr:uid="{00000000-0005-0000-0000-0000EC080000}"/>
    <cellStyle name="Notiz 8 3 2 3" xfId="5369" xr:uid="{00000000-0005-0000-0000-0000EB080000}"/>
    <cellStyle name="Notiz 8 3 2 3 2" xfId="18820" xr:uid="{00000000-0005-0000-0000-0000EB080000}"/>
    <cellStyle name="Notiz 8 3 2 3 3" xfId="32304" xr:uid="{00000000-0005-0000-0000-0000EB080000}"/>
    <cellStyle name="Notiz 8 3 2 3 4" xfId="45795" xr:uid="{00000000-0005-0000-0000-0000EB080000}"/>
    <cellStyle name="Notiz 8 3 2 4" xfId="8725" xr:uid="{00000000-0005-0000-0000-0000EB080000}"/>
    <cellStyle name="Notiz 8 3 2 4 2" xfId="22176" xr:uid="{00000000-0005-0000-0000-0000EB080000}"/>
    <cellStyle name="Notiz 8 3 2 4 3" xfId="35660" xr:uid="{00000000-0005-0000-0000-0000EB080000}"/>
    <cellStyle name="Notiz 8 3 2 4 4" xfId="49151" xr:uid="{00000000-0005-0000-0000-0000EB080000}"/>
    <cellStyle name="Notiz 8 3 2 5" xfId="12081" xr:uid="{00000000-0005-0000-0000-0000EB080000}"/>
    <cellStyle name="Notiz 8 3 2 5 2" xfId="25532" xr:uid="{00000000-0005-0000-0000-0000EB080000}"/>
    <cellStyle name="Notiz 8 3 2 5 3" xfId="39016" xr:uid="{00000000-0005-0000-0000-0000EB080000}"/>
    <cellStyle name="Notiz 8 3 2 5 4" xfId="52507" xr:uid="{00000000-0005-0000-0000-0000EB080000}"/>
    <cellStyle name="Notiz 8 3 2 6" xfId="15463" xr:uid="{00000000-0005-0000-0000-0000EB080000}"/>
    <cellStyle name="Notiz 8 3 2 7" xfId="28947" xr:uid="{00000000-0005-0000-0000-0000EB080000}"/>
    <cellStyle name="Notiz 8 3 2 8" xfId="42438" xr:uid="{00000000-0005-0000-0000-0000EB080000}"/>
    <cellStyle name="Notiz 8 3 3" xfId="2575" xr:uid="{00000000-0005-0000-0000-0000ED080000}"/>
    <cellStyle name="Notiz 8 3 3 2" xfId="5936" xr:uid="{00000000-0005-0000-0000-0000ED080000}"/>
    <cellStyle name="Notiz 8 3 3 2 2" xfId="19387" xr:uid="{00000000-0005-0000-0000-0000ED080000}"/>
    <cellStyle name="Notiz 8 3 3 2 3" xfId="32871" xr:uid="{00000000-0005-0000-0000-0000ED080000}"/>
    <cellStyle name="Notiz 8 3 3 2 4" xfId="46362" xr:uid="{00000000-0005-0000-0000-0000ED080000}"/>
    <cellStyle name="Notiz 8 3 3 3" xfId="9292" xr:uid="{00000000-0005-0000-0000-0000ED080000}"/>
    <cellStyle name="Notiz 8 3 3 3 2" xfId="22743" xr:uid="{00000000-0005-0000-0000-0000ED080000}"/>
    <cellStyle name="Notiz 8 3 3 3 3" xfId="36227" xr:uid="{00000000-0005-0000-0000-0000ED080000}"/>
    <cellStyle name="Notiz 8 3 3 3 4" xfId="49718" xr:uid="{00000000-0005-0000-0000-0000ED080000}"/>
    <cellStyle name="Notiz 8 3 3 4" xfId="12648" xr:uid="{00000000-0005-0000-0000-0000ED080000}"/>
    <cellStyle name="Notiz 8 3 3 4 2" xfId="26099" xr:uid="{00000000-0005-0000-0000-0000ED080000}"/>
    <cellStyle name="Notiz 8 3 3 4 3" xfId="39583" xr:uid="{00000000-0005-0000-0000-0000ED080000}"/>
    <cellStyle name="Notiz 8 3 3 4 4" xfId="53074" xr:uid="{00000000-0005-0000-0000-0000ED080000}"/>
    <cellStyle name="Notiz 8 3 3 5" xfId="16030" xr:uid="{00000000-0005-0000-0000-0000ED080000}"/>
    <cellStyle name="Notiz 8 3 3 6" xfId="29514" xr:uid="{00000000-0005-0000-0000-0000ED080000}"/>
    <cellStyle name="Notiz 8 3 3 7" xfId="43005" xr:uid="{00000000-0005-0000-0000-0000ED080000}"/>
    <cellStyle name="Notiz 8 3 4" xfId="3680" xr:uid="{00000000-0005-0000-0000-0000EE080000}"/>
    <cellStyle name="Notiz 8 3 4 2" xfId="7041" xr:uid="{00000000-0005-0000-0000-0000EE080000}"/>
    <cellStyle name="Notiz 8 3 4 2 2" xfId="20492" xr:uid="{00000000-0005-0000-0000-0000EE080000}"/>
    <cellStyle name="Notiz 8 3 4 2 3" xfId="33976" xr:uid="{00000000-0005-0000-0000-0000EE080000}"/>
    <cellStyle name="Notiz 8 3 4 2 4" xfId="47467" xr:uid="{00000000-0005-0000-0000-0000EE080000}"/>
    <cellStyle name="Notiz 8 3 4 3" xfId="10397" xr:uid="{00000000-0005-0000-0000-0000EE080000}"/>
    <cellStyle name="Notiz 8 3 4 3 2" xfId="23848" xr:uid="{00000000-0005-0000-0000-0000EE080000}"/>
    <cellStyle name="Notiz 8 3 4 3 3" xfId="37332" xr:uid="{00000000-0005-0000-0000-0000EE080000}"/>
    <cellStyle name="Notiz 8 3 4 3 4" xfId="50823" xr:uid="{00000000-0005-0000-0000-0000EE080000}"/>
    <cellStyle name="Notiz 8 3 4 4" xfId="13753" xr:uid="{00000000-0005-0000-0000-0000EE080000}"/>
    <cellStyle name="Notiz 8 3 4 4 2" xfId="27204" xr:uid="{00000000-0005-0000-0000-0000EE080000}"/>
    <cellStyle name="Notiz 8 3 4 4 3" xfId="40688" xr:uid="{00000000-0005-0000-0000-0000EE080000}"/>
    <cellStyle name="Notiz 8 3 4 4 4" xfId="54179" xr:uid="{00000000-0005-0000-0000-0000EE080000}"/>
    <cellStyle name="Notiz 8 3 4 5" xfId="17135" xr:uid="{00000000-0005-0000-0000-0000EE080000}"/>
    <cellStyle name="Notiz 8 3 4 6" xfId="30619" xr:uid="{00000000-0005-0000-0000-0000EE080000}"/>
    <cellStyle name="Notiz 8 3 4 7" xfId="44110" xr:uid="{00000000-0005-0000-0000-0000EE080000}"/>
    <cellStyle name="Notiz 8 3 5" xfId="4260" xr:uid="{00000000-0005-0000-0000-0000EF080000}"/>
    <cellStyle name="Notiz 8 3 5 2" xfId="7617" xr:uid="{00000000-0005-0000-0000-0000EF080000}"/>
    <cellStyle name="Notiz 8 3 5 2 2" xfId="21068" xr:uid="{00000000-0005-0000-0000-0000EF080000}"/>
    <cellStyle name="Notiz 8 3 5 2 3" xfId="34552" xr:uid="{00000000-0005-0000-0000-0000EF080000}"/>
    <cellStyle name="Notiz 8 3 5 2 4" xfId="48043" xr:uid="{00000000-0005-0000-0000-0000EF080000}"/>
    <cellStyle name="Notiz 8 3 5 3" xfId="10973" xr:uid="{00000000-0005-0000-0000-0000EF080000}"/>
    <cellStyle name="Notiz 8 3 5 3 2" xfId="24424" xr:uid="{00000000-0005-0000-0000-0000EF080000}"/>
    <cellStyle name="Notiz 8 3 5 3 3" xfId="37908" xr:uid="{00000000-0005-0000-0000-0000EF080000}"/>
    <cellStyle name="Notiz 8 3 5 3 4" xfId="51399" xr:uid="{00000000-0005-0000-0000-0000EF080000}"/>
    <cellStyle name="Notiz 8 3 5 4" xfId="14329" xr:uid="{00000000-0005-0000-0000-0000EF080000}"/>
    <cellStyle name="Notiz 8 3 5 4 2" xfId="27780" xr:uid="{00000000-0005-0000-0000-0000EF080000}"/>
    <cellStyle name="Notiz 8 3 5 4 3" xfId="41264" xr:uid="{00000000-0005-0000-0000-0000EF080000}"/>
    <cellStyle name="Notiz 8 3 5 4 4" xfId="54755" xr:uid="{00000000-0005-0000-0000-0000EF080000}"/>
    <cellStyle name="Notiz 8 3 5 5" xfId="17711" xr:uid="{00000000-0005-0000-0000-0000EF080000}"/>
    <cellStyle name="Notiz 8 3 5 6" xfId="31195" xr:uid="{00000000-0005-0000-0000-0000EF080000}"/>
    <cellStyle name="Notiz 8 3 5 7" xfId="44686" xr:uid="{00000000-0005-0000-0000-0000EF080000}"/>
    <cellStyle name="Notiz 8 3 6" xfId="4810" xr:uid="{00000000-0005-0000-0000-0000EA080000}"/>
    <cellStyle name="Notiz 8 3 6 2" xfId="18261" xr:uid="{00000000-0005-0000-0000-0000EA080000}"/>
    <cellStyle name="Notiz 8 3 6 3" xfId="31745" xr:uid="{00000000-0005-0000-0000-0000EA080000}"/>
    <cellStyle name="Notiz 8 3 6 4" xfId="45236" xr:uid="{00000000-0005-0000-0000-0000EA080000}"/>
    <cellStyle name="Notiz 8 3 7" xfId="8166" xr:uid="{00000000-0005-0000-0000-0000EA080000}"/>
    <cellStyle name="Notiz 8 3 7 2" xfId="21617" xr:uid="{00000000-0005-0000-0000-0000EA080000}"/>
    <cellStyle name="Notiz 8 3 7 3" xfId="35101" xr:uid="{00000000-0005-0000-0000-0000EA080000}"/>
    <cellStyle name="Notiz 8 3 7 4" xfId="48592" xr:uid="{00000000-0005-0000-0000-0000EA080000}"/>
    <cellStyle name="Notiz 8 3 8" xfId="11522" xr:uid="{00000000-0005-0000-0000-0000EA080000}"/>
    <cellStyle name="Notiz 8 3 8 2" xfId="24973" xr:uid="{00000000-0005-0000-0000-0000EA080000}"/>
    <cellStyle name="Notiz 8 3 8 3" xfId="38457" xr:uid="{00000000-0005-0000-0000-0000EA080000}"/>
    <cellStyle name="Notiz 8 3 8 4" xfId="51948" xr:uid="{00000000-0005-0000-0000-0000EA080000}"/>
    <cellStyle name="Notiz 8 3 9" xfId="14903" xr:uid="{00000000-0005-0000-0000-0000EA080000}"/>
    <cellStyle name="Notiz 8 4" xfId="1746" xr:uid="{00000000-0005-0000-0000-0000F0080000}"/>
    <cellStyle name="Notiz 8 4 2" xfId="2885" xr:uid="{00000000-0005-0000-0000-0000F1080000}"/>
    <cellStyle name="Notiz 8 4 2 2" xfId="6246" xr:uid="{00000000-0005-0000-0000-0000F1080000}"/>
    <cellStyle name="Notiz 8 4 2 2 2" xfId="19697" xr:uid="{00000000-0005-0000-0000-0000F1080000}"/>
    <cellStyle name="Notiz 8 4 2 2 3" xfId="33181" xr:uid="{00000000-0005-0000-0000-0000F1080000}"/>
    <cellStyle name="Notiz 8 4 2 2 4" xfId="46672" xr:uid="{00000000-0005-0000-0000-0000F1080000}"/>
    <cellStyle name="Notiz 8 4 2 3" xfId="9602" xr:uid="{00000000-0005-0000-0000-0000F1080000}"/>
    <cellStyle name="Notiz 8 4 2 3 2" xfId="23053" xr:uid="{00000000-0005-0000-0000-0000F1080000}"/>
    <cellStyle name="Notiz 8 4 2 3 3" xfId="36537" xr:uid="{00000000-0005-0000-0000-0000F1080000}"/>
    <cellStyle name="Notiz 8 4 2 3 4" xfId="50028" xr:uid="{00000000-0005-0000-0000-0000F1080000}"/>
    <cellStyle name="Notiz 8 4 2 4" xfId="12958" xr:uid="{00000000-0005-0000-0000-0000F1080000}"/>
    <cellStyle name="Notiz 8 4 2 4 2" xfId="26409" xr:uid="{00000000-0005-0000-0000-0000F1080000}"/>
    <cellStyle name="Notiz 8 4 2 4 3" xfId="39893" xr:uid="{00000000-0005-0000-0000-0000F1080000}"/>
    <cellStyle name="Notiz 8 4 2 4 4" xfId="53384" xr:uid="{00000000-0005-0000-0000-0000F1080000}"/>
    <cellStyle name="Notiz 8 4 2 5" xfId="16340" xr:uid="{00000000-0005-0000-0000-0000F1080000}"/>
    <cellStyle name="Notiz 8 4 2 6" xfId="29824" xr:uid="{00000000-0005-0000-0000-0000F1080000}"/>
    <cellStyle name="Notiz 8 4 2 7" xfId="43315" xr:uid="{00000000-0005-0000-0000-0000F1080000}"/>
    <cellStyle name="Notiz 8 4 3" xfId="5119" xr:uid="{00000000-0005-0000-0000-0000F0080000}"/>
    <cellStyle name="Notiz 8 4 3 2" xfId="18570" xr:uid="{00000000-0005-0000-0000-0000F0080000}"/>
    <cellStyle name="Notiz 8 4 3 3" xfId="32054" xr:uid="{00000000-0005-0000-0000-0000F0080000}"/>
    <cellStyle name="Notiz 8 4 3 4" xfId="45545" xr:uid="{00000000-0005-0000-0000-0000F0080000}"/>
    <cellStyle name="Notiz 8 4 4" xfId="8475" xr:uid="{00000000-0005-0000-0000-0000F0080000}"/>
    <cellStyle name="Notiz 8 4 4 2" xfId="21926" xr:uid="{00000000-0005-0000-0000-0000F0080000}"/>
    <cellStyle name="Notiz 8 4 4 3" xfId="35410" xr:uid="{00000000-0005-0000-0000-0000F0080000}"/>
    <cellStyle name="Notiz 8 4 4 4" xfId="48901" xr:uid="{00000000-0005-0000-0000-0000F0080000}"/>
    <cellStyle name="Notiz 8 4 5" xfId="11831" xr:uid="{00000000-0005-0000-0000-0000F0080000}"/>
    <cellStyle name="Notiz 8 4 5 2" xfId="25282" xr:uid="{00000000-0005-0000-0000-0000F0080000}"/>
    <cellStyle name="Notiz 8 4 5 3" xfId="38766" xr:uid="{00000000-0005-0000-0000-0000F0080000}"/>
    <cellStyle name="Notiz 8 4 5 4" xfId="52257" xr:uid="{00000000-0005-0000-0000-0000F0080000}"/>
    <cellStyle name="Notiz 8 4 6" xfId="15213" xr:uid="{00000000-0005-0000-0000-0000F0080000}"/>
    <cellStyle name="Notiz 8 4 7" xfId="28697" xr:uid="{00000000-0005-0000-0000-0000F0080000}"/>
    <cellStyle name="Notiz 8 4 8" xfId="42188" xr:uid="{00000000-0005-0000-0000-0000F0080000}"/>
    <cellStyle name="Notiz 8 5" xfId="2323" xr:uid="{00000000-0005-0000-0000-0000F2080000}"/>
    <cellStyle name="Notiz 8 5 2" xfId="5685" xr:uid="{00000000-0005-0000-0000-0000F2080000}"/>
    <cellStyle name="Notiz 8 5 2 2" xfId="19136" xr:uid="{00000000-0005-0000-0000-0000F2080000}"/>
    <cellStyle name="Notiz 8 5 2 3" xfId="32620" xr:uid="{00000000-0005-0000-0000-0000F2080000}"/>
    <cellStyle name="Notiz 8 5 2 4" xfId="46111" xr:uid="{00000000-0005-0000-0000-0000F2080000}"/>
    <cellStyle name="Notiz 8 5 3" xfId="9041" xr:uid="{00000000-0005-0000-0000-0000F2080000}"/>
    <cellStyle name="Notiz 8 5 3 2" xfId="22492" xr:uid="{00000000-0005-0000-0000-0000F2080000}"/>
    <cellStyle name="Notiz 8 5 3 3" xfId="35976" xr:uid="{00000000-0005-0000-0000-0000F2080000}"/>
    <cellStyle name="Notiz 8 5 3 4" xfId="49467" xr:uid="{00000000-0005-0000-0000-0000F2080000}"/>
    <cellStyle name="Notiz 8 5 4" xfId="12397" xr:uid="{00000000-0005-0000-0000-0000F2080000}"/>
    <cellStyle name="Notiz 8 5 4 2" xfId="25848" xr:uid="{00000000-0005-0000-0000-0000F2080000}"/>
    <cellStyle name="Notiz 8 5 4 3" xfId="39332" xr:uid="{00000000-0005-0000-0000-0000F2080000}"/>
    <cellStyle name="Notiz 8 5 4 4" xfId="52823" xr:uid="{00000000-0005-0000-0000-0000F2080000}"/>
    <cellStyle name="Notiz 8 5 5" xfId="15779" xr:uid="{00000000-0005-0000-0000-0000F2080000}"/>
    <cellStyle name="Notiz 8 5 6" xfId="29263" xr:uid="{00000000-0005-0000-0000-0000F2080000}"/>
    <cellStyle name="Notiz 8 5 7" xfId="42754" xr:uid="{00000000-0005-0000-0000-0000F2080000}"/>
    <cellStyle name="Notiz 8 6" xfId="3429" xr:uid="{00000000-0005-0000-0000-0000F3080000}"/>
    <cellStyle name="Notiz 8 6 2" xfId="6790" xr:uid="{00000000-0005-0000-0000-0000F3080000}"/>
    <cellStyle name="Notiz 8 6 2 2" xfId="20241" xr:uid="{00000000-0005-0000-0000-0000F3080000}"/>
    <cellStyle name="Notiz 8 6 2 3" xfId="33725" xr:uid="{00000000-0005-0000-0000-0000F3080000}"/>
    <cellStyle name="Notiz 8 6 2 4" xfId="47216" xr:uid="{00000000-0005-0000-0000-0000F3080000}"/>
    <cellStyle name="Notiz 8 6 3" xfId="10146" xr:uid="{00000000-0005-0000-0000-0000F3080000}"/>
    <cellStyle name="Notiz 8 6 3 2" xfId="23597" xr:uid="{00000000-0005-0000-0000-0000F3080000}"/>
    <cellStyle name="Notiz 8 6 3 3" xfId="37081" xr:uid="{00000000-0005-0000-0000-0000F3080000}"/>
    <cellStyle name="Notiz 8 6 3 4" xfId="50572" xr:uid="{00000000-0005-0000-0000-0000F3080000}"/>
    <cellStyle name="Notiz 8 6 4" xfId="13502" xr:uid="{00000000-0005-0000-0000-0000F3080000}"/>
    <cellStyle name="Notiz 8 6 4 2" xfId="26953" xr:uid="{00000000-0005-0000-0000-0000F3080000}"/>
    <cellStyle name="Notiz 8 6 4 3" xfId="40437" xr:uid="{00000000-0005-0000-0000-0000F3080000}"/>
    <cellStyle name="Notiz 8 6 4 4" xfId="53928" xr:uid="{00000000-0005-0000-0000-0000F3080000}"/>
    <cellStyle name="Notiz 8 6 5" xfId="16884" xr:uid="{00000000-0005-0000-0000-0000F3080000}"/>
    <cellStyle name="Notiz 8 6 6" xfId="30368" xr:uid="{00000000-0005-0000-0000-0000F3080000}"/>
    <cellStyle name="Notiz 8 6 7" xfId="43859" xr:uid="{00000000-0005-0000-0000-0000F3080000}"/>
    <cellStyle name="Notiz 8 7" xfId="4009" xr:uid="{00000000-0005-0000-0000-0000F4080000}"/>
    <cellStyle name="Notiz 8 7 2" xfId="7366" xr:uid="{00000000-0005-0000-0000-0000F4080000}"/>
    <cellStyle name="Notiz 8 7 2 2" xfId="20817" xr:uid="{00000000-0005-0000-0000-0000F4080000}"/>
    <cellStyle name="Notiz 8 7 2 3" xfId="34301" xr:uid="{00000000-0005-0000-0000-0000F4080000}"/>
    <cellStyle name="Notiz 8 7 2 4" xfId="47792" xr:uid="{00000000-0005-0000-0000-0000F4080000}"/>
    <cellStyle name="Notiz 8 7 3" xfId="10722" xr:uid="{00000000-0005-0000-0000-0000F4080000}"/>
    <cellStyle name="Notiz 8 7 3 2" xfId="24173" xr:uid="{00000000-0005-0000-0000-0000F4080000}"/>
    <cellStyle name="Notiz 8 7 3 3" xfId="37657" xr:uid="{00000000-0005-0000-0000-0000F4080000}"/>
    <cellStyle name="Notiz 8 7 3 4" xfId="51148" xr:uid="{00000000-0005-0000-0000-0000F4080000}"/>
    <cellStyle name="Notiz 8 7 4" xfId="14078" xr:uid="{00000000-0005-0000-0000-0000F4080000}"/>
    <cellStyle name="Notiz 8 7 4 2" xfId="27529" xr:uid="{00000000-0005-0000-0000-0000F4080000}"/>
    <cellStyle name="Notiz 8 7 4 3" xfId="41013" xr:uid="{00000000-0005-0000-0000-0000F4080000}"/>
    <cellStyle name="Notiz 8 7 4 4" xfId="54504" xr:uid="{00000000-0005-0000-0000-0000F4080000}"/>
    <cellStyle name="Notiz 8 7 5" xfId="17460" xr:uid="{00000000-0005-0000-0000-0000F4080000}"/>
    <cellStyle name="Notiz 8 7 6" xfId="30944" xr:uid="{00000000-0005-0000-0000-0000F4080000}"/>
    <cellStyle name="Notiz 8 7 7" xfId="44435" xr:uid="{00000000-0005-0000-0000-0000F4080000}"/>
    <cellStyle name="Notiz 8 8" xfId="4559" xr:uid="{00000000-0005-0000-0000-0000DD080000}"/>
    <cellStyle name="Notiz 8 8 2" xfId="18010" xr:uid="{00000000-0005-0000-0000-0000DD080000}"/>
    <cellStyle name="Notiz 8 8 3" xfId="31494" xr:uid="{00000000-0005-0000-0000-0000DD080000}"/>
    <cellStyle name="Notiz 8 8 4" xfId="44985" xr:uid="{00000000-0005-0000-0000-0000DD080000}"/>
    <cellStyle name="Notiz 8 9" xfId="7915" xr:uid="{00000000-0005-0000-0000-0000DD080000}"/>
    <cellStyle name="Notiz 8 9 2" xfId="21366" xr:uid="{00000000-0005-0000-0000-0000DD080000}"/>
    <cellStyle name="Notiz 8 9 3" xfId="34850" xr:uid="{00000000-0005-0000-0000-0000DD080000}"/>
    <cellStyle name="Notiz 8 9 4" xfId="48341" xr:uid="{00000000-0005-0000-0000-0000DD080000}"/>
    <cellStyle name="Notiz 9" xfId="1207" xr:uid="{00000000-0005-0000-0000-0000F5080000}"/>
    <cellStyle name="Notiz 9 10" xfId="14670" xr:uid="{00000000-0005-0000-0000-0000F5080000}"/>
    <cellStyle name="Notiz 9 11" xfId="28153" xr:uid="{00000000-0005-0000-0000-0000F5080000}"/>
    <cellStyle name="Notiz 9 12" xfId="41644" xr:uid="{00000000-0005-0000-0000-0000F5080000}"/>
    <cellStyle name="Notiz 9 2" xfId="1438" xr:uid="{00000000-0005-0000-0000-0000F6080000}"/>
    <cellStyle name="Notiz 9 2 10" xfId="28403" xr:uid="{00000000-0005-0000-0000-0000F6080000}"/>
    <cellStyle name="Notiz 9 2 11" xfId="41894" xr:uid="{00000000-0005-0000-0000-0000F6080000}"/>
    <cellStyle name="Notiz 9 2 2" xfId="2012" xr:uid="{00000000-0005-0000-0000-0000F7080000}"/>
    <cellStyle name="Notiz 9 2 2 2" xfId="3152" xr:uid="{00000000-0005-0000-0000-0000F8080000}"/>
    <cellStyle name="Notiz 9 2 2 2 2" xfId="6513" xr:uid="{00000000-0005-0000-0000-0000F8080000}"/>
    <cellStyle name="Notiz 9 2 2 2 2 2" xfId="19964" xr:uid="{00000000-0005-0000-0000-0000F8080000}"/>
    <cellStyle name="Notiz 9 2 2 2 2 3" xfId="33448" xr:uid="{00000000-0005-0000-0000-0000F8080000}"/>
    <cellStyle name="Notiz 9 2 2 2 2 4" xfId="46939" xr:uid="{00000000-0005-0000-0000-0000F8080000}"/>
    <cellStyle name="Notiz 9 2 2 2 3" xfId="9869" xr:uid="{00000000-0005-0000-0000-0000F8080000}"/>
    <cellStyle name="Notiz 9 2 2 2 3 2" xfId="23320" xr:uid="{00000000-0005-0000-0000-0000F8080000}"/>
    <cellStyle name="Notiz 9 2 2 2 3 3" xfId="36804" xr:uid="{00000000-0005-0000-0000-0000F8080000}"/>
    <cellStyle name="Notiz 9 2 2 2 3 4" xfId="50295" xr:uid="{00000000-0005-0000-0000-0000F8080000}"/>
    <cellStyle name="Notiz 9 2 2 2 4" xfId="13225" xr:uid="{00000000-0005-0000-0000-0000F8080000}"/>
    <cellStyle name="Notiz 9 2 2 2 4 2" xfId="26676" xr:uid="{00000000-0005-0000-0000-0000F8080000}"/>
    <cellStyle name="Notiz 9 2 2 2 4 3" xfId="40160" xr:uid="{00000000-0005-0000-0000-0000F8080000}"/>
    <cellStyle name="Notiz 9 2 2 2 4 4" xfId="53651" xr:uid="{00000000-0005-0000-0000-0000F8080000}"/>
    <cellStyle name="Notiz 9 2 2 2 5" xfId="16607" xr:uid="{00000000-0005-0000-0000-0000F8080000}"/>
    <cellStyle name="Notiz 9 2 2 2 6" xfId="30091" xr:uid="{00000000-0005-0000-0000-0000F8080000}"/>
    <cellStyle name="Notiz 9 2 2 2 7" xfId="43582" xr:uid="{00000000-0005-0000-0000-0000F8080000}"/>
    <cellStyle name="Notiz 9 2 2 3" xfId="5386" xr:uid="{00000000-0005-0000-0000-0000F7080000}"/>
    <cellStyle name="Notiz 9 2 2 3 2" xfId="18837" xr:uid="{00000000-0005-0000-0000-0000F7080000}"/>
    <cellStyle name="Notiz 9 2 2 3 3" xfId="32321" xr:uid="{00000000-0005-0000-0000-0000F7080000}"/>
    <cellStyle name="Notiz 9 2 2 3 4" xfId="45812" xr:uid="{00000000-0005-0000-0000-0000F7080000}"/>
    <cellStyle name="Notiz 9 2 2 4" xfId="8742" xr:uid="{00000000-0005-0000-0000-0000F7080000}"/>
    <cellStyle name="Notiz 9 2 2 4 2" xfId="22193" xr:uid="{00000000-0005-0000-0000-0000F7080000}"/>
    <cellStyle name="Notiz 9 2 2 4 3" xfId="35677" xr:uid="{00000000-0005-0000-0000-0000F7080000}"/>
    <cellStyle name="Notiz 9 2 2 4 4" xfId="49168" xr:uid="{00000000-0005-0000-0000-0000F7080000}"/>
    <cellStyle name="Notiz 9 2 2 5" xfId="12098" xr:uid="{00000000-0005-0000-0000-0000F7080000}"/>
    <cellStyle name="Notiz 9 2 2 5 2" xfId="25549" xr:uid="{00000000-0005-0000-0000-0000F7080000}"/>
    <cellStyle name="Notiz 9 2 2 5 3" xfId="39033" xr:uid="{00000000-0005-0000-0000-0000F7080000}"/>
    <cellStyle name="Notiz 9 2 2 5 4" xfId="52524" xr:uid="{00000000-0005-0000-0000-0000F7080000}"/>
    <cellStyle name="Notiz 9 2 2 6" xfId="15480" xr:uid="{00000000-0005-0000-0000-0000F7080000}"/>
    <cellStyle name="Notiz 9 2 2 7" xfId="28964" xr:uid="{00000000-0005-0000-0000-0000F7080000}"/>
    <cellStyle name="Notiz 9 2 2 8" xfId="42455" xr:uid="{00000000-0005-0000-0000-0000F7080000}"/>
    <cellStyle name="Notiz 9 2 3" xfId="2592" xr:uid="{00000000-0005-0000-0000-0000F9080000}"/>
    <cellStyle name="Notiz 9 2 3 2" xfId="5953" xr:uid="{00000000-0005-0000-0000-0000F9080000}"/>
    <cellStyle name="Notiz 9 2 3 2 2" xfId="19404" xr:uid="{00000000-0005-0000-0000-0000F9080000}"/>
    <cellStyle name="Notiz 9 2 3 2 3" xfId="32888" xr:uid="{00000000-0005-0000-0000-0000F9080000}"/>
    <cellStyle name="Notiz 9 2 3 2 4" xfId="46379" xr:uid="{00000000-0005-0000-0000-0000F9080000}"/>
    <cellStyle name="Notiz 9 2 3 3" xfId="9309" xr:uid="{00000000-0005-0000-0000-0000F9080000}"/>
    <cellStyle name="Notiz 9 2 3 3 2" xfId="22760" xr:uid="{00000000-0005-0000-0000-0000F9080000}"/>
    <cellStyle name="Notiz 9 2 3 3 3" xfId="36244" xr:uid="{00000000-0005-0000-0000-0000F9080000}"/>
    <cellStyle name="Notiz 9 2 3 3 4" xfId="49735" xr:uid="{00000000-0005-0000-0000-0000F9080000}"/>
    <cellStyle name="Notiz 9 2 3 4" xfId="12665" xr:uid="{00000000-0005-0000-0000-0000F9080000}"/>
    <cellStyle name="Notiz 9 2 3 4 2" xfId="26116" xr:uid="{00000000-0005-0000-0000-0000F9080000}"/>
    <cellStyle name="Notiz 9 2 3 4 3" xfId="39600" xr:uid="{00000000-0005-0000-0000-0000F9080000}"/>
    <cellStyle name="Notiz 9 2 3 4 4" xfId="53091" xr:uid="{00000000-0005-0000-0000-0000F9080000}"/>
    <cellStyle name="Notiz 9 2 3 5" xfId="16047" xr:uid="{00000000-0005-0000-0000-0000F9080000}"/>
    <cellStyle name="Notiz 9 2 3 6" xfId="29531" xr:uid="{00000000-0005-0000-0000-0000F9080000}"/>
    <cellStyle name="Notiz 9 2 3 7" xfId="43022" xr:uid="{00000000-0005-0000-0000-0000F9080000}"/>
    <cellStyle name="Notiz 9 2 4" xfId="3697" xr:uid="{00000000-0005-0000-0000-0000FA080000}"/>
    <cellStyle name="Notiz 9 2 4 2" xfId="7058" xr:uid="{00000000-0005-0000-0000-0000FA080000}"/>
    <cellStyle name="Notiz 9 2 4 2 2" xfId="20509" xr:uid="{00000000-0005-0000-0000-0000FA080000}"/>
    <cellStyle name="Notiz 9 2 4 2 3" xfId="33993" xr:uid="{00000000-0005-0000-0000-0000FA080000}"/>
    <cellStyle name="Notiz 9 2 4 2 4" xfId="47484" xr:uid="{00000000-0005-0000-0000-0000FA080000}"/>
    <cellStyle name="Notiz 9 2 4 3" xfId="10414" xr:uid="{00000000-0005-0000-0000-0000FA080000}"/>
    <cellStyle name="Notiz 9 2 4 3 2" xfId="23865" xr:uid="{00000000-0005-0000-0000-0000FA080000}"/>
    <cellStyle name="Notiz 9 2 4 3 3" xfId="37349" xr:uid="{00000000-0005-0000-0000-0000FA080000}"/>
    <cellStyle name="Notiz 9 2 4 3 4" xfId="50840" xr:uid="{00000000-0005-0000-0000-0000FA080000}"/>
    <cellStyle name="Notiz 9 2 4 4" xfId="13770" xr:uid="{00000000-0005-0000-0000-0000FA080000}"/>
    <cellStyle name="Notiz 9 2 4 4 2" xfId="27221" xr:uid="{00000000-0005-0000-0000-0000FA080000}"/>
    <cellStyle name="Notiz 9 2 4 4 3" xfId="40705" xr:uid="{00000000-0005-0000-0000-0000FA080000}"/>
    <cellStyle name="Notiz 9 2 4 4 4" xfId="54196" xr:uid="{00000000-0005-0000-0000-0000FA080000}"/>
    <cellStyle name="Notiz 9 2 4 5" xfId="17152" xr:uid="{00000000-0005-0000-0000-0000FA080000}"/>
    <cellStyle name="Notiz 9 2 4 6" xfId="30636" xr:uid="{00000000-0005-0000-0000-0000FA080000}"/>
    <cellStyle name="Notiz 9 2 4 7" xfId="44127" xr:uid="{00000000-0005-0000-0000-0000FA080000}"/>
    <cellStyle name="Notiz 9 2 5" xfId="4277" xr:uid="{00000000-0005-0000-0000-0000FB080000}"/>
    <cellStyle name="Notiz 9 2 5 2" xfId="7634" xr:uid="{00000000-0005-0000-0000-0000FB080000}"/>
    <cellStyle name="Notiz 9 2 5 2 2" xfId="21085" xr:uid="{00000000-0005-0000-0000-0000FB080000}"/>
    <cellStyle name="Notiz 9 2 5 2 3" xfId="34569" xr:uid="{00000000-0005-0000-0000-0000FB080000}"/>
    <cellStyle name="Notiz 9 2 5 2 4" xfId="48060" xr:uid="{00000000-0005-0000-0000-0000FB080000}"/>
    <cellStyle name="Notiz 9 2 5 3" xfId="10990" xr:uid="{00000000-0005-0000-0000-0000FB080000}"/>
    <cellStyle name="Notiz 9 2 5 3 2" xfId="24441" xr:uid="{00000000-0005-0000-0000-0000FB080000}"/>
    <cellStyle name="Notiz 9 2 5 3 3" xfId="37925" xr:uid="{00000000-0005-0000-0000-0000FB080000}"/>
    <cellStyle name="Notiz 9 2 5 3 4" xfId="51416" xr:uid="{00000000-0005-0000-0000-0000FB080000}"/>
    <cellStyle name="Notiz 9 2 5 4" xfId="14346" xr:uid="{00000000-0005-0000-0000-0000FB080000}"/>
    <cellStyle name="Notiz 9 2 5 4 2" xfId="27797" xr:uid="{00000000-0005-0000-0000-0000FB080000}"/>
    <cellStyle name="Notiz 9 2 5 4 3" xfId="41281" xr:uid="{00000000-0005-0000-0000-0000FB080000}"/>
    <cellStyle name="Notiz 9 2 5 4 4" xfId="54772" xr:uid="{00000000-0005-0000-0000-0000FB080000}"/>
    <cellStyle name="Notiz 9 2 5 5" xfId="17728" xr:uid="{00000000-0005-0000-0000-0000FB080000}"/>
    <cellStyle name="Notiz 9 2 5 6" xfId="31212" xr:uid="{00000000-0005-0000-0000-0000FB080000}"/>
    <cellStyle name="Notiz 9 2 5 7" xfId="44703" xr:uid="{00000000-0005-0000-0000-0000FB080000}"/>
    <cellStyle name="Notiz 9 2 6" xfId="4827" xr:uid="{00000000-0005-0000-0000-0000F6080000}"/>
    <cellStyle name="Notiz 9 2 6 2" xfId="18278" xr:uid="{00000000-0005-0000-0000-0000F6080000}"/>
    <cellStyle name="Notiz 9 2 6 3" xfId="31762" xr:uid="{00000000-0005-0000-0000-0000F6080000}"/>
    <cellStyle name="Notiz 9 2 6 4" xfId="45253" xr:uid="{00000000-0005-0000-0000-0000F6080000}"/>
    <cellStyle name="Notiz 9 2 7" xfId="8183" xr:uid="{00000000-0005-0000-0000-0000F6080000}"/>
    <cellStyle name="Notiz 9 2 7 2" xfId="21634" xr:uid="{00000000-0005-0000-0000-0000F6080000}"/>
    <cellStyle name="Notiz 9 2 7 3" xfId="35118" xr:uid="{00000000-0005-0000-0000-0000F6080000}"/>
    <cellStyle name="Notiz 9 2 7 4" xfId="48609" xr:uid="{00000000-0005-0000-0000-0000F6080000}"/>
    <cellStyle name="Notiz 9 2 8" xfId="11539" xr:uid="{00000000-0005-0000-0000-0000F6080000}"/>
    <cellStyle name="Notiz 9 2 8 2" xfId="24990" xr:uid="{00000000-0005-0000-0000-0000F6080000}"/>
    <cellStyle name="Notiz 9 2 8 3" xfId="38474" xr:uid="{00000000-0005-0000-0000-0000F6080000}"/>
    <cellStyle name="Notiz 9 2 8 4" xfId="51965" xr:uid="{00000000-0005-0000-0000-0000F6080000}"/>
    <cellStyle name="Notiz 9 2 9" xfId="14920" xr:uid="{00000000-0005-0000-0000-0000F6080000}"/>
    <cellStyle name="Notiz 9 3" xfId="1763" xr:uid="{00000000-0005-0000-0000-0000FC080000}"/>
    <cellStyle name="Notiz 9 3 2" xfId="2902" xr:uid="{00000000-0005-0000-0000-0000FD080000}"/>
    <cellStyle name="Notiz 9 3 2 2" xfId="6263" xr:uid="{00000000-0005-0000-0000-0000FD080000}"/>
    <cellStyle name="Notiz 9 3 2 2 2" xfId="19714" xr:uid="{00000000-0005-0000-0000-0000FD080000}"/>
    <cellStyle name="Notiz 9 3 2 2 3" xfId="33198" xr:uid="{00000000-0005-0000-0000-0000FD080000}"/>
    <cellStyle name="Notiz 9 3 2 2 4" xfId="46689" xr:uid="{00000000-0005-0000-0000-0000FD080000}"/>
    <cellStyle name="Notiz 9 3 2 3" xfId="9619" xr:uid="{00000000-0005-0000-0000-0000FD080000}"/>
    <cellStyle name="Notiz 9 3 2 3 2" xfId="23070" xr:uid="{00000000-0005-0000-0000-0000FD080000}"/>
    <cellStyle name="Notiz 9 3 2 3 3" xfId="36554" xr:uid="{00000000-0005-0000-0000-0000FD080000}"/>
    <cellStyle name="Notiz 9 3 2 3 4" xfId="50045" xr:uid="{00000000-0005-0000-0000-0000FD080000}"/>
    <cellStyle name="Notiz 9 3 2 4" xfId="12975" xr:uid="{00000000-0005-0000-0000-0000FD080000}"/>
    <cellStyle name="Notiz 9 3 2 4 2" xfId="26426" xr:uid="{00000000-0005-0000-0000-0000FD080000}"/>
    <cellStyle name="Notiz 9 3 2 4 3" xfId="39910" xr:uid="{00000000-0005-0000-0000-0000FD080000}"/>
    <cellStyle name="Notiz 9 3 2 4 4" xfId="53401" xr:uid="{00000000-0005-0000-0000-0000FD080000}"/>
    <cellStyle name="Notiz 9 3 2 5" xfId="16357" xr:uid="{00000000-0005-0000-0000-0000FD080000}"/>
    <cellStyle name="Notiz 9 3 2 6" xfId="29841" xr:uid="{00000000-0005-0000-0000-0000FD080000}"/>
    <cellStyle name="Notiz 9 3 2 7" xfId="43332" xr:uid="{00000000-0005-0000-0000-0000FD080000}"/>
    <cellStyle name="Notiz 9 3 3" xfId="5136" xr:uid="{00000000-0005-0000-0000-0000FC080000}"/>
    <cellStyle name="Notiz 9 3 3 2" xfId="18587" xr:uid="{00000000-0005-0000-0000-0000FC080000}"/>
    <cellStyle name="Notiz 9 3 3 3" xfId="32071" xr:uid="{00000000-0005-0000-0000-0000FC080000}"/>
    <cellStyle name="Notiz 9 3 3 4" xfId="45562" xr:uid="{00000000-0005-0000-0000-0000FC080000}"/>
    <cellStyle name="Notiz 9 3 4" xfId="8492" xr:uid="{00000000-0005-0000-0000-0000FC080000}"/>
    <cellStyle name="Notiz 9 3 4 2" xfId="21943" xr:uid="{00000000-0005-0000-0000-0000FC080000}"/>
    <cellStyle name="Notiz 9 3 4 3" xfId="35427" xr:uid="{00000000-0005-0000-0000-0000FC080000}"/>
    <cellStyle name="Notiz 9 3 4 4" xfId="48918" xr:uid="{00000000-0005-0000-0000-0000FC080000}"/>
    <cellStyle name="Notiz 9 3 5" xfId="11848" xr:uid="{00000000-0005-0000-0000-0000FC080000}"/>
    <cellStyle name="Notiz 9 3 5 2" xfId="25299" xr:uid="{00000000-0005-0000-0000-0000FC080000}"/>
    <cellStyle name="Notiz 9 3 5 3" xfId="38783" xr:uid="{00000000-0005-0000-0000-0000FC080000}"/>
    <cellStyle name="Notiz 9 3 5 4" xfId="52274" xr:uid="{00000000-0005-0000-0000-0000FC080000}"/>
    <cellStyle name="Notiz 9 3 6" xfId="15230" xr:uid="{00000000-0005-0000-0000-0000FC080000}"/>
    <cellStyle name="Notiz 9 3 7" xfId="28714" xr:uid="{00000000-0005-0000-0000-0000FC080000}"/>
    <cellStyle name="Notiz 9 3 8" xfId="42205" xr:uid="{00000000-0005-0000-0000-0000FC080000}"/>
    <cellStyle name="Notiz 9 4" xfId="2341" xr:uid="{00000000-0005-0000-0000-0000FE080000}"/>
    <cellStyle name="Notiz 9 4 2" xfId="5703" xr:uid="{00000000-0005-0000-0000-0000FE080000}"/>
    <cellStyle name="Notiz 9 4 2 2" xfId="19154" xr:uid="{00000000-0005-0000-0000-0000FE080000}"/>
    <cellStyle name="Notiz 9 4 2 3" xfId="32638" xr:uid="{00000000-0005-0000-0000-0000FE080000}"/>
    <cellStyle name="Notiz 9 4 2 4" xfId="46129" xr:uid="{00000000-0005-0000-0000-0000FE080000}"/>
    <cellStyle name="Notiz 9 4 3" xfId="9059" xr:uid="{00000000-0005-0000-0000-0000FE080000}"/>
    <cellStyle name="Notiz 9 4 3 2" xfId="22510" xr:uid="{00000000-0005-0000-0000-0000FE080000}"/>
    <cellStyle name="Notiz 9 4 3 3" xfId="35994" xr:uid="{00000000-0005-0000-0000-0000FE080000}"/>
    <cellStyle name="Notiz 9 4 3 4" xfId="49485" xr:uid="{00000000-0005-0000-0000-0000FE080000}"/>
    <cellStyle name="Notiz 9 4 4" xfId="12415" xr:uid="{00000000-0005-0000-0000-0000FE080000}"/>
    <cellStyle name="Notiz 9 4 4 2" xfId="25866" xr:uid="{00000000-0005-0000-0000-0000FE080000}"/>
    <cellStyle name="Notiz 9 4 4 3" xfId="39350" xr:uid="{00000000-0005-0000-0000-0000FE080000}"/>
    <cellStyle name="Notiz 9 4 4 4" xfId="52841" xr:uid="{00000000-0005-0000-0000-0000FE080000}"/>
    <cellStyle name="Notiz 9 4 5" xfId="15797" xr:uid="{00000000-0005-0000-0000-0000FE080000}"/>
    <cellStyle name="Notiz 9 4 6" xfId="29281" xr:uid="{00000000-0005-0000-0000-0000FE080000}"/>
    <cellStyle name="Notiz 9 4 7" xfId="42772" xr:uid="{00000000-0005-0000-0000-0000FE080000}"/>
    <cellStyle name="Notiz 9 5" xfId="3447" xr:uid="{00000000-0005-0000-0000-0000FF080000}"/>
    <cellStyle name="Notiz 9 5 2" xfId="6808" xr:uid="{00000000-0005-0000-0000-0000FF080000}"/>
    <cellStyle name="Notiz 9 5 2 2" xfId="20259" xr:uid="{00000000-0005-0000-0000-0000FF080000}"/>
    <cellStyle name="Notiz 9 5 2 3" xfId="33743" xr:uid="{00000000-0005-0000-0000-0000FF080000}"/>
    <cellStyle name="Notiz 9 5 2 4" xfId="47234" xr:uid="{00000000-0005-0000-0000-0000FF080000}"/>
    <cellStyle name="Notiz 9 5 3" xfId="10164" xr:uid="{00000000-0005-0000-0000-0000FF080000}"/>
    <cellStyle name="Notiz 9 5 3 2" xfId="23615" xr:uid="{00000000-0005-0000-0000-0000FF080000}"/>
    <cellStyle name="Notiz 9 5 3 3" xfId="37099" xr:uid="{00000000-0005-0000-0000-0000FF080000}"/>
    <cellStyle name="Notiz 9 5 3 4" xfId="50590" xr:uid="{00000000-0005-0000-0000-0000FF080000}"/>
    <cellStyle name="Notiz 9 5 4" xfId="13520" xr:uid="{00000000-0005-0000-0000-0000FF080000}"/>
    <cellStyle name="Notiz 9 5 4 2" xfId="26971" xr:uid="{00000000-0005-0000-0000-0000FF080000}"/>
    <cellStyle name="Notiz 9 5 4 3" xfId="40455" xr:uid="{00000000-0005-0000-0000-0000FF080000}"/>
    <cellStyle name="Notiz 9 5 4 4" xfId="53946" xr:uid="{00000000-0005-0000-0000-0000FF080000}"/>
    <cellStyle name="Notiz 9 5 5" xfId="16902" xr:uid="{00000000-0005-0000-0000-0000FF080000}"/>
    <cellStyle name="Notiz 9 5 6" xfId="30386" xr:uid="{00000000-0005-0000-0000-0000FF080000}"/>
    <cellStyle name="Notiz 9 5 7" xfId="43877" xr:uid="{00000000-0005-0000-0000-0000FF080000}"/>
    <cellStyle name="Notiz 9 6" xfId="4027" xr:uid="{00000000-0005-0000-0000-000000090000}"/>
    <cellStyle name="Notiz 9 6 2" xfId="7384" xr:uid="{00000000-0005-0000-0000-000000090000}"/>
    <cellStyle name="Notiz 9 6 2 2" xfId="20835" xr:uid="{00000000-0005-0000-0000-000000090000}"/>
    <cellStyle name="Notiz 9 6 2 3" xfId="34319" xr:uid="{00000000-0005-0000-0000-000000090000}"/>
    <cellStyle name="Notiz 9 6 2 4" xfId="47810" xr:uid="{00000000-0005-0000-0000-000000090000}"/>
    <cellStyle name="Notiz 9 6 3" xfId="10740" xr:uid="{00000000-0005-0000-0000-000000090000}"/>
    <cellStyle name="Notiz 9 6 3 2" xfId="24191" xr:uid="{00000000-0005-0000-0000-000000090000}"/>
    <cellStyle name="Notiz 9 6 3 3" xfId="37675" xr:uid="{00000000-0005-0000-0000-000000090000}"/>
    <cellStyle name="Notiz 9 6 3 4" xfId="51166" xr:uid="{00000000-0005-0000-0000-000000090000}"/>
    <cellStyle name="Notiz 9 6 4" xfId="14096" xr:uid="{00000000-0005-0000-0000-000000090000}"/>
    <cellStyle name="Notiz 9 6 4 2" xfId="27547" xr:uid="{00000000-0005-0000-0000-000000090000}"/>
    <cellStyle name="Notiz 9 6 4 3" xfId="41031" xr:uid="{00000000-0005-0000-0000-000000090000}"/>
    <cellStyle name="Notiz 9 6 4 4" xfId="54522" xr:uid="{00000000-0005-0000-0000-000000090000}"/>
    <cellStyle name="Notiz 9 6 5" xfId="17478" xr:uid="{00000000-0005-0000-0000-000000090000}"/>
    <cellStyle name="Notiz 9 6 6" xfId="30962" xr:uid="{00000000-0005-0000-0000-000000090000}"/>
    <cellStyle name="Notiz 9 6 7" xfId="44453" xr:uid="{00000000-0005-0000-0000-000000090000}"/>
    <cellStyle name="Notiz 9 7" xfId="4577" xr:uid="{00000000-0005-0000-0000-0000F5080000}"/>
    <cellStyle name="Notiz 9 7 2" xfId="18028" xr:uid="{00000000-0005-0000-0000-0000F5080000}"/>
    <cellStyle name="Notiz 9 7 3" xfId="31512" xr:uid="{00000000-0005-0000-0000-0000F5080000}"/>
    <cellStyle name="Notiz 9 7 4" xfId="45003" xr:uid="{00000000-0005-0000-0000-0000F5080000}"/>
    <cellStyle name="Notiz 9 8" xfId="7933" xr:uid="{00000000-0005-0000-0000-0000F5080000}"/>
    <cellStyle name="Notiz 9 8 2" xfId="21384" xr:uid="{00000000-0005-0000-0000-0000F5080000}"/>
    <cellStyle name="Notiz 9 8 3" xfId="34868" xr:uid="{00000000-0005-0000-0000-0000F5080000}"/>
    <cellStyle name="Notiz 9 8 4" xfId="48359" xr:uid="{00000000-0005-0000-0000-0000F5080000}"/>
    <cellStyle name="Notiz 9 9" xfId="11289" xr:uid="{00000000-0005-0000-0000-0000F5080000}"/>
    <cellStyle name="Notiz 9 9 2" xfId="24740" xr:uid="{00000000-0005-0000-0000-0000F5080000}"/>
    <cellStyle name="Notiz 9 9 3" xfId="38224" xr:uid="{00000000-0005-0000-0000-0000F5080000}"/>
    <cellStyle name="Notiz 9 9 4" xfId="51715" xr:uid="{00000000-0005-0000-0000-0000F5080000}"/>
    <cellStyle name="Null" xfId="1012" xr:uid="{00000000-0005-0000-0000-00004E000000}"/>
    <cellStyle name="Null 2" xfId="27967" xr:uid="{00000000-0005-0000-0000-000008000000}"/>
    <cellStyle name="o.Tausender" xfId="787" xr:uid="{00000000-0005-0000-0000-0000BE010000}"/>
    <cellStyle name="o.Tausender 2" xfId="788" xr:uid="{00000000-0005-0000-0000-0000BF010000}"/>
    <cellStyle name="o.Tausender 2 2" xfId="789" xr:uid="{00000000-0005-0000-0000-0000C0010000}"/>
    <cellStyle name="o.Tausender 3" xfId="790" xr:uid="{00000000-0005-0000-0000-0000C1010000}"/>
    <cellStyle name="ohneP" xfId="225" xr:uid="{00000000-0005-0000-0000-0000C2010000}"/>
    <cellStyle name="Pattern" xfId="226" xr:uid="{00000000-0005-0000-0000-0000C3010000}"/>
    <cellStyle name="Pattern 2" xfId="54940" xr:uid="{00000000-0005-0000-0000-00003C000000}"/>
    <cellStyle name="Prozent" xfId="805" builtinId="5"/>
    <cellStyle name="Prozent 10" xfId="1299" xr:uid="{00000000-0005-0000-0000-000005090000}"/>
    <cellStyle name="Prozent 10 10" xfId="14772" xr:uid="{00000000-0005-0000-0000-000005090000}"/>
    <cellStyle name="Prozent 10 11" xfId="28255" xr:uid="{00000000-0005-0000-0000-000005090000}"/>
    <cellStyle name="Prozent 10 12" xfId="41746" xr:uid="{00000000-0005-0000-0000-000005090000}"/>
    <cellStyle name="Prozent 10 2" xfId="1537" xr:uid="{00000000-0005-0000-0000-000006090000}"/>
    <cellStyle name="Prozent 10 2 10" xfId="28505" xr:uid="{00000000-0005-0000-0000-000006090000}"/>
    <cellStyle name="Prozent 10 2 11" xfId="41996" xr:uid="{00000000-0005-0000-0000-000006090000}"/>
    <cellStyle name="Prozent 10 2 2" xfId="2113" xr:uid="{00000000-0005-0000-0000-000007090000}"/>
    <cellStyle name="Prozent 10 2 2 2" xfId="3254" xr:uid="{00000000-0005-0000-0000-000008090000}"/>
    <cellStyle name="Prozent 10 2 2 2 2" xfId="6615" xr:uid="{00000000-0005-0000-0000-000008090000}"/>
    <cellStyle name="Prozent 10 2 2 2 2 2" xfId="20066" xr:uid="{00000000-0005-0000-0000-000008090000}"/>
    <cellStyle name="Prozent 10 2 2 2 2 3" xfId="33550" xr:uid="{00000000-0005-0000-0000-000008090000}"/>
    <cellStyle name="Prozent 10 2 2 2 2 4" xfId="47041" xr:uid="{00000000-0005-0000-0000-000008090000}"/>
    <cellStyle name="Prozent 10 2 2 2 3" xfId="9971" xr:uid="{00000000-0005-0000-0000-000008090000}"/>
    <cellStyle name="Prozent 10 2 2 2 3 2" xfId="23422" xr:uid="{00000000-0005-0000-0000-000008090000}"/>
    <cellStyle name="Prozent 10 2 2 2 3 3" xfId="36906" xr:uid="{00000000-0005-0000-0000-000008090000}"/>
    <cellStyle name="Prozent 10 2 2 2 3 4" xfId="50397" xr:uid="{00000000-0005-0000-0000-000008090000}"/>
    <cellStyle name="Prozent 10 2 2 2 4" xfId="13327" xr:uid="{00000000-0005-0000-0000-000008090000}"/>
    <cellStyle name="Prozent 10 2 2 2 4 2" xfId="26778" xr:uid="{00000000-0005-0000-0000-000008090000}"/>
    <cellStyle name="Prozent 10 2 2 2 4 3" xfId="40262" xr:uid="{00000000-0005-0000-0000-000008090000}"/>
    <cellStyle name="Prozent 10 2 2 2 4 4" xfId="53753" xr:uid="{00000000-0005-0000-0000-000008090000}"/>
    <cellStyle name="Prozent 10 2 2 2 5" xfId="16709" xr:uid="{00000000-0005-0000-0000-000008090000}"/>
    <cellStyle name="Prozent 10 2 2 2 6" xfId="30193" xr:uid="{00000000-0005-0000-0000-000008090000}"/>
    <cellStyle name="Prozent 10 2 2 2 7" xfId="43684" xr:uid="{00000000-0005-0000-0000-000008090000}"/>
    <cellStyle name="Prozent 10 2 2 3" xfId="5488" xr:uid="{00000000-0005-0000-0000-000007090000}"/>
    <cellStyle name="Prozent 10 2 2 3 2" xfId="18939" xr:uid="{00000000-0005-0000-0000-000007090000}"/>
    <cellStyle name="Prozent 10 2 2 3 3" xfId="32423" xr:uid="{00000000-0005-0000-0000-000007090000}"/>
    <cellStyle name="Prozent 10 2 2 3 4" xfId="45914" xr:uid="{00000000-0005-0000-0000-000007090000}"/>
    <cellStyle name="Prozent 10 2 2 4" xfId="8844" xr:uid="{00000000-0005-0000-0000-000007090000}"/>
    <cellStyle name="Prozent 10 2 2 4 2" xfId="22295" xr:uid="{00000000-0005-0000-0000-000007090000}"/>
    <cellStyle name="Prozent 10 2 2 4 3" xfId="35779" xr:uid="{00000000-0005-0000-0000-000007090000}"/>
    <cellStyle name="Prozent 10 2 2 4 4" xfId="49270" xr:uid="{00000000-0005-0000-0000-000007090000}"/>
    <cellStyle name="Prozent 10 2 2 5" xfId="12200" xr:uid="{00000000-0005-0000-0000-000007090000}"/>
    <cellStyle name="Prozent 10 2 2 5 2" xfId="25651" xr:uid="{00000000-0005-0000-0000-000007090000}"/>
    <cellStyle name="Prozent 10 2 2 5 3" xfId="39135" xr:uid="{00000000-0005-0000-0000-000007090000}"/>
    <cellStyle name="Prozent 10 2 2 5 4" xfId="52626" xr:uid="{00000000-0005-0000-0000-000007090000}"/>
    <cellStyle name="Prozent 10 2 2 6" xfId="15582" xr:uid="{00000000-0005-0000-0000-000007090000}"/>
    <cellStyle name="Prozent 10 2 2 7" xfId="29066" xr:uid="{00000000-0005-0000-0000-000007090000}"/>
    <cellStyle name="Prozent 10 2 2 8" xfId="42557" xr:uid="{00000000-0005-0000-0000-000007090000}"/>
    <cellStyle name="Prozent 10 2 3" xfId="2694" xr:uid="{00000000-0005-0000-0000-000009090000}"/>
    <cellStyle name="Prozent 10 2 3 2" xfId="6055" xr:uid="{00000000-0005-0000-0000-000009090000}"/>
    <cellStyle name="Prozent 10 2 3 2 2" xfId="19506" xr:uid="{00000000-0005-0000-0000-000009090000}"/>
    <cellStyle name="Prozent 10 2 3 2 3" xfId="32990" xr:uid="{00000000-0005-0000-0000-000009090000}"/>
    <cellStyle name="Prozent 10 2 3 2 4" xfId="46481" xr:uid="{00000000-0005-0000-0000-000009090000}"/>
    <cellStyle name="Prozent 10 2 3 3" xfId="9411" xr:uid="{00000000-0005-0000-0000-000009090000}"/>
    <cellStyle name="Prozent 10 2 3 3 2" xfId="22862" xr:uid="{00000000-0005-0000-0000-000009090000}"/>
    <cellStyle name="Prozent 10 2 3 3 3" xfId="36346" xr:uid="{00000000-0005-0000-0000-000009090000}"/>
    <cellStyle name="Prozent 10 2 3 3 4" xfId="49837" xr:uid="{00000000-0005-0000-0000-000009090000}"/>
    <cellStyle name="Prozent 10 2 3 4" xfId="12767" xr:uid="{00000000-0005-0000-0000-000009090000}"/>
    <cellStyle name="Prozent 10 2 3 4 2" xfId="26218" xr:uid="{00000000-0005-0000-0000-000009090000}"/>
    <cellStyle name="Prozent 10 2 3 4 3" xfId="39702" xr:uid="{00000000-0005-0000-0000-000009090000}"/>
    <cellStyle name="Prozent 10 2 3 4 4" xfId="53193" xr:uid="{00000000-0005-0000-0000-000009090000}"/>
    <cellStyle name="Prozent 10 2 3 5" xfId="16149" xr:uid="{00000000-0005-0000-0000-000009090000}"/>
    <cellStyle name="Prozent 10 2 3 6" xfId="29633" xr:uid="{00000000-0005-0000-0000-000009090000}"/>
    <cellStyle name="Prozent 10 2 3 7" xfId="43124" xr:uid="{00000000-0005-0000-0000-000009090000}"/>
    <cellStyle name="Prozent 10 2 4" xfId="3799" xr:uid="{00000000-0005-0000-0000-00000A090000}"/>
    <cellStyle name="Prozent 10 2 4 2" xfId="7160" xr:uid="{00000000-0005-0000-0000-00000A090000}"/>
    <cellStyle name="Prozent 10 2 4 2 2" xfId="20611" xr:uid="{00000000-0005-0000-0000-00000A090000}"/>
    <cellStyle name="Prozent 10 2 4 2 3" xfId="34095" xr:uid="{00000000-0005-0000-0000-00000A090000}"/>
    <cellStyle name="Prozent 10 2 4 2 4" xfId="47586" xr:uid="{00000000-0005-0000-0000-00000A090000}"/>
    <cellStyle name="Prozent 10 2 4 3" xfId="10516" xr:uid="{00000000-0005-0000-0000-00000A090000}"/>
    <cellStyle name="Prozent 10 2 4 3 2" xfId="23967" xr:uid="{00000000-0005-0000-0000-00000A090000}"/>
    <cellStyle name="Prozent 10 2 4 3 3" xfId="37451" xr:uid="{00000000-0005-0000-0000-00000A090000}"/>
    <cellStyle name="Prozent 10 2 4 3 4" xfId="50942" xr:uid="{00000000-0005-0000-0000-00000A090000}"/>
    <cellStyle name="Prozent 10 2 4 4" xfId="13872" xr:uid="{00000000-0005-0000-0000-00000A090000}"/>
    <cellStyle name="Prozent 10 2 4 4 2" xfId="27323" xr:uid="{00000000-0005-0000-0000-00000A090000}"/>
    <cellStyle name="Prozent 10 2 4 4 3" xfId="40807" xr:uid="{00000000-0005-0000-0000-00000A090000}"/>
    <cellStyle name="Prozent 10 2 4 4 4" xfId="54298" xr:uid="{00000000-0005-0000-0000-00000A090000}"/>
    <cellStyle name="Prozent 10 2 4 5" xfId="17254" xr:uid="{00000000-0005-0000-0000-00000A090000}"/>
    <cellStyle name="Prozent 10 2 4 6" xfId="30738" xr:uid="{00000000-0005-0000-0000-00000A090000}"/>
    <cellStyle name="Prozent 10 2 4 7" xfId="44229" xr:uid="{00000000-0005-0000-0000-00000A090000}"/>
    <cellStyle name="Prozent 10 2 5" xfId="4379" xr:uid="{00000000-0005-0000-0000-00000B090000}"/>
    <cellStyle name="Prozent 10 2 5 2" xfId="7736" xr:uid="{00000000-0005-0000-0000-00000B090000}"/>
    <cellStyle name="Prozent 10 2 5 2 2" xfId="21187" xr:uid="{00000000-0005-0000-0000-00000B090000}"/>
    <cellStyle name="Prozent 10 2 5 2 3" xfId="34671" xr:uid="{00000000-0005-0000-0000-00000B090000}"/>
    <cellStyle name="Prozent 10 2 5 2 4" xfId="48162" xr:uid="{00000000-0005-0000-0000-00000B090000}"/>
    <cellStyle name="Prozent 10 2 5 3" xfId="11092" xr:uid="{00000000-0005-0000-0000-00000B090000}"/>
    <cellStyle name="Prozent 10 2 5 3 2" xfId="24543" xr:uid="{00000000-0005-0000-0000-00000B090000}"/>
    <cellStyle name="Prozent 10 2 5 3 3" xfId="38027" xr:uid="{00000000-0005-0000-0000-00000B090000}"/>
    <cellStyle name="Prozent 10 2 5 3 4" xfId="51518" xr:uid="{00000000-0005-0000-0000-00000B090000}"/>
    <cellStyle name="Prozent 10 2 5 4" xfId="14448" xr:uid="{00000000-0005-0000-0000-00000B090000}"/>
    <cellStyle name="Prozent 10 2 5 4 2" xfId="27899" xr:uid="{00000000-0005-0000-0000-00000B090000}"/>
    <cellStyle name="Prozent 10 2 5 4 3" xfId="41383" xr:uid="{00000000-0005-0000-0000-00000B090000}"/>
    <cellStyle name="Prozent 10 2 5 4 4" xfId="54874" xr:uid="{00000000-0005-0000-0000-00000B090000}"/>
    <cellStyle name="Prozent 10 2 5 5" xfId="17830" xr:uid="{00000000-0005-0000-0000-00000B090000}"/>
    <cellStyle name="Prozent 10 2 5 6" xfId="31314" xr:uid="{00000000-0005-0000-0000-00000B090000}"/>
    <cellStyle name="Prozent 10 2 5 7" xfId="44805" xr:uid="{00000000-0005-0000-0000-00000B090000}"/>
    <cellStyle name="Prozent 10 2 6" xfId="4929" xr:uid="{00000000-0005-0000-0000-000006090000}"/>
    <cellStyle name="Prozent 10 2 6 2" xfId="18380" xr:uid="{00000000-0005-0000-0000-000006090000}"/>
    <cellStyle name="Prozent 10 2 6 3" xfId="31864" xr:uid="{00000000-0005-0000-0000-000006090000}"/>
    <cellStyle name="Prozent 10 2 6 4" xfId="45355" xr:uid="{00000000-0005-0000-0000-000006090000}"/>
    <cellStyle name="Prozent 10 2 7" xfId="8285" xr:uid="{00000000-0005-0000-0000-000006090000}"/>
    <cellStyle name="Prozent 10 2 7 2" xfId="21736" xr:uid="{00000000-0005-0000-0000-000006090000}"/>
    <cellStyle name="Prozent 10 2 7 3" xfId="35220" xr:uid="{00000000-0005-0000-0000-000006090000}"/>
    <cellStyle name="Prozent 10 2 7 4" xfId="48711" xr:uid="{00000000-0005-0000-0000-000006090000}"/>
    <cellStyle name="Prozent 10 2 8" xfId="11641" xr:uid="{00000000-0005-0000-0000-000006090000}"/>
    <cellStyle name="Prozent 10 2 8 2" xfId="25092" xr:uid="{00000000-0005-0000-0000-000006090000}"/>
    <cellStyle name="Prozent 10 2 8 3" xfId="38576" xr:uid="{00000000-0005-0000-0000-000006090000}"/>
    <cellStyle name="Prozent 10 2 8 4" xfId="52067" xr:uid="{00000000-0005-0000-0000-000006090000}"/>
    <cellStyle name="Prozent 10 2 9" xfId="15022" xr:uid="{00000000-0005-0000-0000-000006090000}"/>
    <cellStyle name="Prozent 10 3" xfId="1864" xr:uid="{00000000-0005-0000-0000-00000C090000}"/>
    <cellStyle name="Prozent 10 3 2" xfId="3004" xr:uid="{00000000-0005-0000-0000-00000D090000}"/>
    <cellStyle name="Prozent 10 3 2 2" xfId="6365" xr:uid="{00000000-0005-0000-0000-00000D090000}"/>
    <cellStyle name="Prozent 10 3 2 2 2" xfId="19816" xr:uid="{00000000-0005-0000-0000-00000D090000}"/>
    <cellStyle name="Prozent 10 3 2 2 3" xfId="33300" xr:uid="{00000000-0005-0000-0000-00000D090000}"/>
    <cellStyle name="Prozent 10 3 2 2 4" xfId="46791" xr:uid="{00000000-0005-0000-0000-00000D090000}"/>
    <cellStyle name="Prozent 10 3 2 3" xfId="9721" xr:uid="{00000000-0005-0000-0000-00000D090000}"/>
    <cellStyle name="Prozent 10 3 2 3 2" xfId="23172" xr:uid="{00000000-0005-0000-0000-00000D090000}"/>
    <cellStyle name="Prozent 10 3 2 3 3" xfId="36656" xr:uid="{00000000-0005-0000-0000-00000D090000}"/>
    <cellStyle name="Prozent 10 3 2 3 4" xfId="50147" xr:uid="{00000000-0005-0000-0000-00000D090000}"/>
    <cellStyle name="Prozent 10 3 2 4" xfId="13077" xr:uid="{00000000-0005-0000-0000-00000D090000}"/>
    <cellStyle name="Prozent 10 3 2 4 2" xfId="26528" xr:uid="{00000000-0005-0000-0000-00000D090000}"/>
    <cellStyle name="Prozent 10 3 2 4 3" xfId="40012" xr:uid="{00000000-0005-0000-0000-00000D090000}"/>
    <cellStyle name="Prozent 10 3 2 4 4" xfId="53503" xr:uid="{00000000-0005-0000-0000-00000D090000}"/>
    <cellStyle name="Prozent 10 3 2 5" xfId="16459" xr:uid="{00000000-0005-0000-0000-00000D090000}"/>
    <cellStyle name="Prozent 10 3 2 6" xfId="29943" xr:uid="{00000000-0005-0000-0000-00000D090000}"/>
    <cellStyle name="Prozent 10 3 2 7" xfId="43434" xr:uid="{00000000-0005-0000-0000-00000D090000}"/>
    <cellStyle name="Prozent 10 3 3" xfId="5238" xr:uid="{00000000-0005-0000-0000-00000C090000}"/>
    <cellStyle name="Prozent 10 3 3 2" xfId="18689" xr:uid="{00000000-0005-0000-0000-00000C090000}"/>
    <cellStyle name="Prozent 10 3 3 3" xfId="32173" xr:uid="{00000000-0005-0000-0000-00000C090000}"/>
    <cellStyle name="Prozent 10 3 3 4" xfId="45664" xr:uid="{00000000-0005-0000-0000-00000C090000}"/>
    <cellStyle name="Prozent 10 3 4" xfId="8594" xr:uid="{00000000-0005-0000-0000-00000C090000}"/>
    <cellStyle name="Prozent 10 3 4 2" xfId="22045" xr:uid="{00000000-0005-0000-0000-00000C090000}"/>
    <cellStyle name="Prozent 10 3 4 3" xfId="35529" xr:uid="{00000000-0005-0000-0000-00000C090000}"/>
    <cellStyle name="Prozent 10 3 4 4" xfId="49020" xr:uid="{00000000-0005-0000-0000-00000C090000}"/>
    <cellStyle name="Prozent 10 3 5" xfId="11950" xr:uid="{00000000-0005-0000-0000-00000C090000}"/>
    <cellStyle name="Prozent 10 3 5 2" xfId="25401" xr:uid="{00000000-0005-0000-0000-00000C090000}"/>
    <cellStyle name="Prozent 10 3 5 3" xfId="38885" xr:uid="{00000000-0005-0000-0000-00000C090000}"/>
    <cellStyle name="Prozent 10 3 5 4" xfId="52376" xr:uid="{00000000-0005-0000-0000-00000C090000}"/>
    <cellStyle name="Prozent 10 3 6" xfId="15332" xr:uid="{00000000-0005-0000-0000-00000C090000}"/>
    <cellStyle name="Prozent 10 3 7" xfId="28816" xr:uid="{00000000-0005-0000-0000-00000C090000}"/>
    <cellStyle name="Prozent 10 3 8" xfId="42307" xr:uid="{00000000-0005-0000-0000-00000C090000}"/>
    <cellStyle name="Prozent 10 4" xfId="2443" xr:uid="{00000000-0005-0000-0000-00000E090000}"/>
    <cellStyle name="Prozent 10 4 2" xfId="5805" xr:uid="{00000000-0005-0000-0000-00000E090000}"/>
    <cellStyle name="Prozent 10 4 2 2" xfId="19256" xr:uid="{00000000-0005-0000-0000-00000E090000}"/>
    <cellStyle name="Prozent 10 4 2 3" xfId="32740" xr:uid="{00000000-0005-0000-0000-00000E090000}"/>
    <cellStyle name="Prozent 10 4 2 4" xfId="46231" xr:uid="{00000000-0005-0000-0000-00000E090000}"/>
    <cellStyle name="Prozent 10 4 3" xfId="9161" xr:uid="{00000000-0005-0000-0000-00000E090000}"/>
    <cellStyle name="Prozent 10 4 3 2" xfId="22612" xr:uid="{00000000-0005-0000-0000-00000E090000}"/>
    <cellStyle name="Prozent 10 4 3 3" xfId="36096" xr:uid="{00000000-0005-0000-0000-00000E090000}"/>
    <cellStyle name="Prozent 10 4 3 4" xfId="49587" xr:uid="{00000000-0005-0000-0000-00000E090000}"/>
    <cellStyle name="Prozent 10 4 4" xfId="12517" xr:uid="{00000000-0005-0000-0000-00000E090000}"/>
    <cellStyle name="Prozent 10 4 4 2" xfId="25968" xr:uid="{00000000-0005-0000-0000-00000E090000}"/>
    <cellStyle name="Prozent 10 4 4 3" xfId="39452" xr:uid="{00000000-0005-0000-0000-00000E090000}"/>
    <cellStyle name="Prozent 10 4 4 4" xfId="52943" xr:uid="{00000000-0005-0000-0000-00000E090000}"/>
    <cellStyle name="Prozent 10 4 5" xfId="15899" xr:uid="{00000000-0005-0000-0000-00000E090000}"/>
    <cellStyle name="Prozent 10 4 6" xfId="29383" xr:uid="{00000000-0005-0000-0000-00000E090000}"/>
    <cellStyle name="Prozent 10 4 7" xfId="42874" xr:uid="{00000000-0005-0000-0000-00000E090000}"/>
    <cellStyle name="Prozent 10 5" xfId="3549" xr:uid="{00000000-0005-0000-0000-00000F090000}"/>
    <cellStyle name="Prozent 10 5 2" xfId="6910" xr:uid="{00000000-0005-0000-0000-00000F090000}"/>
    <cellStyle name="Prozent 10 5 2 2" xfId="20361" xr:uid="{00000000-0005-0000-0000-00000F090000}"/>
    <cellStyle name="Prozent 10 5 2 3" xfId="33845" xr:uid="{00000000-0005-0000-0000-00000F090000}"/>
    <cellStyle name="Prozent 10 5 2 4" xfId="47336" xr:uid="{00000000-0005-0000-0000-00000F090000}"/>
    <cellStyle name="Prozent 10 5 3" xfId="10266" xr:uid="{00000000-0005-0000-0000-00000F090000}"/>
    <cellStyle name="Prozent 10 5 3 2" xfId="23717" xr:uid="{00000000-0005-0000-0000-00000F090000}"/>
    <cellStyle name="Prozent 10 5 3 3" xfId="37201" xr:uid="{00000000-0005-0000-0000-00000F090000}"/>
    <cellStyle name="Prozent 10 5 3 4" xfId="50692" xr:uid="{00000000-0005-0000-0000-00000F090000}"/>
    <cellStyle name="Prozent 10 5 4" xfId="13622" xr:uid="{00000000-0005-0000-0000-00000F090000}"/>
    <cellStyle name="Prozent 10 5 4 2" xfId="27073" xr:uid="{00000000-0005-0000-0000-00000F090000}"/>
    <cellStyle name="Prozent 10 5 4 3" xfId="40557" xr:uid="{00000000-0005-0000-0000-00000F090000}"/>
    <cellStyle name="Prozent 10 5 4 4" xfId="54048" xr:uid="{00000000-0005-0000-0000-00000F090000}"/>
    <cellStyle name="Prozent 10 5 5" xfId="17004" xr:uid="{00000000-0005-0000-0000-00000F090000}"/>
    <cellStyle name="Prozent 10 5 6" xfId="30488" xr:uid="{00000000-0005-0000-0000-00000F090000}"/>
    <cellStyle name="Prozent 10 5 7" xfId="43979" xr:uid="{00000000-0005-0000-0000-00000F090000}"/>
    <cellStyle name="Prozent 10 6" xfId="4129" xr:uid="{00000000-0005-0000-0000-000010090000}"/>
    <cellStyle name="Prozent 10 6 2" xfId="7486" xr:uid="{00000000-0005-0000-0000-000010090000}"/>
    <cellStyle name="Prozent 10 6 2 2" xfId="20937" xr:uid="{00000000-0005-0000-0000-000010090000}"/>
    <cellStyle name="Prozent 10 6 2 3" xfId="34421" xr:uid="{00000000-0005-0000-0000-000010090000}"/>
    <cellStyle name="Prozent 10 6 2 4" xfId="47912" xr:uid="{00000000-0005-0000-0000-000010090000}"/>
    <cellStyle name="Prozent 10 6 3" xfId="10842" xr:uid="{00000000-0005-0000-0000-000010090000}"/>
    <cellStyle name="Prozent 10 6 3 2" xfId="24293" xr:uid="{00000000-0005-0000-0000-000010090000}"/>
    <cellStyle name="Prozent 10 6 3 3" xfId="37777" xr:uid="{00000000-0005-0000-0000-000010090000}"/>
    <cellStyle name="Prozent 10 6 3 4" xfId="51268" xr:uid="{00000000-0005-0000-0000-000010090000}"/>
    <cellStyle name="Prozent 10 6 4" xfId="14198" xr:uid="{00000000-0005-0000-0000-000010090000}"/>
    <cellStyle name="Prozent 10 6 4 2" xfId="27649" xr:uid="{00000000-0005-0000-0000-000010090000}"/>
    <cellStyle name="Prozent 10 6 4 3" xfId="41133" xr:uid="{00000000-0005-0000-0000-000010090000}"/>
    <cellStyle name="Prozent 10 6 4 4" xfId="54624" xr:uid="{00000000-0005-0000-0000-000010090000}"/>
    <cellStyle name="Prozent 10 6 5" xfId="17580" xr:uid="{00000000-0005-0000-0000-000010090000}"/>
    <cellStyle name="Prozent 10 6 6" xfId="31064" xr:uid="{00000000-0005-0000-0000-000010090000}"/>
    <cellStyle name="Prozent 10 6 7" xfId="44555" xr:uid="{00000000-0005-0000-0000-000010090000}"/>
    <cellStyle name="Prozent 10 7" xfId="4679" xr:uid="{00000000-0005-0000-0000-000005090000}"/>
    <cellStyle name="Prozent 10 7 2" xfId="18130" xr:uid="{00000000-0005-0000-0000-000005090000}"/>
    <cellStyle name="Prozent 10 7 3" xfId="31614" xr:uid="{00000000-0005-0000-0000-000005090000}"/>
    <cellStyle name="Prozent 10 7 4" xfId="45105" xr:uid="{00000000-0005-0000-0000-000005090000}"/>
    <cellStyle name="Prozent 10 8" xfId="8035" xr:uid="{00000000-0005-0000-0000-000005090000}"/>
    <cellStyle name="Prozent 10 8 2" xfId="21486" xr:uid="{00000000-0005-0000-0000-000005090000}"/>
    <cellStyle name="Prozent 10 8 3" xfId="34970" xr:uid="{00000000-0005-0000-0000-000005090000}"/>
    <cellStyle name="Prozent 10 8 4" xfId="48461" xr:uid="{00000000-0005-0000-0000-000005090000}"/>
    <cellStyle name="Prozent 10 9" xfId="11391" xr:uid="{00000000-0005-0000-0000-000005090000}"/>
    <cellStyle name="Prozent 10 9 2" xfId="24842" xr:uid="{00000000-0005-0000-0000-000005090000}"/>
    <cellStyle name="Prozent 10 9 3" xfId="38326" xr:uid="{00000000-0005-0000-0000-000005090000}"/>
    <cellStyle name="Prozent 10 9 4" xfId="51817" xr:uid="{00000000-0005-0000-0000-000005090000}"/>
    <cellStyle name="Prozent 11" xfId="1588" xr:uid="{00000000-0005-0000-0000-000011090000}"/>
    <cellStyle name="Prozent 11 10" xfId="28557" xr:uid="{00000000-0005-0000-0000-000011090000}"/>
    <cellStyle name="Prozent 11 11" xfId="42048" xr:uid="{00000000-0005-0000-0000-000011090000}"/>
    <cellStyle name="Prozent 11 2" xfId="2165" xr:uid="{00000000-0005-0000-0000-000012090000}"/>
    <cellStyle name="Prozent 11 2 2" xfId="3306" xr:uid="{00000000-0005-0000-0000-000013090000}"/>
    <cellStyle name="Prozent 11 2 2 2" xfId="6667" xr:uid="{00000000-0005-0000-0000-000013090000}"/>
    <cellStyle name="Prozent 11 2 2 2 2" xfId="20118" xr:uid="{00000000-0005-0000-0000-000013090000}"/>
    <cellStyle name="Prozent 11 2 2 2 3" xfId="33602" xr:uid="{00000000-0005-0000-0000-000013090000}"/>
    <cellStyle name="Prozent 11 2 2 2 4" xfId="47093" xr:uid="{00000000-0005-0000-0000-000013090000}"/>
    <cellStyle name="Prozent 11 2 2 3" xfId="10023" xr:uid="{00000000-0005-0000-0000-000013090000}"/>
    <cellStyle name="Prozent 11 2 2 3 2" xfId="23474" xr:uid="{00000000-0005-0000-0000-000013090000}"/>
    <cellStyle name="Prozent 11 2 2 3 3" xfId="36958" xr:uid="{00000000-0005-0000-0000-000013090000}"/>
    <cellStyle name="Prozent 11 2 2 3 4" xfId="50449" xr:uid="{00000000-0005-0000-0000-000013090000}"/>
    <cellStyle name="Prozent 11 2 2 4" xfId="13379" xr:uid="{00000000-0005-0000-0000-000013090000}"/>
    <cellStyle name="Prozent 11 2 2 4 2" xfId="26830" xr:uid="{00000000-0005-0000-0000-000013090000}"/>
    <cellStyle name="Prozent 11 2 2 4 3" xfId="40314" xr:uid="{00000000-0005-0000-0000-000013090000}"/>
    <cellStyle name="Prozent 11 2 2 4 4" xfId="53805" xr:uid="{00000000-0005-0000-0000-000013090000}"/>
    <cellStyle name="Prozent 11 2 2 5" xfId="16761" xr:uid="{00000000-0005-0000-0000-000013090000}"/>
    <cellStyle name="Prozent 11 2 2 6" xfId="30245" xr:uid="{00000000-0005-0000-0000-000013090000}"/>
    <cellStyle name="Prozent 11 2 2 7" xfId="43736" xr:uid="{00000000-0005-0000-0000-000013090000}"/>
    <cellStyle name="Prozent 11 2 3" xfId="5540" xr:uid="{00000000-0005-0000-0000-000012090000}"/>
    <cellStyle name="Prozent 11 2 3 2" xfId="18991" xr:uid="{00000000-0005-0000-0000-000012090000}"/>
    <cellStyle name="Prozent 11 2 3 3" xfId="32475" xr:uid="{00000000-0005-0000-0000-000012090000}"/>
    <cellStyle name="Prozent 11 2 3 4" xfId="45966" xr:uid="{00000000-0005-0000-0000-000012090000}"/>
    <cellStyle name="Prozent 11 2 4" xfId="8896" xr:uid="{00000000-0005-0000-0000-000012090000}"/>
    <cellStyle name="Prozent 11 2 4 2" xfId="22347" xr:uid="{00000000-0005-0000-0000-000012090000}"/>
    <cellStyle name="Prozent 11 2 4 3" xfId="35831" xr:uid="{00000000-0005-0000-0000-000012090000}"/>
    <cellStyle name="Prozent 11 2 4 4" xfId="49322" xr:uid="{00000000-0005-0000-0000-000012090000}"/>
    <cellStyle name="Prozent 11 2 5" xfId="12252" xr:uid="{00000000-0005-0000-0000-000012090000}"/>
    <cellStyle name="Prozent 11 2 5 2" xfId="25703" xr:uid="{00000000-0005-0000-0000-000012090000}"/>
    <cellStyle name="Prozent 11 2 5 3" xfId="39187" xr:uid="{00000000-0005-0000-0000-000012090000}"/>
    <cellStyle name="Prozent 11 2 5 4" xfId="52678" xr:uid="{00000000-0005-0000-0000-000012090000}"/>
    <cellStyle name="Prozent 11 2 6" xfId="15634" xr:uid="{00000000-0005-0000-0000-000012090000}"/>
    <cellStyle name="Prozent 11 2 7" xfId="29118" xr:uid="{00000000-0005-0000-0000-000012090000}"/>
    <cellStyle name="Prozent 11 2 8" xfId="42609" xr:uid="{00000000-0005-0000-0000-000012090000}"/>
    <cellStyle name="Prozent 11 3" xfId="2746" xr:uid="{00000000-0005-0000-0000-000014090000}"/>
    <cellStyle name="Prozent 11 3 2" xfId="6107" xr:uid="{00000000-0005-0000-0000-000014090000}"/>
    <cellStyle name="Prozent 11 3 2 2" xfId="19558" xr:uid="{00000000-0005-0000-0000-000014090000}"/>
    <cellStyle name="Prozent 11 3 2 3" xfId="33042" xr:uid="{00000000-0005-0000-0000-000014090000}"/>
    <cellStyle name="Prozent 11 3 2 4" xfId="46533" xr:uid="{00000000-0005-0000-0000-000014090000}"/>
    <cellStyle name="Prozent 11 3 3" xfId="9463" xr:uid="{00000000-0005-0000-0000-000014090000}"/>
    <cellStyle name="Prozent 11 3 3 2" xfId="22914" xr:uid="{00000000-0005-0000-0000-000014090000}"/>
    <cellStyle name="Prozent 11 3 3 3" xfId="36398" xr:uid="{00000000-0005-0000-0000-000014090000}"/>
    <cellStyle name="Prozent 11 3 3 4" xfId="49889" xr:uid="{00000000-0005-0000-0000-000014090000}"/>
    <cellStyle name="Prozent 11 3 4" xfId="12819" xr:uid="{00000000-0005-0000-0000-000014090000}"/>
    <cellStyle name="Prozent 11 3 4 2" xfId="26270" xr:uid="{00000000-0005-0000-0000-000014090000}"/>
    <cellStyle name="Prozent 11 3 4 3" xfId="39754" xr:uid="{00000000-0005-0000-0000-000014090000}"/>
    <cellStyle name="Prozent 11 3 4 4" xfId="53245" xr:uid="{00000000-0005-0000-0000-000014090000}"/>
    <cellStyle name="Prozent 11 3 5" xfId="16201" xr:uid="{00000000-0005-0000-0000-000014090000}"/>
    <cellStyle name="Prozent 11 3 6" xfId="29685" xr:uid="{00000000-0005-0000-0000-000014090000}"/>
    <cellStyle name="Prozent 11 3 7" xfId="43176" xr:uid="{00000000-0005-0000-0000-000014090000}"/>
    <cellStyle name="Prozent 11 4" xfId="3851" xr:uid="{00000000-0005-0000-0000-000015090000}"/>
    <cellStyle name="Prozent 11 4 2" xfId="7212" xr:uid="{00000000-0005-0000-0000-000015090000}"/>
    <cellStyle name="Prozent 11 4 2 2" xfId="20663" xr:uid="{00000000-0005-0000-0000-000015090000}"/>
    <cellStyle name="Prozent 11 4 2 3" xfId="34147" xr:uid="{00000000-0005-0000-0000-000015090000}"/>
    <cellStyle name="Prozent 11 4 2 4" xfId="47638" xr:uid="{00000000-0005-0000-0000-000015090000}"/>
    <cellStyle name="Prozent 11 4 3" xfId="10568" xr:uid="{00000000-0005-0000-0000-000015090000}"/>
    <cellStyle name="Prozent 11 4 3 2" xfId="24019" xr:uid="{00000000-0005-0000-0000-000015090000}"/>
    <cellStyle name="Prozent 11 4 3 3" xfId="37503" xr:uid="{00000000-0005-0000-0000-000015090000}"/>
    <cellStyle name="Prozent 11 4 3 4" xfId="50994" xr:uid="{00000000-0005-0000-0000-000015090000}"/>
    <cellStyle name="Prozent 11 4 4" xfId="13924" xr:uid="{00000000-0005-0000-0000-000015090000}"/>
    <cellStyle name="Prozent 11 4 4 2" xfId="27375" xr:uid="{00000000-0005-0000-0000-000015090000}"/>
    <cellStyle name="Prozent 11 4 4 3" xfId="40859" xr:uid="{00000000-0005-0000-0000-000015090000}"/>
    <cellStyle name="Prozent 11 4 4 4" xfId="54350" xr:uid="{00000000-0005-0000-0000-000015090000}"/>
    <cellStyle name="Prozent 11 4 5" xfId="17306" xr:uid="{00000000-0005-0000-0000-000015090000}"/>
    <cellStyle name="Prozent 11 4 6" xfId="30790" xr:uid="{00000000-0005-0000-0000-000015090000}"/>
    <cellStyle name="Prozent 11 4 7" xfId="44281" xr:uid="{00000000-0005-0000-0000-000015090000}"/>
    <cellStyle name="Prozent 11 5" xfId="4431" xr:uid="{00000000-0005-0000-0000-000016090000}"/>
    <cellStyle name="Prozent 11 5 2" xfId="7788" xr:uid="{00000000-0005-0000-0000-000016090000}"/>
    <cellStyle name="Prozent 11 5 2 2" xfId="21239" xr:uid="{00000000-0005-0000-0000-000016090000}"/>
    <cellStyle name="Prozent 11 5 2 3" xfId="34723" xr:uid="{00000000-0005-0000-0000-000016090000}"/>
    <cellStyle name="Prozent 11 5 2 4" xfId="48214" xr:uid="{00000000-0005-0000-0000-000016090000}"/>
    <cellStyle name="Prozent 11 5 3" xfId="11144" xr:uid="{00000000-0005-0000-0000-000016090000}"/>
    <cellStyle name="Prozent 11 5 3 2" xfId="24595" xr:uid="{00000000-0005-0000-0000-000016090000}"/>
    <cellStyle name="Prozent 11 5 3 3" xfId="38079" xr:uid="{00000000-0005-0000-0000-000016090000}"/>
    <cellStyle name="Prozent 11 5 3 4" xfId="51570" xr:uid="{00000000-0005-0000-0000-000016090000}"/>
    <cellStyle name="Prozent 11 5 4" xfId="14500" xr:uid="{00000000-0005-0000-0000-000016090000}"/>
    <cellStyle name="Prozent 11 5 4 2" xfId="27951" xr:uid="{00000000-0005-0000-0000-000016090000}"/>
    <cellStyle name="Prozent 11 5 4 3" xfId="41435" xr:uid="{00000000-0005-0000-0000-000016090000}"/>
    <cellStyle name="Prozent 11 5 4 4" xfId="54926" xr:uid="{00000000-0005-0000-0000-000016090000}"/>
    <cellStyle name="Prozent 11 5 5" xfId="17882" xr:uid="{00000000-0005-0000-0000-000016090000}"/>
    <cellStyle name="Prozent 11 5 6" xfId="31366" xr:uid="{00000000-0005-0000-0000-000016090000}"/>
    <cellStyle name="Prozent 11 5 7" xfId="44857" xr:uid="{00000000-0005-0000-0000-000016090000}"/>
    <cellStyle name="Prozent 11 6" xfId="4981" xr:uid="{00000000-0005-0000-0000-000011090000}"/>
    <cellStyle name="Prozent 11 6 2" xfId="18432" xr:uid="{00000000-0005-0000-0000-000011090000}"/>
    <cellStyle name="Prozent 11 6 3" xfId="31916" xr:uid="{00000000-0005-0000-0000-000011090000}"/>
    <cellStyle name="Prozent 11 6 4" xfId="45407" xr:uid="{00000000-0005-0000-0000-000011090000}"/>
    <cellStyle name="Prozent 11 7" xfId="8337" xr:uid="{00000000-0005-0000-0000-000011090000}"/>
    <cellStyle name="Prozent 11 7 2" xfId="21788" xr:uid="{00000000-0005-0000-0000-000011090000}"/>
    <cellStyle name="Prozent 11 7 3" xfId="35272" xr:uid="{00000000-0005-0000-0000-000011090000}"/>
    <cellStyle name="Prozent 11 7 4" xfId="48763" xr:uid="{00000000-0005-0000-0000-000011090000}"/>
    <cellStyle name="Prozent 11 8" xfId="11693" xr:uid="{00000000-0005-0000-0000-000011090000}"/>
    <cellStyle name="Prozent 11 8 2" xfId="25144" xr:uid="{00000000-0005-0000-0000-000011090000}"/>
    <cellStyle name="Prozent 11 8 3" xfId="38628" xr:uid="{00000000-0005-0000-0000-000011090000}"/>
    <cellStyle name="Prozent 11 8 4" xfId="52119" xr:uid="{00000000-0005-0000-0000-000011090000}"/>
    <cellStyle name="Prozent 11 9" xfId="15074" xr:uid="{00000000-0005-0000-0000-000011090000}"/>
    <cellStyle name="Prozent 12" xfId="1632" xr:uid="{00000000-0005-0000-0000-000017090000}"/>
    <cellStyle name="Prozent 12 2" xfId="2186" xr:uid="{00000000-0005-0000-0000-000018090000}"/>
    <cellStyle name="Prozent 12 2 2" xfId="3327" xr:uid="{00000000-0005-0000-0000-000019090000}"/>
    <cellStyle name="Prozent 12 2 2 2" xfId="6688" xr:uid="{00000000-0005-0000-0000-000019090000}"/>
    <cellStyle name="Prozent 12 2 2 2 2" xfId="20139" xr:uid="{00000000-0005-0000-0000-000019090000}"/>
    <cellStyle name="Prozent 12 2 2 2 3" xfId="33623" xr:uid="{00000000-0005-0000-0000-000019090000}"/>
    <cellStyle name="Prozent 12 2 2 2 4" xfId="47114" xr:uid="{00000000-0005-0000-0000-000019090000}"/>
    <cellStyle name="Prozent 12 2 2 3" xfId="10044" xr:uid="{00000000-0005-0000-0000-000019090000}"/>
    <cellStyle name="Prozent 12 2 2 3 2" xfId="23495" xr:uid="{00000000-0005-0000-0000-000019090000}"/>
    <cellStyle name="Prozent 12 2 2 3 3" xfId="36979" xr:uid="{00000000-0005-0000-0000-000019090000}"/>
    <cellStyle name="Prozent 12 2 2 3 4" xfId="50470" xr:uid="{00000000-0005-0000-0000-000019090000}"/>
    <cellStyle name="Prozent 12 2 2 4" xfId="13400" xr:uid="{00000000-0005-0000-0000-000019090000}"/>
    <cellStyle name="Prozent 12 2 2 4 2" xfId="26851" xr:uid="{00000000-0005-0000-0000-000019090000}"/>
    <cellStyle name="Prozent 12 2 2 4 3" xfId="40335" xr:uid="{00000000-0005-0000-0000-000019090000}"/>
    <cellStyle name="Prozent 12 2 2 4 4" xfId="53826" xr:uid="{00000000-0005-0000-0000-000019090000}"/>
    <cellStyle name="Prozent 12 2 2 5" xfId="16782" xr:uid="{00000000-0005-0000-0000-000019090000}"/>
    <cellStyle name="Prozent 12 2 2 6" xfId="30266" xr:uid="{00000000-0005-0000-0000-000019090000}"/>
    <cellStyle name="Prozent 12 2 2 7" xfId="43757" xr:uid="{00000000-0005-0000-0000-000019090000}"/>
    <cellStyle name="Prozent 12 2 3" xfId="5561" xr:uid="{00000000-0005-0000-0000-000018090000}"/>
    <cellStyle name="Prozent 12 2 3 2" xfId="19012" xr:uid="{00000000-0005-0000-0000-000018090000}"/>
    <cellStyle name="Prozent 12 2 3 3" xfId="32496" xr:uid="{00000000-0005-0000-0000-000018090000}"/>
    <cellStyle name="Prozent 12 2 3 4" xfId="45987" xr:uid="{00000000-0005-0000-0000-000018090000}"/>
    <cellStyle name="Prozent 12 2 4" xfId="8917" xr:uid="{00000000-0005-0000-0000-000018090000}"/>
    <cellStyle name="Prozent 12 2 4 2" xfId="22368" xr:uid="{00000000-0005-0000-0000-000018090000}"/>
    <cellStyle name="Prozent 12 2 4 3" xfId="35852" xr:uid="{00000000-0005-0000-0000-000018090000}"/>
    <cellStyle name="Prozent 12 2 4 4" xfId="49343" xr:uid="{00000000-0005-0000-0000-000018090000}"/>
    <cellStyle name="Prozent 12 2 5" xfId="12273" xr:uid="{00000000-0005-0000-0000-000018090000}"/>
    <cellStyle name="Prozent 12 2 5 2" xfId="25724" xr:uid="{00000000-0005-0000-0000-000018090000}"/>
    <cellStyle name="Prozent 12 2 5 3" xfId="39208" xr:uid="{00000000-0005-0000-0000-000018090000}"/>
    <cellStyle name="Prozent 12 2 5 4" xfId="52699" xr:uid="{00000000-0005-0000-0000-000018090000}"/>
    <cellStyle name="Prozent 12 2 6" xfId="15655" xr:uid="{00000000-0005-0000-0000-000018090000}"/>
    <cellStyle name="Prozent 12 2 7" xfId="29139" xr:uid="{00000000-0005-0000-0000-000018090000}"/>
    <cellStyle name="Prozent 12 2 8" xfId="42630" xr:uid="{00000000-0005-0000-0000-000018090000}"/>
    <cellStyle name="Prozent 12 3" xfId="2768" xr:uid="{00000000-0005-0000-0000-00001A090000}"/>
    <cellStyle name="Prozent 12 3 2" xfId="6129" xr:uid="{00000000-0005-0000-0000-00001A090000}"/>
    <cellStyle name="Prozent 12 3 2 2" xfId="19580" xr:uid="{00000000-0005-0000-0000-00001A090000}"/>
    <cellStyle name="Prozent 12 3 2 3" xfId="33064" xr:uid="{00000000-0005-0000-0000-00001A090000}"/>
    <cellStyle name="Prozent 12 3 2 4" xfId="46555" xr:uid="{00000000-0005-0000-0000-00001A090000}"/>
    <cellStyle name="Prozent 12 3 3" xfId="9485" xr:uid="{00000000-0005-0000-0000-00001A090000}"/>
    <cellStyle name="Prozent 12 3 3 2" xfId="22936" xr:uid="{00000000-0005-0000-0000-00001A090000}"/>
    <cellStyle name="Prozent 12 3 3 3" xfId="36420" xr:uid="{00000000-0005-0000-0000-00001A090000}"/>
    <cellStyle name="Prozent 12 3 3 4" xfId="49911" xr:uid="{00000000-0005-0000-0000-00001A090000}"/>
    <cellStyle name="Prozent 12 3 4" xfId="12841" xr:uid="{00000000-0005-0000-0000-00001A090000}"/>
    <cellStyle name="Prozent 12 3 4 2" xfId="26292" xr:uid="{00000000-0005-0000-0000-00001A090000}"/>
    <cellStyle name="Prozent 12 3 4 3" xfId="39776" xr:uid="{00000000-0005-0000-0000-00001A090000}"/>
    <cellStyle name="Prozent 12 3 4 4" xfId="53267" xr:uid="{00000000-0005-0000-0000-00001A090000}"/>
    <cellStyle name="Prozent 12 3 5" xfId="16223" xr:uid="{00000000-0005-0000-0000-00001A090000}"/>
    <cellStyle name="Prozent 12 3 6" xfId="29707" xr:uid="{00000000-0005-0000-0000-00001A090000}"/>
    <cellStyle name="Prozent 12 3 7" xfId="43198" xr:uid="{00000000-0005-0000-0000-00001A090000}"/>
    <cellStyle name="Prozent 12 4" xfId="5002" xr:uid="{00000000-0005-0000-0000-000017090000}"/>
    <cellStyle name="Prozent 12 4 2" xfId="18453" xr:uid="{00000000-0005-0000-0000-000017090000}"/>
    <cellStyle name="Prozent 12 4 3" xfId="31937" xr:uid="{00000000-0005-0000-0000-000017090000}"/>
    <cellStyle name="Prozent 12 4 4" xfId="45428" xr:uid="{00000000-0005-0000-0000-000017090000}"/>
    <cellStyle name="Prozent 12 5" xfId="8358" xr:uid="{00000000-0005-0000-0000-000017090000}"/>
    <cellStyle name="Prozent 12 5 2" xfId="21809" xr:uid="{00000000-0005-0000-0000-000017090000}"/>
    <cellStyle name="Prozent 12 5 3" xfId="35293" xr:uid="{00000000-0005-0000-0000-000017090000}"/>
    <cellStyle name="Prozent 12 5 4" xfId="48784" xr:uid="{00000000-0005-0000-0000-000017090000}"/>
    <cellStyle name="Prozent 12 6" xfId="11714" xr:uid="{00000000-0005-0000-0000-000017090000}"/>
    <cellStyle name="Prozent 12 6 2" xfId="25165" xr:uid="{00000000-0005-0000-0000-000017090000}"/>
    <cellStyle name="Prozent 12 6 3" xfId="38649" xr:uid="{00000000-0005-0000-0000-000017090000}"/>
    <cellStyle name="Prozent 12 6 4" xfId="52140" xr:uid="{00000000-0005-0000-0000-000017090000}"/>
    <cellStyle name="Prozent 12 7" xfId="15096" xr:uid="{00000000-0005-0000-0000-000017090000}"/>
    <cellStyle name="Prozent 12 8" xfId="28580" xr:uid="{00000000-0005-0000-0000-000017090000}"/>
    <cellStyle name="Prozent 12 9" xfId="42071" xr:uid="{00000000-0005-0000-0000-000017090000}"/>
    <cellStyle name="Prozent 13" xfId="3902" xr:uid="{00000000-0005-0000-0000-00001B090000}"/>
    <cellStyle name="Prozent 13 2" xfId="7263" xr:uid="{00000000-0005-0000-0000-00001B090000}"/>
    <cellStyle name="Prozent 13 2 2" xfId="20714" xr:uid="{00000000-0005-0000-0000-00001B090000}"/>
    <cellStyle name="Prozent 13 2 3" xfId="34198" xr:uid="{00000000-0005-0000-0000-00001B090000}"/>
    <cellStyle name="Prozent 13 2 4" xfId="47689" xr:uid="{00000000-0005-0000-0000-00001B090000}"/>
    <cellStyle name="Prozent 13 3" xfId="10619" xr:uid="{00000000-0005-0000-0000-00001B090000}"/>
    <cellStyle name="Prozent 13 3 2" xfId="24070" xr:uid="{00000000-0005-0000-0000-00001B090000}"/>
    <cellStyle name="Prozent 13 3 3" xfId="37554" xr:uid="{00000000-0005-0000-0000-00001B090000}"/>
    <cellStyle name="Prozent 13 3 4" xfId="51045" xr:uid="{00000000-0005-0000-0000-00001B090000}"/>
    <cellStyle name="Prozent 13 4" xfId="13975" xr:uid="{00000000-0005-0000-0000-00001B090000}"/>
    <cellStyle name="Prozent 13 4 2" xfId="27426" xr:uid="{00000000-0005-0000-0000-00001B090000}"/>
    <cellStyle name="Prozent 13 4 3" xfId="40910" xr:uid="{00000000-0005-0000-0000-00001B090000}"/>
    <cellStyle name="Prozent 13 4 4" xfId="54401" xr:uid="{00000000-0005-0000-0000-00001B090000}"/>
    <cellStyle name="Prozent 13 5" xfId="17357" xr:uid="{00000000-0005-0000-0000-00001B090000}"/>
    <cellStyle name="Prozent 13 6" xfId="30841" xr:uid="{00000000-0005-0000-0000-00001B090000}"/>
    <cellStyle name="Prozent 13 7" xfId="44332" xr:uid="{00000000-0005-0000-0000-00001B090000}"/>
    <cellStyle name="Prozent 14" xfId="14509" xr:uid="{00000000-0005-0000-0000-0000D7360000}"/>
    <cellStyle name="Prozent 14 2" xfId="27960" xr:uid="{00000000-0005-0000-0000-0000D7360000}"/>
    <cellStyle name="Prozent 14 3" xfId="41444" xr:uid="{00000000-0005-0000-0000-0000D7360000}"/>
    <cellStyle name="Prozent 14 4" xfId="54935" xr:uid="{00000000-0005-0000-0000-0000D7360000}"/>
    <cellStyle name="Prozent 15" xfId="14524" xr:uid="{00000000-0005-0000-0000-00008A200000}"/>
    <cellStyle name="Prozent 2" xfId="47" xr:uid="{00000000-0005-0000-0000-0000C5010000}"/>
    <cellStyle name="Prozent 2 2" xfId="48" xr:uid="{00000000-0005-0000-0000-0000C6010000}"/>
    <cellStyle name="Prozent 2 2 2" xfId="79" xr:uid="{00000000-0005-0000-0000-0000C7010000}"/>
    <cellStyle name="Prozent 2 2 2 2" xfId="54942" xr:uid="{00000000-0005-0000-0000-00003E000000}"/>
    <cellStyle name="Prozent 2 2 3" xfId="632" xr:uid="{00000000-0005-0000-0000-0000C8010000}"/>
    <cellStyle name="Prozent 2 2 4" xfId="498" xr:uid="{00000000-0005-0000-0000-0000C9010000}"/>
    <cellStyle name="Prozent 2 2 5" xfId="467" xr:uid="{00000000-0005-0000-0000-0000CA010000}"/>
    <cellStyle name="Prozent 2 2 6" xfId="804" xr:uid="{00000000-0005-0000-0000-0000CB010000}"/>
    <cellStyle name="Prozent 2 3" xfId="78" xr:uid="{00000000-0005-0000-0000-0000CC010000}"/>
    <cellStyle name="Prozent 2 3 2" xfId="631" xr:uid="{00000000-0005-0000-0000-0000CD010000}"/>
    <cellStyle name="Prozent 2 3 3" xfId="519" xr:uid="{00000000-0005-0000-0000-0000CE010000}"/>
    <cellStyle name="Prozent 2 3 4" xfId="466" xr:uid="{00000000-0005-0000-0000-0000CF010000}"/>
    <cellStyle name="Prozent 2 4" xfId="138" xr:uid="{00000000-0005-0000-0000-0000D0010000}"/>
    <cellStyle name="Prozent 2 5" xfId="169" xr:uid="{00000000-0005-0000-0000-0000D1010000}"/>
    <cellStyle name="Prozent 2 6" xfId="340" xr:uid="{00000000-0005-0000-0000-0000D2010000}"/>
    <cellStyle name="Prozent 2 7" xfId="1107" xr:uid="{00000000-0005-0000-0000-000029090000}"/>
    <cellStyle name="Prozent 3" xfId="341" xr:uid="{00000000-0005-0000-0000-0000D3010000}"/>
    <cellStyle name="Prozent 3 10" xfId="3911" xr:uid="{00000000-0005-0000-0000-00002B090000}"/>
    <cellStyle name="Prozent 3 10 2" xfId="7268" xr:uid="{00000000-0005-0000-0000-00002B090000}"/>
    <cellStyle name="Prozent 3 10 2 2" xfId="20719" xr:uid="{00000000-0005-0000-0000-00002B090000}"/>
    <cellStyle name="Prozent 3 10 2 3" xfId="34203" xr:uid="{00000000-0005-0000-0000-00002B090000}"/>
    <cellStyle name="Prozent 3 10 2 4" xfId="47694" xr:uid="{00000000-0005-0000-0000-00002B090000}"/>
    <cellStyle name="Prozent 3 10 3" xfId="10624" xr:uid="{00000000-0005-0000-0000-00002B090000}"/>
    <cellStyle name="Prozent 3 10 3 2" xfId="24075" xr:uid="{00000000-0005-0000-0000-00002B090000}"/>
    <cellStyle name="Prozent 3 10 3 3" xfId="37559" xr:uid="{00000000-0005-0000-0000-00002B090000}"/>
    <cellStyle name="Prozent 3 10 3 4" xfId="51050" xr:uid="{00000000-0005-0000-0000-00002B090000}"/>
    <cellStyle name="Prozent 3 10 4" xfId="13980" xr:uid="{00000000-0005-0000-0000-00002B090000}"/>
    <cellStyle name="Prozent 3 10 4 2" xfId="27431" xr:uid="{00000000-0005-0000-0000-00002B090000}"/>
    <cellStyle name="Prozent 3 10 4 3" xfId="40915" xr:uid="{00000000-0005-0000-0000-00002B090000}"/>
    <cellStyle name="Prozent 3 10 4 4" xfId="54406" xr:uid="{00000000-0005-0000-0000-00002B090000}"/>
    <cellStyle name="Prozent 3 10 5" xfId="17362" xr:uid="{00000000-0005-0000-0000-00002B090000}"/>
    <cellStyle name="Prozent 3 10 6" xfId="30846" xr:uid="{00000000-0005-0000-0000-00002B090000}"/>
    <cellStyle name="Prozent 3 10 7" xfId="44337" xr:uid="{00000000-0005-0000-0000-00002B090000}"/>
    <cellStyle name="Prozent 3 11" xfId="1038" xr:uid="{00000000-0005-0000-0000-00002A090000}"/>
    <cellStyle name="Prozent 3 11 2" xfId="14544" xr:uid="{00000000-0005-0000-0000-00002A090000}"/>
    <cellStyle name="Prozent 3 11 3" xfId="28009" xr:uid="{00000000-0005-0000-0000-00002A090000}"/>
    <cellStyle name="Prozent 3 11 4" xfId="41476" xr:uid="{00000000-0005-0000-0000-00002A090000}"/>
    <cellStyle name="Prozent 3 12" xfId="4439" xr:uid="{00000000-0005-0000-0000-00002A090000}"/>
    <cellStyle name="Prozent 3 12 2" xfId="17890" xr:uid="{00000000-0005-0000-0000-00002A090000}"/>
    <cellStyle name="Prozent 3 12 3" xfId="31374" xr:uid="{00000000-0005-0000-0000-00002A090000}"/>
    <cellStyle name="Prozent 3 12 4" xfId="44865" xr:uid="{00000000-0005-0000-0000-00002A090000}"/>
    <cellStyle name="Prozent 3 13" xfId="7795" xr:uid="{00000000-0005-0000-0000-00002A090000}"/>
    <cellStyle name="Prozent 3 13 2" xfId="21246" xr:uid="{00000000-0005-0000-0000-00002A090000}"/>
    <cellStyle name="Prozent 3 13 3" xfId="34730" xr:uid="{00000000-0005-0000-0000-00002A090000}"/>
    <cellStyle name="Prozent 3 13 4" xfId="48221" xr:uid="{00000000-0005-0000-0000-00002A090000}"/>
    <cellStyle name="Prozent 3 14" xfId="11151" xr:uid="{00000000-0005-0000-0000-00002A090000}"/>
    <cellStyle name="Prozent 3 14 2" xfId="24602" xr:uid="{00000000-0005-0000-0000-00002A090000}"/>
    <cellStyle name="Prozent 3 14 3" xfId="38086" xr:uid="{00000000-0005-0000-0000-00002A090000}"/>
    <cellStyle name="Prozent 3 14 4" xfId="51577" xr:uid="{00000000-0005-0000-0000-00002A090000}"/>
    <cellStyle name="Prozent 3 15" xfId="1020" xr:uid="{00000000-0005-0000-0000-000054000000}"/>
    <cellStyle name="Prozent 3 16" xfId="14527" xr:uid="{00000000-0005-0000-0000-000054000000}"/>
    <cellStyle name="Prozent 3 17" xfId="27980" xr:uid="{00000000-0005-0000-0000-000054000000}"/>
    <cellStyle name="Prozent 3 18" xfId="41447" xr:uid="{00000000-0005-0000-0000-000054000000}"/>
    <cellStyle name="Prozent 3 19" xfId="999" xr:uid="{00000000-0005-0000-0000-000054000000}"/>
    <cellStyle name="Prozent 3 2" xfId="791" xr:uid="{00000000-0005-0000-0000-0000D4010000}"/>
    <cellStyle name="Prozent 3 2 2" xfId="1137" xr:uid="{00000000-0005-0000-0000-00002C090000}"/>
    <cellStyle name="Prozent 3 3" xfId="792" xr:uid="{00000000-0005-0000-0000-0000D5010000}"/>
    <cellStyle name="Prozent 3 3 10" xfId="14672" xr:uid="{00000000-0005-0000-0000-00002D090000}"/>
    <cellStyle name="Prozent 3 3 11" xfId="28155" xr:uid="{00000000-0005-0000-0000-00002D090000}"/>
    <cellStyle name="Prozent 3 3 12" xfId="41646" xr:uid="{00000000-0005-0000-0000-00002D090000}"/>
    <cellStyle name="Prozent 3 3 13" xfId="1209" xr:uid="{00000000-0005-0000-0000-00002D090000}"/>
    <cellStyle name="Prozent 3 3 2" xfId="1440" xr:uid="{00000000-0005-0000-0000-00002E090000}"/>
    <cellStyle name="Prozent 3 3 2 10" xfId="28405" xr:uid="{00000000-0005-0000-0000-00002E090000}"/>
    <cellStyle name="Prozent 3 3 2 11" xfId="41896" xr:uid="{00000000-0005-0000-0000-00002E090000}"/>
    <cellStyle name="Prozent 3 3 2 2" xfId="2014" xr:uid="{00000000-0005-0000-0000-00002F090000}"/>
    <cellStyle name="Prozent 3 3 2 2 2" xfId="3154" xr:uid="{00000000-0005-0000-0000-000030090000}"/>
    <cellStyle name="Prozent 3 3 2 2 2 2" xfId="6515" xr:uid="{00000000-0005-0000-0000-000030090000}"/>
    <cellStyle name="Prozent 3 3 2 2 2 2 2" xfId="19966" xr:uid="{00000000-0005-0000-0000-000030090000}"/>
    <cellStyle name="Prozent 3 3 2 2 2 2 3" xfId="33450" xr:uid="{00000000-0005-0000-0000-000030090000}"/>
    <cellStyle name="Prozent 3 3 2 2 2 2 4" xfId="46941" xr:uid="{00000000-0005-0000-0000-000030090000}"/>
    <cellStyle name="Prozent 3 3 2 2 2 3" xfId="9871" xr:uid="{00000000-0005-0000-0000-000030090000}"/>
    <cellStyle name="Prozent 3 3 2 2 2 3 2" xfId="23322" xr:uid="{00000000-0005-0000-0000-000030090000}"/>
    <cellStyle name="Prozent 3 3 2 2 2 3 3" xfId="36806" xr:uid="{00000000-0005-0000-0000-000030090000}"/>
    <cellStyle name="Prozent 3 3 2 2 2 3 4" xfId="50297" xr:uid="{00000000-0005-0000-0000-000030090000}"/>
    <cellStyle name="Prozent 3 3 2 2 2 4" xfId="13227" xr:uid="{00000000-0005-0000-0000-000030090000}"/>
    <cellStyle name="Prozent 3 3 2 2 2 4 2" xfId="26678" xr:uid="{00000000-0005-0000-0000-000030090000}"/>
    <cellStyle name="Prozent 3 3 2 2 2 4 3" xfId="40162" xr:uid="{00000000-0005-0000-0000-000030090000}"/>
    <cellStyle name="Prozent 3 3 2 2 2 4 4" xfId="53653" xr:uid="{00000000-0005-0000-0000-000030090000}"/>
    <cellStyle name="Prozent 3 3 2 2 2 5" xfId="16609" xr:uid="{00000000-0005-0000-0000-000030090000}"/>
    <cellStyle name="Prozent 3 3 2 2 2 6" xfId="30093" xr:uid="{00000000-0005-0000-0000-000030090000}"/>
    <cellStyle name="Prozent 3 3 2 2 2 7" xfId="43584" xr:uid="{00000000-0005-0000-0000-000030090000}"/>
    <cellStyle name="Prozent 3 3 2 2 3" xfId="5388" xr:uid="{00000000-0005-0000-0000-00002F090000}"/>
    <cellStyle name="Prozent 3 3 2 2 3 2" xfId="18839" xr:uid="{00000000-0005-0000-0000-00002F090000}"/>
    <cellStyle name="Prozent 3 3 2 2 3 3" xfId="32323" xr:uid="{00000000-0005-0000-0000-00002F090000}"/>
    <cellStyle name="Prozent 3 3 2 2 3 4" xfId="45814" xr:uid="{00000000-0005-0000-0000-00002F090000}"/>
    <cellStyle name="Prozent 3 3 2 2 4" xfId="8744" xr:uid="{00000000-0005-0000-0000-00002F090000}"/>
    <cellStyle name="Prozent 3 3 2 2 4 2" xfId="22195" xr:uid="{00000000-0005-0000-0000-00002F090000}"/>
    <cellStyle name="Prozent 3 3 2 2 4 3" xfId="35679" xr:uid="{00000000-0005-0000-0000-00002F090000}"/>
    <cellStyle name="Prozent 3 3 2 2 4 4" xfId="49170" xr:uid="{00000000-0005-0000-0000-00002F090000}"/>
    <cellStyle name="Prozent 3 3 2 2 5" xfId="12100" xr:uid="{00000000-0005-0000-0000-00002F090000}"/>
    <cellStyle name="Prozent 3 3 2 2 5 2" xfId="25551" xr:uid="{00000000-0005-0000-0000-00002F090000}"/>
    <cellStyle name="Prozent 3 3 2 2 5 3" xfId="39035" xr:uid="{00000000-0005-0000-0000-00002F090000}"/>
    <cellStyle name="Prozent 3 3 2 2 5 4" xfId="52526" xr:uid="{00000000-0005-0000-0000-00002F090000}"/>
    <cellStyle name="Prozent 3 3 2 2 6" xfId="15482" xr:uid="{00000000-0005-0000-0000-00002F090000}"/>
    <cellStyle name="Prozent 3 3 2 2 7" xfId="28966" xr:uid="{00000000-0005-0000-0000-00002F090000}"/>
    <cellStyle name="Prozent 3 3 2 2 8" xfId="42457" xr:uid="{00000000-0005-0000-0000-00002F090000}"/>
    <cellStyle name="Prozent 3 3 2 3" xfId="2594" xr:uid="{00000000-0005-0000-0000-000031090000}"/>
    <cellStyle name="Prozent 3 3 2 3 2" xfId="5955" xr:uid="{00000000-0005-0000-0000-000031090000}"/>
    <cellStyle name="Prozent 3 3 2 3 2 2" xfId="19406" xr:uid="{00000000-0005-0000-0000-000031090000}"/>
    <cellStyle name="Prozent 3 3 2 3 2 3" xfId="32890" xr:uid="{00000000-0005-0000-0000-000031090000}"/>
    <cellStyle name="Prozent 3 3 2 3 2 4" xfId="46381" xr:uid="{00000000-0005-0000-0000-000031090000}"/>
    <cellStyle name="Prozent 3 3 2 3 3" xfId="9311" xr:uid="{00000000-0005-0000-0000-000031090000}"/>
    <cellStyle name="Prozent 3 3 2 3 3 2" xfId="22762" xr:uid="{00000000-0005-0000-0000-000031090000}"/>
    <cellStyle name="Prozent 3 3 2 3 3 3" xfId="36246" xr:uid="{00000000-0005-0000-0000-000031090000}"/>
    <cellStyle name="Prozent 3 3 2 3 3 4" xfId="49737" xr:uid="{00000000-0005-0000-0000-000031090000}"/>
    <cellStyle name="Prozent 3 3 2 3 4" xfId="12667" xr:uid="{00000000-0005-0000-0000-000031090000}"/>
    <cellStyle name="Prozent 3 3 2 3 4 2" xfId="26118" xr:uid="{00000000-0005-0000-0000-000031090000}"/>
    <cellStyle name="Prozent 3 3 2 3 4 3" xfId="39602" xr:uid="{00000000-0005-0000-0000-000031090000}"/>
    <cellStyle name="Prozent 3 3 2 3 4 4" xfId="53093" xr:uid="{00000000-0005-0000-0000-000031090000}"/>
    <cellStyle name="Prozent 3 3 2 3 5" xfId="16049" xr:uid="{00000000-0005-0000-0000-000031090000}"/>
    <cellStyle name="Prozent 3 3 2 3 6" xfId="29533" xr:uid="{00000000-0005-0000-0000-000031090000}"/>
    <cellStyle name="Prozent 3 3 2 3 7" xfId="43024" xr:uid="{00000000-0005-0000-0000-000031090000}"/>
    <cellStyle name="Prozent 3 3 2 4" xfId="3699" xr:uid="{00000000-0005-0000-0000-000032090000}"/>
    <cellStyle name="Prozent 3 3 2 4 2" xfId="7060" xr:uid="{00000000-0005-0000-0000-000032090000}"/>
    <cellStyle name="Prozent 3 3 2 4 2 2" xfId="20511" xr:uid="{00000000-0005-0000-0000-000032090000}"/>
    <cellStyle name="Prozent 3 3 2 4 2 3" xfId="33995" xr:uid="{00000000-0005-0000-0000-000032090000}"/>
    <cellStyle name="Prozent 3 3 2 4 2 4" xfId="47486" xr:uid="{00000000-0005-0000-0000-000032090000}"/>
    <cellStyle name="Prozent 3 3 2 4 3" xfId="10416" xr:uid="{00000000-0005-0000-0000-000032090000}"/>
    <cellStyle name="Prozent 3 3 2 4 3 2" xfId="23867" xr:uid="{00000000-0005-0000-0000-000032090000}"/>
    <cellStyle name="Prozent 3 3 2 4 3 3" xfId="37351" xr:uid="{00000000-0005-0000-0000-000032090000}"/>
    <cellStyle name="Prozent 3 3 2 4 3 4" xfId="50842" xr:uid="{00000000-0005-0000-0000-000032090000}"/>
    <cellStyle name="Prozent 3 3 2 4 4" xfId="13772" xr:uid="{00000000-0005-0000-0000-000032090000}"/>
    <cellStyle name="Prozent 3 3 2 4 4 2" xfId="27223" xr:uid="{00000000-0005-0000-0000-000032090000}"/>
    <cellStyle name="Prozent 3 3 2 4 4 3" xfId="40707" xr:uid="{00000000-0005-0000-0000-000032090000}"/>
    <cellStyle name="Prozent 3 3 2 4 4 4" xfId="54198" xr:uid="{00000000-0005-0000-0000-000032090000}"/>
    <cellStyle name="Prozent 3 3 2 4 5" xfId="17154" xr:uid="{00000000-0005-0000-0000-000032090000}"/>
    <cellStyle name="Prozent 3 3 2 4 6" xfId="30638" xr:uid="{00000000-0005-0000-0000-000032090000}"/>
    <cellStyle name="Prozent 3 3 2 4 7" xfId="44129" xr:uid="{00000000-0005-0000-0000-000032090000}"/>
    <cellStyle name="Prozent 3 3 2 5" xfId="4279" xr:uid="{00000000-0005-0000-0000-000033090000}"/>
    <cellStyle name="Prozent 3 3 2 5 2" xfId="7636" xr:uid="{00000000-0005-0000-0000-000033090000}"/>
    <cellStyle name="Prozent 3 3 2 5 2 2" xfId="21087" xr:uid="{00000000-0005-0000-0000-000033090000}"/>
    <cellStyle name="Prozent 3 3 2 5 2 3" xfId="34571" xr:uid="{00000000-0005-0000-0000-000033090000}"/>
    <cellStyle name="Prozent 3 3 2 5 2 4" xfId="48062" xr:uid="{00000000-0005-0000-0000-000033090000}"/>
    <cellStyle name="Prozent 3 3 2 5 3" xfId="10992" xr:uid="{00000000-0005-0000-0000-000033090000}"/>
    <cellStyle name="Prozent 3 3 2 5 3 2" xfId="24443" xr:uid="{00000000-0005-0000-0000-000033090000}"/>
    <cellStyle name="Prozent 3 3 2 5 3 3" xfId="37927" xr:uid="{00000000-0005-0000-0000-000033090000}"/>
    <cellStyle name="Prozent 3 3 2 5 3 4" xfId="51418" xr:uid="{00000000-0005-0000-0000-000033090000}"/>
    <cellStyle name="Prozent 3 3 2 5 4" xfId="14348" xr:uid="{00000000-0005-0000-0000-000033090000}"/>
    <cellStyle name="Prozent 3 3 2 5 4 2" xfId="27799" xr:uid="{00000000-0005-0000-0000-000033090000}"/>
    <cellStyle name="Prozent 3 3 2 5 4 3" xfId="41283" xr:uid="{00000000-0005-0000-0000-000033090000}"/>
    <cellStyle name="Prozent 3 3 2 5 4 4" xfId="54774" xr:uid="{00000000-0005-0000-0000-000033090000}"/>
    <cellStyle name="Prozent 3 3 2 5 5" xfId="17730" xr:uid="{00000000-0005-0000-0000-000033090000}"/>
    <cellStyle name="Prozent 3 3 2 5 6" xfId="31214" xr:uid="{00000000-0005-0000-0000-000033090000}"/>
    <cellStyle name="Prozent 3 3 2 5 7" xfId="44705" xr:uid="{00000000-0005-0000-0000-000033090000}"/>
    <cellStyle name="Prozent 3 3 2 6" xfId="4829" xr:uid="{00000000-0005-0000-0000-00002E090000}"/>
    <cellStyle name="Prozent 3 3 2 6 2" xfId="18280" xr:uid="{00000000-0005-0000-0000-00002E090000}"/>
    <cellStyle name="Prozent 3 3 2 6 3" xfId="31764" xr:uid="{00000000-0005-0000-0000-00002E090000}"/>
    <cellStyle name="Prozent 3 3 2 6 4" xfId="45255" xr:uid="{00000000-0005-0000-0000-00002E090000}"/>
    <cellStyle name="Prozent 3 3 2 7" xfId="8185" xr:uid="{00000000-0005-0000-0000-00002E090000}"/>
    <cellStyle name="Prozent 3 3 2 7 2" xfId="21636" xr:uid="{00000000-0005-0000-0000-00002E090000}"/>
    <cellStyle name="Prozent 3 3 2 7 3" xfId="35120" xr:uid="{00000000-0005-0000-0000-00002E090000}"/>
    <cellStyle name="Prozent 3 3 2 7 4" xfId="48611" xr:uid="{00000000-0005-0000-0000-00002E090000}"/>
    <cellStyle name="Prozent 3 3 2 8" xfId="11541" xr:uid="{00000000-0005-0000-0000-00002E090000}"/>
    <cellStyle name="Prozent 3 3 2 8 2" xfId="24992" xr:uid="{00000000-0005-0000-0000-00002E090000}"/>
    <cellStyle name="Prozent 3 3 2 8 3" xfId="38476" xr:uid="{00000000-0005-0000-0000-00002E090000}"/>
    <cellStyle name="Prozent 3 3 2 8 4" xfId="51967" xr:uid="{00000000-0005-0000-0000-00002E090000}"/>
    <cellStyle name="Prozent 3 3 2 9" xfId="14922" xr:uid="{00000000-0005-0000-0000-00002E090000}"/>
    <cellStyle name="Prozent 3 3 3" xfId="1765" xr:uid="{00000000-0005-0000-0000-000034090000}"/>
    <cellStyle name="Prozent 3 3 3 2" xfId="2904" xr:uid="{00000000-0005-0000-0000-000035090000}"/>
    <cellStyle name="Prozent 3 3 3 2 2" xfId="6265" xr:uid="{00000000-0005-0000-0000-000035090000}"/>
    <cellStyle name="Prozent 3 3 3 2 2 2" xfId="19716" xr:uid="{00000000-0005-0000-0000-000035090000}"/>
    <cellStyle name="Prozent 3 3 3 2 2 3" xfId="33200" xr:uid="{00000000-0005-0000-0000-000035090000}"/>
    <cellStyle name="Prozent 3 3 3 2 2 4" xfId="46691" xr:uid="{00000000-0005-0000-0000-000035090000}"/>
    <cellStyle name="Prozent 3 3 3 2 3" xfId="9621" xr:uid="{00000000-0005-0000-0000-000035090000}"/>
    <cellStyle name="Prozent 3 3 3 2 3 2" xfId="23072" xr:uid="{00000000-0005-0000-0000-000035090000}"/>
    <cellStyle name="Prozent 3 3 3 2 3 3" xfId="36556" xr:uid="{00000000-0005-0000-0000-000035090000}"/>
    <cellStyle name="Prozent 3 3 3 2 3 4" xfId="50047" xr:uid="{00000000-0005-0000-0000-000035090000}"/>
    <cellStyle name="Prozent 3 3 3 2 4" xfId="12977" xr:uid="{00000000-0005-0000-0000-000035090000}"/>
    <cellStyle name="Prozent 3 3 3 2 4 2" xfId="26428" xr:uid="{00000000-0005-0000-0000-000035090000}"/>
    <cellStyle name="Prozent 3 3 3 2 4 3" xfId="39912" xr:uid="{00000000-0005-0000-0000-000035090000}"/>
    <cellStyle name="Prozent 3 3 3 2 4 4" xfId="53403" xr:uid="{00000000-0005-0000-0000-000035090000}"/>
    <cellStyle name="Prozent 3 3 3 2 5" xfId="16359" xr:uid="{00000000-0005-0000-0000-000035090000}"/>
    <cellStyle name="Prozent 3 3 3 2 6" xfId="29843" xr:uid="{00000000-0005-0000-0000-000035090000}"/>
    <cellStyle name="Prozent 3 3 3 2 7" xfId="43334" xr:uid="{00000000-0005-0000-0000-000035090000}"/>
    <cellStyle name="Prozent 3 3 3 3" xfId="5138" xr:uid="{00000000-0005-0000-0000-000034090000}"/>
    <cellStyle name="Prozent 3 3 3 3 2" xfId="18589" xr:uid="{00000000-0005-0000-0000-000034090000}"/>
    <cellStyle name="Prozent 3 3 3 3 3" xfId="32073" xr:uid="{00000000-0005-0000-0000-000034090000}"/>
    <cellStyle name="Prozent 3 3 3 3 4" xfId="45564" xr:uid="{00000000-0005-0000-0000-000034090000}"/>
    <cellStyle name="Prozent 3 3 3 4" xfId="8494" xr:uid="{00000000-0005-0000-0000-000034090000}"/>
    <cellStyle name="Prozent 3 3 3 4 2" xfId="21945" xr:uid="{00000000-0005-0000-0000-000034090000}"/>
    <cellStyle name="Prozent 3 3 3 4 3" xfId="35429" xr:uid="{00000000-0005-0000-0000-000034090000}"/>
    <cellStyle name="Prozent 3 3 3 4 4" xfId="48920" xr:uid="{00000000-0005-0000-0000-000034090000}"/>
    <cellStyle name="Prozent 3 3 3 5" xfId="11850" xr:uid="{00000000-0005-0000-0000-000034090000}"/>
    <cellStyle name="Prozent 3 3 3 5 2" xfId="25301" xr:uid="{00000000-0005-0000-0000-000034090000}"/>
    <cellStyle name="Prozent 3 3 3 5 3" xfId="38785" xr:uid="{00000000-0005-0000-0000-000034090000}"/>
    <cellStyle name="Prozent 3 3 3 5 4" xfId="52276" xr:uid="{00000000-0005-0000-0000-000034090000}"/>
    <cellStyle name="Prozent 3 3 3 6" xfId="15232" xr:uid="{00000000-0005-0000-0000-000034090000}"/>
    <cellStyle name="Prozent 3 3 3 7" xfId="28716" xr:uid="{00000000-0005-0000-0000-000034090000}"/>
    <cellStyle name="Prozent 3 3 3 8" xfId="42207" xr:uid="{00000000-0005-0000-0000-000034090000}"/>
    <cellStyle name="Prozent 3 3 4" xfId="2343" xr:uid="{00000000-0005-0000-0000-000036090000}"/>
    <cellStyle name="Prozent 3 3 4 2" xfId="5705" xr:uid="{00000000-0005-0000-0000-000036090000}"/>
    <cellStyle name="Prozent 3 3 4 2 2" xfId="19156" xr:uid="{00000000-0005-0000-0000-000036090000}"/>
    <cellStyle name="Prozent 3 3 4 2 3" xfId="32640" xr:uid="{00000000-0005-0000-0000-000036090000}"/>
    <cellStyle name="Prozent 3 3 4 2 4" xfId="46131" xr:uid="{00000000-0005-0000-0000-000036090000}"/>
    <cellStyle name="Prozent 3 3 4 3" xfId="9061" xr:uid="{00000000-0005-0000-0000-000036090000}"/>
    <cellStyle name="Prozent 3 3 4 3 2" xfId="22512" xr:uid="{00000000-0005-0000-0000-000036090000}"/>
    <cellStyle name="Prozent 3 3 4 3 3" xfId="35996" xr:uid="{00000000-0005-0000-0000-000036090000}"/>
    <cellStyle name="Prozent 3 3 4 3 4" xfId="49487" xr:uid="{00000000-0005-0000-0000-000036090000}"/>
    <cellStyle name="Prozent 3 3 4 4" xfId="12417" xr:uid="{00000000-0005-0000-0000-000036090000}"/>
    <cellStyle name="Prozent 3 3 4 4 2" xfId="25868" xr:uid="{00000000-0005-0000-0000-000036090000}"/>
    <cellStyle name="Prozent 3 3 4 4 3" xfId="39352" xr:uid="{00000000-0005-0000-0000-000036090000}"/>
    <cellStyle name="Prozent 3 3 4 4 4" xfId="52843" xr:uid="{00000000-0005-0000-0000-000036090000}"/>
    <cellStyle name="Prozent 3 3 4 5" xfId="15799" xr:uid="{00000000-0005-0000-0000-000036090000}"/>
    <cellStyle name="Prozent 3 3 4 6" xfId="29283" xr:uid="{00000000-0005-0000-0000-000036090000}"/>
    <cellStyle name="Prozent 3 3 4 7" xfId="42774" xr:uid="{00000000-0005-0000-0000-000036090000}"/>
    <cellStyle name="Prozent 3 3 5" xfId="3449" xr:uid="{00000000-0005-0000-0000-000037090000}"/>
    <cellStyle name="Prozent 3 3 5 2" xfId="6810" xr:uid="{00000000-0005-0000-0000-000037090000}"/>
    <cellStyle name="Prozent 3 3 5 2 2" xfId="20261" xr:uid="{00000000-0005-0000-0000-000037090000}"/>
    <cellStyle name="Prozent 3 3 5 2 3" xfId="33745" xr:uid="{00000000-0005-0000-0000-000037090000}"/>
    <cellStyle name="Prozent 3 3 5 2 4" xfId="47236" xr:uid="{00000000-0005-0000-0000-000037090000}"/>
    <cellStyle name="Prozent 3 3 5 3" xfId="10166" xr:uid="{00000000-0005-0000-0000-000037090000}"/>
    <cellStyle name="Prozent 3 3 5 3 2" xfId="23617" xr:uid="{00000000-0005-0000-0000-000037090000}"/>
    <cellStyle name="Prozent 3 3 5 3 3" xfId="37101" xr:uid="{00000000-0005-0000-0000-000037090000}"/>
    <cellStyle name="Prozent 3 3 5 3 4" xfId="50592" xr:uid="{00000000-0005-0000-0000-000037090000}"/>
    <cellStyle name="Prozent 3 3 5 4" xfId="13522" xr:uid="{00000000-0005-0000-0000-000037090000}"/>
    <cellStyle name="Prozent 3 3 5 4 2" xfId="26973" xr:uid="{00000000-0005-0000-0000-000037090000}"/>
    <cellStyle name="Prozent 3 3 5 4 3" xfId="40457" xr:uid="{00000000-0005-0000-0000-000037090000}"/>
    <cellStyle name="Prozent 3 3 5 4 4" xfId="53948" xr:uid="{00000000-0005-0000-0000-000037090000}"/>
    <cellStyle name="Prozent 3 3 5 5" xfId="16904" xr:uid="{00000000-0005-0000-0000-000037090000}"/>
    <cellStyle name="Prozent 3 3 5 6" xfId="30388" xr:uid="{00000000-0005-0000-0000-000037090000}"/>
    <cellStyle name="Prozent 3 3 5 7" xfId="43879" xr:uid="{00000000-0005-0000-0000-000037090000}"/>
    <cellStyle name="Prozent 3 3 6" xfId="4029" xr:uid="{00000000-0005-0000-0000-000038090000}"/>
    <cellStyle name="Prozent 3 3 6 2" xfId="7386" xr:uid="{00000000-0005-0000-0000-000038090000}"/>
    <cellStyle name="Prozent 3 3 6 2 2" xfId="20837" xr:uid="{00000000-0005-0000-0000-000038090000}"/>
    <cellStyle name="Prozent 3 3 6 2 3" xfId="34321" xr:uid="{00000000-0005-0000-0000-000038090000}"/>
    <cellStyle name="Prozent 3 3 6 2 4" xfId="47812" xr:uid="{00000000-0005-0000-0000-000038090000}"/>
    <cellStyle name="Prozent 3 3 6 3" xfId="10742" xr:uid="{00000000-0005-0000-0000-000038090000}"/>
    <cellStyle name="Prozent 3 3 6 3 2" xfId="24193" xr:uid="{00000000-0005-0000-0000-000038090000}"/>
    <cellStyle name="Prozent 3 3 6 3 3" xfId="37677" xr:uid="{00000000-0005-0000-0000-000038090000}"/>
    <cellStyle name="Prozent 3 3 6 3 4" xfId="51168" xr:uid="{00000000-0005-0000-0000-000038090000}"/>
    <cellStyle name="Prozent 3 3 6 4" xfId="14098" xr:uid="{00000000-0005-0000-0000-000038090000}"/>
    <cellStyle name="Prozent 3 3 6 4 2" xfId="27549" xr:uid="{00000000-0005-0000-0000-000038090000}"/>
    <cellStyle name="Prozent 3 3 6 4 3" xfId="41033" xr:uid="{00000000-0005-0000-0000-000038090000}"/>
    <cellStyle name="Prozent 3 3 6 4 4" xfId="54524" xr:uid="{00000000-0005-0000-0000-000038090000}"/>
    <cellStyle name="Prozent 3 3 6 5" xfId="17480" xr:uid="{00000000-0005-0000-0000-000038090000}"/>
    <cellStyle name="Prozent 3 3 6 6" xfId="30964" xr:uid="{00000000-0005-0000-0000-000038090000}"/>
    <cellStyle name="Prozent 3 3 6 7" xfId="44455" xr:uid="{00000000-0005-0000-0000-000038090000}"/>
    <cellStyle name="Prozent 3 3 7" xfId="4579" xr:uid="{00000000-0005-0000-0000-00002D090000}"/>
    <cellStyle name="Prozent 3 3 7 2" xfId="18030" xr:uid="{00000000-0005-0000-0000-00002D090000}"/>
    <cellStyle name="Prozent 3 3 7 3" xfId="31514" xr:uid="{00000000-0005-0000-0000-00002D090000}"/>
    <cellStyle name="Prozent 3 3 7 4" xfId="45005" xr:uid="{00000000-0005-0000-0000-00002D090000}"/>
    <cellStyle name="Prozent 3 3 8" xfId="7935" xr:uid="{00000000-0005-0000-0000-00002D090000}"/>
    <cellStyle name="Prozent 3 3 8 2" xfId="21386" xr:uid="{00000000-0005-0000-0000-00002D090000}"/>
    <cellStyle name="Prozent 3 3 8 3" xfId="34870" xr:uid="{00000000-0005-0000-0000-00002D090000}"/>
    <cellStyle name="Prozent 3 3 8 4" xfId="48361" xr:uid="{00000000-0005-0000-0000-00002D090000}"/>
    <cellStyle name="Prozent 3 3 9" xfId="11291" xr:uid="{00000000-0005-0000-0000-00002D090000}"/>
    <cellStyle name="Prozent 3 3 9 2" xfId="24742" xr:uid="{00000000-0005-0000-0000-00002D090000}"/>
    <cellStyle name="Prozent 3 3 9 3" xfId="38226" xr:uid="{00000000-0005-0000-0000-00002D090000}"/>
    <cellStyle name="Prozent 3 3 9 4" xfId="51717" xr:uid="{00000000-0005-0000-0000-00002D090000}"/>
    <cellStyle name="Prozent 3 4" xfId="1331" xr:uid="{00000000-0005-0000-0000-000039090000}"/>
    <cellStyle name="Prozent 3 4 10" xfId="28292" xr:uid="{00000000-0005-0000-0000-000039090000}"/>
    <cellStyle name="Prozent 3 4 11" xfId="41783" xr:uid="{00000000-0005-0000-0000-000039090000}"/>
    <cellStyle name="Prozent 3 4 2" xfId="1901" xr:uid="{00000000-0005-0000-0000-00003A090000}"/>
    <cellStyle name="Prozent 3 4 2 2" xfId="3041" xr:uid="{00000000-0005-0000-0000-00003B090000}"/>
    <cellStyle name="Prozent 3 4 2 2 2" xfId="6402" xr:uid="{00000000-0005-0000-0000-00003B090000}"/>
    <cellStyle name="Prozent 3 4 2 2 2 2" xfId="19853" xr:uid="{00000000-0005-0000-0000-00003B090000}"/>
    <cellStyle name="Prozent 3 4 2 2 2 3" xfId="33337" xr:uid="{00000000-0005-0000-0000-00003B090000}"/>
    <cellStyle name="Prozent 3 4 2 2 2 4" xfId="46828" xr:uid="{00000000-0005-0000-0000-00003B090000}"/>
    <cellStyle name="Prozent 3 4 2 2 3" xfId="9758" xr:uid="{00000000-0005-0000-0000-00003B090000}"/>
    <cellStyle name="Prozent 3 4 2 2 3 2" xfId="23209" xr:uid="{00000000-0005-0000-0000-00003B090000}"/>
    <cellStyle name="Prozent 3 4 2 2 3 3" xfId="36693" xr:uid="{00000000-0005-0000-0000-00003B090000}"/>
    <cellStyle name="Prozent 3 4 2 2 3 4" xfId="50184" xr:uid="{00000000-0005-0000-0000-00003B090000}"/>
    <cellStyle name="Prozent 3 4 2 2 4" xfId="13114" xr:uid="{00000000-0005-0000-0000-00003B090000}"/>
    <cellStyle name="Prozent 3 4 2 2 4 2" xfId="26565" xr:uid="{00000000-0005-0000-0000-00003B090000}"/>
    <cellStyle name="Prozent 3 4 2 2 4 3" xfId="40049" xr:uid="{00000000-0005-0000-0000-00003B090000}"/>
    <cellStyle name="Prozent 3 4 2 2 4 4" xfId="53540" xr:uid="{00000000-0005-0000-0000-00003B090000}"/>
    <cellStyle name="Prozent 3 4 2 2 5" xfId="16496" xr:uid="{00000000-0005-0000-0000-00003B090000}"/>
    <cellStyle name="Prozent 3 4 2 2 6" xfId="29980" xr:uid="{00000000-0005-0000-0000-00003B090000}"/>
    <cellStyle name="Prozent 3 4 2 2 7" xfId="43471" xr:uid="{00000000-0005-0000-0000-00003B090000}"/>
    <cellStyle name="Prozent 3 4 2 3" xfId="5275" xr:uid="{00000000-0005-0000-0000-00003A090000}"/>
    <cellStyle name="Prozent 3 4 2 3 2" xfId="18726" xr:uid="{00000000-0005-0000-0000-00003A090000}"/>
    <cellStyle name="Prozent 3 4 2 3 3" xfId="32210" xr:uid="{00000000-0005-0000-0000-00003A090000}"/>
    <cellStyle name="Prozent 3 4 2 3 4" xfId="45701" xr:uid="{00000000-0005-0000-0000-00003A090000}"/>
    <cellStyle name="Prozent 3 4 2 4" xfId="8631" xr:uid="{00000000-0005-0000-0000-00003A090000}"/>
    <cellStyle name="Prozent 3 4 2 4 2" xfId="22082" xr:uid="{00000000-0005-0000-0000-00003A090000}"/>
    <cellStyle name="Prozent 3 4 2 4 3" xfId="35566" xr:uid="{00000000-0005-0000-0000-00003A090000}"/>
    <cellStyle name="Prozent 3 4 2 4 4" xfId="49057" xr:uid="{00000000-0005-0000-0000-00003A090000}"/>
    <cellStyle name="Prozent 3 4 2 5" xfId="11987" xr:uid="{00000000-0005-0000-0000-00003A090000}"/>
    <cellStyle name="Prozent 3 4 2 5 2" xfId="25438" xr:uid="{00000000-0005-0000-0000-00003A090000}"/>
    <cellStyle name="Prozent 3 4 2 5 3" xfId="38922" xr:uid="{00000000-0005-0000-0000-00003A090000}"/>
    <cellStyle name="Prozent 3 4 2 5 4" xfId="52413" xr:uid="{00000000-0005-0000-0000-00003A090000}"/>
    <cellStyle name="Prozent 3 4 2 6" xfId="15369" xr:uid="{00000000-0005-0000-0000-00003A090000}"/>
    <cellStyle name="Prozent 3 4 2 7" xfId="28853" xr:uid="{00000000-0005-0000-0000-00003A090000}"/>
    <cellStyle name="Prozent 3 4 2 8" xfId="42344" xr:uid="{00000000-0005-0000-0000-00003A090000}"/>
    <cellStyle name="Prozent 3 4 3" xfId="2481" xr:uid="{00000000-0005-0000-0000-00003C090000}"/>
    <cellStyle name="Prozent 3 4 3 2" xfId="5842" xr:uid="{00000000-0005-0000-0000-00003C090000}"/>
    <cellStyle name="Prozent 3 4 3 2 2" xfId="19293" xr:uid="{00000000-0005-0000-0000-00003C090000}"/>
    <cellStyle name="Prozent 3 4 3 2 3" xfId="32777" xr:uid="{00000000-0005-0000-0000-00003C090000}"/>
    <cellStyle name="Prozent 3 4 3 2 4" xfId="46268" xr:uid="{00000000-0005-0000-0000-00003C090000}"/>
    <cellStyle name="Prozent 3 4 3 3" xfId="9198" xr:uid="{00000000-0005-0000-0000-00003C090000}"/>
    <cellStyle name="Prozent 3 4 3 3 2" xfId="22649" xr:uid="{00000000-0005-0000-0000-00003C090000}"/>
    <cellStyle name="Prozent 3 4 3 3 3" xfId="36133" xr:uid="{00000000-0005-0000-0000-00003C090000}"/>
    <cellStyle name="Prozent 3 4 3 3 4" xfId="49624" xr:uid="{00000000-0005-0000-0000-00003C090000}"/>
    <cellStyle name="Prozent 3 4 3 4" xfId="12554" xr:uid="{00000000-0005-0000-0000-00003C090000}"/>
    <cellStyle name="Prozent 3 4 3 4 2" xfId="26005" xr:uid="{00000000-0005-0000-0000-00003C090000}"/>
    <cellStyle name="Prozent 3 4 3 4 3" xfId="39489" xr:uid="{00000000-0005-0000-0000-00003C090000}"/>
    <cellStyle name="Prozent 3 4 3 4 4" xfId="52980" xr:uid="{00000000-0005-0000-0000-00003C090000}"/>
    <cellStyle name="Prozent 3 4 3 5" xfId="15936" xr:uid="{00000000-0005-0000-0000-00003C090000}"/>
    <cellStyle name="Prozent 3 4 3 6" xfId="29420" xr:uid="{00000000-0005-0000-0000-00003C090000}"/>
    <cellStyle name="Prozent 3 4 3 7" xfId="42911" xr:uid="{00000000-0005-0000-0000-00003C090000}"/>
    <cellStyle name="Prozent 3 4 4" xfId="3586" xr:uid="{00000000-0005-0000-0000-00003D090000}"/>
    <cellStyle name="Prozent 3 4 4 2" xfId="6947" xr:uid="{00000000-0005-0000-0000-00003D090000}"/>
    <cellStyle name="Prozent 3 4 4 2 2" xfId="20398" xr:uid="{00000000-0005-0000-0000-00003D090000}"/>
    <cellStyle name="Prozent 3 4 4 2 3" xfId="33882" xr:uid="{00000000-0005-0000-0000-00003D090000}"/>
    <cellStyle name="Prozent 3 4 4 2 4" xfId="47373" xr:uid="{00000000-0005-0000-0000-00003D090000}"/>
    <cellStyle name="Prozent 3 4 4 3" xfId="10303" xr:uid="{00000000-0005-0000-0000-00003D090000}"/>
    <cellStyle name="Prozent 3 4 4 3 2" xfId="23754" xr:uid="{00000000-0005-0000-0000-00003D090000}"/>
    <cellStyle name="Prozent 3 4 4 3 3" xfId="37238" xr:uid="{00000000-0005-0000-0000-00003D090000}"/>
    <cellStyle name="Prozent 3 4 4 3 4" xfId="50729" xr:uid="{00000000-0005-0000-0000-00003D090000}"/>
    <cellStyle name="Prozent 3 4 4 4" xfId="13659" xr:uid="{00000000-0005-0000-0000-00003D090000}"/>
    <cellStyle name="Prozent 3 4 4 4 2" xfId="27110" xr:uid="{00000000-0005-0000-0000-00003D090000}"/>
    <cellStyle name="Prozent 3 4 4 4 3" xfId="40594" xr:uid="{00000000-0005-0000-0000-00003D090000}"/>
    <cellStyle name="Prozent 3 4 4 4 4" xfId="54085" xr:uid="{00000000-0005-0000-0000-00003D090000}"/>
    <cellStyle name="Prozent 3 4 4 5" xfId="17041" xr:uid="{00000000-0005-0000-0000-00003D090000}"/>
    <cellStyle name="Prozent 3 4 4 6" xfId="30525" xr:uid="{00000000-0005-0000-0000-00003D090000}"/>
    <cellStyle name="Prozent 3 4 4 7" xfId="44016" xr:uid="{00000000-0005-0000-0000-00003D090000}"/>
    <cellStyle name="Prozent 3 4 5" xfId="4166" xr:uid="{00000000-0005-0000-0000-00003E090000}"/>
    <cellStyle name="Prozent 3 4 5 2" xfId="7523" xr:uid="{00000000-0005-0000-0000-00003E090000}"/>
    <cellStyle name="Prozent 3 4 5 2 2" xfId="20974" xr:uid="{00000000-0005-0000-0000-00003E090000}"/>
    <cellStyle name="Prozent 3 4 5 2 3" xfId="34458" xr:uid="{00000000-0005-0000-0000-00003E090000}"/>
    <cellStyle name="Prozent 3 4 5 2 4" xfId="47949" xr:uid="{00000000-0005-0000-0000-00003E090000}"/>
    <cellStyle name="Prozent 3 4 5 3" xfId="10879" xr:uid="{00000000-0005-0000-0000-00003E090000}"/>
    <cellStyle name="Prozent 3 4 5 3 2" xfId="24330" xr:uid="{00000000-0005-0000-0000-00003E090000}"/>
    <cellStyle name="Prozent 3 4 5 3 3" xfId="37814" xr:uid="{00000000-0005-0000-0000-00003E090000}"/>
    <cellStyle name="Prozent 3 4 5 3 4" xfId="51305" xr:uid="{00000000-0005-0000-0000-00003E090000}"/>
    <cellStyle name="Prozent 3 4 5 4" xfId="14235" xr:uid="{00000000-0005-0000-0000-00003E090000}"/>
    <cellStyle name="Prozent 3 4 5 4 2" xfId="27686" xr:uid="{00000000-0005-0000-0000-00003E090000}"/>
    <cellStyle name="Prozent 3 4 5 4 3" xfId="41170" xr:uid="{00000000-0005-0000-0000-00003E090000}"/>
    <cellStyle name="Prozent 3 4 5 4 4" xfId="54661" xr:uid="{00000000-0005-0000-0000-00003E090000}"/>
    <cellStyle name="Prozent 3 4 5 5" xfId="17617" xr:uid="{00000000-0005-0000-0000-00003E090000}"/>
    <cellStyle name="Prozent 3 4 5 6" xfId="31101" xr:uid="{00000000-0005-0000-0000-00003E090000}"/>
    <cellStyle name="Prozent 3 4 5 7" xfId="44592" xr:uid="{00000000-0005-0000-0000-00003E090000}"/>
    <cellStyle name="Prozent 3 4 6" xfId="4716" xr:uid="{00000000-0005-0000-0000-000039090000}"/>
    <cellStyle name="Prozent 3 4 6 2" xfId="18167" xr:uid="{00000000-0005-0000-0000-000039090000}"/>
    <cellStyle name="Prozent 3 4 6 3" xfId="31651" xr:uid="{00000000-0005-0000-0000-000039090000}"/>
    <cellStyle name="Prozent 3 4 6 4" xfId="45142" xr:uid="{00000000-0005-0000-0000-000039090000}"/>
    <cellStyle name="Prozent 3 4 7" xfId="8072" xr:uid="{00000000-0005-0000-0000-000039090000}"/>
    <cellStyle name="Prozent 3 4 7 2" xfId="21523" xr:uid="{00000000-0005-0000-0000-000039090000}"/>
    <cellStyle name="Prozent 3 4 7 3" xfId="35007" xr:uid="{00000000-0005-0000-0000-000039090000}"/>
    <cellStyle name="Prozent 3 4 7 4" xfId="48498" xr:uid="{00000000-0005-0000-0000-000039090000}"/>
    <cellStyle name="Prozent 3 4 8" xfId="11428" xr:uid="{00000000-0005-0000-0000-000039090000}"/>
    <cellStyle name="Prozent 3 4 8 2" xfId="24879" xr:uid="{00000000-0005-0000-0000-000039090000}"/>
    <cellStyle name="Prozent 3 4 8 3" xfId="38363" xr:uid="{00000000-0005-0000-0000-000039090000}"/>
    <cellStyle name="Prozent 3 4 8 4" xfId="51854" xr:uid="{00000000-0005-0000-0000-000039090000}"/>
    <cellStyle name="Prozent 3 4 9" xfId="14809" xr:uid="{00000000-0005-0000-0000-000039090000}"/>
    <cellStyle name="Prozent 3 5" xfId="1071" xr:uid="{00000000-0005-0000-0000-00003F090000}"/>
    <cellStyle name="Prozent 3 5 2" xfId="1667" xr:uid="{00000000-0005-0000-0000-000040090000}"/>
    <cellStyle name="Prozent 3 5 2 2" xfId="2803" xr:uid="{00000000-0005-0000-0000-000041090000}"/>
    <cellStyle name="Prozent 3 5 2 2 2" xfId="6164" xr:uid="{00000000-0005-0000-0000-000041090000}"/>
    <cellStyle name="Prozent 3 5 2 2 2 2" xfId="19615" xr:uid="{00000000-0005-0000-0000-000041090000}"/>
    <cellStyle name="Prozent 3 5 2 2 2 3" xfId="33099" xr:uid="{00000000-0005-0000-0000-000041090000}"/>
    <cellStyle name="Prozent 3 5 2 2 2 4" xfId="46590" xr:uid="{00000000-0005-0000-0000-000041090000}"/>
    <cellStyle name="Prozent 3 5 2 2 3" xfId="9520" xr:uid="{00000000-0005-0000-0000-000041090000}"/>
    <cellStyle name="Prozent 3 5 2 2 3 2" xfId="22971" xr:uid="{00000000-0005-0000-0000-000041090000}"/>
    <cellStyle name="Prozent 3 5 2 2 3 3" xfId="36455" xr:uid="{00000000-0005-0000-0000-000041090000}"/>
    <cellStyle name="Prozent 3 5 2 2 3 4" xfId="49946" xr:uid="{00000000-0005-0000-0000-000041090000}"/>
    <cellStyle name="Prozent 3 5 2 2 4" xfId="12876" xr:uid="{00000000-0005-0000-0000-000041090000}"/>
    <cellStyle name="Prozent 3 5 2 2 4 2" xfId="26327" xr:uid="{00000000-0005-0000-0000-000041090000}"/>
    <cellStyle name="Prozent 3 5 2 2 4 3" xfId="39811" xr:uid="{00000000-0005-0000-0000-000041090000}"/>
    <cellStyle name="Prozent 3 5 2 2 4 4" xfId="53302" xr:uid="{00000000-0005-0000-0000-000041090000}"/>
    <cellStyle name="Prozent 3 5 2 2 5" xfId="16258" xr:uid="{00000000-0005-0000-0000-000041090000}"/>
    <cellStyle name="Prozent 3 5 2 2 6" xfId="29742" xr:uid="{00000000-0005-0000-0000-000041090000}"/>
    <cellStyle name="Prozent 3 5 2 2 7" xfId="43233" xr:uid="{00000000-0005-0000-0000-000041090000}"/>
    <cellStyle name="Prozent 3 5 2 3" xfId="5037" xr:uid="{00000000-0005-0000-0000-000040090000}"/>
    <cellStyle name="Prozent 3 5 2 3 2" xfId="18488" xr:uid="{00000000-0005-0000-0000-000040090000}"/>
    <cellStyle name="Prozent 3 5 2 3 3" xfId="31972" xr:uid="{00000000-0005-0000-0000-000040090000}"/>
    <cellStyle name="Prozent 3 5 2 3 4" xfId="45463" xr:uid="{00000000-0005-0000-0000-000040090000}"/>
    <cellStyle name="Prozent 3 5 2 4" xfId="8393" xr:uid="{00000000-0005-0000-0000-000040090000}"/>
    <cellStyle name="Prozent 3 5 2 4 2" xfId="21844" xr:uid="{00000000-0005-0000-0000-000040090000}"/>
    <cellStyle name="Prozent 3 5 2 4 3" xfId="35328" xr:uid="{00000000-0005-0000-0000-000040090000}"/>
    <cellStyle name="Prozent 3 5 2 4 4" xfId="48819" xr:uid="{00000000-0005-0000-0000-000040090000}"/>
    <cellStyle name="Prozent 3 5 2 5" xfId="11749" xr:uid="{00000000-0005-0000-0000-000040090000}"/>
    <cellStyle name="Prozent 3 5 2 5 2" xfId="25200" xr:uid="{00000000-0005-0000-0000-000040090000}"/>
    <cellStyle name="Prozent 3 5 2 5 3" xfId="38684" xr:uid="{00000000-0005-0000-0000-000040090000}"/>
    <cellStyle name="Prozent 3 5 2 5 4" xfId="52175" xr:uid="{00000000-0005-0000-0000-000040090000}"/>
    <cellStyle name="Prozent 3 5 2 6" xfId="15131" xr:uid="{00000000-0005-0000-0000-000040090000}"/>
    <cellStyle name="Prozent 3 5 2 7" xfId="28615" xr:uid="{00000000-0005-0000-0000-000040090000}"/>
    <cellStyle name="Prozent 3 5 2 8" xfId="42106" xr:uid="{00000000-0005-0000-0000-000040090000}"/>
    <cellStyle name="Prozent 3 5 3" xfId="2227" xr:uid="{00000000-0005-0000-0000-000042090000}"/>
    <cellStyle name="Prozent 3 5 3 2" xfId="5601" xr:uid="{00000000-0005-0000-0000-000042090000}"/>
    <cellStyle name="Prozent 3 5 3 2 2" xfId="19052" xr:uid="{00000000-0005-0000-0000-000042090000}"/>
    <cellStyle name="Prozent 3 5 3 2 3" xfId="32536" xr:uid="{00000000-0005-0000-0000-000042090000}"/>
    <cellStyle name="Prozent 3 5 3 2 4" xfId="46027" xr:uid="{00000000-0005-0000-0000-000042090000}"/>
    <cellStyle name="Prozent 3 5 3 3" xfId="8957" xr:uid="{00000000-0005-0000-0000-000042090000}"/>
    <cellStyle name="Prozent 3 5 3 3 2" xfId="22408" xr:uid="{00000000-0005-0000-0000-000042090000}"/>
    <cellStyle name="Prozent 3 5 3 3 3" xfId="35892" xr:uid="{00000000-0005-0000-0000-000042090000}"/>
    <cellStyle name="Prozent 3 5 3 3 4" xfId="49383" xr:uid="{00000000-0005-0000-0000-000042090000}"/>
    <cellStyle name="Prozent 3 5 3 4" xfId="12313" xr:uid="{00000000-0005-0000-0000-000042090000}"/>
    <cellStyle name="Prozent 3 5 3 4 2" xfId="25764" xr:uid="{00000000-0005-0000-0000-000042090000}"/>
    <cellStyle name="Prozent 3 5 3 4 3" xfId="39248" xr:uid="{00000000-0005-0000-0000-000042090000}"/>
    <cellStyle name="Prozent 3 5 3 4 4" xfId="52739" xr:uid="{00000000-0005-0000-0000-000042090000}"/>
    <cellStyle name="Prozent 3 5 3 5" xfId="15695" xr:uid="{00000000-0005-0000-0000-000042090000}"/>
    <cellStyle name="Prozent 3 5 3 6" xfId="29179" xr:uid="{00000000-0005-0000-0000-000042090000}"/>
    <cellStyle name="Prozent 3 5 3 7" xfId="42670" xr:uid="{00000000-0005-0000-0000-000042090000}"/>
    <cellStyle name="Prozent 3 5 4" xfId="4475" xr:uid="{00000000-0005-0000-0000-00003F090000}"/>
    <cellStyle name="Prozent 3 5 4 2" xfId="17926" xr:uid="{00000000-0005-0000-0000-00003F090000}"/>
    <cellStyle name="Prozent 3 5 4 3" xfId="31410" xr:uid="{00000000-0005-0000-0000-00003F090000}"/>
    <cellStyle name="Prozent 3 5 4 4" xfId="44901" xr:uid="{00000000-0005-0000-0000-00003F090000}"/>
    <cellStyle name="Prozent 3 5 5" xfId="7831" xr:uid="{00000000-0005-0000-0000-00003F090000}"/>
    <cellStyle name="Prozent 3 5 5 2" xfId="21282" xr:uid="{00000000-0005-0000-0000-00003F090000}"/>
    <cellStyle name="Prozent 3 5 5 3" xfId="34766" xr:uid="{00000000-0005-0000-0000-00003F090000}"/>
    <cellStyle name="Prozent 3 5 5 4" xfId="48257" xr:uid="{00000000-0005-0000-0000-00003F090000}"/>
    <cellStyle name="Prozent 3 5 6" xfId="11187" xr:uid="{00000000-0005-0000-0000-00003F090000}"/>
    <cellStyle name="Prozent 3 5 6 2" xfId="24638" xr:uid="{00000000-0005-0000-0000-00003F090000}"/>
    <cellStyle name="Prozent 3 5 6 3" xfId="38122" xr:uid="{00000000-0005-0000-0000-00003F090000}"/>
    <cellStyle name="Prozent 3 5 6 4" xfId="51613" xr:uid="{00000000-0005-0000-0000-00003F090000}"/>
    <cellStyle name="Prozent 3 5 7" xfId="14568" xr:uid="{00000000-0005-0000-0000-00003F090000}"/>
    <cellStyle name="Prozent 3 5 8" xfId="28033" xr:uid="{00000000-0005-0000-0000-00003F090000}"/>
    <cellStyle name="Prozent 3 5 9" xfId="41500" xr:uid="{00000000-0005-0000-0000-00003F090000}"/>
    <cellStyle name="Prozent 3 6" xfId="1059" xr:uid="{00000000-0005-0000-0000-000043090000}"/>
    <cellStyle name="Prozent 3 6 2" xfId="1656" xr:uid="{00000000-0005-0000-0000-000044090000}"/>
    <cellStyle name="Prozent 3 6 2 2" xfId="2792" xr:uid="{00000000-0005-0000-0000-000045090000}"/>
    <cellStyle name="Prozent 3 6 2 2 2" xfId="6153" xr:uid="{00000000-0005-0000-0000-000045090000}"/>
    <cellStyle name="Prozent 3 6 2 2 2 2" xfId="19604" xr:uid="{00000000-0005-0000-0000-000045090000}"/>
    <cellStyle name="Prozent 3 6 2 2 2 3" xfId="33088" xr:uid="{00000000-0005-0000-0000-000045090000}"/>
    <cellStyle name="Prozent 3 6 2 2 2 4" xfId="46579" xr:uid="{00000000-0005-0000-0000-000045090000}"/>
    <cellStyle name="Prozent 3 6 2 2 3" xfId="9509" xr:uid="{00000000-0005-0000-0000-000045090000}"/>
    <cellStyle name="Prozent 3 6 2 2 3 2" xfId="22960" xr:uid="{00000000-0005-0000-0000-000045090000}"/>
    <cellStyle name="Prozent 3 6 2 2 3 3" xfId="36444" xr:uid="{00000000-0005-0000-0000-000045090000}"/>
    <cellStyle name="Prozent 3 6 2 2 3 4" xfId="49935" xr:uid="{00000000-0005-0000-0000-000045090000}"/>
    <cellStyle name="Prozent 3 6 2 2 4" xfId="12865" xr:uid="{00000000-0005-0000-0000-000045090000}"/>
    <cellStyle name="Prozent 3 6 2 2 4 2" xfId="26316" xr:uid="{00000000-0005-0000-0000-000045090000}"/>
    <cellStyle name="Prozent 3 6 2 2 4 3" xfId="39800" xr:uid="{00000000-0005-0000-0000-000045090000}"/>
    <cellStyle name="Prozent 3 6 2 2 4 4" xfId="53291" xr:uid="{00000000-0005-0000-0000-000045090000}"/>
    <cellStyle name="Prozent 3 6 2 2 5" xfId="16247" xr:uid="{00000000-0005-0000-0000-000045090000}"/>
    <cellStyle name="Prozent 3 6 2 2 6" xfId="29731" xr:uid="{00000000-0005-0000-0000-000045090000}"/>
    <cellStyle name="Prozent 3 6 2 2 7" xfId="43222" xr:uid="{00000000-0005-0000-0000-000045090000}"/>
    <cellStyle name="Prozent 3 6 2 3" xfId="5026" xr:uid="{00000000-0005-0000-0000-000044090000}"/>
    <cellStyle name="Prozent 3 6 2 3 2" xfId="18477" xr:uid="{00000000-0005-0000-0000-000044090000}"/>
    <cellStyle name="Prozent 3 6 2 3 3" xfId="31961" xr:uid="{00000000-0005-0000-0000-000044090000}"/>
    <cellStyle name="Prozent 3 6 2 3 4" xfId="45452" xr:uid="{00000000-0005-0000-0000-000044090000}"/>
    <cellStyle name="Prozent 3 6 2 4" xfId="8382" xr:uid="{00000000-0005-0000-0000-000044090000}"/>
    <cellStyle name="Prozent 3 6 2 4 2" xfId="21833" xr:uid="{00000000-0005-0000-0000-000044090000}"/>
    <cellStyle name="Prozent 3 6 2 4 3" xfId="35317" xr:uid="{00000000-0005-0000-0000-000044090000}"/>
    <cellStyle name="Prozent 3 6 2 4 4" xfId="48808" xr:uid="{00000000-0005-0000-0000-000044090000}"/>
    <cellStyle name="Prozent 3 6 2 5" xfId="11738" xr:uid="{00000000-0005-0000-0000-000044090000}"/>
    <cellStyle name="Prozent 3 6 2 5 2" xfId="25189" xr:uid="{00000000-0005-0000-0000-000044090000}"/>
    <cellStyle name="Prozent 3 6 2 5 3" xfId="38673" xr:uid="{00000000-0005-0000-0000-000044090000}"/>
    <cellStyle name="Prozent 3 6 2 5 4" xfId="52164" xr:uid="{00000000-0005-0000-0000-000044090000}"/>
    <cellStyle name="Prozent 3 6 2 6" xfId="15120" xr:uid="{00000000-0005-0000-0000-000044090000}"/>
    <cellStyle name="Prozent 3 6 2 7" xfId="28604" xr:uid="{00000000-0005-0000-0000-000044090000}"/>
    <cellStyle name="Prozent 3 6 2 8" xfId="42095" xr:uid="{00000000-0005-0000-0000-000044090000}"/>
    <cellStyle name="Prozent 3 6 3" xfId="2215" xr:uid="{00000000-0005-0000-0000-000046090000}"/>
    <cellStyle name="Prozent 3 6 3 2" xfId="5590" xr:uid="{00000000-0005-0000-0000-000046090000}"/>
    <cellStyle name="Prozent 3 6 3 2 2" xfId="19041" xr:uid="{00000000-0005-0000-0000-000046090000}"/>
    <cellStyle name="Prozent 3 6 3 2 3" xfId="32525" xr:uid="{00000000-0005-0000-0000-000046090000}"/>
    <cellStyle name="Prozent 3 6 3 2 4" xfId="46016" xr:uid="{00000000-0005-0000-0000-000046090000}"/>
    <cellStyle name="Prozent 3 6 3 3" xfId="8946" xr:uid="{00000000-0005-0000-0000-000046090000}"/>
    <cellStyle name="Prozent 3 6 3 3 2" xfId="22397" xr:uid="{00000000-0005-0000-0000-000046090000}"/>
    <cellStyle name="Prozent 3 6 3 3 3" xfId="35881" xr:uid="{00000000-0005-0000-0000-000046090000}"/>
    <cellStyle name="Prozent 3 6 3 3 4" xfId="49372" xr:uid="{00000000-0005-0000-0000-000046090000}"/>
    <cellStyle name="Prozent 3 6 3 4" xfId="12302" xr:uid="{00000000-0005-0000-0000-000046090000}"/>
    <cellStyle name="Prozent 3 6 3 4 2" xfId="25753" xr:uid="{00000000-0005-0000-0000-000046090000}"/>
    <cellStyle name="Prozent 3 6 3 4 3" xfId="39237" xr:uid="{00000000-0005-0000-0000-000046090000}"/>
    <cellStyle name="Prozent 3 6 3 4 4" xfId="52728" xr:uid="{00000000-0005-0000-0000-000046090000}"/>
    <cellStyle name="Prozent 3 6 3 5" xfId="15684" xr:uid="{00000000-0005-0000-0000-000046090000}"/>
    <cellStyle name="Prozent 3 6 3 6" xfId="29168" xr:uid="{00000000-0005-0000-0000-000046090000}"/>
    <cellStyle name="Prozent 3 6 3 7" xfId="42659" xr:uid="{00000000-0005-0000-0000-000046090000}"/>
    <cellStyle name="Prozent 3 6 4" xfId="4464" xr:uid="{00000000-0005-0000-0000-000043090000}"/>
    <cellStyle name="Prozent 3 6 4 2" xfId="17915" xr:uid="{00000000-0005-0000-0000-000043090000}"/>
    <cellStyle name="Prozent 3 6 4 3" xfId="31399" xr:uid="{00000000-0005-0000-0000-000043090000}"/>
    <cellStyle name="Prozent 3 6 4 4" xfId="44890" xr:uid="{00000000-0005-0000-0000-000043090000}"/>
    <cellStyle name="Prozent 3 6 5" xfId="7820" xr:uid="{00000000-0005-0000-0000-000043090000}"/>
    <cellStyle name="Prozent 3 6 5 2" xfId="21271" xr:uid="{00000000-0005-0000-0000-000043090000}"/>
    <cellStyle name="Prozent 3 6 5 3" xfId="34755" xr:uid="{00000000-0005-0000-0000-000043090000}"/>
    <cellStyle name="Prozent 3 6 5 4" xfId="48246" xr:uid="{00000000-0005-0000-0000-000043090000}"/>
    <cellStyle name="Prozent 3 6 6" xfId="11176" xr:uid="{00000000-0005-0000-0000-000043090000}"/>
    <cellStyle name="Prozent 3 6 6 2" xfId="24627" xr:uid="{00000000-0005-0000-0000-000043090000}"/>
    <cellStyle name="Prozent 3 6 6 3" xfId="38111" xr:uid="{00000000-0005-0000-0000-000043090000}"/>
    <cellStyle name="Prozent 3 6 6 4" xfId="51602" xr:uid="{00000000-0005-0000-0000-000043090000}"/>
    <cellStyle name="Prozent 3 6 7" xfId="14557" xr:uid="{00000000-0005-0000-0000-000043090000}"/>
    <cellStyle name="Prozent 3 6 8" xfId="28022" xr:uid="{00000000-0005-0000-0000-000043090000}"/>
    <cellStyle name="Prozent 3 6 9" xfId="41489" xr:uid="{00000000-0005-0000-0000-000043090000}"/>
    <cellStyle name="Prozent 3 7" xfId="1633" xr:uid="{00000000-0005-0000-0000-000047090000}"/>
    <cellStyle name="Prozent 3 7 2" xfId="2769" xr:uid="{00000000-0005-0000-0000-000048090000}"/>
    <cellStyle name="Prozent 3 7 2 2" xfId="6130" xr:uid="{00000000-0005-0000-0000-000048090000}"/>
    <cellStyle name="Prozent 3 7 2 2 2" xfId="19581" xr:uid="{00000000-0005-0000-0000-000048090000}"/>
    <cellStyle name="Prozent 3 7 2 2 3" xfId="33065" xr:uid="{00000000-0005-0000-0000-000048090000}"/>
    <cellStyle name="Prozent 3 7 2 2 4" xfId="46556" xr:uid="{00000000-0005-0000-0000-000048090000}"/>
    <cellStyle name="Prozent 3 7 2 3" xfId="9486" xr:uid="{00000000-0005-0000-0000-000048090000}"/>
    <cellStyle name="Prozent 3 7 2 3 2" xfId="22937" xr:uid="{00000000-0005-0000-0000-000048090000}"/>
    <cellStyle name="Prozent 3 7 2 3 3" xfId="36421" xr:uid="{00000000-0005-0000-0000-000048090000}"/>
    <cellStyle name="Prozent 3 7 2 3 4" xfId="49912" xr:uid="{00000000-0005-0000-0000-000048090000}"/>
    <cellStyle name="Prozent 3 7 2 4" xfId="12842" xr:uid="{00000000-0005-0000-0000-000048090000}"/>
    <cellStyle name="Prozent 3 7 2 4 2" xfId="26293" xr:uid="{00000000-0005-0000-0000-000048090000}"/>
    <cellStyle name="Prozent 3 7 2 4 3" xfId="39777" xr:uid="{00000000-0005-0000-0000-000048090000}"/>
    <cellStyle name="Prozent 3 7 2 4 4" xfId="53268" xr:uid="{00000000-0005-0000-0000-000048090000}"/>
    <cellStyle name="Prozent 3 7 2 5" xfId="16224" xr:uid="{00000000-0005-0000-0000-000048090000}"/>
    <cellStyle name="Prozent 3 7 2 6" xfId="29708" xr:uid="{00000000-0005-0000-0000-000048090000}"/>
    <cellStyle name="Prozent 3 7 2 7" xfId="43199" xr:uid="{00000000-0005-0000-0000-000048090000}"/>
    <cellStyle name="Prozent 3 7 3" xfId="5003" xr:uid="{00000000-0005-0000-0000-000047090000}"/>
    <cellStyle name="Prozent 3 7 3 2" xfId="18454" xr:uid="{00000000-0005-0000-0000-000047090000}"/>
    <cellStyle name="Prozent 3 7 3 3" xfId="31938" xr:uid="{00000000-0005-0000-0000-000047090000}"/>
    <cellStyle name="Prozent 3 7 3 4" xfId="45429" xr:uid="{00000000-0005-0000-0000-000047090000}"/>
    <cellStyle name="Prozent 3 7 4" xfId="8359" xr:uid="{00000000-0005-0000-0000-000047090000}"/>
    <cellStyle name="Prozent 3 7 4 2" xfId="21810" xr:uid="{00000000-0005-0000-0000-000047090000}"/>
    <cellStyle name="Prozent 3 7 4 3" xfId="35294" xr:uid="{00000000-0005-0000-0000-000047090000}"/>
    <cellStyle name="Prozent 3 7 4 4" xfId="48785" xr:uid="{00000000-0005-0000-0000-000047090000}"/>
    <cellStyle name="Prozent 3 7 5" xfId="11715" xr:uid="{00000000-0005-0000-0000-000047090000}"/>
    <cellStyle name="Prozent 3 7 5 2" xfId="25166" xr:uid="{00000000-0005-0000-0000-000047090000}"/>
    <cellStyle name="Prozent 3 7 5 3" xfId="38650" xr:uid="{00000000-0005-0000-0000-000047090000}"/>
    <cellStyle name="Prozent 3 7 5 4" xfId="52141" xr:uid="{00000000-0005-0000-0000-000047090000}"/>
    <cellStyle name="Prozent 3 7 6" xfId="15097" xr:uid="{00000000-0005-0000-0000-000047090000}"/>
    <cellStyle name="Prozent 3 7 7" xfId="28581" xr:uid="{00000000-0005-0000-0000-000047090000}"/>
    <cellStyle name="Prozent 3 7 8" xfId="42072" xr:uid="{00000000-0005-0000-0000-000047090000}"/>
    <cellStyle name="Prozent 3 8" xfId="2190" xr:uid="{00000000-0005-0000-0000-000049090000}"/>
    <cellStyle name="Prozent 3 8 2" xfId="5565" xr:uid="{00000000-0005-0000-0000-000049090000}"/>
    <cellStyle name="Prozent 3 8 2 2" xfId="19016" xr:uid="{00000000-0005-0000-0000-000049090000}"/>
    <cellStyle name="Prozent 3 8 2 3" xfId="32500" xr:uid="{00000000-0005-0000-0000-000049090000}"/>
    <cellStyle name="Prozent 3 8 2 4" xfId="45991" xr:uid="{00000000-0005-0000-0000-000049090000}"/>
    <cellStyle name="Prozent 3 8 3" xfId="8921" xr:uid="{00000000-0005-0000-0000-000049090000}"/>
    <cellStyle name="Prozent 3 8 3 2" xfId="22372" xr:uid="{00000000-0005-0000-0000-000049090000}"/>
    <cellStyle name="Prozent 3 8 3 3" xfId="35856" xr:uid="{00000000-0005-0000-0000-000049090000}"/>
    <cellStyle name="Prozent 3 8 3 4" xfId="49347" xr:uid="{00000000-0005-0000-0000-000049090000}"/>
    <cellStyle name="Prozent 3 8 4" xfId="12277" xr:uid="{00000000-0005-0000-0000-000049090000}"/>
    <cellStyle name="Prozent 3 8 4 2" xfId="25728" xr:uid="{00000000-0005-0000-0000-000049090000}"/>
    <cellStyle name="Prozent 3 8 4 3" xfId="39212" xr:uid="{00000000-0005-0000-0000-000049090000}"/>
    <cellStyle name="Prozent 3 8 4 4" xfId="52703" xr:uid="{00000000-0005-0000-0000-000049090000}"/>
    <cellStyle name="Prozent 3 8 5" xfId="15659" xr:uid="{00000000-0005-0000-0000-000049090000}"/>
    <cellStyle name="Prozent 3 8 6" xfId="29143" xr:uid="{00000000-0005-0000-0000-000049090000}"/>
    <cellStyle name="Prozent 3 8 7" xfId="42634" xr:uid="{00000000-0005-0000-0000-000049090000}"/>
    <cellStyle name="Prozent 3 9" xfId="3331" xr:uid="{00000000-0005-0000-0000-00004A090000}"/>
    <cellStyle name="Prozent 3 9 2" xfId="6692" xr:uid="{00000000-0005-0000-0000-00004A090000}"/>
    <cellStyle name="Prozent 3 9 2 2" xfId="20143" xr:uid="{00000000-0005-0000-0000-00004A090000}"/>
    <cellStyle name="Prozent 3 9 2 3" xfId="33627" xr:uid="{00000000-0005-0000-0000-00004A090000}"/>
    <cellStyle name="Prozent 3 9 2 4" xfId="47118" xr:uid="{00000000-0005-0000-0000-00004A090000}"/>
    <cellStyle name="Prozent 3 9 3" xfId="10048" xr:uid="{00000000-0005-0000-0000-00004A090000}"/>
    <cellStyle name="Prozent 3 9 3 2" xfId="23499" xr:uid="{00000000-0005-0000-0000-00004A090000}"/>
    <cellStyle name="Prozent 3 9 3 3" xfId="36983" xr:uid="{00000000-0005-0000-0000-00004A090000}"/>
    <cellStyle name="Prozent 3 9 3 4" xfId="50474" xr:uid="{00000000-0005-0000-0000-00004A090000}"/>
    <cellStyle name="Prozent 3 9 4" xfId="13404" xr:uid="{00000000-0005-0000-0000-00004A090000}"/>
    <cellStyle name="Prozent 3 9 4 2" xfId="26855" xr:uid="{00000000-0005-0000-0000-00004A090000}"/>
    <cellStyle name="Prozent 3 9 4 3" xfId="40339" xr:uid="{00000000-0005-0000-0000-00004A090000}"/>
    <cellStyle name="Prozent 3 9 4 4" xfId="53830" xr:uid="{00000000-0005-0000-0000-00004A090000}"/>
    <cellStyle name="Prozent 3 9 5" xfId="16786" xr:uid="{00000000-0005-0000-0000-00004A090000}"/>
    <cellStyle name="Prozent 3 9 6" xfId="30270" xr:uid="{00000000-0005-0000-0000-00004A090000}"/>
    <cellStyle name="Prozent 3 9 7" xfId="43761" xr:uid="{00000000-0005-0000-0000-00004A090000}"/>
    <cellStyle name="Prozent 4" xfId="679" xr:uid="{00000000-0005-0000-0000-0000D6010000}"/>
    <cellStyle name="Prozent 4 2" xfId="793" xr:uid="{00000000-0005-0000-0000-0000D7010000}"/>
    <cellStyle name="Prozent 4 2 10" xfId="11232" xr:uid="{00000000-0005-0000-0000-00004C090000}"/>
    <cellStyle name="Prozent 4 2 10 2" xfId="24683" xr:uid="{00000000-0005-0000-0000-00004C090000}"/>
    <cellStyle name="Prozent 4 2 10 3" xfId="38167" xr:uid="{00000000-0005-0000-0000-00004C090000}"/>
    <cellStyle name="Prozent 4 2 10 4" xfId="51658" xr:uid="{00000000-0005-0000-0000-00004C090000}"/>
    <cellStyle name="Prozent 4 2 11" xfId="14613" xr:uid="{00000000-0005-0000-0000-00004C090000}"/>
    <cellStyle name="Prozent 4 2 12" xfId="28096" xr:uid="{00000000-0005-0000-0000-00004C090000}"/>
    <cellStyle name="Prozent 4 2 13" xfId="41587" xr:uid="{00000000-0005-0000-0000-00004C090000}"/>
    <cellStyle name="Prozent 4 2 14" xfId="1142" xr:uid="{00000000-0005-0000-0000-00004C090000}"/>
    <cellStyle name="Prozent 4 2 2" xfId="1242" xr:uid="{00000000-0005-0000-0000-00004D090000}"/>
    <cellStyle name="Prozent 4 2 2 10" xfId="14715" xr:uid="{00000000-0005-0000-0000-00004D090000}"/>
    <cellStyle name="Prozent 4 2 2 11" xfId="28198" xr:uid="{00000000-0005-0000-0000-00004D090000}"/>
    <cellStyle name="Prozent 4 2 2 12" xfId="41689" xr:uid="{00000000-0005-0000-0000-00004D090000}"/>
    <cellStyle name="Prozent 4 2 2 2" xfId="1480" xr:uid="{00000000-0005-0000-0000-00004E090000}"/>
    <cellStyle name="Prozent 4 2 2 2 10" xfId="28448" xr:uid="{00000000-0005-0000-0000-00004E090000}"/>
    <cellStyle name="Prozent 4 2 2 2 11" xfId="41939" xr:uid="{00000000-0005-0000-0000-00004E090000}"/>
    <cellStyle name="Prozent 4 2 2 2 2" xfId="2056" xr:uid="{00000000-0005-0000-0000-00004F090000}"/>
    <cellStyle name="Prozent 4 2 2 2 2 2" xfId="3197" xr:uid="{00000000-0005-0000-0000-000050090000}"/>
    <cellStyle name="Prozent 4 2 2 2 2 2 2" xfId="6558" xr:uid="{00000000-0005-0000-0000-000050090000}"/>
    <cellStyle name="Prozent 4 2 2 2 2 2 2 2" xfId="20009" xr:uid="{00000000-0005-0000-0000-000050090000}"/>
    <cellStyle name="Prozent 4 2 2 2 2 2 2 3" xfId="33493" xr:uid="{00000000-0005-0000-0000-000050090000}"/>
    <cellStyle name="Prozent 4 2 2 2 2 2 2 4" xfId="46984" xr:uid="{00000000-0005-0000-0000-000050090000}"/>
    <cellStyle name="Prozent 4 2 2 2 2 2 3" xfId="9914" xr:uid="{00000000-0005-0000-0000-000050090000}"/>
    <cellStyle name="Prozent 4 2 2 2 2 2 3 2" xfId="23365" xr:uid="{00000000-0005-0000-0000-000050090000}"/>
    <cellStyle name="Prozent 4 2 2 2 2 2 3 3" xfId="36849" xr:uid="{00000000-0005-0000-0000-000050090000}"/>
    <cellStyle name="Prozent 4 2 2 2 2 2 3 4" xfId="50340" xr:uid="{00000000-0005-0000-0000-000050090000}"/>
    <cellStyle name="Prozent 4 2 2 2 2 2 4" xfId="13270" xr:uid="{00000000-0005-0000-0000-000050090000}"/>
    <cellStyle name="Prozent 4 2 2 2 2 2 4 2" xfId="26721" xr:uid="{00000000-0005-0000-0000-000050090000}"/>
    <cellStyle name="Prozent 4 2 2 2 2 2 4 3" xfId="40205" xr:uid="{00000000-0005-0000-0000-000050090000}"/>
    <cellStyle name="Prozent 4 2 2 2 2 2 4 4" xfId="53696" xr:uid="{00000000-0005-0000-0000-000050090000}"/>
    <cellStyle name="Prozent 4 2 2 2 2 2 5" xfId="16652" xr:uid="{00000000-0005-0000-0000-000050090000}"/>
    <cellStyle name="Prozent 4 2 2 2 2 2 6" xfId="30136" xr:uid="{00000000-0005-0000-0000-000050090000}"/>
    <cellStyle name="Prozent 4 2 2 2 2 2 7" xfId="43627" xr:uid="{00000000-0005-0000-0000-000050090000}"/>
    <cellStyle name="Prozent 4 2 2 2 2 3" xfId="5431" xr:uid="{00000000-0005-0000-0000-00004F090000}"/>
    <cellStyle name="Prozent 4 2 2 2 2 3 2" xfId="18882" xr:uid="{00000000-0005-0000-0000-00004F090000}"/>
    <cellStyle name="Prozent 4 2 2 2 2 3 3" xfId="32366" xr:uid="{00000000-0005-0000-0000-00004F090000}"/>
    <cellStyle name="Prozent 4 2 2 2 2 3 4" xfId="45857" xr:uid="{00000000-0005-0000-0000-00004F090000}"/>
    <cellStyle name="Prozent 4 2 2 2 2 4" xfId="8787" xr:uid="{00000000-0005-0000-0000-00004F090000}"/>
    <cellStyle name="Prozent 4 2 2 2 2 4 2" xfId="22238" xr:uid="{00000000-0005-0000-0000-00004F090000}"/>
    <cellStyle name="Prozent 4 2 2 2 2 4 3" xfId="35722" xr:uid="{00000000-0005-0000-0000-00004F090000}"/>
    <cellStyle name="Prozent 4 2 2 2 2 4 4" xfId="49213" xr:uid="{00000000-0005-0000-0000-00004F090000}"/>
    <cellStyle name="Prozent 4 2 2 2 2 5" xfId="12143" xr:uid="{00000000-0005-0000-0000-00004F090000}"/>
    <cellStyle name="Prozent 4 2 2 2 2 5 2" xfId="25594" xr:uid="{00000000-0005-0000-0000-00004F090000}"/>
    <cellStyle name="Prozent 4 2 2 2 2 5 3" xfId="39078" xr:uid="{00000000-0005-0000-0000-00004F090000}"/>
    <cellStyle name="Prozent 4 2 2 2 2 5 4" xfId="52569" xr:uid="{00000000-0005-0000-0000-00004F090000}"/>
    <cellStyle name="Prozent 4 2 2 2 2 6" xfId="15525" xr:uid="{00000000-0005-0000-0000-00004F090000}"/>
    <cellStyle name="Prozent 4 2 2 2 2 7" xfId="29009" xr:uid="{00000000-0005-0000-0000-00004F090000}"/>
    <cellStyle name="Prozent 4 2 2 2 2 8" xfId="42500" xr:uid="{00000000-0005-0000-0000-00004F090000}"/>
    <cellStyle name="Prozent 4 2 2 2 3" xfId="2637" xr:uid="{00000000-0005-0000-0000-000051090000}"/>
    <cellStyle name="Prozent 4 2 2 2 3 2" xfId="5998" xr:uid="{00000000-0005-0000-0000-000051090000}"/>
    <cellStyle name="Prozent 4 2 2 2 3 2 2" xfId="19449" xr:uid="{00000000-0005-0000-0000-000051090000}"/>
    <cellStyle name="Prozent 4 2 2 2 3 2 3" xfId="32933" xr:uid="{00000000-0005-0000-0000-000051090000}"/>
    <cellStyle name="Prozent 4 2 2 2 3 2 4" xfId="46424" xr:uid="{00000000-0005-0000-0000-000051090000}"/>
    <cellStyle name="Prozent 4 2 2 2 3 3" xfId="9354" xr:uid="{00000000-0005-0000-0000-000051090000}"/>
    <cellStyle name="Prozent 4 2 2 2 3 3 2" xfId="22805" xr:uid="{00000000-0005-0000-0000-000051090000}"/>
    <cellStyle name="Prozent 4 2 2 2 3 3 3" xfId="36289" xr:uid="{00000000-0005-0000-0000-000051090000}"/>
    <cellStyle name="Prozent 4 2 2 2 3 3 4" xfId="49780" xr:uid="{00000000-0005-0000-0000-000051090000}"/>
    <cellStyle name="Prozent 4 2 2 2 3 4" xfId="12710" xr:uid="{00000000-0005-0000-0000-000051090000}"/>
    <cellStyle name="Prozent 4 2 2 2 3 4 2" xfId="26161" xr:uid="{00000000-0005-0000-0000-000051090000}"/>
    <cellStyle name="Prozent 4 2 2 2 3 4 3" xfId="39645" xr:uid="{00000000-0005-0000-0000-000051090000}"/>
    <cellStyle name="Prozent 4 2 2 2 3 4 4" xfId="53136" xr:uid="{00000000-0005-0000-0000-000051090000}"/>
    <cellStyle name="Prozent 4 2 2 2 3 5" xfId="16092" xr:uid="{00000000-0005-0000-0000-000051090000}"/>
    <cellStyle name="Prozent 4 2 2 2 3 6" xfId="29576" xr:uid="{00000000-0005-0000-0000-000051090000}"/>
    <cellStyle name="Prozent 4 2 2 2 3 7" xfId="43067" xr:uid="{00000000-0005-0000-0000-000051090000}"/>
    <cellStyle name="Prozent 4 2 2 2 4" xfId="3742" xr:uid="{00000000-0005-0000-0000-000052090000}"/>
    <cellStyle name="Prozent 4 2 2 2 4 2" xfId="7103" xr:uid="{00000000-0005-0000-0000-000052090000}"/>
    <cellStyle name="Prozent 4 2 2 2 4 2 2" xfId="20554" xr:uid="{00000000-0005-0000-0000-000052090000}"/>
    <cellStyle name="Prozent 4 2 2 2 4 2 3" xfId="34038" xr:uid="{00000000-0005-0000-0000-000052090000}"/>
    <cellStyle name="Prozent 4 2 2 2 4 2 4" xfId="47529" xr:uid="{00000000-0005-0000-0000-000052090000}"/>
    <cellStyle name="Prozent 4 2 2 2 4 3" xfId="10459" xr:uid="{00000000-0005-0000-0000-000052090000}"/>
    <cellStyle name="Prozent 4 2 2 2 4 3 2" xfId="23910" xr:uid="{00000000-0005-0000-0000-000052090000}"/>
    <cellStyle name="Prozent 4 2 2 2 4 3 3" xfId="37394" xr:uid="{00000000-0005-0000-0000-000052090000}"/>
    <cellStyle name="Prozent 4 2 2 2 4 3 4" xfId="50885" xr:uid="{00000000-0005-0000-0000-000052090000}"/>
    <cellStyle name="Prozent 4 2 2 2 4 4" xfId="13815" xr:uid="{00000000-0005-0000-0000-000052090000}"/>
    <cellStyle name="Prozent 4 2 2 2 4 4 2" xfId="27266" xr:uid="{00000000-0005-0000-0000-000052090000}"/>
    <cellStyle name="Prozent 4 2 2 2 4 4 3" xfId="40750" xr:uid="{00000000-0005-0000-0000-000052090000}"/>
    <cellStyle name="Prozent 4 2 2 2 4 4 4" xfId="54241" xr:uid="{00000000-0005-0000-0000-000052090000}"/>
    <cellStyle name="Prozent 4 2 2 2 4 5" xfId="17197" xr:uid="{00000000-0005-0000-0000-000052090000}"/>
    <cellStyle name="Prozent 4 2 2 2 4 6" xfId="30681" xr:uid="{00000000-0005-0000-0000-000052090000}"/>
    <cellStyle name="Prozent 4 2 2 2 4 7" xfId="44172" xr:uid="{00000000-0005-0000-0000-000052090000}"/>
    <cellStyle name="Prozent 4 2 2 2 5" xfId="4322" xr:uid="{00000000-0005-0000-0000-000053090000}"/>
    <cellStyle name="Prozent 4 2 2 2 5 2" xfId="7679" xr:uid="{00000000-0005-0000-0000-000053090000}"/>
    <cellStyle name="Prozent 4 2 2 2 5 2 2" xfId="21130" xr:uid="{00000000-0005-0000-0000-000053090000}"/>
    <cellStyle name="Prozent 4 2 2 2 5 2 3" xfId="34614" xr:uid="{00000000-0005-0000-0000-000053090000}"/>
    <cellStyle name="Prozent 4 2 2 2 5 2 4" xfId="48105" xr:uid="{00000000-0005-0000-0000-000053090000}"/>
    <cellStyle name="Prozent 4 2 2 2 5 3" xfId="11035" xr:uid="{00000000-0005-0000-0000-000053090000}"/>
    <cellStyle name="Prozent 4 2 2 2 5 3 2" xfId="24486" xr:uid="{00000000-0005-0000-0000-000053090000}"/>
    <cellStyle name="Prozent 4 2 2 2 5 3 3" xfId="37970" xr:uid="{00000000-0005-0000-0000-000053090000}"/>
    <cellStyle name="Prozent 4 2 2 2 5 3 4" xfId="51461" xr:uid="{00000000-0005-0000-0000-000053090000}"/>
    <cellStyle name="Prozent 4 2 2 2 5 4" xfId="14391" xr:uid="{00000000-0005-0000-0000-000053090000}"/>
    <cellStyle name="Prozent 4 2 2 2 5 4 2" xfId="27842" xr:uid="{00000000-0005-0000-0000-000053090000}"/>
    <cellStyle name="Prozent 4 2 2 2 5 4 3" xfId="41326" xr:uid="{00000000-0005-0000-0000-000053090000}"/>
    <cellStyle name="Prozent 4 2 2 2 5 4 4" xfId="54817" xr:uid="{00000000-0005-0000-0000-000053090000}"/>
    <cellStyle name="Prozent 4 2 2 2 5 5" xfId="17773" xr:uid="{00000000-0005-0000-0000-000053090000}"/>
    <cellStyle name="Prozent 4 2 2 2 5 6" xfId="31257" xr:uid="{00000000-0005-0000-0000-000053090000}"/>
    <cellStyle name="Prozent 4 2 2 2 5 7" xfId="44748" xr:uid="{00000000-0005-0000-0000-000053090000}"/>
    <cellStyle name="Prozent 4 2 2 2 6" xfId="4872" xr:uid="{00000000-0005-0000-0000-00004E090000}"/>
    <cellStyle name="Prozent 4 2 2 2 6 2" xfId="18323" xr:uid="{00000000-0005-0000-0000-00004E090000}"/>
    <cellStyle name="Prozent 4 2 2 2 6 3" xfId="31807" xr:uid="{00000000-0005-0000-0000-00004E090000}"/>
    <cellStyle name="Prozent 4 2 2 2 6 4" xfId="45298" xr:uid="{00000000-0005-0000-0000-00004E090000}"/>
    <cellStyle name="Prozent 4 2 2 2 7" xfId="8228" xr:uid="{00000000-0005-0000-0000-00004E090000}"/>
    <cellStyle name="Prozent 4 2 2 2 7 2" xfId="21679" xr:uid="{00000000-0005-0000-0000-00004E090000}"/>
    <cellStyle name="Prozent 4 2 2 2 7 3" xfId="35163" xr:uid="{00000000-0005-0000-0000-00004E090000}"/>
    <cellStyle name="Prozent 4 2 2 2 7 4" xfId="48654" xr:uid="{00000000-0005-0000-0000-00004E090000}"/>
    <cellStyle name="Prozent 4 2 2 2 8" xfId="11584" xr:uid="{00000000-0005-0000-0000-00004E090000}"/>
    <cellStyle name="Prozent 4 2 2 2 8 2" xfId="25035" xr:uid="{00000000-0005-0000-0000-00004E090000}"/>
    <cellStyle name="Prozent 4 2 2 2 8 3" xfId="38519" xr:uid="{00000000-0005-0000-0000-00004E090000}"/>
    <cellStyle name="Prozent 4 2 2 2 8 4" xfId="52010" xr:uid="{00000000-0005-0000-0000-00004E090000}"/>
    <cellStyle name="Prozent 4 2 2 2 9" xfId="14965" xr:uid="{00000000-0005-0000-0000-00004E090000}"/>
    <cellStyle name="Prozent 4 2 2 3" xfId="1807" xr:uid="{00000000-0005-0000-0000-000054090000}"/>
    <cellStyle name="Prozent 4 2 2 3 2" xfId="2947" xr:uid="{00000000-0005-0000-0000-000055090000}"/>
    <cellStyle name="Prozent 4 2 2 3 2 2" xfId="6308" xr:uid="{00000000-0005-0000-0000-000055090000}"/>
    <cellStyle name="Prozent 4 2 2 3 2 2 2" xfId="19759" xr:uid="{00000000-0005-0000-0000-000055090000}"/>
    <cellStyle name="Prozent 4 2 2 3 2 2 3" xfId="33243" xr:uid="{00000000-0005-0000-0000-000055090000}"/>
    <cellStyle name="Prozent 4 2 2 3 2 2 4" xfId="46734" xr:uid="{00000000-0005-0000-0000-000055090000}"/>
    <cellStyle name="Prozent 4 2 2 3 2 3" xfId="9664" xr:uid="{00000000-0005-0000-0000-000055090000}"/>
    <cellStyle name="Prozent 4 2 2 3 2 3 2" xfId="23115" xr:uid="{00000000-0005-0000-0000-000055090000}"/>
    <cellStyle name="Prozent 4 2 2 3 2 3 3" xfId="36599" xr:uid="{00000000-0005-0000-0000-000055090000}"/>
    <cellStyle name="Prozent 4 2 2 3 2 3 4" xfId="50090" xr:uid="{00000000-0005-0000-0000-000055090000}"/>
    <cellStyle name="Prozent 4 2 2 3 2 4" xfId="13020" xr:uid="{00000000-0005-0000-0000-000055090000}"/>
    <cellStyle name="Prozent 4 2 2 3 2 4 2" xfId="26471" xr:uid="{00000000-0005-0000-0000-000055090000}"/>
    <cellStyle name="Prozent 4 2 2 3 2 4 3" xfId="39955" xr:uid="{00000000-0005-0000-0000-000055090000}"/>
    <cellStyle name="Prozent 4 2 2 3 2 4 4" xfId="53446" xr:uid="{00000000-0005-0000-0000-000055090000}"/>
    <cellStyle name="Prozent 4 2 2 3 2 5" xfId="16402" xr:uid="{00000000-0005-0000-0000-000055090000}"/>
    <cellStyle name="Prozent 4 2 2 3 2 6" xfId="29886" xr:uid="{00000000-0005-0000-0000-000055090000}"/>
    <cellStyle name="Prozent 4 2 2 3 2 7" xfId="43377" xr:uid="{00000000-0005-0000-0000-000055090000}"/>
    <cellStyle name="Prozent 4 2 2 3 3" xfId="5181" xr:uid="{00000000-0005-0000-0000-000054090000}"/>
    <cellStyle name="Prozent 4 2 2 3 3 2" xfId="18632" xr:uid="{00000000-0005-0000-0000-000054090000}"/>
    <cellStyle name="Prozent 4 2 2 3 3 3" xfId="32116" xr:uid="{00000000-0005-0000-0000-000054090000}"/>
    <cellStyle name="Prozent 4 2 2 3 3 4" xfId="45607" xr:uid="{00000000-0005-0000-0000-000054090000}"/>
    <cellStyle name="Prozent 4 2 2 3 4" xfId="8537" xr:uid="{00000000-0005-0000-0000-000054090000}"/>
    <cellStyle name="Prozent 4 2 2 3 4 2" xfId="21988" xr:uid="{00000000-0005-0000-0000-000054090000}"/>
    <cellStyle name="Prozent 4 2 2 3 4 3" xfId="35472" xr:uid="{00000000-0005-0000-0000-000054090000}"/>
    <cellStyle name="Prozent 4 2 2 3 4 4" xfId="48963" xr:uid="{00000000-0005-0000-0000-000054090000}"/>
    <cellStyle name="Prozent 4 2 2 3 5" xfId="11893" xr:uid="{00000000-0005-0000-0000-000054090000}"/>
    <cellStyle name="Prozent 4 2 2 3 5 2" xfId="25344" xr:uid="{00000000-0005-0000-0000-000054090000}"/>
    <cellStyle name="Prozent 4 2 2 3 5 3" xfId="38828" xr:uid="{00000000-0005-0000-0000-000054090000}"/>
    <cellStyle name="Prozent 4 2 2 3 5 4" xfId="52319" xr:uid="{00000000-0005-0000-0000-000054090000}"/>
    <cellStyle name="Prozent 4 2 2 3 6" xfId="15275" xr:uid="{00000000-0005-0000-0000-000054090000}"/>
    <cellStyle name="Prozent 4 2 2 3 7" xfId="28759" xr:uid="{00000000-0005-0000-0000-000054090000}"/>
    <cellStyle name="Prozent 4 2 2 3 8" xfId="42250" xr:uid="{00000000-0005-0000-0000-000054090000}"/>
    <cellStyle name="Prozent 4 2 2 4" xfId="2386" xr:uid="{00000000-0005-0000-0000-000056090000}"/>
    <cellStyle name="Prozent 4 2 2 4 2" xfId="5748" xr:uid="{00000000-0005-0000-0000-000056090000}"/>
    <cellStyle name="Prozent 4 2 2 4 2 2" xfId="19199" xr:uid="{00000000-0005-0000-0000-000056090000}"/>
    <cellStyle name="Prozent 4 2 2 4 2 3" xfId="32683" xr:uid="{00000000-0005-0000-0000-000056090000}"/>
    <cellStyle name="Prozent 4 2 2 4 2 4" xfId="46174" xr:uid="{00000000-0005-0000-0000-000056090000}"/>
    <cellStyle name="Prozent 4 2 2 4 3" xfId="9104" xr:uid="{00000000-0005-0000-0000-000056090000}"/>
    <cellStyle name="Prozent 4 2 2 4 3 2" xfId="22555" xr:uid="{00000000-0005-0000-0000-000056090000}"/>
    <cellStyle name="Prozent 4 2 2 4 3 3" xfId="36039" xr:uid="{00000000-0005-0000-0000-000056090000}"/>
    <cellStyle name="Prozent 4 2 2 4 3 4" xfId="49530" xr:uid="{00000000-0005-0000-0000-000056090000}"/>
    <cellStyle name="Prozent 4 2 2 4 4" xfId="12460" xr:uid="{00000000-0005-0000-0000-000056090000}"/>
    <cellStyle name="Prozent 4 2 2 4 4 2" xfId="25911" xr:uid="{00000000-0005-0000-0000-000056090000}"/>
    <cellStyle name="Prozent 4 2 2 4 4 3" xfId="39395" xr:uid="{00000000-0005-0000-0000-000056090000}"/>
    <cellStyle name="Prozent 4 2 2 4 4 4" xfId="52886" xr:uid="{00000000-0005-0000-0000-000056090000}"/>
    <cellStyle name="Prozent 4 2 2 4 5" xfId="15842" xr:uid="{00000000-0005-0000-0000-000056090000}"/>
    <cellStyle name="Prozent 4 2 2 4 6" xfId="29326" xr:uid="{00000000-0005-0000-0000-000056090000}"/>
    <cellStyle name="Prozent 4 2 2 4 7" xfId="42817" xr:uid="{00000000-0005-0000-0000-000056090000}"/>
    <cellStyle name="Prozent 4 2 2 5" xfId="3492" xr:uid="{00000000-0005-0000-0000-000057090000}"/>
    <cellStyle name="Prozent 4 2 2 5 2" xfId="6853" xr:uid="{00000000-0005-0000-0000-000057090000}"/>
    <cellStyle name="Prozent 4 2 2 5 2 2" xfId="20304" xr:uid="{00000000-0005-0000-0000-000057090000}"/>
    <cellStyle name="Prozent 4 2 2 5 2 3" xfId="33788" xr:uid="{00000000-0005-0000-0000-000057090000}"/>
    <cellStyle name="Prozent 4 2 2 5 2 4" xfId="47279" xr:uid="{00000000-0005-0000-0000-000057090000}"/>
    <cellStyle name="Prozent 4 2 2 5 3" xfId="10209" xr:uid="{00000000-0005-0000-0000-000057090000}"/>
    <cellStyle name="Prozent 4 2 2 5 3 2" xfId="23660" xr:uid="{00000000-0005-0000-0000-000057090000}"/>
    <cellStyle name="Prozent 4 2 2 5 3 3" xfId="37144" xr:uid="{00000000-0005-0000-0000-000057090000}"/>
    <cellStyle name="Prozent 4 2 2 5 3 4" xfId="50635" xr:uid="{00000000-0005-0000-0000-000057090000}"/>
    <cellStyle name="Prozent 4 2 2 5 4" xfId="13565" xr:uid="{00000000-0005-0000-0000-000057090000}"/>
    <cellStyle name="Prozent 4 2 2 5 4 2" xfId="27016" xr:uid="{00000000-0005-0000-0000-000057090000}"/>
    <cellStyle name="Prozent 4 2 2 5 4 3" xfId="40500" xr:uid="{00000000-0005-0000-0000-000057090000}"/>
    <cellStyle name="Prozent 4 2 2 5 4 4" xfId="53991" xr:uid="{00000000-0005-0000-0000-000057090000}"/>
    <cellStyle name="Prozent 4 2 2 5 5" xfId="16947" xr:uid="{00000000-0005-0000-0000-000057090000}"/>
    <cellStyle name="Prozent 4 2 2 5 6" xfId="30431" xr:uid="{00000000-0005-0000-0000-000057090000}"/>
    <cellStyle name="Prozent 4 2 2 5 7" xfId="43922" xr:uid="{00000000-0005-0000-0000-000057090000}"/>
    <cellStyle name="Prozent 4 2 2 6" xfId="4072" xr:uid="{00000000-0005-0000-0000-000058090000}"/>
    <cellStyle name="Prozent 4 2 2 6 2" xfId="7429" xr:uid="{00000000-0005-0000-0000-000058090000}"/>
    <cellStyle name="Prozent 4 2 2 6 2 2" xfId="20880" xr:uid="{00000000-0005-0000-0000-000058090000}"/>
    <cellStyle name="Prozent 4 2 2 6 2 3" xfId="34364" xr:uid="{00000000-0005-0000-0000-000058090000}"/>
    <cellStyle name="Prozent 4 2 2 6 2 4" xfId="47855" xr:uid="{00000000-0005-0000-0000-000058090000}"/>
    <cellStyle name="Prozent 4 2 2 6 3" xfId="10785" xr:uid="{00000000-0005-0000-0000-000058090000}"/>
    <cellStyle name="Prozent 4 2 2 6 3 2" xfId="24236" xr:uid="{00000000-0005-0000-0000-000058090000}"/>
    <cellStyle name="Prozent 4 2 2 6 3 3" xfId="37720" xr:uid="{00000000-0005-0000-0000-000058090000}"/>
    <cellStyle name="Prozent 4 2 2 6 3 4" xfId="51211" xr:uid="{00000000-0005-0000-0000-000058090000}"/>
    <cellStyle name="Prozent 4 2 2 6 4" xfId="14141" xr:uid="{00000000-0005-0000-0000-000058090000}"/>
    <cellStyle name="Prozent 4 2 2 6 4 2" xfId="27592" xr:uid="{00000000-0005-0000-0000-000058090000}"/>
    <cellStyle name="Prozent 4 2 2 6 4 3" xfId="41076" xr:uid="{00000000-0005-0000-0000-000058090000}"/>
    <cellStyle name="Prozent 4 2 2 6 4 4" xfId="54567" xr:uid="{00000000-0005-0000-0000-000058090000}"/>
    <cellStyle name="Prozent 4 2 2 6 5" xfId="17523" xr:uid="{00000000-0005-0000-0000-000058090000}"/>
    <cellStyle name="Prozent 4 2 2 6 6" xfId="31007" xr:uid="{00000000-0005-0000-0000-000058090000}"/>
    <cellStyle name="Prozent 4 2 2 6 7" xfId="44498" xr:uid="{00000000-0005-0000-0000-000058090000}"/>
    <cellStyle name="Prozent 4 2 2 7" xfId="4622" xr:uid="{00000000-0005-0000-0000-00004D090000}"/>
    <cellStyle name="Prozent 4 2 2 7 2" xfId="18073" xr:uid="{00000000-0005-0000-0000-00004D090000}"/>
    <cellStyle name="Prozent 4 2 2 7 3" xfId="31557" xr:uid="{00000000-0005-0000-0000-00004D090000}"/>
    <cellStyle name="Prozent 4 2 2 7 4" xfId="45048" xr:uid="{00000000-0005-0000-0000-00004D090000}"/>
    <cellStyle name="Prozent 4 2 2 8" xfId="7978" xr:uid="{00000000-0005-0000-0000-00004D090000}"/>
    <cellStyle name="Prozent 4 2 2 8 2" xfId="21429" xr:uid="{00000000-0005-0000-0000-00004D090000}"/>
    <cellStyle name="Prozent 4 2 2 8 3" xfId="34913" xr:uid="{00000000-0005-0000-0000-00004D090000}"/>
    <cellStyle name="Prozent 4 2 2 8 4" xfId="48404" xr:uid="{00000000-0005-0000-0000-00004D090000}"/>
    <cellStyle name="Prozent 4 2 2 9" xfId="11334" xr:uid="{00000000-0005-0000-0000-00004D090000}"/>
    <cellStyle name="Prozent 4 2 2 9 2" xfId="24785" xr:uid="{00000000-0005-0000-0000-00004D090000}"/>
    <cellStyle name="Prozent 4 2 2 9 3" xfId="38269" xr:uid="{00000000-0005-0000-0000-00004D090000}"/>
    <cellStyle name="Prozent 4 2 2 9 4" xfId="51760" xr:uid="{00000000-0005-0000-0000-00004D090000}"/>
    <cellStyle name="Prozent 4 2 3" xfId="1382" xr:uid="{00000000-0005-0000-0000-000059090000}"/>
    <cellStyle name="Prozent 4 2 3 10" xfId="28347" xr:uid="{00000000-0005-0000-0000-000059090000}"/>
    <cellStyle name="Prozent 4 2 3 11" xfId="41838" xr:uid="{00000000-0005-0000-0000-000059090000}"/>
    <cellStyle name="Prozent 4 2 3 2" xfId="1956" xr:uid="{00000000-0005-0000-0000-00005A090000}"/>
    <cellStyle name="Prozent 4 2 3 2 2" xfId="3096" xr:uid="{00000000-0005-0000-0000-00005B090000}"/>
    <cellStyle name="Prozent 4 2 3 2 2 2" xfId="6457" xr:uid="{00000000-0005-0000-0000-00005B090000}"/>
    <cellStyle name="Prozent 4 2 3 2 2 2 2" xfId="19908" xr:uid="{00000000-0005-0000-0000-00005B090000}"/>
    <cellStyle name="Prozent 4 2 3 2 2 2 3" xfId="33392" xr:uid="{00000000-0005-0000-0000-00005B090000}"/>
    <cellStyle name="Prozent 4 2 3 2 2 2 4" xfId="46883" xr:uid="{00000000-0005-0000-0000-00005B090000}"/>
    <cellStyle name="Prozent 4 2 3 2 2 3" xfId="9813" xr:uid="{00000000-0005-0000-0000-00005B090000}"/>
    <cellStyle name="Prozent 4 2 3 2 2 3 2" xfId="23264" xr:uid="{00000000-0005-0000-0000-00005B090000}"/>
    <cellStyle name="Prozent 4 2 3 2 2 3 3" xfId="36748" xr:uid="{00000000-0005-0000-0000-00005B090000}"/>
    <cellStyle name="Prozent 4 2 3 2 2 3 4" xfId="50239" xr:uid="{00000000-0005-0000-0000-00005B090000}"/>
    <cellStyle name="Prozent 4 2 3 2 2 4" xfId="13169" xr:uid="{00000000-0005-0000-0000-00005B090000}"/>
    <cellStyle name="Prozent 4 2 3 2 2 4 2" xfId="26620" xr:uid="{00000000-0005-0000-0000-00005B090000}"/>
    <cellStyle name="Prozent 4 2 3 2 2 4 3" xfId="40104" xr:uid="{00000000-0005-0000-0000-00005B090000}"/>
    <cellStyle name="Prozent 4 2 3 2 2 4 4" xfId="53595" xr:uid="{00000000-0005-0000-0000-00005B090000}"/>
    <cellStyle name="Prozent 4 2 3 2 2 5" xfId="16551" xr:uid="{00000000-0005-0000-0000-00005B090000}"/>
    <cellStyle name="Prozent 4 2 3 2 2 6" xfId="30035" xr:uid="{00000000-0005-0000-0000-00005B090000}"/>
    <cellStyle name="Prozent 4 2 3 2 2 7" xfId="43526" xr:uid="{00000000-0005-0000-0000-00005B090000}"/>
    <cellStyle name="Prozent 4 2 3 2 3" xfId="5330" xr:uid="{00000000-0005-0000-0000-00005A090000}"/>
    <cellStyle name="Prozent 4 2 3 2 3 2" xfId="18781" xr:uid="{00000000-0005-0000-0000-00005A090000}"/>
    <cellStyle name="Prozent 4 2 3 2 3 3" xfId="32265" xr:uid="{00000000-0005-0000-0000-00005A090000}"/>
    <cellStyle name="Prozent 4 2 3 2 3 4" xfId="45756" xr:uid="{00000000-0005-0000-0000-00005A090000}"/>
    <cellStyle name="Prozent 4 2 3 2 4" xfId="8686" xr:uid="{00000000-0005-0000-0000-00005A090000}"/>
    <cellStyle name="Prozent 4 2 3 2 4 2" xfId="22137" xr:uid="{00000000-0005-0000-0000-00005A090000}"/>
    <cellStyle name="Prozent 4 2 3 2 4 3" xfId="35621" xr:uid="{00000000-0005-0000-0000-00005A090000}"/>
    <cellStyle name="Prozent 4 2 3 2 4 4" xfId="49112" xr:uid="{00000000-0005-0000-0000-00005A090000}"/>
    <cellStyle name="Prozent 4 2 3 2 5" xfId="12042" xr:uid="{00000000-0005-0000-0000-00005A090000}"/>
    <cellStyle name="Prozent 4 2 3 2 5 2" xfId="25493" xr:uid="{00000000-0005-0000-0000-00005A090000}"/>
    <cellStyle name="Prozent 4 2 3 2 5 3" xfId="38977" xr:uid="{00000000-0005-0000-0000-00005A090000}"/>
    <cellStyle name="Prozent 4 2 3 2 5 4" xfId="52468" xr:uid="{00000000-0005-0000-0000-00005A090000}"/>
    <cellStyle name="Prozent 4 2 3 2 6" xfId="15424" xr:uid="{00000000-0005-0000-0000-00005A090000}"/>
    <cellStyle name="Prozent 4 2 3 2 7" xfId="28908" xr:uid="{00000000-0005-0000-0000-00005A090000}"/>
    <cellStyle name="Prozent 4 2 3 2 8" xfId="42399" xr:uid="{00000000-0005-0000-0000-00005A090000}"/>
    <cellStyle name="Prozent 4 2 3 3" xfId="2536" xr:uid="{00000000-0005-0000-0000-00005C090000}"/>
    <cellStyle name="Prozent 4 2 3 3 2" xfId="5897" xr:uid="{00000000-0005-0000-0000-00005C090000}"/>
    <cellStyle name="Prozent 4 2 3 3 2 2" xfId="19348" xr:uid="{00000000-0005-0000-0000-00005C090000}"/>
    <cellStyle name="Prozent 4 2 3 3 2 3" xfId="32832" xr:uid="{00000000-0005-0000-0000-00005C090000}"/>
    <cellStyle name="Prozent 4 2 3 3 2 4" xfId="46323" xr:uid="{00000000-0005-0000-0000-00005C090000}"/>
    <cellStyle name="Prozent 4 2 3 3 3" xfId="9253" xr:uid="{00000000-0005-0000-0000-00005C090000}"/>
    <cellStyle name="Prozent 4 2 3 3 3 2" xfId="22704" xr:uid="{00000000-0005-0000-0000-00005C090000}"/>
    <cellStyle name="Prozent 4 2 3 3 3 3" xfId="36188" xr:uid="{00000000-0005-0000-0000-00005C090000}"/>
    <cellStyle name="Prozent 4 2 3 3 3 4" xfId="49679" xr:uid="{00000000-0005-0000-0000-00005C090000}"/>
    <cellStyle name="Prozent 4 2 3 3 4" xfId="12609" xr:uid="{00000000-0005-0000-0000-00005C090000}"/>
    <cellStyle name="Prozent 4 2 3 3 4 2" xfId="26060" xr:uid="{00000000-0005-0000-0000-00005C090000}"/>
    <cellStyle name="Prozent 4 2 3 3 4 3" xfId="39544" xr:uid="{00000000-0005-0000-0000-00005C090000}"/>
    <cellStyle name="Prozent 4 2 3 3 4 4" xfId="53035" xr:uid="{00000000-0005-0000-0000-00005C090000}"/>
    <cellStyle name="Prozent 4 2 3 3 5" xfId="15991" xr:uid="{00000000-0005-0000-0000-00005C090000}"/>
    <cellStyle name="Prozent 4 2 3 3 6" xfId="29475" xr:uid="{00000000-0005-0000-0000-00005C090000}"/>
    <cellStyle name="Prozent 4 2 3 3 7" xfId="42966" xr:uid="{00000000-0005-0000-0000-00005C090000}"/>
    <cellStyle name="Prozent 4 2 3 4" xfId="3641" xr:uid="{00000000-0005-0000-0000-00005D090000}"/>
    <cellStyle name="Prozent 4 2 3 4 2" xfId="7002" xr:uid="{00000000-0005-0000-0000-00005D090000}"/>
    <cellStyle name="Prozent 4 2 3 4 2 2" xfId="20453" xr:uid="{00000000-0005-0000-0000-00005D090000}"/>
    <cellStyle name="Prozent 4 2 3 4 2 3" xfId="33937" xr:uid="{00000000-0005-0000-0000-00005D090000}"/>
    <cellStyle name="Prozent 4 2 3 4 2 4" xfId="47428" xr:uid="{00000000-0005-0000-0000-00005D090000}"/>
    <cellStyle name="Prozent 4 2 3 4 3" xfId="10358" xr:uid="{00000000-0005-0000-0000-00005D090000}"/>
    <cellStyle name="Prozent 4 2 3 4 3 2" xfId="23809" xr:uid="{00000000-0005-0000-0000-00005D090000}"/>
    <cellStyle name="Prozent 4 2 3 4 3 3" xfId="37293" xr:uid="{00000000-0005-0000-0000-00005D090000}"/>
    <cellStyle name="Prozent 4 2 3 4 3 4" xfId="50784" xr:uid="{00000000-0005-0000-0000-00005D090000}"/>
    <cellStyle name="Prozent 4 2 3 4 4" xfId="13714" xr:uid="{00000000-0005-0000-0000-00005D090000}"/>
    <cellStyle name="Prozent 4 2 3 4 4 2" xfId="27165" xr:uid="{00000000-0005-0000-0000-00005D090000}"/>
    <cellStyle name="Prozent 4 2 3 4 4 3" xfId="40649" xr:uid="{00000000-0005-0000-0000-00005D090000}"/>
    <cellStyle name="Prozent 4 2 3 4 4 4" xfId="54140" xr:uid="{00000000-0005-0000-0000-00005D090000}"/>
    <cellStyle name="Prozent 4 2 3 4 5" xfId="17096" xr:uid="{00000000-0005-0000-0000-00005D090000}"/>
    <cellStyle name="Prozent 4 2 3 4 6" xfId="30580" xr:uid="{00000000-0005-0000-0000-00005D090000}"/>
    <cellStyle name="Prozent 4 2 3 4 7" xfId="44071" xr:uid="{00000000-0005-0000-0000-00005D090000}"/>
    <cellStyle name="Prozent 4 2 3 5" xfId="4221" xr:uid="{00000000-0005-0000-0000-00005E090000}"/>
    <cellStyle name="Prozent 4 2 3 5 2" xfId="7578" xr:uid="{00000000-0005-0000-0000-00005E090000}"/>
    <cellStyle name="Prozent 4 2 3 5 2 2" xfId="21029" xr:uid="{00000000-0005-0000-0000-00005E090000}"/>
    <cellStyle name="Prozent 4 2 3 5 2 3" xfId="34513" xr:uid="{00000000-0005-0000-0000-00005E090000}"/>
    <cellStyle name="Prozent 4 2 3 5 2 4" xfId="48004" xr:uid="{00000000-0005-0000-0000-00005E090000}"/>
    <cellStyle name="Prozent 4 2 3 5 3" xfId="10934" xr:uid="{00000000-0005-0000-0000-00005E090000}"/>
    <cellStyle name="Prozent 4 2 3 5 3 2" xfId="24385" xr:uid="{00000000-0005-0000-0000-00005E090000}"/>
    <cellStyle name="Prozent 4 2 3 5 3 3" xfId="37869" xr:uid="{00000000-0005-0000-0000-00005E090000}"/>
    <cellStyle name="Prozent 4 2 3 5 3 4" xfId="51360" xr:uid="{00000000-0005-0000-0000-00005E090000}"/>
    <cellStyle name="Prozent 4 2 3 5 4" xfId="14290" xr:uid="{00000000-0005-0000-0000-00005E090000}"/>
    <cellStyle name="Prozent 4 2 3 5 4 2" xfId="27741" xr:uid="{00000000-0005-0000-0000-00005E090000}"/>
    <cellStyle name="Prozent 4 2 3 5 4 3" xfId="41225" xr:uid="{00000000-0005-0000-0000-00005E090000}"/>
    <cellStyle name="Prozent 4 2 3 5 4 4" xfId="54716" xr:uid="{00000000-0005-0000-0000-00005E090000}"/>
    <cellStyle name="Prozent 4 2 3 5 5" xfId="17672" xr:uid="{00000000-0005-0000-0000-00005E090000}"/>
    <cellStyle name="Prozent 4 2 3 5 6" xfId="31156" xr:uid="{00000000-0005-0000-0000-00005E090000}"/>
    <cellStyle name="Prozent 4 2 3 5 7" xfId="44647" xr:uid="{00000000-0005-0000-0000-00005E090000}"/>
    <cellStyle name="Prozent 4 2 3 6" xfId="4771" xr:uid="{00000000-0005-0000-0000-000059090000}"/>
    <cellStyle name="Prozent 4 2 3 6 2" xfId="18222" xr:uid="{00000000-0005-0000-0000-000059090000}"/>
    <cellStyle name="Prozent 4 2 3 6 3" xfId="31706" xr:uid="{00000000-0005-0000-0000-000059090000}"/>
    <cellStyle name="Prozent 4 2 3 6 4" xfId="45197" xr:uid="{00000000-0005-0000-0000-000059090000}"/>
    <cellStyle name="Prozent 4 2 3 7" xfId="8127" xr:uid="{00000000-0005-0000-0000-000059090000}"/>
    <cellStyle name="Prozent 4 2 3 7 2" xfId="21578" xr:uid="{00000000-0005-0000-0000-000059090000}"/>
    <cellStyle name="Prozent 4 2 3 7 3" xfId="35062" xr:uid="{00000000-0005-0000-0000-000059090000}"/>
    <cellStyle name="Prozent 4 2 3 7 4" xfId="48553" xr:uid="{00000000-0005-0000-0000-000059090000}"/>
    <cellStyle name="Prozent 4 2 3 8" xfId="11483" xr:uid="{00000000-0005-0000-0000-000059090000}"/>
    <cellStyle name="Prozent 4 2 3 8 2" xfId="24934" xr:uid="{00000000-0005-0000-0000-000059090000}"/>
    <cellStyle name="Prozent 4 2 3 8 3" xfId="38418" xr:uid="{00000000-0005-0000-0000-000059090000}"/>
    <cellStyle name="Prozent 4 2 3 8 4" xfId="51909" xr:uid="{00000000-0005-0000-0000-000059090000}"/>
    <cellStyle name="Prozent 4 2 3 9" xfId="14864" xr:uid="{00000000-0005-0000-0000-000059090000}"/>
    <cellStyle name="Prozent 4 2 4" xfId="1707" xr:uid="{00000000-0005-0000-0000-00005F090000}"/>
    <cellStyle name="Prozent 4 2 4 2" xfId="2846" xr:uid="{00000000-0005-0000-0000-000060090000}"/>
    <cellStyle name="Prozent 4 2 4 2 2" xfId="6207" xr:uid="{00000000-0005-0000-0000-000060090000}"/>
    <cellStyle name="Prozent 4 2 4 2 2 2" xfId="19658" xr:uid="{00000000-0005-0000-0000-000060090000}"/>
    <cellStyle name="Prozent 4 2 4 2 2 3" xfId="33142" xr:uid="{00000000-0005-0000-0000-000060090000}"/>
    <cellStyle name="Prozent 4 2 4 2 2 4" xfId="46633" xr:uid="{00000000-0005-0000-0000-000060090000}"/>
    <cellStyle name="Prozent 4 2 4 2 3" xfId="9563" xr:uid="{00000000-0005-0000-0000-000060090000}"/>
    <cellStyle name="Prozent 4 2 4 2 3 2" xfId="23014" xr:uid="{00000000-0005-0000-0000-000060090000}"/>
    <cellStyle name="Prozent 4 2 4 2 3 3" xfId="36498" xr:uid="{00000000-0005-0000-0000-000060090000}"/>
    <cellStyle name="Prozent 4 2 4 2 3 4" xfId="49989" xr:uid="{00000000-0005-0000-0000-000060090000}"/>
    <cellStyle name="Prozent 4 2 4 2 4" xfId="12919" xr:uid="{00000000-0005-0000-0000-000060090000}"/>
    <cellStyle name="Prozent 4 2 4 2 4 2" xfId="26370" xr:uid="{00000000-0005-0000-0000-000060090000}"/>
    <cellStyle name="Prozent 4 2 4 2 4 3" xfId="39854" xr:uid="{00000000-0005-0000-0000-000060090000}"/>
    <cellStyle name="Prozent 4 2 4 2 4 4" xfId="53345" xr:uid="{00000000-0005-0000-0000-000060090000}"/>
    <cellStyle name="Prozent 4 2 4 2 5" xfId="16301" xr:uid="{00000000-0005-0000-0000-000060090000}"/>
    <cellStyle name="Prozent 4 2 4 2 6" xfId="29785" xr:uid="{00000000-0005-0000-0000-000060090000}"/>
    <cellStyle name="Prozent 4 2 4 2 7" xfId="43276" xr:uid="{00000000-0005-0000-0000-000060090000}"/>
    <cellStyle name="Prozent 4 2 4 3" xfId="5080" xr:uid="{00000000-0005-0000-0000-00005F090000}"/>
    <cellStyle name="Prozent 4 2 4 3 2" xfId="18531" xr:uid="{00000000-0005-0000-0000-00005F090000}"/>
    <cellStyle name="Prozent 4 2 4 3 3" xfId="32015" xr:uid="{00000000-0005-0000-0000-00005F090000}"/>
    <cellStyle name="Prozent 4 2 4 3 4" xfId="45506" xr:uid="{00000000-0005-0000-0000-00005F090000}"/>
    <cellStyle name="Prozent 4 2 4 4" xfId="8436" xr:uid="{00000000-0005-0000-0000-00005F090000}"/>
    <cellStyle name="Prozent 4 2 4 4 2" xfId="21887" xr:uid="{00000000-0005-0000-0000-00005F090000}"/>
    <cellStyle name="Prozent 4 2 4 4 3" xfId="35371" xr:uid="{00000000-0005-0000-0000-00005F090000}"/>
    <cellStyle name="Prozent 4 2 4 4 4" xfId="48862" xr:uid="{00000000-0005-0000-0000-00005F090000}"/>
    <cellStyle name="Prozent 4 2 4 5" xfId="11792" xr:uid="{00000000-0005-0000-0000-00005F090000}"/>
    <cellStyle name="Prozent 4 2 4 5 2" xfId="25243" xr:uid="{00000000-0005-0000-0000-00005F090000}"/>
    <cellStyle name="Prozent 4 2 4 5 3" xfId="38727" xr:uid="{00000000-0005-0000-0000-00005F090000}"/>
    <cellStyle name="Prozent 4 2 4 5 4" xfId="52218" xr:uid="{00000000-0005-0000-0000-00005F090000}"/>
    <cellStyle name="Prozent 4 2 4 6" xfId="15174" xr:uid="{00000000-0005-0000-0000-00005F090000}"/>
    <cellStyle name="Prozent 4 2 4 7" xfId="28658" xr:uid="{00000000-0005-0000-0000-00005F090000}"/>
    <cellStyle name="Prozent 4 2 4 8" xfId="42149" xr:uid="{00000000-0005-0000-0000-00005F090000}"/>
    <cellStyle name="Prozent 4 2 5" xfId="2278" xr:uid="{00000000-0005-0000-0000-000061090000}"/>
    <cellStyle name="Prozent 4 2 5 2" xfId="5646" xr:uid="{00000000-0005-0000-0000-000061090000}"/>
    <cellStyle name="Prozent 4 2 5 2 2" xfId="19097" xr:uid="{00000000-0005-0000-0000-000061090000}"/>
    <cellStyle name="Prozent 4 2 5 2 3" xfId="32581" xr:uid="{00000000-0005-0000-0000-000061090000}"/>
    <cellStyle name="Prozent 4 2 5 2 4" xfId="46072" xr:uid="{00000000-0005-0000-0000-000061090000}"/>
    <cellStyle name="Prozent 4 2 5 3" xfId="9002" xr:uid="{00000000-0005-0000-0000-000061090000}"/>
    <cellStyle name="Prozent 4 2 5 3 2" xfId="22453" xr:uid="{00000000-0005-0000-0000-000061090000}"/>
    <cellStyle name="Prozent 4 2 5 3 3" xfId="35937" xr:uid="{00000000-0005-0000-0000-000061090000}"/>
    <cellStyle name="Prozent 4 2 5 3 4" xfId="49428" xr:uid="{00000000-0005-0000-0000-000061090000}"/>
    <cellStyle name="Prozent 4 2 5 4" xfId="12358" xr:uid="{00000000-0005-0000-0000-000061090000}"/>
    <cellStyle name="Prozent 4 2 5 4 2" xfId="25809" xr:uid="{00000000-0005-0000-0000-000061090000}"/>
    <cellStyle name="Prozent 4 2 5 4 3" xfId="39293" xr:uid="{00000000-0005-0000-0000-000061090000}"/>
    <cellStyle name="Prozent 4 2 5 4 4" xfId="52784" xr:uid="{00000000-0005-0000-0000-000061090000}"/>
    <cellStyle name="Prozent 4 2 5 5" xfId="15740" xr:uid="{00000000-0005-0000-0000-000061090000}"/>
    <cellStyle name="Prozent 4 2 5 6" xfId="29224" xr:uid="{00000000-0005-0000-0000-000061090000}"/>
    <cellStyle name="Prozent 4 2 5 7" xfId="42715" xr:uid="{00000000-0005-0000-0000-000061090000}"/>
    <cellStyle name="Prozent 4 2 6" xfId="3390" xr:uid="{00000000-0005-0000-0000-000062090000}"/>
    <cellStyle name="Prozent 4 2 6 2" xfId="6751" xr:uid="{00000000-0005-0000-0000-000062090000}"/>
    <cellStyle name="Prozent 4 2 6 2 2" xfId="20202" xr:uid="{00000000-0005-0000-0000-000062090000}"/>
    <cellStyle name="Prozent 4 2 6 2 3" xfId="33686" xr:uid="{00000000-0005-0000-0000-000062090000}"/>
    <cellStyle name="Prozent 4 2 6 2 4" xfId="47177" xr:uid="{00000000-0005-0000-0000-000062090000}"/>
    <cellStyle name="Prozent 4 2 6 3" xfId="10107" xr:uid="{00000000-0005-0000-0000-000062090000}"/>
    <cellStyle name="Prozent 4 2 6 3 2" xfId="23558" xr:uid="{00000000-0005-0000-0000-000062090000}"/>
    <cellStyle name="Prozent 4 2 6 3 3" xfId="37042" xr:uid="{00000000-0005-0000-0000-000062090000}"/>
    <cellStyle name="Prozent 4 2 6 3 4" xfId="50533" xr:uid="{00000000-0005-0000-0000-000062090000}"/>
    <cellStyle name="Prozent 4 2 6 4" xfId="13463" xr:uid="{00000000-0005-0000-0000-000062090000}"/>
    <cellStyle name="Prozent 4 2 6 4 2" xfId="26914" xr:uid="{00000000-0005-0000-0000-000062090000}"/>
    <cellStyle name="Prozent 4 2 6 4 3" xfId="40398" xr:uid="{00000000-0005-0000-0000-000062090000}"/>
    <cellStyle name="Prozent 4 2 6 4 4" xfId="53889" xr:uid="{00000000-0005-0000-0000-000062090000}"/>
    <cellStyle name="Prozent 4 2 6 5" xfId="16845" xr:uid="{00000000-0005-0000-0000-000062090000}"/>
    <cellStyle name="Prozent 4 2 6 6" xfId="30329" xr:uid="{00000000-0005-0000-0000-000062090000}"/>
    <cellStyle name="Prozent 4 2 6 7" xfId="43820" xr:uid="{00000000-0005-0000-0000-000062090000}"/>
    <cellStyle name="Prozent 4 2 7" xfId="3970" xr:uid="{00000000-0005-0000-0000-000063090000}"/>
    <cellStyle name="Prozent 4 2 7 2" xfId="7327" xr:uid="{00000000-0005-0000-0000-000063090000}"/>
    <cellStyle name="Prozent 4 2 7 2 2" xfId="20778" xr:uid="{00000000-0005-0000-0000-000063090000}"/>
    <cellStyle name="Prozent 4 2 7 2 3" xfId="34262" xr:uid="{00000000-0005-0000-0000-000063090000}"/>
    <cellStyle name="Prozent 4 2 7 2 4" xfId="47753" xr:uid="{00000000-0005-0000-0000-000063090000}"/>
    <cellStyle name="Prozent 4 2 7 3" xfId="10683" xr:uid="{00000000-0005-0000-0000-000063090000}"/>
    <cellStyle name="Prozent 4 2 7 3 2" xfId="24134" xr:uid="{00000000-0005-0000-0000-000063090000}"/>
    <cellStyle name="Prozent 4 2 7 3 3" xfId="37618" xr:uid="{00000000-0005-0000-0000-000063090000}"/>
    <cellStyle name="Prozent 4 2 7 3 4" xfId="51109" xr:uid="{00000000-0005-0000-0000-000063090000}"/>
    <cellStyle name="Prozent 4 2 7 4" xfId="14039" xr:uid="{00000000-0005-0000-0000-000063090000}"/>
    <cellStyle name="Prozent 4 2 7 4 2" xfId="27490" xr:uid="{00000000-0005-0000-0000-000063090000}"/>
    <cellStyle name="Prozent 4 2 7 4 3" xfId="40974" xr:uid="{00000000-0005-0000-0000-000063090000}"/>
    <cellStyle name="Prozent 4 2 7 4 4" xfId="54465" xr:uid="{00000000-0005-0000-0000-000063090000}"/>
    <cellStyle name="Prozent 4 2 7 5" xfId="17421" xr:uid="{00000000-0005-0000-0000-000063090000}"/>
    <cellStyle name="Prozent 4 2 7 6" xfId="30905" xr:uid="{00000000-0005-0000-0000-000063090000}"/>
    <cellStyle name="Prozent 4 2 7 7" xfId="44396" xr:uid="{00000000-0005-0000-0000-000063090000}"/>
    <cellStyle name="Prozent 4 2 8" xfId="4520" xr:uid="{00000000-0005-0000-0000-00004C090000}"/>
    <cellStyle name="Prozent 4 2 8 2" xfId="17971" xr:uid="{00000000-0005-0000-0000-00004C090000}"/>
    <cellStyle name="Prozent 4 2 8 3" xfId="31455" xr:uid="{00000000-0005-0000-0000-00004C090000}"/>
    <cellStyle name="Prozent 4 2 8 4" xfId="44946" xr:uid="{00000000-0005-0000-0000-00004C090000}"/>
    <cellStyle name="Prozent 4 2 9" xfId="7876" xr:uid="{00000000-0005-0000-0000-00004C090000}"/>
    <cellStyle name="Prozent 4 2 9 2" xfId="21327" xr:uid="{00000000-0005-0000-0000-00004C090000}"/>
    <cellStyle name="Prozent 4 2 9 3" xfId="34811" xr:uid="{00000000-0005-0000-0000-00004C090000}"/>
    <cellStyle name="Prozent 4 2 9 4" xfId="48302" xr:uid="{00000000-0005-0000-0000-00004C090000}"/>
    <cellStyle name="Prozent 4 3" xfId="794" xr:uid="{00000000-0005-0000-0000-0000D8010000}"/>
    <cellStyle name="Prozent 4 3 10" xfId="14808" xr:uid="{00000000-0005-0000-0000-000064090000}"/>
    <cellStyle name="Prozent 4 3 11" xfId="28291" xr:uid="{00000000-0005-0000-0000-000064090000}"/>
    <cellStyle name="Prozent 4 3 12" xfId="41782" xr:uid="{00000000-0005-0000-0000-000064090000}"/>
    <cellStyle name="Prozent 4 3 13" xfId="1328" xr:uid="{00000000-0005-0000-0000-000064090000}"/>
    <cellStyle name="Prozent 4 3 2" xfId="1572" xr:uid="{00000000-0005-0000-0000-000065090000}"/>
    <cellStyle name="Prozent 4 3 2 10" xfId="28541" xr:uid="{00000000-0005-0000-0000-000065090000}"/>
    <cellStyle name="Prozent 4 3 2 11" xfId="42032" xr:uid="{00000000-0005-0000-0000-000065090000}"/>
    <cellStyle name="Prozent 4 3 2 2" xfId="2149" xr:uid="{00000000-0005-0000-0000-000066090000}"/>
    <cellStyle name="Prozent 4 3 2 2 2" xfId="3290" xr:uid="{00000000-0005-0000-0000-000067090000}"/>
    <cellStyle name="Prozent 4 3 2 2 2 2" xfId="6651" xr:uid="{00000000-0005-0000-0000-000067090000}"/>
    <cellStyle name="Prozent 4 3 2 2 2 2 2" xfId="20102" xr:uid="{00000000-0005-0000-0000-000067090000}"/>
    <cellStyle name="Prozent 4 3 2 2 2 2 3" xfId="33586" xr:uid="{00000000-0005-0000-0000-000067090000}"/>
    <cellStyle name="Prozent 4 3 2 2 2 2 4" xfId="47077" xr:uid="{00000000-0005-0000-0000-000067090000}"/>
    <cellStyle name="Prozent 4 3 2 2 2 3" xfId="10007" xr:uid="{00000000-0005-0000-0000-000067090000}"/>
    <cellStyle name="Prozent 4 3 2 2 2 3 2" xfId="23458" xr:uid="{00000000-0005-0000-0000-000067090000}"/>
    <cellStyle name="Prozent 4 3 2 2 2 3 3" xfId="36942" xr:uid="{00000000-0005-0000-0000-000067090000}"/>
    <cellStyle name="Prozent 4 3 2 2 2 3 4" xfId="50433" xr:uid="{00000000-0005-0000-0000-000067090000}"/>
    <cellStyle name="Prozent 4 3 2 2 2 4" xfId="13363" xr:uid="{00000000-0005-0000-0000-000067090000}"/>
    <cellStyle name="Prozent 4 3 2 2 2 4 2" xfId="26814" xr:uid="{00000000-0005-0000-0000-000067090000}"/>
    <cellStyle name="Prozent 4 3 2 2 2 4 3" xfId="40298" xr:uid="{00000000-0005-0000-0000-000067090000}"/>
    <cellStyle name="Prozent 4 3 2 2 2 4 4" xfId="53789" xr:uid="{00000000-0005-0000-0000-000067090000}"/>
    <cellStyle name="Prozent 4 3 2 2 2 5" xfId="16745" xr:uid="{00000000-0005-0000-0000-000067090000}"/>
    <cellStyle name="Prozent 4 3 2 2 2 6" xfId="30229" xr:uid="{00000000-0005-0000-0000-000067090000}"/>
    <cellStyle name="Prozent 4 3 2 2 2 7" xfId="43720" xr:uid="{00000000-0005-0000-0000-000067090000}"/>
    <cellStyle name="Prozent 4 3 2 2 3" xfId="5524" xr:uid="{00000000-0005-0000-0000-000066090000}"/>
    <cellStyle name="Prozent 4 3 2 2 3 2" xfId="18975" xr:uid="{00000000-0005-0000-0000-000066090000}"/>
    <cellStyle name="Prozent 4 3 2 2 3 3" xfId="32459" xr:uid="{00000000-0005-0000-0000-000066090000}"/>
    <cellStyle name="Prozent 4 3 2 2 3 4" xfId="45950" xr:uid="{00000000-0005-0000-0000-000066090000}"/>
    <cellStyle name="Prozent 4 3 2 2 4" xfId="8880" xr:uid="{00000000-0005-0000-0000-000066090000}"/>
    <cellStyle name="Prozent 4 3 2 2 4 2" xfId="22331" xr:uid="{00000000-0005-0000-0000-000066090000}"/>
    <cellStyle name="Prozent 4 3 2 2 4 3" xfId="35815" xr:uid="{00000000-0005-0000-0000-000066090000}"/>
    <cellStyle name="Prozent 4 3 2 2 4 4" xfId="49306" xr:uid="{00000000-0005-0000-0000-000066090000}"/>
    <cellStyle name="Prozent 4 3 2 2 5" xfId="12236" xr:uid="{00000000-0005-0000-0000-000066090000}"/>
    <cellStyle name="Prozent 4 3 2 2 5 2" xfId="25687" xr:uid="{00000000-0005-0000-0000-000066090000}"/>
    <cellStyle name="Prozent 4 3 2 2 5 3" xfId="39171" xr:uid="{00000000-0005-0000-0000-000066090000}"/>
    <cellStyle name="Prozent 4 3 2 2 5 4" xfId="52662" xr:uid="{00000000-0005-0000-0000-000066090000}"/>
    <cellStyle name="Prozent 4 3 2 2 6" xfId="15618" xr:uid="{00000000-0005-0000-0000-000066090000}"/>
    <cellStyle name="Prozent 4 3 2 2 7" xfId="29102" xr:uid="{00000000-0005-0000-0000-000066090000}"/>
    <cellStyle name="Prozent 4 3 2 2 8" xfId="42593" xr:uid="{00000000-0005-0000-0000-000066090000}"/>
    <cellStyle name="Prozent 4 3 2 3" xfId="2730" xr:uid="{00000000-0005-0000-0000-000068090000}"/>
    <cellStyle name="Prozent 4 3 2 3 2" xfId="6091" xr:uid="{00000000-0005-0000-0000-000068090000}"/>
    <cellStyle name="Prozent 4 3 2 3 2 2" xfId="19542" xr:uid="{00000000-0005-0000-0000-000068090000}"/>
    <cellStyle name="Prozent 4 3 2 3 2 3" xfId="33026" xr:uid="{00000000-0005-0000-0000-000068090000}"/>
    <cellStyle name="Prozent 4 3 2 3 2 4" xfId="46517" xr:uid="{00000000-0005-0000-0000-000068090000}"/>
    <cellStyle name="Prozent 4 3 2 3 3" xfId="9447" xr:uid="{00000000-0005-0000-0000-000068090000}"/>
    <cellStyle name="Prozent 4 3 2 3 3 2" xfId="22898" xr:uid="{00000000-0005-0000-0000-000068090000}"/>
    <cellStyle name="Prozent 4 3 2 3 3 3" xfId="36382" xr:uid="{00000000-0005-0000-0000-000068090000}"/>
    <cellStyle name="Prozent 4 3 2 3 3 4" xfId="49873" xr:uid="{00000000-0005-0000-0000-000068090000}"/>
    <cellStyle name="Prozent 4 3 2 3 4" xfId="12803" xr:uid="{00000000-0005-0000-0000-000068090000}"/>
    <cellStyle name="Prozent 4 3 2 3 4 2" xfId="26254" xr:uid="{00000000-0005-0000-0000-000068090000}"/>
    <cellStyle name="Prozent 4 3 2 3 4 3" xfId="39738" xr:uid="{00000000-0005-0000-0000-000068090000}"/>
    <cellStyle name="Prozent 4 3 2 3 4 4" xfId="53229" xr:uid="{00000000-0005-0000-0000-000068090000}"/>
    <cellStyle name="Prozent 4 3 2 3 5" xfId="16185" xr:uid="{00000000-0005-0000-0000-000068090000}"/>
    <cellStyle name="Prozent 4 3 2 3 6" xfId="29669" xr:uid="{00000000-0005-0000-0000-000068090000}"/>
    <cellStyle name="Prozent 4 3 2 3 7" xfId="43160" xr:uid="{00000000-0005-0000-0000-000068090000}"/>
    <cellStyle name="Prozent 4 3 2 4" xfId="3835" xr:uid="{00000000-0005-0000-0000-000069090000}"/>
    <cellStyle name="Prozent 4 3 2 4 2" xfId="7196" xr:uid="{00000000-0005-0000-0000-000069090000}"/>
    <cellStyle name="Prozent 4 3 2 4 2 2" xfId="20647" xr:uid="{00000000-0005-0000-0000-000069090000}"/>
    <cellStyle name="Prozent 4 3 2 4 2 3" xfId="34131" xr:uid="{00000000-0005-0000-0000-000069090000}"/>
    <cellStyle name="Prozent 4 3 2 4 2 4" xfId="47622" xr:uid="{00000000-0005-0000-0000-000069090000}"/>
    <cellStyle name="Prozent 4 3 2 4 3" xfId="10552" xr:uid="{00000000-0005-0000-0000-000069090000}"/>
    <cellStyle name="Prozent 4 3 2 4 3 2" xfId="24003" xr:uid="{00000000-0005-0000-0000-000069090000}"/>
    <cellStyle name="Prozent 4 3 2 4 3 3" xfId="37487" xr:uid="{00000000-0005-0000-0000-000069090000}"/>
    <cellStyle name="Prozent 4 3 2 4 3 4" xfId="50978" xr:uid="{00000000-0005-0000-0000-000069090000}"/>
    <cellStyle name="Prozent 4 3 2 4 4" xfId="13908" xr:uid="{00000000-0005-0000-0000-000069090000}"/>
    <cellStyle name="Prozent 4 3 2 4 4 2" xfId="27359" xr:uid="{00000000-0005-0000-0000-000069090000}"/>
    <cellStyle name="Prozent 4 3 2 4 4 3" xfId="40843" xr:uid="{00000000-0005-0000-0000-000069090000}"/>
    <cellStyle name="Prozent 4 3 2 4 4 4" xfId="54334" xr:uid="{00000000-0005-0000-0000-000069090000}"/>
    <cellStyle name="Prozent 4 3 2 4 5" xfId="17290" xr:uid="{00000000-0005-0000-0000-000069090000}"/>
    <cellStyle name="Prozent 4 3 2 4 6" xfId="30774" xr:uid="{00000000-0005-0000-0000-000069090000}"/>
    <cellStyle name="Prozent 4 3 2 4 7" xfId="44265" xr:uid="{00000000-0005-0000-0000-000069090000}"/>
    <cellStyle name="Prozent 4 3 2 5" xfId="4415" xr:uid="{00000000-0005-0000-0000-00006A090000}"/>
    <cellStyle name="Prozent 4 3 2 5 2" xfId="7772" xr:uid="{00000000-0005-0000-0000-00006A090000}"/>
    <cellStyle name="Prozent 4 3 2 5 2 2" xfId="21223" xr:uid="{00000000-0005-0000-0000-00006A090000}"/>
    <cellStyle name="Prozent 4 3 2 5 2 3" xfId="34707" xr:uid="{00000000-0005-0000-0000-00006A090000}"/>
    <cellStyle name="Prozent 4 3 2 5 2 4" xfId="48198" xr:uid="{00000000-0005-0000-0000-00006A090000}"/>
    <cellStyle name="Prozent 4 3 2 5 3" xfId="11128" xr:uid="{00000000-0005-0000-0000-00006A090000}"/>
    <cellStyle name="Prozent 4 3 2 5 3 2" xfId="24579" xr:uid="{00000000-0005-0000-0000-00006A090000}"/>
    <cellStyle name="Prozent 4 3 2 5 3 3" xfId="38063" xr:uid="{00000000-0005-0000-0000-00006A090000}"/>
    <cellStyle name="Prozent 4 3 2 5 3 4" xfId="51554" xr:uid="{00000000-0005-0000-0000-00006A090000}"/>
    <cellStyle name="Prozent 4 3 2 5 4" xfId="14484" xr:uid="{00000000-0005-0000-0000-00006A090000}"/>
    <cellStyle name="Prozent 4 3 2 5 4 2" xfId="27935" xr:uid="{00000000-0005-0000-0000-00006A090000}"/>
    <cellStyle name="Prozent 4 3 2 5 4 3" xfId="41419" xr:uid="{00000000-0005-0000-0000-00006A090000}"/>
    <cellStyle name="Prozent 4 3 2 5 4 4" xfId="54910" xr:uid="{00000000-0005-0000-0000-00006A090000}"/>
    <cellStyle name="Prozent 4 3 2 5 5" xfId="17866" xr:uid="{00000000-0005-0000-0000-00006A090000}"/>
    <cellStyle name="Prozent 4 3 2 5 6" xfId="31350" xr:uid="{00000000-0005-0000-0000-00006A090000}"/>
    <cellStyle name="Prozent 4 3 2 5 7" xfId="44841" xr:uid="{00000000-0005-0000-0000-00006A090000}"/>
    <cellStyle name="Prozent 4 3 2 6" xfId="4965" xr:uid="{00000000-0005-0000-0000-000065090000}"/>
    <cellStyle name="Prozent 4 3 2 6 2" xfId="18416" xr:uid="{00000000-0005-0000-0000-000065090000}"/>
    <cellStyle name="Prozent 4 3 2 6 3" xfId="31900" xr:uid="{00000000-0005-0000-0000-000065090000}"/>
    <cellStyle name="Prozent 4 3 2 6 4" xfId="45391" xr:uid="{00000000-0005-0000-0000-000065090000}"/>
    <cellStyle name="Prozent 4 3 2 7" xfId="8321" xr:uid="{00000000-0005-0000-0000-000065090000}"/>
    <cellStyle name="Prozent 4 3 2 7 2" xfId="21772" xr:uid="{00000000-0005-0000-0000-000065090000}"/>
    <cellStyle name="Prozent 4 3 2 7 3" xfId="35256" xr:uid="{00000000-0005-0000-0000-000065090000}"/>
    <cellStyle name="Prozent 4 3 2 7 4" xfId="48747" xr:uid="{00000000-0005-0000-0000-000065090000}"/>
    <cellStyle name="Prozent 4 3 2 8" xfId="11677" xr:uid="{00000000-0005-0000-0000-000065090000}"/>
    <cellStyle name="Prozent 4 3 2 8 2" xfId="25128" xr:uid="{00000000-0005-0000-0000-000065090000}"/>
    <cellStyle name="Prozent 4 3 2 8 3" xfId="38612" xr:uid="{00000000-0005-0000-0000-000065090000}"/>
    <cellStyle name="Prozent 4 3 2 8 4" xfId="52103" xr:uid="{00000000-0005-0000-0000-000065090000}"/>
    <cellStyle name="Prozent 4 3 2 9" xfId="15058" xr:uid="{00000000-0005-0000-0000-000065090000}"/>
    <cellStyle name="Prozent 4 3 3" xfId="1900" xr:uid="{00000000-0005-0000-0000-00006B090000}"/>
    <cellStyle name="Prozent 4 3 3 2" xfId="3040" xr:uid="{00000000-0005-0000-0000-00006C090000}"/>
    <cellStyle name="Prozent 4 3 3 2 2" xfId="6401" xr:uid="{00000000-0005-0000-0000-00006C090000}"/>
    <cellStyle name="Prozent 4 3 3 2 2 2" xfId="19852" xr:uid="{00000000-0005-0000-0000-00006C090000}"/>
    <cellStyle name="Prozent 4 3 3 2 2 3" xfId="33336" xr:uid="{00000000-0005-0000-0000-00006C090000}"/>
    <cellStyle name="Prozent 4 3 3 2 2 4" xfId="46827" xr:uid="{00000000-0005-0000-0000-00006C090000}"/>
    <cellStyle name="Prozent 4 3 3 2 3" xfId="9757" xr:uid="{00000000-0005-0000-0000-00006C090000}"/>
    <cellStyle name="Prozent 4 3 3 2 3 2" xfId="23208" xr:uid="{00000000-0005-0000-0000-00006C090000}"/>
    <cellStyle name="Prozent 4 3 3 2 3 3" xfId="36692" xr:uid="{00000000-0005-0000-0000-00006C090000}"/>
    <cellStyle name="Prozent 4 3 3 2 3 4" xfId="50183" xr:uid="{00000000-0005-0000-0000-00006C090000}"/>
    <cellStyle name="Prozent 4 3 3 2 4" xfId="13113" xr:uid="{00000000-0005-0000-0000-00006C090000}"/>
    <cellStyle name="Prozent 4 3 3 2 4 2" xfId="26564" xr:uid="{00000000-0005-0000-0000-00006C090000}"/>
    <cellStyle name="Prozent 4 3 3 2 4 3" xfId="40048" xr:uid="{00000000-0005-0000-0000-00006C090000}"/>
    <cellStyle name="Prozent 4 3 3 2 4 4" xfId="53539" xr:uid="{00000000-0005-0000-0000-00006C090000}"/>
    <cellStyle name="Prozent 4 3 3 2 5" xfId="16495" xr:uid="{00000000-0005-0000-0000-00006C090000}"/>
    <cellStyle name="Prozent 4 3 3 2 6" xfId="29979" xr:uid="{00000000-0005-0000-0000-00006C090000}"/>
    <cellStyle name="Prozent 4 3 3 2 7" xfId="43470" xr:uid="{00000000-0005-0000-0000-00006C090000}"/>
    <cellStyle name="Prozent 4 3 3 3" xfId="5274" xr:uid="{00000000-0005-0000-0000-00006B090000}"/>
    <cellStyle name="Prozent 4 3 3 3 2" xfId="18725" xr:uid="{00000000-0005-0000-0000-00006B090000}"/>
    <cellStyle name="Prozent 4 3 3 3 3" xfId="32209" xr:uid="{00000000-0005-0000-0000-00006B090000}"/>
    <cellStyle name="Prozent 4 3 3 3 4" xfId="45700" xr:uid="{00000000-0005-0000-0000-00006B090000}"/>
    <cellStyle name="Prozent 4 3 3 4" xfId="8630" xr:uid="{00000000-0005-0000-0000-00006B090000}"/>
    <cellStyle name="Prozent 4 3 3 4 2" xfId="22081" xr:uid="{00000000-0005-0000-0000-00006B090000}"/>
    <cellStyle name="Prozent 4 3 3 4 3" xfId="35565" xr:uid="{00000000-0005-0000-0000-00006B090000}"/>
    <cellStyle name="Prozent 4 3 3 4 4" xfId="49056" xr:uid="{00000000-0005-0000-0000-00006B090000}"/>
    <cellStyle name="Prozent 4 3 3 5" xfId="11986" xr:uid="{00000000-0005-0000-0000-00006B090000}"/>
    <cellStyle name="Prozent 4 3 3 5 2" xfId="25437" xr:uid="{00000000-0005-0000-0000-00006B090000}"/>
    <cellStyle name="Prozent 4 3 3 5 3" xfId="38921" xr:uid="{00000000-0005-0000-0000-00006B090000}"/>
    <cellStyle name="Prozent 4 3 3 5 4" xfId="52412" xr:uid="{00000000-0005-0000-0000-00006B090000}"/>
    <cellStyle name="Prozent 4 3 3 6" xfId="15368" xr:uid="{00000000-0005-0000-0000-00006B090000}"/>
    <cellStyle name="Prozent 4 3 3 7" xfId="28852" xr:uid="{00000000-0005-0000-0000-00006B090000}"/>
    <cellStyle name="Prozent 4 3 3 8" xfId="42343" xr:uid="{00000000-0005-0000-0000-00006B090000}"/>
    <cellStyle name="Prozent 4 3 4" xfId="2479" xr:uid="{00000000-0005-0000-0000-00006D090000}"/>
    <cellStyle name="Prozent 4 3 4 2" xfId="5841" xr:uid="{00000000-0005-0000-0000-00006D090000}"/>
    <cellStyle name="Prozent 4 3 4 2 2" xfId="19292" xr:uid="{00000000-0005-0000-0000-00006D090000}"/>
    <cellStyle name="Prozent 4 3 4 2 3" xfId="32776" xr:uid="{00000000-0005-0000-0000-00006D090000}"/>
    <cellStyle name="Prozent 4 3 4 2 4" xfId="46267" xr:uid="{00000000-0005-0000-0000-00006D090000}"/>
    <cellStyle name="Prozent 4 3 4 3" xfId="9197" xr:uid="{00000000-0005-0000-0000-00006D090000}"/>
    <cellStyle name="Prozent 4 3 4 3 2" xfId="22648" xr:uid="{00000000-0005-0000-0000-00006D090000}"/>
    <cellStyle name="Prozent 4 3 4 3 3" xfId="36132" xr:uid="{00000000-0005-0000-0000-00006D090000}"/>
    <cellStyle name="Prozent 4 3 4 3 4" xfId="49623" xr:uid="{00000000-0005-0000-0000-00006D090000}"/>
    <cellStyle name="Prozent 4 3 4 4" xfId="12553" xr:uid="{00000000-0005-0000-0000-00006D090000}"/>
    <cellStyle name="Prozent 4 3 4 4 2" xfId="26004" xr:uid="{00000000-0005-0000-0000-00006D090000}"/>
    <cellStyle name="Prozent 4 3 4 4 3" xfId="39488" xr:uid="{00000000-0005-0000-0000-00006D090000}"/>
    <cellStyle name="Prozent 4 3 4 4 4" xfId="52979" xr:uid="{00000000-0005-0000-0000-00006D090000}"/>
    <cellStyle name="Prozent 4 3 4 5" xfId="15935" xr:uid="{00000000-0005-0000-0000-00006D090000}"/>
    <cellStyle name="Prozent 4 3 4 6" xfId="29419" xr:uid="{00000000-0005-0000-0000-00006D090000}"/>
    <cellStyle name="Prozent 4 3 4 7" xfId="42910" xr:uid="{00000000-0005-0000-0000-00006D090000}"/>
    <cellStyle name="Prozent 4 3 5" xfId="3585" xr:uid="{00000000-0005-0000-0000-00006E090000}"/>
    <cellStyle name="Prozent 4 3 5 2" xfId="6946" xr:uid="{00000000-0005-0000-0000-00006E090000}"/>
    <cellStyle name="Prozent 4 3 5 2 2" xfId="20397" xr:uid="{00000000-0005-0000-0000-00006E090000}"/>
    <cellStyle name="Prozent 4 3 5 2 3" xfId="33881" xr:uid="{00000000-0005-0000-0000-00006E090000}"/>
    <cellStyle name="Prozent 4 3 5 2 4" xfId="47372" xr:uid="{00000000-0005-0000-0000-00006E090000}"/>
    <cellStyle name="Prozent 4 3 5 3" xfId="10302" xr:uid="{00000000-0005-0000-0000-00006E090000}"/>
    <cellStyle name="Prozent 4 3 5 3 2" xfId="23753" xr:uid="{00000000-0005-0000-0000-00006E090000}"/>
    <cellStyle name="Prozent 4 3 5 3 3" xfId="37237" xr:uid="{00000000-0005-0000-0000-00006E090000}"/>
    <cellStyle name="Prozent 4 3 5 3 4" xfId="50728" xr:uid="{00000000-0005-0000-0000-00006E090000}"/>
    <cellStyle name="Prozent 4 3 5 4" xfId="13658" xr:uid="{00000000-0005-0000-0000-00006E090000}"/>
    <cellStyle name="Prozent 4 3 5 4 2" xfId="27109" xr:uid="{00000000-0005-0000-0000-00006E090000}"/>
    <cellStyle name="Prozent 4 3 5 4 3" xfId="40593" xr:uid="{00000000-0005-0000-0000-00006E090000}"/>
    <cellStyle name="Prozent 4 3 5 4 4" xfId="54084" xr:uid="{00000000-0005-0000-0000-00006E090000}"/>
    <cellStyle name="Prozent 4 3 5 5" xfId="17040" xr:uid="{00000000-0005-0000-0000-00006E090000}"/>
    <cellStyle name="Prozent 4 3 5 6" xfId="30524" xr:uid="{00000000-0005-0000-0000-00006E090000}"/>
    <cellStyle name="Prozent 4 3 5 7" xfId="44015" xr:uid="{00000000-0005-0000-0000-00006E090000}"/>
    <cellStyle name="Prozent 4 3 6" xfId="4165" xr:uid="{00000000-0005-0000-0000-00006F090000}"/>
    <cellStyle name="Prozent 4 3 6 2" xfId="7522" xr:uid="{00000000-0005-0000-0000-00006F090000}"/>
    <cellStyle name="Prozent 4 3 6 2 2" xfId="20973" xr:uid="{00000000-0005-0000-0000-00006F090000}"/>
    <cellStyle name="Prozent 4 3 6 2 3" xfId="34457" xr:uid="{00000000-0005-0000-0000-00006F090000}"/>
    <cellStyle name="Prozent 4 3 6 2 4" xfId="47948" xr:uid="{00000000-0005-0000-0000-00006F090000}"/>
    <cellStyle name="Prozent 4 3 6 3" xfId="10878" xr:uid="{00000000-0005-0000-0000-00006F090000}"/>
    <cellStyle name="Prozent 4 3 6 3 2" xfId="24329" xr:uid="{00000000-0005-0000-0000-00006F090000}"/>
    <cellStyle name="Prozent 4 3 6 3 3" xfId="37813" xr:uid="{00000000-0005-0000-0000-00006F090000}"/>
    <cellStyle name="Prozent 4 3 6 3 4" xfId="51304" xr:uid="{00000000-0005-0000-0000-00006F090000}"/>
    <cellStyle name="Prozent 4 3 6 4" xfId="14234" xr:uid="{00000000-0005-0000-0000-00006F090000}"/>
    <cellStyle name="Prozent 4 3 6 4 2" xfId="27685" xr:uid="{00000000-0005-0000-0000-00006F090000}"/>
    <cellStyle name="Prozent 4 3 6 4 3" xfId="41169" xr:uid="{00000000-0005-0000-0000-00006F090000}"/>
    <cellStyle name="Prozent 4 3 6 4 4" xfId="54660" xr:uid="{00000000-0005-0000-0000-00006F090000}"/>
    <cellStyle name="Prozent 4 3 6 5" xfId="17616" xr:uid="{00000000-0005-0000-0000-00006F090000}"/>
    <cellStyle name="Prozent 4 3 6 6" xfId="31100" xr:uid="{00000000-0005-0000-0000-00006F090000}"/>
    <cellStyle name="Prozent 4 3 6 7" xfId="44591" xr:uid="{00000000-0005-0000-0000-00006F090000}"/>
    <cellStyle name="Prozent 4 3 7" xfId="4715" xr:uid="{00000000-0005-0000-0000-000064090000}"/>
    <cellStyle name="Prozent 4 3 7 2" xfId="18166" xr:uid="{00000000-0005-0000-0000-000064090000}"/>
    <cellStyle name="Prozent 4 3 7 3" xfId="31650" xr:uid="{00000000-0005-0000-0000-000064090000}"/>
    <cellStyle name="Prozent 4 3 7 4" xfId="45141" xr:uid="{00000000-0005-0000-0000-000064090000}"/>
    <cellStyle name="Prozent 4 3 8" xfId="8071" xr:uid="{00000000-0005-0000-0000-000064090000}"/>
    <cellStyle name="Prozent 4 3 8 2" xfId="21522" xr:uid="{00000000-0005-0000-0000-000064090000}"/>
    <cellStyle name="Prozent 4 3 8 3" xfId="35006" xr:uid="{00000000-0005-0000-0000-000064090000}"/>
    <cellStyle name="Prozent 4 3 8 4" xfId="48497" xr:uid="{00000000-0005-0000-0000-000064090000}"/>
    <cellStyle name="Prozent 4 3 9" xfId="11427" xr:uid="{00000000-0005-0000-0000-000064090000}"/>
    <cellStyle name="Prozent 4 3 9 2" xfId="24878" xr:uid="{00000000-0005-0000-0000-000064090000}"/>
    <cellStyle name="Prozent 4 3 9 3" xfId="38362" xr:uid="{00000000-0005-0000-0000-000064090000}"/>
    <cellStyle name="Prozent 4 3 9 4" xfId="51853" xr:uid="{00000000-0005-0000-0000-000064090000}"/>
    <cellStyle name="Prozent 5" xfId="1096" xr:uid="{00000000-0005-0000-0000-000070090000}"/>
    <cellStyle name="Prozent 6" xfId="1169" xr:uid="{00000000-0005-0000-0000-000071090000}"/>
    <cellStyle name="Prozent 6 10" xfId="11253" xr:uid="{00000000-0005-0000-0000-000071090000}"/>
    <cellStyle name="Prozent 6 10 2" xfId="24704" xr:uid="{00000000-0005-0000-0000-000071090000}"/>
    <cellStyle name="Prozent 6 10 3" xfId="38188" xr:uid="{00000000-0005-0000-0000-000071090000}"/>
    <cellStyle name="Prozent 6 10 4" xfId="51679" xr:uid="{00000000-0005-0000-0000-000071090000}"/>
    <cellStyle name="Prozent 6 11" xfId="14634" xr:uid="{00000000-0005-0000-0000-000071090000}"/>
    <cellStyle name="Prozent 6 12" xfId="28117" xr:uid="{00000000-0005-0000-0000-000071090000}"/>
    <cellStyle name="Prozent 6 13" xfId="41608" xr:uid="{00000000-0005-0000-0000-000071090000}"/>
    <cellStyle name="Prozent 6 2" xfId="1263" xr:uid="{00000000-0005-0000-0000-000072090000}"/>
    <cellStyle name="Prozent 6 2 10" xfId="14736" xr:uid="{00000000-0005-0000-0000-000072090000}"/>
    <cellStyle name="Prozent 6 2 11" xfId="28219" xr:uid="{00000000-0005-0000-0000-000072090000}"/>
    <cellStyle name="Prozent 6 2 12" xfId="41710" xr:uid="{00000000-0005-0000-0000-000072090000}"/>
    <cellStyle name="Prozent 6 2 2" xfId="1501" xr:uid="{00000000-0005-0000-0000-000073090000}"/>
    <cellStyle name="Prozent 6 2 2 10" xfId="28469" xr:uid="{00000000-0005-0000-0000-000073090000}"/>
    <cellStyle name="Prozent 6 2 2 11" xfId="41960" xr:uid="{00000000-0005-0000-0000-000073090000}"/>
    <cellStyle name="Prozent 6 2 2 2" xfId="2077" xr:uid="{00000000-0005-0000-0000-000074090000}"/>
    <cellStyle name="Prozent 6 2 2 2 2" xfId="3218" xr:uid="{00000000-0005-0000-0000-000075090000}"/>
    <cellStyle name="Prozent 6 2 2 2 2 2" xfId="6579" xr:uid="{00000000-0005-0000-0000-000075090000}"/>
    <cellStyle name="Prozent 6 2 2 2 2 2 2" xfId="20030" xr:uid="{00000000-0005-0000-0000-000075090000}"/>
    <cellStyle name="Prozent 6 2 2 2 2 2 3" xfId="33514" xr:uid="{00000000-0005-0000-0000-000075090000}"/>
    <cellStyle name="Prozent 6 2 2 2 2 2 4" xfId="47005" xr:uid="{00000000-0005-0000-0000-000075090000}"/>
    <cellStyle name="Prozent 6 2 2 2 2 3" xfId="9935" xr:uid="{00000000-0005-0000-0000-000075090000}"/>
    <cellStyle name="Prozent 6 2 2 2 2 3 2" xfId="23386" xr:uid="{00000000-0005-0000-0000-000075090000}"/>
    <cellStyle name="Prozent 6 2 2 2 2 3 3" xfId="36870" xr:uid="{00000000-0005-0000-0000-000075090000}"/>
    <cellStyle name="Prozent 6 2 2 2 2 3 4" xfId="50361" xr:uid="{00000000-0005-0000-0000-000075090000}"/>
    <cellStyle name="Prozent 6 2 2 2 2 4" xfId="13291" xr:uid="{00000000-0005-0000-0000-000075090000}"/>
    <cellStyle name="Prozent 6 2 2 2 2 4 2" xfId="26742" xr:uid="{00000000-0005-0000-0000-000075090000}"/>
    <cellStyle name="Prozent 6 2 2 2 2 4 3" xfId="40226" xr:uid="{00000000-0005-0000-0000-000075090000}"/>
    <cellStyle name="Prozent 6 2 2 2 2 4 4" xfId="53717" xr:uid="{00000000-0005-0000-0000-000075090000}"/>
    <cellStyle name="Prozent 6 2 2 2 2 5" xfId="16673" xr:uid="{00000000-0005-0000-0000-000075090000}"/>
    <cellStyle name="Prozent 6 2 2 2 2 6" xfId="30157" xr:uid="{00000000-0005-0000-0000-000075090000}"/>
    <cellStyle name="Prozent 6 2 2 2 2 7" xfId="43648" xr:uid="{00000000-0005-0000-0000-000075090000}"/>
    <cellStyle name="Prozent 6 2 2 2 3" xfId="5452" xr:uid="{00000000-0005-0000-0000-000074090000}"/>
    <cellStyle name="Prozent 6 2 2 2 3 2" xfId="18903" xr:uid="{00000000-0005-0000-0000-000074090000}"/>
    <cellStyle name="Prozent 6 2 2 2 3 3" xfId="32387" xr:uid="{00000000-0005-0000-0000-000074090000}"/>
    <cellStyle name="Prozent 6 2 2 2 3 4" xfId="45878" xr:uid="{00000000-0005-0000-0000-000074090000}"/>
    <cellStyle name="Prozent 6 2 2 2 4" xfId="8808" xr:uid="{00000000-0005-0000-0000-000074090000}"/>
    <cellStyle name="Prozent 6 2 2 2 4 2" xfId="22259" xr:uid="{00000000-0005-0000-0000-000074090000}"/>
    <cellStyle name="Prozent 6 2 2 2 4 3" xfId="35743" xr:uid="{00000000-0005-0000-0000-000074090000}"/>
    <cellStyle name="Prozent 6 2 2 2 4 4" xfId="49234" xr:uid="{00000000-0005-0000-0000-000074090000}"/>
    <cellStyle name="Prozent 6 2 2 2 5" xfId="12164" xr:uid="{00000000-0005-0000-0000-000074090000}"/>
    <cellStyle name="Prozent 6 2 2 2 5 2" xfId="25615" xr:uid="{00000000-0005-0000-0000-000074090000}"/>
    <cellStyle name="Prozent 6 2 2 2 5 3" xfId="39099" xr:uid="{00000000-0005-0000-0000-000074090000}"/>
    <cellStyle name="Prozent 6 2 2 2 5 4" xfId="52590" xr:uid="{00000000-0005-0000-0000-000074090000}"/>
    <cellStyle name="Prozent 6 2 2 2 6" xfId="15546" xr:uid="{00000000-0005-0000-0000-000074090000}"/>
    <cellStyle name="Prozent 6 2 2 2 7" xfId="29030" xr:uid="{00000000-0005-0000-0000-000074090000}"/>
    <cellStyle name="Prozent 6 2 2 2 8" xfId="42521" xr:uid="{00000000-0005-0000-0000-000074090000}"/>
    <cellStyle name="Prozent 6 2 2 3" xfId="2658" xr:uid="{00000000-0005-0000-0000-000076090000}"/>
    <cellStyle name="Prozent 6 2 2 3 2" xfId="6019" xr:uid="{00000000-0005-0000-0000-000076090000}"/>
    <cellStyle name="Prozent 6 2 2 3 2 2" xfId="19470" xr:uid="{00000000-0005-0000-0000-000076090000}"/>
    <cellStyle name="Prozent 6 2 2 3 2 3" xfId="32954" xr:uid="{00000000-0005-0000-0000-000076090000}"/>
    <cellStyle name="Prozent 6 2 2 3 2 4" xfId="46445" xr:uid="{00000000-0005-0000-0000-000076090000}"/>
    <cellStyle name="Prozent 6 2 2 3 3" xfId="9375" xr:uid="{00000000-0005-0000-0000-000076090000}"/>
    <cellStyle name="Prozent 6 2 2 3 3 2" xfId="22826" xr:uid="{00000000-0005-0000-0000-000076090000}"/>
    <cellStyle name="Prozent 6 2 2 3 3 3" xfId="36310" xr:uid="{00000000-0005-0000-0000-000076090000}"/>
    <cellStyle name="Prozent 6 2 2 3 3 4" xfId="49801" xr:uid="{00000000-0005-0000-0000-000076090000}"/>
    <cellStyle name="Prozent 6 2 2 3 4" xfId="12731" xr:uid="{00000000-0005-0000-0000-000076090000}"/>
    <cellStyle name="Prozent 6 2 2 3 4 2" xfId="26182" xr:uid="{00000000-0005-0000-0000-000076090000}"/>
    <cellStyle name="Prozent 6 2 2 3 4 3" xfId="39666" xr:uid="{00000000-0005-0000-0000-000076090000}"/>
    <cellStyle name="Prozent 6 2 2 3 4 4" xfId="53157" xr:uid="{00000000-0005-0000-0000-000076090000}"/>
    <cellStyle name="Prozent 6 2 2 3 5" xfId="16113" xr:uid="{00000000-0005-0000-0000-000076090000}"/>
    <cellStyle name="Prozent 6 2 2 3 6" xfId="29597" xr:uid="{00000000-0005-0000-0000-000076090000}"/>
    <cellStyle name="Prozent 6 2 2 3 7" xfId="43088" xr:uid="{00000000-0005-0000-0000-000076090000}"/>
    <cellStyle name="Prozent 6 2 2 4" xfId="3763" xr:uid="{00000000-0005-0000-0000-000077090000}"/>
    <cellStyle name="Prozent 6 2 2 4 2" xfId="7124" xr:uid="{00000000-0005-0000-0000-000077090000}"/>
    <cellStyle name="Prozent 6 2 2 4 2 2" xfId="20575" xr:uid="{00000000-0005-0000-0000-000077090000}"/>
    <cellStyle name="Prozent 6 2 2 4 2 3" xfId="34059" xr:uid="{00000000-0005-0000-0000-000077090000}"/>
    <cellStyle name="Prozent 6 2 2 4 2 4" xfId="47550" xr:uid="{00000000-0005-0000-0000-000077090000}"/>
    <cellStyle name="Prozent 6 2 2 4 3" xfId="10480" xr:uid="{00000000-0005-0000-0000-000077090000}"/>
    <cellStyle name="Prozent 6 2 2 4 3 2" xfId="23931" xr:uid="{00000000-0005-0000-0000-000077090000}"/>
    <cellStyle name="Prozent 6 2 2 4 3 3" xfId="37415" xr:uid="{00000000-0005-0000-0000-000077090000}"/>
    <cellStyle name="Prozent 6 2 2 4 3 4" xfId="50906" xr:uid="{00000000-0005-0000-0000-000077090000}"/>
    <cellStyle name="Prozent 6 2 2 4 4" xfId="13836" xr:uid="{00000000-0005-0000-0000-000077090000}"/>
    <cellStyle name="Prozent 6 2 2 4 4 2" xfId="27287" xr:uid="{00000000-0005-0000-0000-000077090000}"/>
    <cellStyle name="Prozent 6 2 2 4 4 3" xfId="40771" xr:uid="{00000000-0005-0000-0000-000077090000}"/>
    <cellStyle name="Prozent 6 2 2 4 4 4" xfId="54262" xr:uid="{00000000-0005-0000-0000-000077090000}"/>
    <cellStyle name="Prozent 6 2 2 4 5" xfId="17218" xr:uid="{00000000-0005-0000-0000-000077090000}"/>
    <cellStyle name="Prozent 6 2 2 4 6" xfId="30702" xr:uid="{00000000-0005-0000-0000-000077090000}"/>
    <cellStyle name="Prozent 6 2 2 4 7" xfId="44193" xr:uid="{00000000-0005-0000-0000-000077090000}"/>
    <cellStyle name="Prozent 6 2 2 5" xfId="4343" xr:uid="{00000000-0005-0000-0000-000078090000}"/>
    <cellStyle name="Prozent 6 2 2 5 2" xfId="7700" xr:uid="{00000000-0005-0000-0000-000078090000}"/>
    <cellStyle name="Prozent 6 2 2 5 2 2" xfId="21151" xr:uid="{00000000-0005-0000-0000-000078090000}"/>
    <cellStyle name="Prozent 6 2 2 5 2 3" xfId="34635" xr:uid="{00000000-0005-0000-0000-000078090000}"/>
    <cellStyle name="Prozent 6 2 2 5 2 4" xfId="48126" xr:uid="{00000000-0005-0000-0000-000078090000}"/>
    <cellStyle name="Prozent 6 2 2 5 3" xfId="11056" xr:uid="{00000000-0005-0000-0000-000078090000}"/>
    <cellStyle name="Prozent 6 2 2 5 3 2" xfId="24507" xr:uid="{00000000-0005-0000-0000-000078090000}"/>
    <cellStyle name="Prozent 6 2 2 5 3 3" xfId="37991" xr:uid="{00000000-0005-0000-0000-000078090000}"/>
    <cellStyle name="Prozent 6 2 2 5 3 4" xfId="51482" xr:uid="{00000000-0005-0000-0000-000078090000}"/>
    <cellStyle name="Prozent 6 2 2 5 4" xfId="14412" xr:uid="{00000000-0005-0000-0000-000078090000}"/>
    <cellStyle name="Prozent 6 2 2 5 4 2" xfId="27863" xr:uid="{00000000-0005-0000-0000-000078090000}"/>
    <cellStyle name="Prozent 6 2 2 5 4 3" xfId="41347" xr:uid="{00000000-0005-0000-0000-000078090000}"/>
    <cellStyle name="Prozent 6 2 2 5 4 4" xfId="54838" xr:uid="{00000000-0005-0000-0000-000078090000}"/>
    <cellStyle name="Prozent 6 2 2 5 5" xfId="17794" xr:uid="{00000000-0005-0000-0000-000078090000}"/>
    <cellStyle name="Prozent 6 2 2 5 6" xfId="31278" xr:uid="{00000000-0005-0000-0000-000078090000}"/>
    <cellStyle name="Prozent 6 2 2 5 7" xfId="44769" xr:uid="{00000000-0005-0000-0000-000078090000}"/>
    <cellStyle name="Prozent 6 2 2 6" xfId="4893" xr:uid="{00000000-0005-0000-0000-000073090000}"/>
    <cellStyle name="Prozent 6 2 2 6 2" xfId="18344" xr:uid="{00000000-0005-0000-0000-000073090000}"/>
    <cellStyle name="Prozent 6 2 2 6 3" xfId="31828" xr:uid="{00000000-0005-0000-0000-000073090000}"/>
    <cellStyle name="Prozent 6 2 2 6 4" xfId="45319" xr:uid="{00000000-0005-0000-0000-000073090000}"/>
    <cellStyle name="Prozent 6 2 2 7" xfId="8249" xr:uid="{00000000-0005-0000-0000-000073090000}"/>
    <cellStyle name="Prozent 6 2 2 7 2" xfId="21700" xr:uid="{00000000-0005-0000-0000-000073090000}"/>
    <cellStyle name="Prozent 6 2 2 7 3" xfId="35184" xr:uid="{00000000-0005-0000-0000-000073090000}"/>
    <cellStyle name="Prozent 6 2 2 7 4" xfId="48675" xr:uid="{00000000-0005-0000-0000-000073090000}"/>
    <cellStyle name="Prozent 6 2 2 8" xfId="11605" xr:uid="{00000000-0005-0000-0000-000073090000}"/>
    <cellStyle name="Prozent 6 2 2 8 2" xfId="25056" xr:uid="{00000000-0005-0000-0000-000073090000}"/>
    <cellStyle name="Prozent 6 2 2 8 3" xfId="38540" xr:uid="{00000000-0005-0000-0000-000073090000}"/>
    <cellStyle name="Prozent 6 2 2 8 4" xfId="52031" xr:uid="{00000000-0005-0000-0000-000073090000}"/>
    <cellStyle name="Prozent 6 2 2 9" xfId="14986" xr:uid="{00000000-0005-0000-0000-000073090000}"/>
    <cellStyle name="Prozent 6 2 3" xfId="1828" xr:uid="{00000000-0005-0000-0000-000079090000}"/>
    <cellStyle name="Prozent 6 2 3 2" xfId="2968" xr:uid="{00000000-0005-0000-0000-00007A090000}"/>
    <cellStyle name="Prozent 6 2 3 2 2" xfId="6329" xr:uid="{00000000-0005-0000-0000-00007A090000}"/>
    <cellStyle name="Prozent 6 2 3 2 2 2" xfId="19780" xr:uid="{00000000-0005-0000-0000-00007A090000}"/>
    <cellStyle name="Prozent 6 2 3 2 2 3" xfId="33264" xr:uid="{00000000-0005-0000-0000-00007A090000}"/>
    <cellStyle name="Prozent 6 2 3 2 2 4" xfId="46755" xr:uid="{00000000-0005-0000-0000-00007A090000}"/>
    <cellStyle name="Prozent 6 2 3 2 3" xfId="9685" xr:uid="{00000000-0005-0000-0000-00007A090000}"/>
    <cellStyle name="Prozent 6 2 3 2 3 2" xfId="23136" xr:uid="{00000000-0005-0000-0000-00007A090000}"/>
    <cellStyle name="Prozent 6 2 3 2 3 3" xfId="36620" xr:uid="{00000000-0005-0000-0000-00007A090000}"/>
    <cellStyle name="Prozent 6 2 3 2 3 4" xfId="50111" xr:uid="{00000000-0005-0000-0000-00007A090000}"/>
    <cellStyle name="Prozent 6 2 3 2 4" xfId="13041" xr:uid="{00000000-0005-0000-0000-00007A090000}"/>
    <cellStyle name="Prozent 6 2 3 2 4 2" xfId="26492" xr:uid="{00000000-0005-0000-0000-00007A090000}"/>
    <cellStyle name="Prozent 6 2 3 2 4 3" xfId="39976" xr:uid="{00000000-0005-0000-0000-00007A090000}"/>
    <cellStyle name="Prozent 6 2 3 2 4 4" xfId="53467" xr:uid="{00000000-0005-0000-0000-00007A090000}"/>
    <cellStyle name="Prozent 6 2 3 2 5" xfId="16423" xr:uid="{00000000-0005-0000-0000-00007A090000}"/>
    <cellStyle name="Prozent 6 2 3 2 6" xfId="29907" xr:uid="{00000000-0005-0000-0000-00007A090000}"/>
    <cellStyle name="Prozent 6 2 3 2 7" xfId="43398" xr:uid="{00000000-0005-0000-0000-00007A090000}"/>
    <cellStyle name="Prozent 6 2 3 3" xfId="5202" xr:uid="{00000000-0005-0000-0000-000079090000}"/>
    <cellStyle name="Prozent 6 2 3 3 2" xfId="18653" xr:uid="{00000000-0005-0000-0000-000079090000}"/>
    <cellStyle name="Prozent 6 2 3 3 3" xfId="32137" xr:uid="{00000000-0005-0000-0000-000079090000}"/>
    <cellStyle name="Prozent 6 2 3 3 4" xfId="45628" xr:uid="{00000000-0005-0000-0000-000079090000}"/>
    <cellStyle name="Prozent 6 2 3 4" xfId="8558" xr:uid="{00000000-0005-0000-0000-000079090000}"/>
    <cellStyle name="Prozent 6 2 3 4 2" xfId="22009" xr:uid="{00000000-0005-0000-0000-000079090000}"/>
    <cellStyle name="Prozent 6 2 3 4 3" xfId="35493" xr:uid="{00000000-0005-0000-0000-000079090000}"/>
    <cellStyle name="Prozent 6 2 3 4 4" xfId="48984" xr:uid="{00000000-0005-0000-0000-000079090000}"/>
    <cellStyle name="Prozent 6 2 3 5" xfId="11914" xr:uid="{00000000-0005-0000-0000-000079090000}"/>
    <cellStyle name="Prozent 6 2 3 5 2" xfId="25365" xr:uid="{00000000-0005-0000-0000-000079090000}"/>
    <cellStyle name="Prozent 6 2 3 5 3" xfId="38849" xr:uid="{00000000-0005-0000-0000-000079090000}"/>
    <cellStyle name="Prozent 6 2 3 5 4" xfId="52340" xr:uid="{00000000-0005-0000-0000-000079090000}"/>
    <cellStyle name="Prozent 6 2 3 6" xfId="15296" xr:uid="{00000000-0005-0000-0000-000079090000}"/>
    <cellStyle name="Prozent 6 2 3 7" xfId="28780" xr:uid="{00000000-0005-0000-0000-000079090000}"/>
    <cellStyle name="Prozent 6 2 3 8" xfId="42271" xr:uid="{00000000-0005-0000-0000-000079090000}"/>
    <cellStyle name="Prozent 6 2 4" xfId="2407" xr:uid="{00000000-0005-0000-0000-00007B090000}"/>
    <cellStyle name="Prozent 6 2 4 2" xfId="5769" xr:uid="{00000000-0005-0000-0000-00007B090000}"/>
    <cellStyle name="Prozent 6 2 4 2 2" xfId="19220" xr:uid="{00000000-0005-0000-0000-00007B090000}"/>
    <cellStyle name="Prozent 6 2 4 2 3" xfId="32704" xr:uid="{00000000-0005-0000-0000-00007B090000}"/>
    <cellStyle name="Prozent 6 2 4 2 4" xfId="46195" xr:uid="{00000000-0005-0000-0000-00007B090000}"/>
    <cellStyle name="Prozent 6 2 4 3" xfId="9125" xr:uid="{00000000-0005-0000-0000-00007B090000}"/>
    <cellStyle name="Prozent 6 2 4 3 2" xfId="22576" xr:uid="{00000000-0005-0000-0000-00007B090000}"/>
    <cellStyle name="Prozent 6 2 4 3 3" xfId="36060" xr:uid="{00000000-0005-0000-0000-00007B090000}"/>
    <cellStyle name="Prozent 6 2 4 3 4" xfId="49551" xr:uid="{00000000-0005-0000-0000-00007B090000}"/>
    <cellStyle name="Prozent 6 2 4 4" xfId="12481" xr:uid="{00000000-0005-0000-0000-00007B090000}"/>
    <cellStyle name="Prozent 6 2 4 4 2" xfId="25932" xr:uid="{00000000-0005-0000-0000-00007B090000}"/>
    <cellStyle name="Prozent 6 2 4 4 3" xfId="39416" xr:uid="{00000000-0005-0000-0000-00007B090000}"/>
    <cellStyle name="Prozent 6 2 4 4 4" xfId="52907" xr:uid="{00000000-0005-0000-0000-00007B090000}"/>
    <cellStyle name="Prozent 6 2 4 5" xfId="15863" xr:uid="{00000000-0005-0000-0000-00007B090000}"/>
    <cellStyle name="Prozent 6 2 4 6" xfId="29347" xr:uid="{00000000-0005-0000-0000-00007B090000}"/>
    <cellStyle name="Prozent 6 2 4 7" xfId="42838" xr:uid="{00000000-0005-0000-0000-00007B090000}"/>
    <cellStyle name="Prozent 6 2 5" xfId="3513" xr:uid="{00000000-0005-0000-0000-00007C090000}"/>
    <cellStyle name="Prozent 6 2 5 2" xfId="6874" xr:uid="{00000000-0005-0000-0000-00007C090000}"/>
    <cellStyle name="Prozent 6 2 5 2 2" xfId="20325" xr:uid="{00000000-0005-0000-0000-00007C090000}"/>
    <cellStyle name="Prozent 6 2 5 2 3" xfId="33809" xr:uid="{00000000-0005-0000-0000-00007C090000}"/>
    <cellStyle name="Prozent 6 2 5 2 4" xfId="47300" xr:uid="{00000000-0005-0000-0000-00007C090000}"/>
    <cellStyle name="Prozent 6 2 5 3" xfId="10230" xr:uid="{00000000-0005-0000-0000-00007C090000}"/>
    <cellStyle name="Prozent 6 2 5 3 2" xfId="23681" xr:uid="{00000000-0005-0000-0000-00007C090000}"/>
    <cellStyle name="Prozent 6 2 5 3 3" xfId="37165" xr:uid="{00000000-0005-0000-0000-00007C090000}"/>
    <cellStyle name="Prozent 6 2 5 3 4" xfId="50656" xr:uid="{00000000-0005-0000-0000-00007C090000}"/>
    <cellStyle name="Prozent 6 2 5 4" xfId="13586" xr:uid="{00000000-0005-0000-0000-00007C090000}"/>
    <cellStyle name="Prozent 6 2 5 4 2" xfId="27037" xr:uid="{00000000-0005-0000-0000-00007C090000}"/>
    <cellStyle name="Prozent 6 2 5 4 3" xfId="40521" xr:uid="{00000000-0005-0000-0000-00007C090000}"/>
    <cellStyle name="Prozent 6 2 5 4 4" xfId="54012" xr:uid="{00000000-0005-0000-0000-00007C090000}"/>
    <cellStyle name="Prozent 6 2 5 5" xfId="16968" xr:uid="{00000000-0005-0000-0000-00007C090000}"/>
    <cellStyle name="Prozent 6 2 5 6" xfId="30452" xr:uid="{00000000-0005-0000-0000-00007C090000}"/>
    <cellStyle name="Prozent 6 2 5 7" xfId="43943" xr:uid="{00000000-0005-0000-0000-00007C090000}"/>
    <cellStyle name="Prozent 6 2 6" xfId="4093" xr:uid="{00000000-0005-0000-0000-00007D090000}"/>
    <cellStyle name="Prozent 6 2 6 2" xfId="7450" xr:uid="{00000000-0005-0000-0000-00007D090000}"/>
    <cellStyle name="Prozent 6 2 6 2 2" xfId="20901" xr:uid="{00000000-0005-0000-0000-00007D090000}"/>
    <cellStyle name="Prozent 6 2 6 2 3" xfId="34385" xr:uid="{00000000-0005-0000-0000-00007D090000}"/>
    <cellStyle name="Prozent 6 2 6 2 4" xfId="47876" xr:uid="{00000000-0005-0000-0000-00007D090000}"/>
    <cellStyle name="Prozent 6 2 6 3" xfId="10806" xr:uid="{00000000-0005-0000-0000-00007D090000}"/>
    <cellStyle name="Prozent 6 2 6 3 2" xfId="24257" xr:uid="{00000000-0005-0000-0000-00007D090000}"/>
    <cellStyle name="Prozent 6 2 6 3 3" xfId="37741" xr:uid="{00000000-0005-0000-0000-00007D090000}"/>
    <cellStyle name="Prozent 6 2 6 3 4" xfId="51232" xr:uid="{00000000-0005-0000-0000-00007D090000}"/>
    <cellStyle name="Prozent 6 2 6 4" xfId="14162" xr:uid="{00000000-0005-0000-0000-00007D090000}"/>
    <cellStyle name="Prozent 6 2 6 4 2" xfId="27613" xr:uid="{00000000-0005-0000-0000-00007D090000}"/>
    <cellStyle name="Prozent 6 2 6 4 3" xfId="41097" xr:uid="{00000000-0005-0000-0000-00007D090000}"/>
    <cellStyle name="Prozent 6 2 6 4 4" xfId="54588" xr:uid="{00000000-0005-0000-0000-00007D090000}"/>
    <cellStyle name="Prozent 6 2 6 5" xfId="17544" xr:uid="{00000000-0005-0000-0000-00007D090000}"/>
    <cellStyle name="Prozent 6 2 6 6" xfId="31028" xr:uid="{00000000-0005-0000-0000-00007D090000}"/>
    <cellStyle name="Prozent 6 2 6 7" xfId="44519" xr:uid="{00000000-0005-0000-0000-00007D090000}"/>
    <cellStyle name="Prozent 6 2 7" xfId="4643" xr:uid="{00000000-0005-0000-0000-000072090000}"/>
    <cellStyle name="Prozent 6 2 7 2" xfId="18094" xr:uid="{00000000-0005-0000-0000-000072090000}"/>
    <cellStyle name="Prozent 6 2 7 3" xfId="31578" xr:uid="{00000000-0005-0000-0000-000072090000}"/>
    <cellStyle name="Prozent 6 2 7 4" xfId="45069" xr:uid="{00000000-0005-0000-0000-000072090000}"/>
    <cellStyle name="Prozent 6 2 8" xfId="7999" xr:uid="{00000000-0005-0000-0000-000072090000}"/>
    <cellStyle name="Prozent 6 2 8 2" xfId="21450" xr:uid="{00000000-0005-0000-0000-000072090000}"/>
    <cellStyle name="Prozent 6 2 8 3" xfId="34934" xr:uid="{00000000-0005-0000-0000-000072090000}"/>
    <cellStyle name="Prozent 6 2 8 4" xfId="48425" xr:uid="{00000000-0005-0000-0000-000072090000}"/>
    <cellStyle name="Prozent 6 2 9" xfId="11355" xr:uid="{00000000-0005-0000-0000-000072090000}"/>
    <cellStyle name="Prozent 6 2 9 2" xfId="24806" xr:uid="{00000000-0005-0000-0000-000072090000}"/>
    <cellStyle name="Prozent 6 2 9 3" xfId="38290" xr:uid="{00000000-0005-0000-0000-000072090000}"/>
    <cellStyle name="Prozent 6 2 9 4" xfId="51781" xr:uid="{00000000-0005-0000-0000-000072090000}"/>
    <cellStyle name="Prozent 6 3" xfId="1403" xr:uid="{00000000-0005-0000-0000-00007E090000}"/>
    <cellStyle name="Prozent 6 3 10" xfId="28368" xr:uid="{00000000-0005-0000-0000-00007E090000}"/>
    <cellStyle name="Prozent 6 3 11" xfId="41859" xr:uid="{00000000-0005-0000-0000-00007E090000}"/>
    <cellStyle name="Prozent 6 3 2" xfId="1977" xr:uid="{00000000-0005-0000-0000-00007F090000}"/>
    <cellStyle name="Prozent 6 3 2 2" xfId="3117" xr:uid="{00000000-0005-0000-0000-000080090000}"/>
    <cellStyle name="Prozent 6 3 2 2 2" xfId="6478" xr:uid="{00000000-0005-0000-0000-000080090000}"/>
    <cellStyle name="Prozent 6 3 2 2 2 2" xfId="19929" xr:uid="{00000000-0005-0000-0000-000080090000}"/>
    <cellStyle name="Prozent 6 3 2 2 2 3" xfId="33413" xr:uid="{00000000-0005-0000-0000-000080090000}"/>
    <cellStyle name="Prozent 6 3 2 2 2 4" xfId="46904" xr:uid="{00000000-0005-0000-0000-000080090000}"/>
    <cellStyle name="Prozent 6 3 2 2 3" xfId="9834" xr:uid="{00000000-0005-0000-0000-000080090000}"/>
    <cellStyle name="Prozent 6 3 2 2 3 2" xfId="23285" xr:uid="{00000000-0005-0000-0000-000080090000}"/>
    <cellStyle name="Prozent 6 3 2 2 3 3" xfId="36769" xr:uid="{00000000-0005-0000-0000-000080090000}"/>
    <cellStyle name="Prozent 6 3 2 2 3 4" xfId="50260" xr:uid="{00000000-0005-0000-0000-000080090000}"/>
    <cellStyle name="Prozent 6 3 2 2 4" xfId="13190" xr:uid="{00000000-0005-0000-0000-000080090000}"/>
    <cellStyle name="Prozent 6 3 2 2 4 2" xfId="26641" xr:uid="{00000000-0005-0000-0000-000080090000}"/>
    <cellStyle name="Prozent 6 3 2 2 4 3" xfId="40125" xr:uid="{00000000-0005-0000-0000-000080090000}"/>
    <cellStyle name="Prozent 6 3 2 2 4 4" xfId="53616" xr:uid="{00000000-0005-0000-0000-000080090000}"/>
    <cellStyle name="Prozent 6 3 2 2 5" xfId="16572" xr:uid="{00000000-0005-0000-0000-000080090000}"/>
    <cellStyle name="Prozent 6 3 2 2 6" xfId="30056" xr:uid="{00000000-0005-0000-0000-000080090000}"/>
    <cellStyle name="Prozent 6 3 2 2 7" xfId="43547" xr:uid="{00000000-0005-0000-0000-000080090000}"/>
    <cellStyle name="Prozent 6 3 2 3" xfId="5351" xr:uid="{00000000-0005-0000-0000-00007F090000}"/>
    <cellStyle name="Prozent 6 3 2 3 2" xfId="18802" xr:uid="{00000000-0005-0000-0000-00007F090000}"/>
    <cellStyle name="Prozent 6 3 2 3 3" xfId="32286" xr:uid="{00000000-0005-0000-0000-00007F090000}"/>
    <cellStyle name="Prozent 6 3 2 3 4" xfId="45777" xr:uid="{00000000-0005-0000-0000-00007F090000}"/>
    <cellStyle name="Prozent 6 3 2 4" xfId="8707" xr:uid="{00000000-0005-0000-0000-00007F090000}"/>
    <cellStyle name="Prozent 6 3 2 4 2" xfId="22158" xr:uid="{00000000-0005-0000-0000-00007F090000}"/>
    <cellStyle name="Prozent 6 3 2 4 3" xfId="35642" xr:uid="{00000000-0005-0000-0000-00007F090000}"/>
    <cellStyle name="Prozent 6 3 2 4 4" xfId="49133" xr:uid="{00000000-0005-0000-0000-00007F090000}"/>
    <cellStyle name="Prozent 6 3 2 5" xfId="12063" xr:uid="{00000000-0005-0000-0000-00007F090000}"/>
    <cellStyle name="Prozent 6 3 2 5 2" xfId="25514" xr:uid="{00000000-0005-0000-0000-00007F090000}"/>
    <cellStyle name="Prozent 6 3 2 5 3" xfId="38998" xr:uid="{00000000-0005-0000-0000-00007F090000}"/>
    <cellStyle name="Prozent 6 3 2 5 4" xfId="52489" xr:uid="{00000000-0005-0000-0000-00007F090000}"/>
    <cellStyle name="Prozent 6 3 2 6" xfId="15445" xr:uid="{00000000-0005-0000-0000-00007F090000}"/>
    <cellStyle name="Prozent 6 3 2 7" xfId="28929" xr:uid="{00000000-0005-0000-0000-00007F090000}"/>
    <cellStyle name="Prozent 6 3 2 8" xfId="42420" xr:uid="{00000000-0005-0000-0000-00007F090000}"/>
    <cellStyle name="Prozent 6 3 3" xfId="2557" xr:uid="{00000000-0005-0000-0000-000081090000}"/>
    <cellStyle name="Prozent 6 3 3 2" xfId="5918" xr:uid="{00000000-0005-0000-0000-000081090000}"/>
    <cellStyle name="Prozent 6 3 3 2 2" xfId="19369" xr:uid="{00000000-0005-0000-0000-000081090000}"/>
    <cellStyle name="Prozent 6 3 3 2 3" xfId="32853" xr:uid="{00000000-0005-0000-0000-000081090000}"/>
    <cellStyle name="Prozent 6 3 3 2 4" xfId="46344" xr:uid="{00000000-0005-0000-0000-000081090000}"/>
    <cellStyle name="Prozent 6 3 3 3" xfId="9274" xr:uid="{00000000-0005-0000-0000-000081090000}"/>
    <cellStyle name="Prozent 6 3 3 3 2" xfId="22725" xr:uid="{00000000-0005-0000-0000-000081090000}"/>
    <cellStyle name="Prozent 6 3 3 3 3" xfId="36209" xr:uid="{00000000-0005-0000-0000-000081090000}"/>
    <cellStyle name="Prozent 6 3 3 3 4" xfId="49700" xr:uid="{00000000-0005-0000-0000-000081090000}"/>
    <cellStyle name="Prozent 6 3 3 4" xfId="12630" xr:uid="{00000000-0005-0000-0000-000081090000}"/>
    <cellStyle name="Prozent 6 3 3 4 2" xfId="26081" xr:uid="{00000000-0005-0000-0000-000081090000}"/>
    <cellStyle name="Prozent 6 3 3 4 3" xfId="39565" xr:uid="{00000000-0005-0000-0000-000081090000}"/>
    <cellStyle name="Prozent 6 3 3 4 4" xfId="53056" xr:uid="{00000000-0005-0000-0000-000081090000}"/>
    <cellStyle name="Prozent 6 3 3 5" xfId="16012" xr:uid="{00000000-0005-0000-0000-000081090000}"/>
    <cellStyle name="Prozent 6 3 3 6" xfId="29496" xr:uid="{00000000-0005-0000-0000-000081090000}"/>
    <cellStyle name="Prozent 6 3 3 7" xfId="42987" xr:uid="{00000000-0005-0000-0000-000081090000}"/>
    <cellStyle name="Prozent 6 3 4" xfId="3662" xr:uid="{00000000-0005-0000-0000-000082090000}"/>
    <cellStyle name="Prozent 6 3 4 2" xfId="7023" xr:uid="{00000000-0005-0000-0000-000082090000}"/>
    <cellStyle name="Prozent 6 3 4 2 2" xfId="20474" xr:uid="{00000000-0005-0000-0000-000082090000}"/>
    <cellStyle name="Prozent 6 3 4 2 3" xfId="33958" xr:uid="{00000000-0005-0000-0000-000082090000}"/>
    <cellStyle name="Prozent 6 3 4 2 4" xfId="47449" xr:uid="{00000000-0005-0000-0000-000082090000}"/>
    <cellStyle name="Prozent 6 3 4 3" xfId="10379" xr:uid="{00000000-0005-0000-0000-000082090000}"/>
    <cellStyle name="Prozent 6 3 4 3 2" xfId="23830" xr:uid="{00000000-0005-0000-0000-000082090000}"/>
    <cellStyle name="Prozent 6 3 4 3 3" xfId="37314" xr:uid="{00000000-0005-0000-0000-000082090000}"/>
    <cellStyle name="Prozent 6 3 4 3 4" xfId="50805" xr:uid="{00000000-0005-0000-0000-000082090000}"/>
    <cellStyle name="Prozent 6 3 4 4" xfId="13735" xr:uid="{00000000-0005-0000-0000-000082090000}"/>
    <cellStyle name="Prozent 6 3 4 4 2" xfId="27186" xr:uid="{00000000-0005-0000-0000-000082090000}"/>
    <cellStyle name="Prozent 6 3 4 4 3" xfId="40670" xr:uid="{00000000-0005-0000-0000-000082090000}"/>
    <cellStyle name="Prozent 6 3 4 4 4" xfId="54161" xr:uid="{00000000-0005-0000-0000-000082090000}"/>
    <cellStyle name="Prozent 6 3 4 5" xfId="17117" xr:uid="{00000000-0005-0000-0000-000082090000}"/>
    <cellStyle name="Prozent 6 3 4 6" xfId="30601" xr:uid="{00000000-0005-0000-0000-000082090000}"/>
    <cellStyle name="Prozent 6 3 4 7" xfId="44092" xr:uid="{00000000-0005-0000-0000-000082090000}"/>
    <cellStyle name="Prozent 6 3 5" xfId="4242" xr:uid="{00000000-0005-0000-0000-000083090000}"/>
    <cellStyle name="Prozent 6 3 5 2" xfId="7599" xr:uid="{00000000-0005-0000-0000-000083090000}"/>
    <cellStyle name="Prozent 6 3 5 2 2" xfId="21050" xr:uid="{00000000-0005-0000-0000-000083090000}"/>
    <cellStyle name="Prozent 6 3 5 2 3" xfId="34534" xr:uid="{00000000-0005-0000-0000-000083090000}"/>
    <cellStyle name="Prozent 6 3 5 2 4" xfId="48025" xr:uid="{00000000-0005-0000-0000-000083090000}"/>
    <cellStyle name="Prozent 6 3 5 3" xfId="10955" xr:uid="{00000000-0005-0000-0000-000083090000}"/>
    <cellStyle name="Prozent 6 3 5 3 2" xfId="24406" xr:uid="{00000000-0005-0000-0000-000083090000}"/>
    <cellStyle name="Prozent 6 3 5 3 3" xfId="37890" xr:uid="{00000000-0005-0000-0000-000083090000}"/>
    <cellStyle name="Prozent 6 3 5 3 4" xfId="51381" xr:uid="{00000000-0005-0000-0000-000083090000}"/>
    <cellStyle name="Prozent 6 3 5 4" xfId="14311" xr:uid="{00000000-0005-0000-0000-000083090000}"/>
    <cellStyle name="Prozent 6 3 5 4 2" xfId="27762" xr:uid="{00000000-0005-0000-0000-000083090000}"/>
    <cellStyle name="Prozent 6 3 5 4 3" xfId="41246" xr:uid="{00000000-0005-0000-0000-000083090000}"/>
    <cellStyle name="Prozent 6 3 5 4 4" xfId="54737" xr:uid="{00000000-0005-0000-0000-000083090000}"/>
    <cellStyle name="Prozent 6 3 5 5" xfId="17693" xr:uid="{00000000-0005-0000-0000-000083090000}"/>
    <cellStyle name="Prozent 6 3 5 6" xfId="31177" xr:uid="{00000000-0005-0000-0000-000083090000}"/>
    <cellStyle name="Prozent 6 3 5 7" xfId="44668" xr:uid="{00000000-0005-0000-0000-000083090000}"/>
    <cellStyle name="Prozent 6 3 6" xfId="4792" xr:uid="{00000000-0005-0000-0000-00007E090000}"/>
    <cellStyle name="Prozent 6 3 6 2" xfId="18243" xr:uid="{00000000-0005-0000-0000-00007E090000}"/>
    <cellStyle name="Prozent 6 3 6 3" xfId="31727" xr:uid="{00000000-0005-0000-0000-00007E090000}"/>
    <cellStyle name="Prozent 6 3 6 4" xfId="45218" xr:uid="{00000000-0005-0000-0000-00007E090000}"/>
    <cellStyle name="Prozent 6 3 7" xfId="8148" xr:uid="{00000000-0005-0000-0000-00007E090000}"/>
    <cellStyle name="Prozent 6 3 7 2" xfId="21599" xr:uid="{00000000-0005-0000-0000-00007E090000}"/>
    <cellStyle name="Prozent 6 3 7 3" xfId="35083" xr:uid="{00000000-0005-0000-0000-00007E090000}"/>
    <cellStyle name="Prozent 6 3 7 4" xfId="48574" xr:uid="{00000000-0005-0000-0000-00007E090000}"/>
    <cellStyle name="Prozent 6 3 8" xfId="11504" xr:uid="{00000000-0005-0000-0000-00007E090000}"/>
    <cellStyle name="Prozent 6 3 8 2" xfId="24955" xr:uid="{00000000-0005-0000-0000-00007E090000}"/>
    <cellStyle name="Prozent 6 3 8 3" xfId="38439" xr:uid="{00000000-0005-0000-0000-00007E090000}"/>
    <cellStyle name="Prozent 6 3 8 4" xfId="51930" xr:uid="{00000000-0005-0000-0000-00007E090000}"/>
    <cellStyle name="Prozent 6 3 9" xfId="14885" xr:uid="{00000000-0005-0000-0000-00007E090000}"/>
    <cellStyle name="Prozent 6 4" xfId="1728" xr:uid="{00000000-0005-0000-0000-000084090000}"/>
    <cellStyle name="Prozent 6 4 2" xfId="2867" xr:uid="{00000000-0005-0000-0000-000085090000}"/>
    <cellStyle name="Prozent 6 4 2 2" xfId="6228" xr:uid="{00000000-0005-0000-0000-000085090000}"/>
    <cellStyle name="Prozent 6 4 2 2 2" xfId="19679" xr:uid="{00000000-0005-0000-0000-000085090000}"/>
    <cellStyle name="Prozent 6 4 2 2 3" xfId="33163" xr:uid="{00000000-0005-0000-0000-000085090000}"/>
    <cellStyle name="Prozent 6 4 2 2 4" xfId="46654" xr:uid="{00000000-0005-0000-0000-000085090000}"/>
    <cellStyle name="Prozent 6 4 2 3" xfId="9584" xr:uid="{00000000-0005-0000-0000-000085090000}"/>
    <cellStyle name="Prozent 6 4 2 3 2" xfId="23035" xr:uid="{00000000-0005-0000-0000-000085090000}"/>
    <cellStyle name="Prozent 6 4 2 3 3" xfId="36519" xr:uid="{00000000-0005-0000-0000-000085090000}"/>
    <cellStyle name="Prozent 6 4 2 3 4" xfId="50010" xr:uid="{00000000-0005-0000-0000-000085090000}"/>
    <cellStyle name="Prozent 6 4 2 4" xfId="12940" xr:uid="{00000000-0005-0000-0000-000085090000}"/>
    <cellStyle name="Prozent 6 4 2 4 2" xfId="26391" xr:uid="{00000000-0005-0000-0000-000085090000}"/>
    <cellStyle name="Prozent 6 4 2 4 3" xfId="39875" xr:uid="{00000000-0005-0000-0000-000085090000}"/>
    <cellStyle name="Prozent 6 4 2 4 4" xfId="53366" xr:uid="{00000000-0005-0000-0000-000085090000}"/>
    <cellStyle name="Prozent 6 4 2 5" xfId="16322" xr:uid="{00000000-0005-0000-0000-000085090000}"/>
    <cellStyle name="Prozent 6 4 2 6" xfId="29806" xr:uid="{00000000-0005-0000-0000-000085090000}"/>
    <cellStyle name="Prozent 6 4 2 7" xfId="43297" xr:uid="{00000000-0005-0000-0000-000085090000}"/>
    <cellStyle name="Prozent 6 4 3" xfId="5101" xr:uid="{00000000-0005-0000-0000-000084090000}"/>
    <cellStyle name="Prozent 6 4 3 2" xfId="18552" xr:uid="{00000000-0005-0000-0000-000084090000}"/>
    <cellStyle name="Prozent 6 4 3 3" xfId="32036" xr:uid="{00000000-0005-0000-0000-000084090000}"/>
    <cellStyle name="Prozent 6 4 3 4" xfId="45527" xr:uid="{00000000-0005-0000-0000-000084090000}"/>
    <cellStyle name="Prozent 6 4 4" xfId="8457" xr:uid="{00000000-0005-0000-0000-000084090000}"/>
    <cellStyle name="Prozent 6 4 4 2" xfId="21908" xr:uid="{00000000-0005-0000-0000-000084090000}"/>
    <cellStyle name="Prozent 6 4 4 3" xfId="35392" xr:uid="{00000000-0005-0000-0000-000084090000}"/>
    <cellStyle name="Prozent 6 4 4 4" xfId="48883" xr:uid="{00000000-0005-0000-0000-000084090000}"/>
    <cellStyle name="Prozent 6 4 5" xfId="11813" xr:uid="{00000000-0005-0000-0000-000084090000}"/>
    <cellStyle name="Prozent 6 4 5 2" xfId="25264" xr:uid="{00000000-0005-0000-0000-000084090000}"/>
    <cellStyle name="Prozent 6 4 5 3" xfId="38748" xr:uid="{00000000-0005-0000-0000-000084090000}"/>
    <cellStyle name="Prozent 6 4 5 4" xfId="52239" xr:uid="{00000000-0005-0000-0000-000084090000}"/>
    <cellStyle name="Prozent 6 4 6" xfId="15195" xr:uid="{00000000-0005-0000-0000-000084090000}"/>
    <cellStyle name="Prozent 6 4 7" xfId="28679" xr:uid="{00000000-0005-0000-0000-000084090000}"/>
    <cellStyle name="Prozent 6 4 8" xfId="42170" xr:uid="{00000000-0005-0000-0000-000084090000}"/>
    <cellStyle name="Prozent 6 5" xfId="2305" xr:uid="{00000000-0005-0000-0000-000086090000}"/>
    <cellStyle name="Prozent 6 5 2" xfId="5667" xr:uid="{00000000-0005-0000-0000-000086090000}"/>
    <cellStyle name="Prozent 6 5 2 2" xfId="19118" xr:uid="{00000000-0005-0000-0000-000086090000}"/>
    <cellStyle name="Prozent 6 5 2 3" xfId="32602" xr:uid="{00000000-0005-0000-0000-000086090000}"/>
    <cellStyle name="Prozent 6 5 2 4" xfId="46093" xr:uid="{00000000-0005-0000-0000-000086090000}"/>
    <cellStyle name="Prozent 6 5 3" xfId="9023" xr:uid="{00000000-0005-0000-0000-000086090000}"/>
    <cellStyle name="Prozent 6 5 3 2" xfId="22474" xr:uid="{00000000-0005-0000-0000-000086090000}"/>
    <cellStyle name="Prozent 6 5 3 3" xfId="35958" xr:uid="{00000000-0005-0000-0000-000086090000}"/>
    <cellStyle name="Prozent 6 5 3 4" xfId="49449" xr:uid="{00000000-0005-0000-0000-000086090000}"/>
    <cellStyle name="Prozent 6 5 4" xfId="12379" xr:uid="{00000000-0005-0000-0000-000086090000}"/>
    <cellStyle name="Prozent 6 5 4 2" xfId="25830" xr:uid="{00000000-0005-0000-0000-000086090000}"/>
    <cellStyle name="Prozent 6 5 4 3" xfId="39314" xr:uid="{00000000-0005-0000-0000-000086090000}"/>
    <cellStyle name="Prozent 6 5 4 4" xfId="52805" xr:uid="{00000000-0005-0000-0000-000086090000}"/>
    <cellStyle name="Prozent 6 5 5" xfId="15761" xr:uid="{00000000-0005-0000-0000-000086090000}"/>
    <cellStyle name="Prozent 6 5 6" xfId="29245" xr:uid="{00000000-0005-0000-0000-000086090000}"/>
    <cellStyle name="Prozent 6 5 7" xfId="42736" xr:uid="{00000000-0005-0000-0000-000086090000}"/>
    <cellStyle name="Prozent 6 6" xfId="3411" xr:uid="{00000000-0005-0000-0000-000087090000}"/>
    <cellStyle name="Prozent 6 6 2" xfId="6772" xr:uid="{00000000-0005-0000-0000-000087090000}"/>
    <cellStyle name="Prozent 6 6 2 2" xfId="20223" xr:uid="{00000000-0005-0000-0000-000087090000}"/>
    <cellStyle name="Prozent 6 6 2 3" xfId="33707" xr:uid="{00000000-0005-0000-0000-000087090000}"/>
    <cellStyle name="Prozent 6 6 2 4" xfId="47198" xr:uid="{00000000-0005-0000-0000-000087090000}"/>
    <cellStyle name="Prozent 6 6 3" xfId="10128" xr:uid="{00000000-0005-0000-0000-000087090000}"/>
    <cellStyle name="Prozent 6 6 3 2" xfId="23579" xr:uid="{00000000-0005-0000-0000-000087090000}"/>
    <cellStyle name="Prozent 6 6 3 3" xfId="37063" xr:uid="{00000000-0005-0000-0000-000087090000}"/>
    <cellStyle name="Prozent 6 6 3 4" xfId="50554" xr:uid="{00000000-0005-0000-0000-000087090000}"/>
    <cellStyle name="Prozent 6 6 4" xfId="13484" xr:uid="{00000000-0005-0000-0000-000087090000}"/>
    <cellStyle name="Prozent 6 6 4 2" xfId="26935" xr:uid="{00000000-0005-0000-0000-000087090000}"/>
    <cellStyle name="Prozent 6 6 4 3" xfId="40419" xr:uid="{00000000-0005-0000-0000-000087090000}"/>
    <cellStyle name="Prozent 6 6 4 4" xfId="53910" xr:uid="{00000000-0005-0000-0000-000087090000}"/>
    <cellStyle name="Prozent 6 6 5" xfId="16866" xr:uid="{00000000-0005-0000-0000-000087090000}"/>
    <cellStyle name="Prozent 6 6 6" xfId="30350" xr:uid="{00000000-0005-0000-0000-000087090000}"/>
    <cellStyle name="Prozent 6 6 7" xfId="43841" xr:uid="{00000000-0005-0000-0000-000087090000}"/>
    <cellStyle name="Prozent 6 7" xfId="3991" xr:uid="{00000000-0005-0000-0000-000088090000}"/>
    <cellStyle name="Prozent 6 7 2" xfId="7348" xr:uid="{00000000-0005-0000-0000-000088090000}"/>
    <cellStyle name="Prozent 6 7 2 2" xfId="20799" xr:uid="{00000000-0005-0000-0000-000088090000}"/>
    <cellStyle name="Prozent 6 7 2 3" xfId="34283" xr:uid="{00000000-0005-0000-0000-000088090000}"/>
    <cellStyle name="Prozent 6 7 2 4" xfId="47774" xr:uid="{00000000-0005-0000-0000-000088090000}"/>
    <cellStyle name="Prozent 6 7 3" xfId="10704" xr:uid="{00000000-0005-0000-0000-000088090000}"/>
    <cellStyle name="Prozent 6 7 3 2" xfId="24155" xr:uid="{00000000-0005-0000-0000-000088090000}"/>
    <cellStyle name="Prozent 6 7 3 3" xfId="37639" xr:uid="{00000000-0005-0000-0000-000088090000}"/>
    <cellStyle name="Prozent 6 7 3 4" xfId="51130" xr:uid="{00000000-0005-0000-0000-000088090000}"/>
    <cellStyle name="Prozent 6 7 4" xfId="14060" xr:uid="{00000000-0005-0000-0000-000088090000}"/>
    <cellStyle name="Prozent 6 7 4 2" xfId="27511" xr:uid="{00000000-0005-0000-0000-000088090000}"/>
    <cellStyle name="Prozent 6 7 4 3" xfId="40995" xr:uid="{00000000-0005-0000-0000-000088090000}"/>
    <cellStyle name="Prozent 6 7 4 4" xfId="54486" xr:uid="{00000000-0005-0000-0000-000088090000}"/>
    <cellStyle name="Prozent 6 7 5" xfId="17442" xr:uid="{00000000-0005-0000-0000-000088090000}"/>
    <cellStyle name="Prozent 6 7 6" xfId="30926" xr:uid="{00000000-0005-0000-0000-000088090000}"/>
    <cellStyle name="Prozent 6 7 7" xfId="44417" xr:uid="{00000000-0005-0000-0000-000088090000}"/>
    <cellStyle name="Prozent 6 8" xfId="4541" xr:uid="{00000000-0005-0000-0000-000071090000}"/>
    <cellStyle name="Prozent 6 8 2" xfId="17992" xr:uid="{00000000-0005-0000-0000-000071090000}"/>
    <cellStyle name="Prozent 6 8 3" xfId="31476" xr:uid="{00000000-0005-0000-0000-000071090000}"/>
    <cellStyle name="Prozent 6 8 4" xfId="44967" xr:uid="{00000000-0005-0000-0000-000071090000}"/>
    <cellStyle name="Prozent 6 9" xfId="7897" xr:uid="{00000000-0005-0000-0000-000071090000}"/>
    <cellStyle name="Prozent 6 9 2" xfId="21348" xr:uid="{00000000-0005-0000-0000-000071090000}"/>
    <cellStyle name="Prozent 6 9 3" xfId="34832" xr:uid="{00000000-0005-0000-0000-000071090000}"/>
    <cellStyle name="Prozent 6 9 4" xfId="48323" xr:uid="{00000000-0005-0000-0000-000071090000}"/>
    <cellStyle name="Prozent 7" xfId="1188" xr:uid="{00000000-0005-0000-0000-000089090000}"/>
    <cellStyle name="Prozent 7 10" xfId="11272" xr:uid="{00000000-0005-0000-0000-000089090000}"/>
    <cellStyle name="Prozent 7 10 2" xfId="24723" xr:uid="{00000000-0005-0000-0000-000089090000}"/>
    <cellStyle name="Prozent 7 10 3" xfId="38207" xr:uid="{00000000-0005-0000-0000-000089090000}"/>
    <cellStyle name="Prozent 7 10 4" xfId="51698" xr:uid="{00000000-0005-0000-0000-000089090000}"/>
    <cellStyle name="Prozent 7 11" xfId="14653" xr:uid="{00000000-0005-0000-0000-000089090000}"/>
    <cellStyle name="Prozent 7 12" xfId="28136" xr:uid="{00000000-0005-0000-0000-000089090000}"/>
    <cellStyle name="Prozent 7 13" xfId="41627" xr:uid="{00000000-0005-0000-0000-000089090000}"/>
    <cellStyle name="Prozent 7 2" xfId="1282" xr:uid="{00000000-0005-0000-0000-00008A090000}"/>
    <cellStyle name="Prozent 7 2 10" xfId="14755" xr:uid="{00000000-0005-0000-0000-00008A090000}"/>
    <cellStyle name="Prozent 7 2 11" xfId="28238" xr:uid="{00000000-0005-0000-0000-00008A090000}"/>
    <cellStyle name="Prozent 7 2 12" xfId="41729" xr:uid="{00000000-0005-0000-0000-00008A090000}"/>
    <cellStyle name="Prozent 7 2 2" xfId="1520" xr:uid="{00000000-0005-0000-0000-00008B090000}"/>
    <cellStyle name="Prozent 7 2 2 10" xfId="28488" xr:uid="{00000000-0005-0000-0000-00008B090000}"/>
    <cellStyle name="Prozent 7 2 2 11" xfId="41979" xr:uid="{00000000-0005-0000-0000-00008B090000}"/>
    <cellStyle name="Prozent 7 2 2 2" xfId="2096" xr:uid="{00000000-0005-0000-0000-00008C090000}"/>
    <cellStyle name="Prozent 7 2 2 2 2" xfId="3237" xr:uid="{00000000-0005-0000-0000-00008D090000}"/>
    <cellStyle name="Prozent 7 2 2 2 2 2" xfId="6598" xr:uid="{00000000-0005-0000-0000-00008D090000}"/>
    <cellStyle name="Prozent 7 2 2 2 2 2 2" xfId="20049" xr:uid="{00000000-0005-0000-0000-00008D090000}"/>
    <cellStyle name="Prozent 7 2 2 2 2 2 3" xfId="33533" xr:uid="{00000000-0005-0000-0000-00008D090000}"/>
    <cellStyle name="Prozent 7 2 2 2 2 2 4" xfId="47024" xr:uid="{00000000-0005-0000-0000-00008D090000}"/>
    <cellStyle name="Prozent 7 2 2 2 2 3" xfId="9954" xr:uid="{00000000-0005-0000-0000-00008D090000}"/>
    <cellStyle name="Prozent 7 2 2 2 2 3 2" xfId="23405" xr:uid="{00000000-0005-0000-0000-00008D090000}"/>
    <cellStyle name="Prozent 7 2 2 2 2 3 3" xfId="36889" xr:uid="{00000000-0005-0000-0000-00008D090000}"/>
    <cellStyle name="Prozent 7 2 2 2 2 3 4" xfId="50380" xr:uid="{00000000-0005-0000-0000-00008D090000}"/>
    <cellStyle name="Prozent 7 2 2 2 2 4" xfId="13310" xr:uid="{00000000-0005-0000-0000-00008D090000}"/>
    <cellStyle name="Prozent 7 2 2 2 2 4 2" xfId="26761" xr:uid="{00000000-0005-0000-0000-00008D090000}"/>
    <cellStyle name="Prozent 7 2 2 2 2 4 3" xfId="40245" xr:uid="{00000000-0005-0000-0000-00008D090000}"/>
    <cellStyle name="Prozent 7 2 2 2 2 4 4" xfId="53736" xr:uid="{00000000-0005-0000-0000-00008D090000}"/>
    <cellStyle name="Prozent 7 2 2 2 2 5" xfId="16692" xr:uid="{00000000-0005-0000-0000-00008D090000}"/>
    <cellStyle name="Prozent 7 2 2 2 2 6" xfId="30176" xr:uid="{00000000-0005-0000-0000-00008D090000}"/>
    <cellStyle name="Prozent 7 2 2 2 2 7" xfId="43667" xr:uid="{00000000-0005-0000-0000-00008D090000}"/>
    <cellStyle name="Prozent 7 2 2 2 3" xfId="5471" xr:uid="{00000000-0005-0000-0000-00008C090000}"/>
    <cellStyle name="Prozent 7 2 2 2 3 2" xfId="18922" xr:uid="{00000000-0005-0000-0000-00008C090000}"/>
    <cellStyle name="Prozent 7 2 2 2 3 3" xfId="32406" xr:uid="{00000000-0005-0000-0000-00008C090000}"/>
    <cellStyle name="Prozent 7 2 2 2 3 4" xfId="45897" xr:uid="{00000000-0005-0000-0000-00008C090000}"/>
    <cellStyle name="Prozent 7 2 2 2 4" xfId="8827" xr:uid="{00000000-0005-0000-0000-00008C090000}"/>
    <cellStyle name="Prozent 7 2 2 2 4 2" xfId="22278" xr:uid="{00000000-0005-0000-0000-00008C090000}"/>
    <cellStyle name="Prozent 7 2 2 2 4 3" xfId="35762" xr:uid="{00000000-0005-0000-0000-00008C090000}"/>
    <cellStyle name="Prozent 7 2 2 2 4 4" xfId="49253" xr:uid="{00000000-0005-0000-0000-00008C090000}"/>
    <cellStyle name="Prozent 7 2 2 2 5" xfId="12183" xr:uid="{00000000-0005-0000-0000-00008C090000}"/>
    <cellStyle name="Prozent 7 2 2 2 5 2" xfId="25634" xr:uid="{00000000-0005-0000-0000-00008C090000}"/>
    <cellStyle name="Prozent 7 2 2 2 5 3" xfId="39118" xr:uid="{00000000-0005-0000-0000-00008C090000}"/>
    <cellStyle name="Prozent 7 2 2 2 5 4" xfId="52609" xr:uid="{00000000-0005-0000-0000-00008C090000}"/>
    <cellStyle name="Prozent 7 2 2 2 6" xfId="15565" xr:uid="{00000000-0005-0000-0000-00008C090000}"/>
    <cellStyle name="Prozent 7 2 2 2 7" xfId="29049" xr:uid="{00000000-0005-0000-0000-00008C090000}"/>
    <cellStyle name="Prozent 7 2 2 2 8" xfId="42540" xr:uid="{00000000-0005-0000-0000-00008C090000}"/>
    <cellStyle name="Prozent 7 2 2 3" xfId="2677" xr:uid="{00000000-0005-0000-0000-00008E090000}"/>
    <cellStyle name="Prozent 7 2 2 3 2" xfId="6038" xr:uid="{00000000-0005-0000-0000-00008E090000}"/>
    <cellStyle name="Prozent 7 2 2 3 2 2" xfId="19489" xr:uid="{00000000-0005-0000-0000-00008E090000}"/>
    <cellStyle name="Prozent 7 2 2 3 2 3" xfId="32973" xr:uid="{00000000-0005-0000-0000-00008E090000}"/>
    <cellStyle name="Prozent 7 2 2 3 2 4" xfId="46464" xr:uid="{00000000-0005-0000-0000-00008E090000}"/>
    <cellStyle name="Prozent 7 2 2 3 3" xfId="9394" xr:uid="{00000000-0005-0000-0000-00008E090000}"/>
    <cellStyle name="Prozent 7 2 2 3 3 2" xfId="22845" xr:uid="{00000000-0005-0000-0000-00008E090000}"/>
    <cellStyle name="Prozent 7 2 2 3 3 3" xfId="36329" xr:uid="{00000000-0005-0000-0000-00008E090000}"/>
    <cellStyle name="Prozent 7 2 2 3 3 4" xfId="49820" xr:uid="{00000000-0005-0000-0000-00008E090000}"/>
    <cellStyle name="Prozent 7 2 2 3 4" xfId="12750" xr:uid="{00000000-0005-0000-0000-00008E090000}"/>
    <cellStyle name="Prozent 7 2 2 3 4 2" xfId="26201" xr:uid="{00000000-0005-0000-0000-00008E090000}"/>
    <cellStyle name="Prozent 7 2 2 3 4 3" xfId="39685" xr:uid="{00000000-0005-0000-0000-00008E090000}"/>
    <cellStyle name="Prozent 7 2 2 3 4 4" xfId="53176" xr:uid="{00000000-0005-0000-0000-00008E090000}"/>
    <cellStyle name="Prozent 7 2 2 3 5" xfId="16132" xr:uid="{00000000-0005-0000-0000-00008E090000}"/>
    <cellStyle name="Prozent 7 2 2 3 6" xfId="29616" xr:uid="{00000000-0005-0000-0000-00008E090000}"/>
    <cellStyle name="Prozent 7 2 2 3 7" xfId="43107" xr:uid="{00000000-0005-0000-0000-00008E090000}"/>
    <cellStyle name="Prozent 7 2 2 4" xfId="3782" xr:uid="{00000000-0005-0000-0000-00008F090000}"/>
    <cellStyle name="Prozent 7 2 2 4 2" xfId="7143" xr:uid="{00000000-0005-0000-0000-00008F090000}"/>
    <cellStyle name="Prozent 7 2 2 4 2 2" xfId="20594" xr:uid="{00000000-0005-0000-0000-00008F090000}"/>
    <cellStyle name="Prozent 7 2 2 4 2 3" xfId="34078" xr:uid="{00000000-0005-0000-0000-00008F090000}"/>
    <cellStyle name="Prozent 7 2 2 4 2 4" xfId="47569" xr:uid="{00000000-0005-0000-0000-00008F090000}"/>
    <cellStyle name="Prozent 7 2 2 4 3" xfId="10499" xr:uid="{00000000-0005-0000-0000-00008F090000}"/>
    <cellStyle name="Prozent 7 2 2 4 3 2" xfId="23950" xr:uid="{00000000-0005-0000-0000-00008F090000}"/>
    <cellStyle name="Prozent 7 2 2 4 3 3" xfId="37434" xr:uid="{00000000-0005-0000-0000-00008F090000}"/>
    <cellStyle name="Prozent 7 2 2 4 3 4" xfId="50925" xr:uid="{00000000-0005-0000-0000-00008F090000}"/>
    <cellStyle name="Prozent 7 2 2 4 4" xfId="13855" xr:uid="{00000000-0005-0000-0000-00008F090000}"/>
    <cellStyle name="Prozent 7 2 2 4 4 2" xfId="27306" xr:uid="{00000000-0005-0000-0000-00008F090000}"/>
    <cellStyle name="Prozent 7 2 2 4 4 3" xfId="40790" xr:uid="{00000000-0005-0000-0000-00008F090000}"/>
    <cellStyle name="Prozent 7 2 2 4 4 4" xfId="54281" xr:uid="{00000000-0005-0000-0000-00008F090000}"/>
    <cellStyle name="Prozent 7 2 2 4 5" xfId="17237" xr:uid="{00000000-0005-0000-0000-00008F090000}"/>
    <cellStyle name="Prozent 7 2 2 4 6" xfId="30721" xr:uid="{00000000-0005-0000-0000-00008F090000}"/>
    <cellStyle name="Prozent 7 2 2 4 7" xfId="44212" xr:uid="{00000000-0005-0000-0000-00008F090000}"/>
    <cellStyle name="Prozent 7 2 2 5" xfId="4362" xr:uid="{00000000-0005-0000-0000-000090090000}"/>
    <cellStyle name="Prozent 7 2 2 5 2" xfId="7719" xr:uid="{00000000-0005-0000-0000-000090090000}"/>
    <cellStyle name="Prozent 7 2 2 5 2 2" xfId="21170" xr:uid="{00000000-0005-0000-0000-000090090000}"/>
    <cellStyle name="Prozent 7 2 2 5 2 3" xfId="34654" xr:uid="{00000000-0005-0000-0000-000090090000}"/>
    <cellStyle name="Prozent 7 2 2 5 2 4" xfId="48145" xr:uid="{00000000-0005-0000-0000-000090090000}"/>
    <cellStyle name="Prozent 7 2 2 5 3" xfId="11075" xr:uid="{00000000-0005-0000-0000-000090090000}"/>
    <cellStyle name="Prozent 7 2 2 5 3 2" xfId="24526" xr:uid="{00000000-0005-0000-0000-000090090000}"/>
    <cellStyle name="Prozent 7 2 2 5 3 3" xfId="38010" xr:uid="{00000000-0005-0000-0000-000090090000}"/>
    <cellStyle name="Prozent 7 2 2 5 3 4" xfId="51501" xr:uid="{00000000-0005-0000-0000-000090090000}"/>
    <cellStyle name="Prozent 7 2 2 5 4" xfId="14431" xr:uid="{00000000-0005-0000-0000-000090090000}"/>
    <cellStyle name="Prozent 7 2 2 5 4 2" xfId="27882" xr:uid="{00000000-0005-0000-0000-000090090000}"/>
    <cellStyle name="Prozent 7 2 2 5 4 3" xfId="41366" xr:uid="{00000000-0005-0000-0000-000090090000}"/>
    <cellStyle name="Prozent 7 2 2 5 4 4" xfId="54857" xr:uid="{00000000-0005-0000-0000-000090090000}"/>
    <cellStyle name="Prozent 7 2 2 5 5" xfId="17813" xr:uid="{00000000-0005-0000-0000-000090090000}"/>
    <cellStyle name="Prozent 7 2 2 5 6" xfId="31297" xr:uid="{00000000-0005-0000-0000-000090090000}"/>
    <cellStyle name="Prozent 7 2 2 5 7" xfId="44788" xr:uid="{00000000-0005-0000-0000-000090090000}"/>
    <cellStyle name="Prozent 7 2 2 6" xfId="4912" xr:uid="{00000000-0005-0000-0000-00008B090000}"/>
    <cellStyle name="Prozent 7 2 2 6 2" xfId="18363" xr:uid="{00000000-0005-0000-0000-00008B090000}"/>
    <cellStyle name="Prozent 7 2 2 6 3" xfId="31847" xr:uid="{00000000-0005-0000-0000-00008B090000}"/>
    <cellStyle name="Prozent 7 2 2 6 4" xfId="45338" xr:uid="{00000000-0005-0000-0000-00008B090000}"/>
    <cellStyle name="Prozent 7 2 2 7" xfId="8268" xr:uid="{00000000-0005-0000-0000-00008B090000}"/>
    <cellStyle name="Prozent 7 2 2 7 2" xfId="21719" xr:uid="{00000000-0005-0000-0000-00008B090000}"/>
    <cellStyle name="Prozent 7 2 2 7 3" xfId="35203" xr:uid="{00000000-0005-0000-0000-00008B090000}"/>
    <cellStyle name="Prozent 7 2 2 7 4" xfId="48694" xr:uid="{00000000-0005-0000-0000-00008B090000}"/>
    <cellStyle name="Prozent 7 2 2 8" xfId="11624" xr:uid="{00000000-0005-0000-0000-00008B090000}"/>
    <cellStyle name="Prozent 7 2 2 8 2" xfId="25075" xr:uid="{00000000-0005-0000-0000-00008B090000}"/>
    <cellStyle name="Prozent 7 2 2 8 3" xfId="38559" xr:uid="{00000000-0005-0000-0000-00008B090000}"/>
    <cellStyle name="Prozent 7 2 2 8 4" xfId="52050" xr:uid="{00000000-0005-0000-0000-00008B090000}"/>
    <cellStyle name="Prozent 7 2 2 9" xfId="15005" xr:uid="{00000000-0005-0000-0000-00008B090000}"/>
    <cellStyle name="Prozent 7 2 3" xfId="1847" xr:uid="{00000000-0005-0000-0000-000091090000}"/>
    <cellStyle name="Prozent 7 2 3 2" xfId="2987" xr:uid="{00000000-0005-0000-0000-000092090000}"/>
    <cellStyle name="Prozent 7 2 3 2 2" xfId="6348" xr:uid="{00000000-0005-0000-0000-000092090000}"/>
    <cellStyle name="Prozent 7 2 3 2 2 2" xfId="19799" xr:uid="{00000000-0005-0000-0000-000092090000}"/>
    <cellStyle name="Prozent 7 2 3 2 2 3" xfId="33283" xr:uid="{00000000-0005-0000-0000-000092090000}"/>
    <cellStyle name="Prozent 7 2 3 2 2 4" xfId="46774" xr:uid="{00000000-0005-0000-0000-000092090000}"/>
    <cellStyle name="Prozent 7 2 3 2 3" xfId="9704" xr:uid="{00000000-0005-0000-0000-000092090000}"/>
    <cellStyle name="Prozent 7 2 3 2 3 2" xfId="23155" xr:uid="{00000000-0005-0000-0000-000092090000}"/>
    <cellStyle name="Prozent 7 2 3 2 3 3" xfId="36639" xr:uid="{00000000-0005-0000-0000-000092090000}"/>
    <cellStyle name="Prozent 7 2 3 2 3 4" xfId="50130" xr:uid="{00000000-0005-0000-0000-000092090000}"/>
    <cellStyle name="Prozent 7 2 3 2 4" xfId="13060" xr:uid="{00000000-0005-0000-0000-000092090000}"/>
    <cellStyle name="Prozent 7 2 3 2 4 2" xfId="26511" xr:uid="{00000000-0005-0000-0000-000092090000}"/>
    <cellStyle name="Prozent 7 2 3 2 4 3" xfId="39995" xr:uid="{00000000-0005-0000-0000-000092090000}"/>
    <cellStyle name="Prozent 7 2 3 2 4 4" xfId="53486" xr:uid="{00000000-0005-0000-0000-000092090000}"/>
    <cellStyle name="Prozent 7 2 3 2 5" xfId="16442" xr:uid="{00000000-0005-0000-0000-000092090000}"/>
    <cellStyle name="Prozent 7 2 3 2 6" xfId="29926" xr:uid="{00000000-0005-0000-0000-000092090000}"/>
    <cellStyle name="Prozent 7 2 3 2 7" xfId="43417" xr:uid="{00000000-0005-0000-0000-000092090000}"/>
    <cellStyle name="Prozent 7 2 3 3" xfId="5221" xr:uid="{00000000-0005-0000-0000-000091090000}"/>
    <cellStyle name="Prozent 7 2 3 3 2" xfId="18672" xr:uid="{00000000-0005-0000-0000-000091090000}"/>
    <cellStyle name="Prozent 7 2 3 3 3" xfId="32156" xr:uid="{00000000-0005-0000-0000-000091090000}"/>
    <cellStyle name="Prozent 7 2 3 3 4" xfId="45647" xr:uid="{00000000-0005-0000-0000-000091090000}"/>
    <cellStyle name="Prozent 7 2 3 4" xfId="8577" xr:uid="{00000000-0005-0000-0000-000091090000}"/>
    <cellStyle name="Prozent 7 2 3 4 2" xfId="22028" xr:uid="{00000000-0005-0000-0000-000091090000}"/>
    <cellStyle name="Prozent 7 2 3 4 3" xfId="35512" xr:uid="{00000000-0005-0000-0000-000091090000}"/>
    <cellStyle name="Prozent 7 2 3 4 4" xfId="49003" xr:uid="{00000000-0005-0000-0000-000091090000}"/>
    <cellStyle name="Prozent 7 2 3 5" xfId="11933" xr:uid="{00000000-0005-0000-0000-000091090000}"/>
    <cellStyle name="Prozent 7 2 3 5 2" xfId="25384" xr:uid="{00000000-0005-0000-0000-000091090000}"/>
    <cellStyle name="Prozent 7 2 3 5 3" xfId="38868" xr:uid="{00000000-0005-0000-0000-000091090000}"/>
    <cellStyle name="Prozent 7 2 3 5 4" xfId="52359" xr:uid="{00000000-0005-0000-0000-000091090000}"/>
    <cellStyle name="Prozent 7 2 3 6" xfId="15315" xr:uid="{00000000-0005-0000-0000-000091090000}"/>
    <cellStyle name="Prozent 7 2 3 7" xfId="28799" xr:uid="{00000000-0005-0000-0000-000091090000}"/>
    <cellStyle name="Prozent 7 2 3 8" xfId="42290" xr:uid="{00000000-0005-0000-0000-000091090000}"/>
    <cellStyle name="Prozent 7 2 4" xfId="2426" xr:uid="{00000000-0005-0000-0000-000093090000}"/>
    <cellStyle name="Prozent 7 2 4 2" xfId="5788" xr:uid="{00000000-0005-0000-0000-000093090000}"/>
    <cellStyle name="Prozent 7 2 4 2 2" xfId="19239" xr:uid="{00000000-0005-0000-0000-000093090000}"/>
    <cellStyle name="Prozent 7 2 4 2 3" xfId="32723" xr:uid="{00000000-0005-0000-0000-000093090000}"/>
    <cellStyle name="Prozent 7 2 4 2 4" xfId="46214" xr:uid="{00000000-0005-0000-0000-000093090000}"/>
    <cellStyle name="Prozent 7 2 4 3" xfId="9144" xr:uid="{00000000-0005-0000-0000-000093090000}"/>
    <cellStyle name="Prozent 7 2 4 3 2" xfId="22595" xr:uid="{00000000-0005-0000-0000-000093090000}"/>
    <cellStyle name="Prozent 7 2 4 3 3" xfId="36079" xr:uid="{00000000-0005-0000-0000-000093090000}"/>
    <cellStyle name="Prozent 7 2 4 3 4" xfId="49570" xr:uid="{00000000-0005-0000-0000-000093090000}"/>
    <cellStyle name="Prozent 7 2 4 4" xfId="12500" xr:uid="{00000000-0005-0000-0000-000093090000}"/>
    <cellStyle name="Prozent 7 2 4 4 2" xfId="25951" xr:uid="{00000000-0005-0000-0000-000093090000}"/>
    <cellStyle name="Prozent 7 2 4 4 3" xfId="39435" xr:uid="{00000000-0005-0000-0000-000093090000}"/>
    <cellStyle name="Prozent 7 2 4 4 4" xfId="52926" xr:uid="{00000000-0005-0000-0000-000093090000}"/>
    <cellStyle name="Prozent 7 2 4 5" xfId="15882" xr:uid="{00000000-0005-0000-0000-000093090000}"/>
    <cellStyle name="Prozent 7 2 4 6" xfId="29366" xr:uid="{00000000-0005-0000-0000-000093090000}"/>
    <cellStyle name="Prozent 7 2 4 7" xfId="42857" xr:uid="{00000000-0005-0000-0000-000093090000}"/>
    <cellStyle name="Prozent 7 2 5" xfId="3532" xr:uid="{00000000-0005-0000-0000-000094090000}"/>
    <cellStyle name="Prozent 7 2 5 2" xfId="6893" xr:uid="{00000000-0005-0000-0000-000094090000}"/>
    <cellStyle name="Prozent 7 2 5 2 2" xfId="20344" xr:uid="{00000000-0005-0000-0000-000094090000}"/>
    <cellStyle name="Prozent 7 2 5 2 3" xfId="33828" xr:uid="{00000000-0005-0000-0000-000094090000}"/>
    <cellStyle name="Prozent 7 2 5 2 4" xfId="47319" xr:uid="{00000000-0005-0000-0000-000094090000}"/>
    <cellStyle name="Prozent 7 2 5 3" xfId="10249" xr:uid="{00000000-0005-0000-0000-000094090000}"/>
    <cellStyle name="Prozent 7 2 5 3 2" xfId="23700" xr:uid="{00000000-0005-0000-0000-000094090000}"/>
    <cellStyle name="Prozent 7 2 5 3 3" xfId="37184" xr:uid="{00000000-0005-0000-0000-000094090000}"/>
    <cellStyle name="Prozent 7 2 5 3 4" xfId="50675" xr:uid="{00000000-0005-0000-0000-000094090000}"/>
    <cellStyle name="Prozent 7 2 5 4" xfId="13605" xr:uid="{00000000-0005-0000-0000-000094090000}"/>
    <cellStyle name="Prozent 7 2 5 4 2" xfId="27056" xr:uid="{00000000-0005-0000-0000-000094090000}"/>
    <cellStyle name="Prozent 7 2 5 4 3" xfId="40540" xr:uid="{00000000-0005-0000-0000-000094090000}"/>
    <cellStyle name="Prozent 7 2 5 4 4" xfId="54031" xr:uid="{00000000-0005-0000-0000-000094090000}"/>
    <cellStyle name="Prozent 7 2 5 5" xfId="16987" xr:uid="{00000000-0005-0000-0000-000094090000}"/>
    <cellStyle name="Prozent 7 2 5 6" xfId="30471" xr:uid="{00000000-0005-0000-0000-000094090000}"/>
    <cellStyle name="Prozent 7 2 5 7" xfId="43962" xr:uid="{00000000-0005-0000-0000-000094090000}"/>
    <cellStyle name="Prozent 7 2 6" xfId="4112" xr:uid="{00000000-0005-0000-0000-000095090000}"/>
    <cellStyle name="Prozent 7 2 6 2" xfId="7469" xr:uid="{00000000-0005-0000-0000-000095090000}"/>
    <cellStyle name="Prozent 7 2 6 2 2" xfId="20920" xr:uid="{00000000-0005-0000-0000-000095090000}"/>
    <cellStyle name="Prozent 7 2 6 2 3" xfId="34404" xr:uid="{00000000-0005-0000-0000-000095090000}"/>
    <cellStyle name="Prozent 7 2 6 2 4" xfId="47895" xr:uid="{00000000-0005-0000-0000-000095090000}"/>
    <cellStyle name="Prozent 7 2 6 3" xfId="10825" xr:uid="{00000000-0005-0000-0000-000095090000}"/>
    <cellStyle name="Prozent 7 2 6 3 2" xfId="24276" xr:uid="{00000000-0005-0000-0000-000095090000}"/>
    <cellStyle name="Prozent 7 2 6 3 3" xfId="37760" xr:uid="{00000000-0005-0000-0000-000095090000}"/>
    <cellStyle name="Prozent 7 2 6 3 4" xfId="51251" xr:uid="{00000000-0005-0000-0000-000095090000}"/>
    <cellStyle name="Prozent 7 2 6 4" xfId="14181" xr:uid="{00000000-0005-0000-0000-000095090000}"/>
    <cellStyle name="Prozent 7 2 6 4 2" xfId="27632" xr:uid="{00000000-0005-0000-0000-000095090000}"/>
    <cellStyle name="Prozent 7 2 6 4 3" xfId="41116" xr:uid="{00000000-0005-0000-0000-000095090000}"/>
    <cellStyle name="Prozent 7 2 6 4 4" xfId="54607" xr:uid="{00000000-0005-0000-0000-000095090000}"/>
    <cellStyle name="Prozent 7 2 6 5" xfId="17563" xr:uid="{00000000-0005-0000-0000-000095090000}"/>
    <cellStyle name="Prozent 7 2 6 6" xfId="31047" xr:uid="{00000000-0005-0000-0000-000095090000}"/>
    <cellStyle name="Prozent 7 2 6 7" xfId="44538" xr:uid="{00000000-0005-0000-0000-000095090000}"/>
    <cellStyle name="Prozent 7 2 7" xfId="4662" xr:uid="{00000000-0005-0000-0000-00008A090000}"/>
    <cellStyle name="Prozent 7 2 7 2" xfId="18113" xr:uid="{00000000-0005-0000-0000-00008A090000}"/>
    <cellStyle name="Prozent 7 2 7 3" xfId="31597" xr:uid="{00000000-0005-0000-0000-00008A090000}"/>
    <cellStyle name="Prozent 7 2 7 4" xfId="45088" xr:uid="{00000000-0005-0000-0000-00008A090000}"/>
    <cellStyle name="Prozent 7 2 8" xfId="8018" xr:uid="{00000000-0005-0000-0000-00008A090000}"/>
    <cellStyle name="Prozent 7 2 8 2" xfId="21469" xr:uid="{00000000-0005-0000-0000-00008A090000}"/>
    <cellStyle name="Prozent 7 2 8 3" xfId="34953" xr:uid="{00000000-0005-0000-0000-00008A090000}"/>
    <cellStyle name="Prozent 7 2 8 4" xfId="48444" xr:uid="{00000000-0005-0000-0000-00008A090000}"/>
    <cellStyle name="Prozent 7 2 9" xfId="11374" xr:uid="{00000000-0005-0000-0000-00008A090000}"/>
    <cellStyle name="Prozent 7 2 9 2" xfId="24825" xr:uid="{00000000-0005-0000-0000-00008A090000}"/>
    <cellStyle name="Prozent 7 2 9 3" xfId="38309" xr:uid="{00000000-0005-0000-0000-00008A090000}"/>
    <cellStyle name="Prozent 7 2 9 4" xfId="51800" xr:uid="{00000000-0005-0000-0000-00008A090000}"/>
    <cellStyle name="Prozent 7 3" xfId="1422" xr:uid="{00000000-0005-0000-0000-000096090000}"/>
    <cellStyle name="Prozent 7 3 10" xfId="28387" xr:uid="{00000000-0005-0000-0000-000096090000}"/>
    <cellStyle name="Prozent 7 3 11" xfId="41878" xr:uid="{00000000-0005-0000-0000-000096090000}"/>
    <cellStyle name="Prozent 7 3 2" xfId="1996" xr:uid="{00000000-0005-0000-0000-000097090000}"/>
    <cellStyle name="Prozent 7 3 2 2" xfId="3136" xr:uid="{00000000-0005-0000-0000-000098090000}"/>
    <cellStyle name="Prozent 7 3 2 2 2" xfId="6497" xr:uid="{00000000-0005-0000-0000-000098090000}"/>
    <cellStyle name="Prozent 7 3 2 2 2 2" xfId="19948" xr:uid="{00000000-0005-0000-0000-000098090000}"/>
    <cellStyle name="Prozent 7 3 2 2 2 3" xfId="33432" xr:uid="{00000000-0005-0000-0000-000098090000}"/>
    <cellStyle name="Prozent 7 3 2 2 2 4" xfId="46923" xr:uid="{00000000-0005-0000-0000-000098090000}"/>
    <cellStyle name="Prozent 7 3 2 2 3" xfId="9853" xr:uid="{00000000-0005-0000-0000-000098090000}"/>
    <cellStyle name="Prozent 7 3 2 2 3 2" xfId="23304" xr:uid="{00000000-0005-0000-0000-000098090000}"/>
    <cellStyle name="Prozent 7 3 2 2 3 3" xfId="36788" xr:uid="{00000000-0005-0000-0000-000098090000}"/>
    <cellStyle name="Prozent 7 3 2 2 3 4" xfId="50279" xr:uid="{00000000-0005-0000-0000-000098090000}"/>
    <cellStyle name="Prozent 7 3 2 2 4" xfId="13209" xr:uid="{00000000-0005-0000-0000-000098090000}"/>
    <cellStyle name="Prozent 7 3 2 2 4 2" xfId="26660" xr:uid="{00000000-0005-0000-0000-000098090000}"/>
    <cellStyle name="Prozent 7 3 2 2 4 3" xfId="40144" xr:uid="{00000000-0005-0000-0000-000098090000}"/>
    <cellStyle name="Prozent 7 3 2 2 4 4" xfId="53635" xr:uid="{00000000-0005-0000-0000-000098090000}"/>
    <cellStyle name="Prozent 7 3 2 2 5" xfId="16591" xr:uid="{00000000-0005-0000-0000-000098090000}"/>
    <cellStyle name="Prozent 7 3 2 2 6" xfId="30075" xr:uid="{00000000-0005-0000-0000-000098090000}"/>
    <cellStyle name="Prozent 7 3 2 2 7" xfId="43566" xr:uid="{00000000-0005-0000-0000-000098090000}"/>
    <cellStyle name="Prozent 7 3 2 3" xfId="5370" xr:uid="{00000000-0005-0000-0000-000097090000}"/>
    <cellStyle name="Prozent 7 3 2 3 2" xfId="18821" xr:uid="{00000000-0005-0000-0000-000097090000}"/>
    <cellStyle name="Prozent 7 3 2 3 3" xfId="32305" xr:uid="{00000000-0005-0000-0000-000097090000}"/>
    <cellStyle name="Prozent 7 3 2 3 4" xfId="45796" xr:uid="{00000000-0005-0000-0000-000097090000}"/>
    <cellStyle name="Prozent 7 3 2 4" xfId="8726" xr:uid="{00000000-0005-0000-0000-000097090000}"/>
    <cellStyle name="Prozent 7 3 2 4 2" xfId="22177" xr:uid="{00000000-0005-0000-0000-000097090000}"/>
    <cellStyle name="Prozent 7 3 2 4 3" xfId="35661" xr:uid="{00000000-0005-0000-0000-000097090000}"/>
    <cellStyle name="Prozent 7 3 2 4 4" xfId="49152" xr:uid="{00000000-0005-0000-0000-000097090000}"/>
    <cellStyle name="Prozent 7 3 2 5" xfId="12082" xr:uid="{00000000-0005-0000-0000-000097090000}"/>
    <cellStyle name="Prozent 7 3 2 5 2" xfId="25533" xr:uid="{00000000-0005-0000-0000-000097090000}"/>
    <cellStyle name="Prozent 7 3 2 5 3" xfId="39017" xr:uid="{00000000-0005-0000-0000-000097090000}"/>
    <cellStyle name="Prozent 7 3 2 5 4" xfId="52508" xr:uid="{00000000-0005-0000-0000-000097090000}"/>
    <cellStyle name="Prozent 7 3 2 6" xfId="15464" xr:uid="{00000000-0005-0000-0000-000097090000}"/>
    <cellStyle name="Prozent 7 3 2 7" xfId="28948" xr:uid="{00000000-0005-0000-0000-000097090000}"/>
    <cellStyle name="Prozent 7 3 2 8" xfId="42439" xr:uid="{00000000-0005-0000-0000-000097090000}"/>
    <cellStyle name="Prozent 7 3 3" xfId="2576" xr:uid="{00000000-0005-0000-0000-000099090000}"/>
    <cellStyle name="Prozent 7 3 3 2" xfId="5937" xr:uid="{00000000-0005-0000-0000-000099090000}"/>
    <cellStyle name="Prozent 7 3 3 2 2" xfId="19388" xr:uid="{00000000-0005-0000-0000-000099090000}"/>
    <cellStyle name="Prozent 7 3 3 2 3" xfId="32872" xr:uid="{00000000-0005-0000-0000-000099090000}"/>
    <cellStyle name="Prozent 7 3 3 2 4" xfId="46363" xr:uid="{00000000-0005-0000-0000-000099090000}"/>
    <cellStyle name="Prozent 7 3 3 3" xfId="9293" xr:uid="{00000000-0005-0000-0000-000099090000}"/>
    <cellStyle name="Prozent 7 3 3 3 2" xfId="22744" xr:uid="{00000000-0005-0000-0000-000099090000}"/>
    <cellStyle name="Prozent 7 3 3 3 3" xfId="36228" xr:uid="{00000000-0005-0000-0000-000099090000}"/>
    <cellStyle name="Prozent 7 3 3 3 4" xfId="49719" xr:uid="{00000000-0005-0000-0000-000099090000}"/>
    <cellStyle name="Prozent 7 3 3 4" xfId="12649" xr:uid="{00000000-0005-0000-0000-000099090000}"/>
    <cellStyle name="Prozent 7 3 3 4 2" xfId="26100" xr:uid="{00000000-0005-0000-0000-000099090000}"/>
    <cellStyle name="Prozent 7 3 3 4 3" xfId="39584" xr:uid="{00000000-0005-0000-0000-000099090000}"/>
    <cellStyle name="Prozent 7 3 3 4 4" xfId="53075" xr:uid="{00000000-0005-0000-0000-000099090000}"/>
    <cellStyle name="Prozent 7 3 3 5" xfId="16031" xr:uid="{00000000-0005-0000-0000-000099090000}"/>
    <cellStyle name="Prozent 7 3 3 6" xfId="29515" xr:uid="{00000000-0005-0000-0000-000099090000}"/>
    <cellStyle name="Prozent 7 3 3 7" xfId="43006" xr:uid="{00000000-0005-0000-0000-000099090000}"/>
    <cellStyle name="Prozent 7 3 4" xfId="3681" xr:uid="{00000000-0005-0000-0000-00009A090000}"/>
    <cellStyle name="Prozent 7 3 4 2" xfId="7042" xr:uid="{00000000-0005-0000-0000-00009A090000}"/>
    <cellStyle name="Prozent 7 3 4 2 2" xfId="20493" xr:uid="{00000000-0005-0000-0000-00009A090000}"/>
    <cellStyle name="Prozent 7 3 4 2 3" xfId="33977" xr:uid="{00000000-0005-0000-0000-00009A090000}"/>
    <cellStyle name="Prozent 7 3 4 2 4" xfId="47468" xr:uid="{00000000-0005-0000-0000-00009A090000}"/>
    <cellStyle name="Prozent 7 3 4 3" xfId="10398" xr:uid="{00000000-0005-0000-0000-00009A090000}"/>
    <cellStyle name="Prozent 7 3 4 3 2" xfId="23849" xr:uid="{00000000-0005-0000-0000-00009A090000}"/>
    <cellStyle name="Prozent 7 3 4 3 3" xfId="37333" xr:uid="{00000000-0005-0000-0000-00009A090000}"/>
    <cellStyle name="Prozent 7 3 4 3 4" xfId="50824" xr:uid="{00000000-0005-0000-0000-00009A090000}"/>
    <cellStyle name="Prozent 7 3 4 4" xfId="13754" xr:uid="{00000000-0005-0000-0000-00009A090000}"/>
    <cellStyle name="Prozent 7 3 4 4 2" xfId="27205" xr:uid="{00000000-0005-0000-0000-00009A090000}"/>
    <cellStyle name="Prozent 7 3 4 4 3" xfId="40689" xr:uid="{00000000-0005-0000-0000-00009A090000}"/>
    <cellStyle name="Prozent 7 3 4 4 4" xfId="54180" xr:uid="{00000000-0005-0000-0000-00009A090000}"/>
    <cellStyle name="Prozent 7 3 4 5" xfId="17136" xr:uid="{00000000-0005-0000-0000-00009A090000}"/>
    <cellStyle name="Prozent 7 3 4 6" xfId="30620" xr:uid="{00000000-0005-0000-0000-00009A090000}"/>
    <cellStyle name="Prozent 7 3 4 7" xfId="44111" xr:uid="{00000000-0005-0000-0000-00009A090000}"/>
    <cellStyle name="Prozent 7 3 5" xfId="4261" xr:uid="{00000000-0005-0000-0000-00009B090000}"/>
    <cellStyle name="Prozent 7 3 5 2" xfId="7618" xr:uid="{00000000-0005-0000-0000-00009B090000}"/>
    <cellStyle name="Prozent 7 3 5 2 2" xfId="21069" xr:uid="{00000000-0005-0000-0000-00009B090000}"/>
    <cellStyle name="Prozent 7 3 5 2 3" xfId="34553" xr:uid="{00000000-0005-0000-0000-00009B090000}"/>
    <cellStyle name="Prozent 7 3 5 2 4" xfId="48044" xr:uid="{00000000-0005-0000-0000-00009B090000}"/>
    <cellStyle name="Prozent 7 3 5 3" xfId="10974" xr:uid="{00000000-0005-0000-0000-00009B090000}"/>
    <cellStyle name="Prozent 7 3 5 3 2" xfId="24425" xr:uid="{00000000-0005-0000-0000-00009B090000}"/>
    <cellStyle name="Prozent 7 3 5 3 3" xfId="37909" xr:uid="{00000000-0005-0000-0000-00009B090000}"/>
    <cellStyle name="Prozent 7 3 5 3 4" xfId="51400" xr:uid="{00000000-0005-0000-0000-00009B090000}"/>
    <cellStyle name="Prozent 7 3 5 4" xfId="14330" xr:uid="{00000000-0005-0000-0000-00009B090000}"/>
    <cellStyle name="Prozent 7 3 5 4 2" xfId="27781" xr:uid="{00000000-0005-0000-0000-00009B090000}"/>
    <cellStyle name="Prozent 7 3 5 4 3" xfId="41265" xr:uid="{00000000-0005-0000-0000-00009B090000}"/>
    <cellStyle name="Prozent 7 3 5 4 4" xfId="54756" xr:uid="{00000000-0005-0000-0000-00009B090000}"/>
    <cellStyle name="Prozent 7 3 5 5" xfId="17712" xr:uid="{00000000-0005-0000-0000-00009B090000}"/>
    <cellStyle name="Prozent 7 3 5 6" xfId="31196" xr:uid="{00000000-0005-0000-0000-00009B090000}"/>
    <cellStyle name="Prozent 7 3 5 7" xfId="44687" xr:uid="{00000000-0005-0000-0000-00009B090000}"/>
    <cellStyle name="Prozent 7 3 6" xfId="4811" xr:uid="{00000000-0005-0000-0000-000096090000}"/>
    <cellStyle name="Prozent 7 3 6 2" xfId="18262" xr:uid="{00000000-0005-0000-0000-000096090000}"/>
    <cellStyle name="Prozent 7 3 6 3" xfId="31746" xr:uid="{00000000-0005-0000-0000-000096090000}"/>
    <cellStyle name="Prozent 7 3 6 4" xfId="45237" xr:uid="{00000000-0005-0000-0000-000096090000}"/>
    <cellStyle name="Prozent 7 3 7" xfId="8167" xr:uid="{00000000-0005-0000-0000-000096090000}"/>
    <cellStyle name="Prozent 7 3 7 2" xfId="21618" xr:uid="{00000000-0005-0000-0000-000096090000}"/>
    <cellStyle name="Prozent 7 3 7 3" xfId="35102" xr:uid="{00000000-0005-0000-0000-000096090000}"/>
    <cellStyle name="Prozent 7 3 7 4" xfId="48593" xr:uid="{00000000-0005-0000-0000-000096090000}"/>
    <cellStyle name="Prozent 7 3 8" xfId="11523" xr:uid="{00000000-0005-0000-0000-000096090000}"/>
    <cellStyle name="Prozent 7 3 8 2" xfId="24974" xr:uid="{00000000-0005-0000-0000-000096090000}"/>
    <cellStyle name="Prozent 7 3 8 3" xfId="38458" xr:uid="{00000000-0005-0000-0000-000096090000}"/>
    <cellStyle name="Prozent 7 3 8 4" xfId="51949" xr:uid="{00000000-0005-0000-0000-000096090000}"/>
    <cellStyle name="Prozent 7 3 9" xfId="14904" xr:uid="{00000000-0005-0000-0000-000096090000}"/>
    <cellStyle name="Prozent 7 4" xfId="1747" xr:uid="{00000000-0005-0000-0000-00009C090000}"/>
    <cellStyle name="Prozent 7 4 2" xfId="2886" xr:uid="{00000000-0005-0000-0000-00009D090000}"/>
    <cellStyle name="Prozent 7 4 2 2" xfId="6247" xr:uid="{00000000-0005-0000-0000-00009D090000}"/>
    <cellStyle name="Prozent 7 4 2 2 2" xfId="19698" xr:uid="{00000000-0005-0000-0000-00009D090000}"/>
    <cellStyle name="Prozent 7 4 2 2 3" xfId="33182" xr:uid="{00000000-0005-0000-0000-00009D090000}"/>
    <cellStyle name="Prozent 7 4 2 2 4" xfId="46673" xr:uid="{00000000-0005-0000-0000-00009D090000}"/>
    <cellStyle name="Prozent 7 4 2 3" xfId="9603" xr:uid="{00000000-0005-0000-0000-00009D090000}"/>
    <cellStyle name="Prozent 7 4 2 3 2" xfId="23054" xr:uid="{00000000-0005-0000-0000-00009D090000}"/>
    <cellStyle name="Prozent 7 4 2 3 3" xfId="36538" xr:uid="{00000000-0005-0000-0000-00009D090000}"/>
    <cellStyle name="Prozent 7 4 2 3 4" xfId="50029" xr:uid="{00000000-0005-0000-0000-00009D090000}"/>
    <cellStyle name="Prozent 7 4 2 4" xfId="12959" xr:uid="{00000000-0005-0000-0000-00009D090000}"/>
    <cellStyle name="Prozent 7 4 2 4 2" xfId="26410" xr:uid="{00000000-0005-0000-0000-00009D090000}"/>
    <cellStyle name="Prozent 7 4 2 4 3" xfId="39894" xr:uid="{00000000-0005-0000-0000-00009D090000}"/>
    <cellStyle name="Prozent 7 4 2 4 4" xfId="53385" xr:uid="{00000000-0005-0000-0000-00009D090000}"/>
    <cellStyle name="Prozent 7 4 2 5" xfId="16341" xr:uid="{00000000-0005-0000-0000-00009D090000}"/>
    <cellStyle name="Prozent 7 4 2 6" xfId="29825" xr:uid="{00000000-0005-0000-0000-00009D090000}"/>
    <cellStyle name="Prozent 7 4 2 7" xfId="43316" xr:uid="{00000000-0005-0000-0000-00009D090000}"/>
    <cellStyle name="Prozent 7 4 3" xfId="5120" xr:uid="{00000000-0005-0000-0000-00009C090000}"/>
    <cellStyle name="Prozent 7 4 3 2" xfId="18571" xr:uid="{00000000-0005-0000-0000-00009C090000}"/>
    <cellStyle name="Prozent 7 4 3 3" xfId="32055" xr:uid="{00000000-0005-0000-0000-00009C090000}"/>
    <cellStyle name="Prozent 7 4 3 4" xfId="45546" xr:uid="{00000000-0005-0000-0000-00009C090000}"/>
    <cellStyle name="Prozent 7 4 4" xfId="8476" xr:uid="{00000000-0005-0000-0000-00009C090000}"/>
    <cellStyle name="Prozent 7 4 4 2" xfId="21927" xr:uid="{00000000-0005-0000-0000-00009C090000}"/>
    <cellStyle name="Prozent 7 4 4 3" xfId="35411" xr:uid="{00000000-0005-0000-0000-00009C090000}"/>
    <cellStyle name="Prozent 7 4 4 4" xfId="48902" xr:uid="{00000000-0005-0000-0000-00009C090000}"/>
    <cellStyle name="Prozent 7 4 5" xfId="11832" xr:uid="{00000000-0005-0000-0000-00009C090000}"/>
    <cellStyle name="Prozent 7 4 5 2" xfId="25283" xr:uid="{00000000-0005-0000-0000-00009C090000}"/>
    <cellStyle name="Prozent 7 4 5 3" xfId="38767" xr:uid="{00000000-0005-0000-0000-00009C090000}"/>
    <cellStyle name="Prozent 7 4 5 4" xfId="52258" xr:uid="{00000000-0005-0000-0000-00009C090000}"/>
    <cellStyle name="Prozent 7 4 6" xfId="15214" xr:uid="{00000000-0005-0000-0000-00009C090000}"/>
    <cellStyle name="Prozent 7 4 7" xfId="28698" xr:uid="{00000000-0005-0000-0000-00009C090000}"/>
    <cellStyle name="Prozent 7 4 8" xfId="42189" xr:uid="{00000000-0005-0000-0000-00009C090000}"/>
    <cellStyle name="Prozent 7 5" xfId="2324" xr:uid="{00000000-0005-0000-0000-00009E090000}"/>
    <cellStyle name="Prozent 7 5 2" xfId="5686" xr:uid="{00000000-0005-0000-0000-00009E090000}"/>
    <cellStyle name="Prozent 7 5 2 2" xfId="19137" xr:uid="{00000000-0005-0000-0000-00009E090000}"/>
    <cellStyle name="Prozent 7 5 2 3" xfId="32621" xr:uid="{00000000-0005-0000-0000-00009E090000}"/>
    <cellStyle name="Prozent 7 5 2 4" xfId="46112" xr:uid="{00000000-0005-0000-0000-00009E090000}"/>
    <cellStyle name="Prozent 7 5 3" xfId="9042" xr:uid="{00000000-0005-0000-0000-00009E090000}"/>
    <cellStyle name="Prozent 7 5 3 2" xfId="22493" xr:uid="{00000000-0005-0000-0000-00009E090000}"/>
    <cellStyle name="Prozent 7 5 3 3" xfId="35977" xr:uid="{00000000-0005-0000-0000-00009E090000}"/>
    <cellStyle name="Prozent 7 5 3 4" xfId="49468" xr:uid="{00000000-0005-0000-0000-00009E090000}"/>
    <cellStyle name="Prozent 7 5 4" xfId="12398" xr:uid="{00000000-0005-0000-0000-00009E090000}"/>
    <cellStyle name="Prozent 7 5 4 2" xfId="25849" xr:uid="{00000000-0005-0000-0000-00009E090000}"/>
    <cellStyle name="Prozent 7 5 4 3" xfId="39333" xr:uid="{00000000-0005-0000-0000-00009E090000}"/>
    <cellStyle name="Prozent 7 5 4 4" xfId="52824" xr:uid="{00000000-0005-0000-0000-00009E090000}"/>
    <cellStyle name="Prozent 7 5 5" xfId="15780" xr:uid="{00000000-0005-0000-0000-00009E090000}"/>
    <cellStyle name="Prozent 7 5 6" xfId="29264" xr:uid="{00000000-0005-0000-0000-00009E090000}"/>
    <cellStyle name="Prozent 7 5 7" xfId="42755" xr:uid="{00000000-0005-0000-0000-00009E090000}"/>
    <cellStyle name="Prozent 7 6" xfId="3430" xr:uid="{00000000-0005-0000-0000-00009F090000}"/>
    <cellStyle name="Prozent 7 6 2" xfId="6791" xr:uid="{00000000-0005-0000-0000-00009F090000}"/>
    <cellStyle name="Prozent 7 6 2 2" xfId="20242" xr:uid="{00000000-0005-0000-0000-00009F090000}"/>
    <cellStyle name="Prozent 7 6 2 3" xfId="33726" xr:uid="{00000000-0005-0000-0000-00009F090000}"/>
    <cellStyle name="Prozent 7 6 2 4" xfId="47217" xr:uid="{00000000-0005-0000-0000-00009F090000}"/>
    <cellStyle name="Prozent 7 6 3" xfId="10147" xr:uid="{00000000-0005-0000-0000-00009F090000}"/>
    <cellStyle name="Prozent 7 6 3 2" xfId="23598" xr:uid="{00000000-0005-0000-0000-00009F090000}"/>
    <cellStyle name="Prozent 7 6 3 3" xfId="37082" xr:uid="{00000000-0005-0000-0000-00009F090000}"/>
    <cellStyle name="Prozent 7 6 3 4" xfId="50573" xr:uid="{00000000-0005-0000-0000-00009F090000}"/>
    <cellStyle name="Prozent 7 6 4" xfId="13503" xr:uid="{00000000-0005-0000-0000-00009F090000}"/>
    <cellStyle name="Prozent 7 6 4 2" xfId="26954" xr:uid="{00000000-0005-0000-0000-00009F090000}"/>
    <cellStyle name="Prozent 7 6 4 3" xfId="40438" xr:uid="{00000000-0005-0000-0000-00009F090000}"/>
    <cellStyle name="Prozent 7 6 4 4" xfId="53929" xr:uid="{00000000-0005-0000-0000-00009F090000}"/>
    <cellStyle name="Prozent 7 6 5" xfId="16885" xr:uid="{00000000-0005-0000-0000-00009F090000}"/>
    <cellStyle name="Prozent 7 6 6" xfId="30369" xr:uid="{00000000-0005-0000-0000-00009F090000}"/>
    <cellStyle name="Prozent 7 6 7" xfId="43860" xr:uid="{00000000-0005-0000-0000-00009F090000}"/>
    <cellStyle name="Prozent 7 7" xfId="4010" xr:uid="{00000000-0005-0000-0000-0000A0090000}"/>
    <cellStyle name="Prozent 7 7 2" xfId="7367" xr:uid="{00000000-0005-0000-0000-0000A0090000}"/>
    <cellStyle name="Prozent 7 7 2 2" xfId="20818" xr:uid="{00000000-0005-0000-0000-0000A0090000}"/>
    <cellStyle name="Prozent 7 7 2 3" xfId="34302" xr:uid="{00000000-0005-0000-0000-0000A0090000}"/>
    <cellStyle name="Prozent 7 7 2 4" xfId="47793" xr:uid="{00000000-0005-0000-0000-0000A0090000}"/>
    <cellStyle name="Prozent 7 7 3" xfId="10723" xr:uid="{00000000-0005-0000-0000-0000A0090000}"/>
    <cellStyle name="Prozent 7 7 3 2" xfId="24174" xr:uid="{00000000-0005-0000-0000-0000A0090000}"/>
    <cellStyle name="Prozent 7 7 3 3" xfId="37658" xr:uid="{00000000-0005-0000-0000-0000A0090000}"/>
    <cellStyle name="Prozent 7 7 3 4" xfId="51149" xr:uid="{00000000-0005-0000-0000-0000A0090000}"/>
    <cellStyle name="Prozent 7 7 4" xfId="14079" xr:uid="{00000000-0005-0000-0000-0000A0090000}"/>
    <cellStyle name="Prozent 7 7 4 2" xfId="27530" xr:uid="{00000000-0005-0000-0000-0000A0090000}"/>
    <cellStyle name="Prozent 7 7 4 3" xfId="41014" xr:uid="{00000000-0005-0000-0000-0000A0090000}"/>
    <cellStyle name="Prozent 7 7 4 4" xfId="54505" xr:uid="{00000000-0005-0000-0000-0000A0090000}"/>
    <cellStyle name="Prozent 7 7 5" xfId="17461" xr:uid="{00000000-0005-0000-0000-0000A0090000}"/>
    <cellStyle name="Prozent 7 7 6" xfId="30945" xr:uid="{00000000-0005-0000-0000-0000A0090000}"/>
    <cellStyle name="Prozent 7 7 7" xfId="44436" xr:uid="{00000000-0005-0000-0000-0000A0090000}"/>
    <cellStyle name="Prozent 7 8" xfId="4560" xr:uid="{00000000-0005-0000-0000-000089090000}"/>
    <cellStyle name="Prozent 7 8 2" xfId="18011" xr:uid="{00000000-0005-0000-0000-000089090000}"/>
    <cellStyle name="Prozent 7 8 3" xfId="31495" xr:uid="{00000000-0005-0000-0000-000089090000}"/>
    <cellStyle name="Prozent 7 8 4" xfId="44986" xr:uid="{00000000-0005-0000-0000-000089090000}"/>
    <cellStyle name="Prozent 7 9" xfId="7916" xr:uid="{00000000-0005-0000-0000-000089090000}"/>
    <cellStyle name="Prozent 7 9 2" xfId="21367" xr:uid="{00000000-0005-0000-0000-000089090000}"/>
    <cellStyle name="Prozent 7 9 3" xfId="34851" xr:uid="{00000000-0005-0000-0000-000089090000}"/>
    <cellStyle name="Prozent 7 9 4" xfId="48342" xr:uid="{00000000-0005-0000-0000-000089090000}"/>
    <cellStyle name="Prozent 8" xfId="1191" xr:uid="{00000000-0005-0000-0000-0000A1090000}"/>
    <cellStyle name="Prozent 9" xfId="1208" xr:uid="{00000000-0005-0000-0000-0000A2090000}"/>
    <cellStyle name="Prozent 9 10" xfId="14671" xr:uid="{00000000-0005-0000-0000-0000A2090000}"/>
    <cellStyle name="Prozent 9 11" xfId="28154" xr:uid="{00000000-0005-0000-0000-0000A2090000}"/>
    <cellStyle name="Prozent 9 12" xfId="41645" xr:uid="{00000000-0005-0000-0000-0000A2090000}"/>
    <cellStyle name="Prozent 9 2" xfId="1439" xr:uid="{00000000-0005-0000-0000-0000A3090000}"/>
    <cellStyle name="Prozent 9 2 10" xfId="28404" xr:uid="{00000000-0005-0000-0000-0000A3090000}"/>
    <cellStyle name="Prozent 9 2 11" xfId="41895" xr:uid="{00000000-0005-0000-0000-0000A3090000}"/>
    <cellStyle name="Prozent 9 2 2" xfId="2013" xr:uid="{00000000-0005-0000-0000-0000A4090000}"/>
    <cellStyle name="Prozent 9 2 2 2" xfId="3153" xr:uid="{00000000-0005-0000-0000-0000A5090000}"/>
    <cellStyle name="Prozent 9 2 2 2 2" xfId="6514" xr:uid="{00000000-0005-0000-0000-0000A5090000}"/>
    <cellStyle name="Prozent 9 2 2 2 2 2" xfId="19965" xr:uid="{00000000-0005-0000-0000-0000A5090000}"/>
    <cellStyle name="Prozent 9 2 2 2 2 3" xfId="33449" xr:uid="{00000000-0005-0000-0000-0000A5090000}"/>
    <cellStyle name="Prozent 9 2 2 2 2 4" xfId="46940" xr:uid="{00000000-0005-0000-0000-0000A5090000}"/>
    <cellStyle name="Prozent 9 2 2 2 3" xfId="9870" xr:uid="{00000000-0005-0000-0000-0000A5090000}"/>
    <cellStyle name="Prozent 9 2 2 2 3 2" xfId="23321" xr:uid="{00000000-0005-0000-0000-0000A5090000}"/>
    <cellStyle name="Prozent 9 2 2 2 3 3" xfId="36805" xr:uid="{00000000-0005-0000-0000-0000A5090000}"/>
    <cellStyle name="Prozent 9 2 2 2 3 4" xfId="50296" xr:uid="{00000000-0005-0000-0000-0000A5090000}"/>
    <cellStyle name="Prozent 9 2 2 2 4" xfId="13226" xr:uid="{00000000-0005-0000-0000-0000A5090000}"/>
    <cellStyle name="Prozent 9 2 2 2 4 2" xfId="26677" xr:uid="{00000000-0005-0000-0000-0000A5090000}"/>
    <cellStyle name="Prozent 9 2 2 2 4 3" xfId="40161" xr:uid="{00000000-0005-0000-0000-0000A5090000}"/>
    <cellStyle name="Prozent 9 2 2 2 4 4" xfId="53652" xr:uid="{00000000-0005-0000-0000-0000A5090000}"/>
    <cellStyle name="Prozent 9 2 2 2 5" xfId="16608" xr:uid="{00000000-0005-0000-0000-0000A5090000}"/>
    <cellStyle name="Prozent 9 2 2 2 6" xfId="30092" xr:uid="{00000000-0005-0000-0000-0000A5090000}"/>
    <cellStyle name="Prozent 9 2 2 2 7" xfId="43583" xr:uid="{00000000-0005-0000-0000-0000A5090000}"/>
    <cellStyle name="Prozent 9 2 2 3" xfId="5387" xr:uid="{00000000-0005-0000-0000-0000A4090000}"/>
    <cellStyle name="Prozent 9 2 2 3 2" xfId="18838" xr:uid="{00000000-0005-0000-0000-0000A4090000}"/>
    <cellStyle name="Prozent 9 2 2 3 3" xfId="32322" xr:uid="{00000000-0005-0000-0000-0000A4090000}"/>
    <cellStyle name="Prozent 9 2 2 3 4" xfId="45813" xr:uid="{00000000-0005-0000-0000-0000A4090000}"/>
    <cellStyle name="Prozent 9 2 2 4" xfId="8743" xr:uid="{00000000-0005-0000-0000-0000A4090000}"/>
    <cellStyle name="Prozent 9 2 2 4 2" xfId="22194" xr:uid="{00000000-0005-0000-0000-0000A4090000}"/>
    <cellStyle name="Prozent 9 2 2 4 3" xfId="35678" xr:uid="{00000000-0005-0000-0000-0000A4090000}"/>
    <cellStyle name="Prozent 9 2 2 4 4" xfId="49169" xr:uid="{00000000-0005-0000-0000-0000A4090000}"/>
    <cellStyle name="Prozent 9 2 2 5" xfId="12099" xr:uid="{00000000-0005-0000-0000-0000A4090000}"/>
    <cellStyle name="Prozent 9 2 2 5 2" xfId="25550" xr:uid="{00000000-0005-0000-0000-0000A4090000}"/>
    <cellStyle name="Prozent 9 2 2 5 3" xfId="39034" xr:uid="{00000000-0005-0000-0000-0000A4090000}"/>
    <cellStyle name="Prozent 9 2 2 5 4" xfId="52525" xr:uid="{00000000-0005-0000-0000-0000A4090000}"/>
    <cellStyle name="Prozent 9 2 2 6" xfId="15481" xr:uid="{00000000-0005-0000-0000-0000A4090000}"/>
    <cellStyle name="Prozent 9 2 2 7" xfId="28965" xr:uid="{00000000-0005-0000-0000-0000A4090000}"/>
    <cellStyle name="Prozent 9 2 2 8" xfId="42456" xr:uid="{00000000-0005-0000-0000-0000A4090000}"/>
    <cellStyle name="Prozent 9 2 3" xfId="2593" xr:uid="{00000000-0005-0000-0000-0000A6090000}"/>
    <cellStyle name="Prozent 9 2 3 2" xfId="5954" xr:uid="{00000000-0005-0000-0000-0000A6090000}"/>
    <cellStyle name="Prozent 9 2 3 2 2" xfId="19405" xr:uid="{00000000-0005-0000-0000-0000A6090000}"/>
    <cellStyle name="Prozent 9 2 3 2 3" xfId="32889" xr:uid="{00000000-0005-0000-0000-0000A6090000}"/>
    <cellStyle name="Prozent 9 2 3 2 4" xfId="46380" xr:uid="{00000000-0005-0000-0000-0000A6090000}"/>
    <cellStyle name="Prozent 9 2 3 3" xfId="9310" xr:uid="{00000000-0005-0000-0000-0000A6090000}"/>
    <cellStyle name="Prozent 9 2 3 3 2" xfId="22761" xr:uid="{00000000-0005-0000-0000-0000A6090000}"/>
    <cellStyle name="Prozent 9 2 3 3 3" xfId="36245" xr:uid="{00000000-0005-0000-0000-0000A6090000}"/>
    <cellStyle name="Prozent 9 2 3 3 4" xfId="49736" xr:uid="{00000000-0005-0000-0000-0000A6090000}"/>
    <cellStyle name="Prozent 9 2 3 4" xfId="12666" xr:uid="{00000000-0005-0000-0000-0000A6090000}"/>
    <cellStyle name="Prozent 9 2 3 4 2" xfId="26117" xr:uid="{00000000-0005-0000-0000-0000A6090000}"/>
    <cellStyle name="Prozent 9 2 3 4 3" xfId="39601" xr:uid="{00000000-0005-0000-0000-0000A6090000}"/>
    <cellStyle name="Prozent 9 2 3 4 4" xfId="53092" xr:uid="{00000000-0005-0000-0000-0000A6090000}"/>
    <cellStyle name="Prozent 9 2 3 5" xfId="16048" xr:uid="{00000000-0005-0000-0000-0000A6090000}"/>
    <cellStyle name="Prozent 9 2 3 6" xfId="29532" xr:uid="{00000000-0005-0000-0000-0000A6090000}"/>
    <cellStyle name="Prozent 9 2 3 7" xfId="43023" xr:uid="{00000000-0005-0000-0000-0000A6090000}"/>
    <cellStyle name="Prozent 9 2 4" xfId="3698" xr:uid="{00000000-0005-0000-0000-0000A7090000}"/>
    <cellStyle name="Prozent 9 2 4 2" xfId="7059" xr:uid="{00000000-0005-0000-0000-0000A7090000}"/>
    <cellStyle name="Prozent 9 2 4 2 2" xfId="20510" xr:uid="{00000000-0005-0000-0000-0000A7090000}"/>
    <cellStyle name="Prozent 9 2 4 2 3" xfId="33994" xr:uid="{00000000-0005-0000-0000-0000A7090000}"/>
    <cellStyle name="Prozent 9 2 4 2 4" xfId="47485" xr:uid="{00000000-0005-0000-0000-0000A7090000}"/>
    <cellStyle name="Prozent 9 2 4 3" xfId="10415" xr:uid="{00000000-0005-0000-0000-0000A7090000}"/>
    <cellStyle name="Prozent 9 2 4 3 2" xfId="23866" xr:uid="{00000000-0005-0000-0000-0000A7090000}"/>
    <cellStyle name="Prozent 9 2 4 3 3" xfId="37350" xr:uid="{00000000-0005-0000-0000-0000A7090000}"/>
    <cellStyle name="Prozent 9 2 4 3 4" xfId="50841" xr:uid="{00000000-0005-0000-0000-0000A7090000}"/>
    <cellStyle name="Prozent 9 2 4 4" xfId="13771" xr:uid="{00000000-0005-0000-0000-0000A7090000}"/>
    <cellStyle name="Prozent 9 2 4 4 2" xfId="27222" xr:uid="{00000000-0005-0000-0000-0000A7090000}"/>
    <cellStyle name="Prozent 9 2 4 4 3" xfId="40706" xr:uid="{00000000-0005-0000-0000-0000A7090000}"/>
    <cellStyle name="Prozent 9 2 4 4 4" xfId="54197" xr:uid="{00000000-0005-0000-0000-0000A7090000}"/>
    <cellStyle name="Prozent 9 2 4 5" xfId="17153" xr:uid="{00000000-0005-0000-0000-0000A7090000}"/>
    <cellStyle name="Prozent 9 2 4 6" xfId="30637" xr:uid="{00000000-0005-0000-0000-0000A7090000}"/>
    <cellStyle name="Prozent 9 2 4 7" xfId="44128" xr:uid="{00000000-0005-0000-0000-0000A7090000}"/>
    <cellStyle name="Prozent 9 2 5" xfId="4278" xr:uid="{00000000-0005-0000-0000-0000A8090000}"/>
    <cellStyle name="Prozent 9 2 5 2" xfId="7635" xr:uid="{00000000-0005-0000-0000-0000A8090000}"/>
    <cellStyle name="Prozent 9 2 5 2 2" xfId="21086" xr:uid="{00000000-0005-0000-0000-0000A8090000}"/>
    <cellStyle name="Prozent 9 2 5 2 3" xfId="34570" xr:uid="{00000000-0005-0000-0000-0000A8090000}"/>
    <cellStyle name="Prozent 9 2 5 2 4" xfId="48061" xr:uid="{00000000-0005-0000-0000-0000A8090000}"/>
    <cellStyle name="Prozent 9 2 5 3" xfId="10991" xr:uid="{00000000-0005-0000-0000-0000A8090000}"/>
    <cellStyle name="Prozent 9 2 5 3 2" xfId="24442" xr:uid="{00000000-0005-0000-0000-0000A8090000}"/>
    <cellStyle name="Prozent 9 2 5 3 3" xfId="37926" xr:uid="{00000000-0005-0000-0000-0000A8090000}"/>
    <cellStyle name="Prozent 9 2 5 3 4" xfId="51417" xr:uid="{00000000-0005-0000-0000-0000A8090000}"/>
    <cellStyle name="Prozent 9 2 5 4" xfId="14347" xr:uid="{00000000-0005-0000-0000-0000A8090000}"/>
    <cellStyle name="Prozent 9 2 5 4 2" xfId="27798" xr:uid="{00000000-0005-0000-0000-0000A8090000}"/>
    <cellStyle name="Prozent 9 2 5 4 3" xfId="41282" xr:uid="{00000000-0005-0000-0000-0000A8090000}"/>
    <cellStyle name="Prozent 9 2 5 4 4" xfId="54773" xr:uid="{00000000-0005-0000-0000-0000A8090000}"/>
    <cellStyle name="Prozent 9 2 5 5" xfId="17729" xr:uid="{00000000-0005-0000-0000-0000A8090000}"/>
    <cellStyle name="Prozent 9 2 5 6" xfId="31213" xr:uid="{00000000-0005-0000-0000-0000A8090000}"/>
    <cellStyle name="Prozent 9 2 5 7" xfId="44704" xr:uid="{00000000-0005-0000-0000-0000A8090000}"/>
    <cellStyle name="Prozent 9 2 6" xfId="4828" xr:uid="{00000000-0005-0000-0000-0000A3090000}"/>
    <cellStyle name="Prozent 9 2 6 2" xfId="18279" xr:uid="{00000000-0005-0000-0000-0000A3090000}"/>
    <cellStyle name="Prozent 9 2 6 3" xfId="31763" xr:uid="{00000000-0005-0000-0000-0000A3090000}"/>
    <cellStyle name="Prozent 9 2 6 4" xfId="45254" xr:uid="{00000000-0005-0000-0000-0000A3090000}"/>
    <cellStyle name="Prozent 9 2 7" xfId="8184" xr:uid="{00000000-0005-0000-0000-0000A3090000}"/>
    <cellStyle name="Prozent 9 2 7 2" xfId="21635" xr:uid="{00000000-0005-0000-0000-0000A3090000}"/>
    <cellStyle name="Prozent 9 2 7 3" xfId="35119" xr:uid="{00000000-0005-0000-0000-0000A3090000}"/>
    <cellStyle name="Prozent 9 2 7 4" xfId="48610" xr:uid="{00000000-0005-0000-0000-0000A3090000}"/>
    <cellStyle name="Prozent 9 2 8" xfId="11540" xr:uid="{00000000-0005-0000-0000-0000A3090000}"/>
    <cellStyle name="Prozent 9 2 8 2" xfId="24991" xr:uid="{00000000-0005-0000-0000-0000A3090000}"/>
    <cellStyle name="Prozent 9 2 8 3" xfId="38475" xr:uid="{00000000-0005-0000-0000-0000A3090000}"/>
    <cellStyle name="Prozent 9 2 8 4" xfId="51966" xr:uid="{00000000-0005-0000-0000-0000A3090000}"/>
    <cellStyle name="Prozent 9 2 9" xfId="14921" xr:uid="{00000000-0005-0000-0000-0000A3090000}"/>
    <cellStyle name="Prozent 9 3" xfId="1764" xr:uid="{00000000-0005-0000-0000-0000A9090000}"/>
    <cellStyle name="Prozent 9 3 2" xfId="2903" xr:uid="{00000000-0005-0000-0000-0000AA090000}"/>
    <cellStyle name="Prozent 9 3 2 2" xfId="6264" xr:uid="{00000000-0005-0000-0000-0000AA090000}"/>
    <cellStyle name="Prozent 9 3 2 2 2" xfId="19715" xr:uid="{00000000-0005-0000-0000-0000AA090000}"/>
    <cellStyle name="Prozent 9 3 2 2 3" xfId="33199" xr:uid="{00000000-0005-0000-0000-0000AA090000}"/>
    <cellStyle name="Prozent 9 3 2 2 4" xfId="46690" xr:uid="{00000000-0005-0000-0000-0000AA090000}"/>
    <cellStyle name="Prozent 9 3 2 3" xfId="9620" xr:uid="{00000000-0005-0000-0000-0000AA090000}"/>
    <cellStyle name="Prozent 9 3 2 3 2" xfId="23071" xr:uid="{00000000-0005-0000-0000-0000AA090000}"/>
    <cellStyle name="Prozent 9 3 2 3 3" xfId="36555" xr:uid="{00000000-0005-0000-0000-0000AA090000}"/>
    <cellStyle name="Prozent 9 3 2 3 4" xfId="50046" xr:uid="{00000000-0005-0000-0000-0000AA090000}"/>
    <cellStyle name="Prozent 9 3 2 4" xfId="12976" xr:uid="{00000000-0005-0000-0000-0000AA090000}"/>
    <cellStyle name="Prozent 9 3 2 4 2" xfId="26427" xr:uid="{00000000-0005-0000-0000-0000AA090000}"/>
    <cellStyle name="Prozent 9 3 2 4 3" xfId="39911" xr:uid="{00000000-0005-0000-0000-0000AA090000}"/>
    <cellStyle name="Prozent 9 3 2 4 4" xfId="53402" xr:uid="{00000000-0005-0000-0000-0000AA090000}"/>
    <cellStyle name="Prozent 9 3 2 5" xfId="16358" xr:uid="{00000000-0005-0000-0000-0000AA090000}"/>
    <cellStyle name="Prozent 9 3 2 6" xfId="29842" xr:uid="{00000000-0005-0000-0000-0000AA090000}"/>
    <cellStyle name="Prozent 9 3 2 7" xfId="43333" xr:uid="{00000000-0005-0000-0000-0000AA090000}"/>
    <cellStyle name="Prozent 9 3 3" xfId="5137" xr:uid="{00000000-0005-0000-0000-0000A9090000}"/>
    <cellStyle name="Prozent 9 3 3 2" xfId="18588" xr:uid="{00000000-0005-0000-0000-0000A9090000}"/>
    <cellStyle name="Prozent 9 3 3 3" xfId="32072" xr:uid="{00000000-0005-0000-0000-0000A9090000}"/>
    <cellStyle name="Prozent 9 3 3 4" xfId="45563" xr:uid="{00000000-0005-0000-0000-0000A9090000}"/>
    <cellStyle name="Prozent 9 3 4" xfId="8493" xr:uid="{00000000-0005-0000-0000-0000A9090000}"/>
    <cellStyle name="Prozent 9 3 4 2" xfId="21944" xr:uid="{00000000-0005-0000-0000-0000A9090000}"/>
    <cellStyle name="Prozent 9 3 4 3" xfId="35428" xr:uid="{00000000-0005-0000-0000-0000A9090000}"/>
    <cellStyle name="Prozent 9 3 4 4" xfId="48919" xr:uid="{00000000-0005-0000-0000-0000A9090000}"/>
    <cellStyle name="Prozent 9 3 5" xfId="11849" xr:uid="{00000000-0005-0000-0000-0000A9090000}"/>
    <cellStyle name="Prozent 9 3 5 2" xfId="25300" xr:uid="{00000000-0005-0000-0000-0000A9090000}"/>
    <cellStyle name="Prozent 9 3 5 3" xfId="38784" xr:uid="{00000000-0005-0000-0000-0000A9090000}"/>
    <cellStyle name="Prozent 9 3 5 4" xfId="52275" xr:uid="{00000000-0005-0000-0000-0000A9090000}"/>
    <cellStyle name="Prozent 9 3 6" xfId="15231" xr:uid="{00000000-0005-0000-0000-0000A9090000}"/>
    <cellStyle name="Prozent 9 3 7" xfId="28715" xr:uid="{00000000-0005-0000-0000-0000A9090000}"/>
    <cellStyle name="Prozent 9 3 8" xfId="42206" xr:uid="{00000000-0005-0000-0000-0000A9090000}"/>
    <cellStyle name="Prozent 9 4" xfId="2342" xr:uid="{00000000-0005-0000-0000-0000AB090000}"/>
    <cellStyle name="Prozent 9 4 2" xfId="5704" xr:uid="{00000000-0005-0000-0000-0000AB090000}"/>
    <cellStyle name="Prozent 9 4 2 2" xfId="19155" xr:uid="{00000000-0005-0000-0000-0000AB090000}"/>
    <cellStyle name="Prozent 9 4 2 3" xfId="32639" xr:uid="{00000000-0005-0000-0000-0000AB090000}"/>
    <cellStyle name="Prozent 9 4 2 4" xfId="46130" xr:uid="{00000000-0005-0000-0000-0000AB090000}"/>
    <cellStyle name="Prozent 9 4 3" xfId="9060" xr:uid="{00000000-0005-0000-0000-0000AB090000}"/>
    <cellStyle name="Prozent 9 4 3 2" xfId="22511" xr:uid="{00000000-0005-0000-0000-0000AB090000}"/>
    <cellStyle name="Prozent 9 4 3 3" xfId="35995" xr:uid="{00000000-0005-0000-0000-0000AB090000}"/>
    <cellStyle name="Prozent 9 4 3 4" xfId="49486" xr:uid="{00000000-0005-0000-0000-0000AB090000}"/>
    <cellStyle name="Prozent 9 4 4" xfId="12416" xr:uid="{00000000-0005-0000-0000-0000AB090000}"/>
    <cellStyle name="Prozent 9 4 4 2" xfId="25867" xr:uid="{00000000-0005-0000-0000-0000AB090000}"/>
    <cellStyle name="Prozent 9 4 4 3" xfId="39351" xr:uid="{00000000-0005-0000-0000-0000AB090000}"/>
    <cellStyle name="Prozent 9 4 4 4" xfId="52842" xr:uid="{00000000-0005-0000-0000-0000AB090000}"/>
    <cellStyle name="Prozent 9 4 5" xfId="15798" xr:uid="{00000000-0005-0000-0000-0000AB090000}"/>
    <cellStyle name="Prozent 9 4 6" xfId="29282" xr:uid="{00000000-0005-0000-0000-0000AB090000}"/>
    <cellStyle name="Prozent 9 4 7" xfId="42773" xr:uid="{00000000-0005-0000-0000-0000AB090000}"/>
    <cellStyle name="Prozent 9 5" xfId="3448" xr:uid="{00000000-0005-0000-0000-0000AC090000}"/>
    <cellStyle name="Prozent 9 5 2" xfId="6809" xr:uid="{00000000-0005-0000-0000-0000AC090000}"/>
    <cellStyle name="Prozent 9 5 2 2" xfId="20260" xr:uid="{00000000-0005-0000-0000-0000AC090000}"/>
    <cellStyle name="Prozent 9 5 2 3" xfId="33744" xr:uid="{00000000-0005-0000-0000-0000AC090000}"/>
    <cellStyle name="Prozent 9 5 2 4" xfId="47235" xr:uid="{00000000-0005-0000-0000-0000AC090000}"/>
    <cellStyle name="Prozent 9 5 3" xfId="10165" xr:uid="{00000000-0005-0000-0000-0000AC090000}"/>
    <cellStyle name="Prozent 9 5 3 2" xfId="23616" xr:uid="{00000000-0005-0000-0000-0000AC090000}"/>
    <cellStyle name="Prozent 9 5 3 3" xfId="37100" xr:uid="{00000000-0005-0000-0000-0000AC090000}"/>
    <cellStyle name="Prozent 9 5 3 4" xfId="50591" xr:uid="{00000000-0005-0000-0000-0000AC090000}"/>
    <cellStyle name="Prozent 9 5 4" xfId="13521" xr:uid="{00000000-0005-0000-0000-0000AC090000}"/>
    <cellStyle name="Prozent 9 5 4 2" xfId="26972" xr:uid="{00000000-0005-0000-0000-0000AC090000}"/>
    <cellStyle name="Prozent 9 5 4 3" xfId="40456" xr:uid="{00000000-0005-0000-0000-0000AC090000}"/>
    <cellStyle name="Prozent 9 5 4 4" xfId="53947" xr:uid="{00000000-0005-0000-0000-0000AC090000}"/>
    <cellStyle name="Prozent 9 5 5" xfId="16903" xr:uid="{00000000-0005-0000-0000-0000AC090000}"/>
    <cellStyle name="Prozent 9 5 6" xfId="30387" xr:uid="{00000000-0005-0000-0000-0000AC090000}"/>
    <cellStyle name="Prozent 9 5 7" xfId="43878" xr:uid="{00000000-0005-0000-0000-0000AC090000}"/>
    <cellStyle name="Prozent 9 6" xfId="4028" xr:uid="{00000000-0005-0000-0000-0000AD090000}"/>
    <cellStyle name="Prozent 9 6 2" xfId="7385" xr:uid="{00000000-0005-0000-0000-0000AD090000}"/>
    <cellStyle name="Prozent 9 6 2 2" xfId="20836" xr:uid="{00000000-0005-0000-0000-0000AD090000}"/>
    <cellStyle name="Prozent 9 6 2 3" xfId="34320" xr:uid="{00000000-0005-0000-0000-0000AD090000}"/>
    <cellStyle name="Prozent 9 6 2 4" xfId="47811" xr:uid="{00000000-0005-0000-0000-0000AD090000}"/>
    <cellStyle name="Prozent 9 6 3" xfId="10741" xr:uid="{00000000-0005-0000-0000-0000AD090000}"/>
    <cellStyle name="Prozent 9 6 3 2" xfId="24192" xr:uid="{00000000-0005-0000-0000-0000AD090000}"/>
    <cellStyle name="Prozent 9 6 3 3" xfId="37676" xr:uid="{00000000-0005-0000-0000-0000AD090000}"/>
    <cellStyle name="Prozent 9 6 3 4" xfId="51167" xr:uid="{00000000-0005-0000-0000-0000AD090000}"/>
    <cellStyle name="Prozent 9 6 4" xfId="14097" xr:uid="{00000000-0005-0000-0000-0000AD090000}"/>
    <cellStyle name="Prozent 9 6 4 2" xfId="27548" xr:uid="{00000000-0005-0000-0000-0000AD090000}"/>
    <cellStyle name="Prozent 9 6 4 3" xfId="41032" xr:uid="{00000000-0005-0000-0000-0000AD090000}"/>
    <cellStyle name="Prozent 9 6 4 4" xfId="54523" xr:uid="{00000000-0005-0000-0000-0000AD090000}"/>
    <cellStyle name="Prozent 9 6 5" xfId="17479" xr:uid="{00000000-0005-0000-0000-0000AD090000}"/>
    <cellStyle name="Prozent 9 6 6" xfId="30963" xr:uid="{00000000-0005-0000-0000-0000AD090000}"/>
    <cellStyle name="Prozent 9 6 7" xfId="44454" xr:uid="{00000000-0005-0000-0000-0000AD090000}"/>
    <cellStyle name="Prozent 9 7" xfId="4578" xr:uid="{00000000-0005-0000-0000-0000A2090000}"/>
    <cellStyle name="Prozent 9 7 2" xfId="18029" xr:uid="{00000000-0005-0000-0000-0000A2090000}"/>
    <cellStyle name="Prozent 9 7 3" xfId="31513" xr:uid="{00000000-0005-0000-0000-0000A2090000}"/>
    <cellStyle name="Prozent 9 7 4" xfId="45004" xr:uid="{00000000-0005-0000-0000-0000A2090000}"/>
    <cellStyle name="Prozent 9 8" xfId="7934" xr:uid="{00000000-0005-0000-0000-0000A2090000}"/>
    <cellStyle name="Prozent 9 8 2" xfId="21385" xr:uid="{00000000-0005-0000-0000-0000A2090000}"/>
    <cellStyle name="Prozent 9 8 3" xfId="34869" xr:uid="{00000000-0005-0000-0000-0000A2090000}"/>
    <cellStyle name="Prozent 9 8 4" xfId="48360" xr:uid="{00000000-0005-0000-0000-0000A2090000}"/>
    <cellStyle name="Prozent 9 9" xfId="11290" xr:uid="{00000000-0005-0000-0000-0000A2090000}"/>
    <cellStyle name="Prozent 9 9 2" xfId="24741" xr:uid="{00000000-0005-0000-0000-0000A2090000}"/>
    <cellStyle name="Prozent 9 9 3" xfId="38225" xr:uid="{00000000-0005-0000-0000-0000A2090000}"/>
    <cellStyle name="Prozent 9 9 4" xfId="51716" xr:uid="{00000000-0005-0000-0000-0000A2090000}"/>
    <cellStyle name="Punkt" xfId="8" xr:uid="{00000000-0005-0000-0000-0000D9010000}"/>
    <cellStyle name="Punkt, o + u Ränder" xfId="9" xr:uid="{00000000-0005-0000-0000-0000DA010000}"/>
    <cellStyle name="Punkt, o + u Ränder 2" xfId="609" xr:uid="{00000000-0005-0000-0000-0000DB010000}"/>
    <cellStyle name="Punkt, o+u Ränder" xfId="10" xr:uid="{00000000-0005-0000-0000-0000DC010000}"/>
    <cellStyle name="Punkt, o+u Ränder 2" xfId="610" xr:uid="{00000000-0005-0000-0000-0000DD010000}"/>
    <cellStyle name="Punkt, rechts Rand" xfId="11" xr:uid="{00000000-0005-0000-0000-0000DE010000}"/>
    <cellStyle name="Punkt,,oben+unten Ränder" xfId="12" xr:uid="{00000000-0005-0000-0000-0000DF010000}"/>
    <cellStyle name="Punkt,,oben+unten Ränder 2" xfId="611" xr:uid="{00000000-0005-0000-0000-0000E0010000}"/>
    <cellStyle name="Punkt,,oben+unten Ränder 3" xfId="612" xr:uid="{00000000-0005-0000-0000-0000E1010000}"/>
    <cellStyle name="Punkt,rechts Rand" xfId="13" xr:uid="{00000000-0005-0000-0000-0000E2010000}"/>
    <cellStyle name="Punkt; unten Rand" xfId="76" xr:uid="{00000000-0005-0000-0000-0000E3010000}"/>
    <cellStyle name="Raster" xfId="14" xr:uid="{00000000-0005-0000-0000-0000E4010000}"/>
    <cellStyle name="Raster Linie ob + rechts" xfId="15" xr:uid="{00000000-0005-0000-0000-0000E5010000}"/>
    <cellStyle name="Raster Linie ob + rechts 2" xfId="613" xr:uid="{00000000-0005-0000-0000-0000E6010000}"/>
    <cellStyle name="Raster Linie ob + rechts 2 2" xfId="41571" xr:uid="{00000000-0005-0000-0000-0000BB090000}"/>
    <cellStyle name="Raster Linie ob + rechts 3" xfId="41523" xr:uid="{00000000-0005-0000-0000-0000BA090000}"/>
    <cellStyle name="Raster Linie oben" xfId="16" xr:uid="{00000000-0005-0000-0000-0000E7010000}"/>
    <cellStyle name="Raster Linie oben 2" xfId="614" xr:uid="{00000000-0005-0000-0000-0000E8010000}"/>
    <cellStyle name="Raster Linie oben 2 2" xfId="41572" xr:uid="{00000000-0005-0000-0000-0000BD090000}"/>
    <cellStyle name="Raster Linie oben 3" xfId="41524" xr:uid="{00000000-0005-0000-0000-0000BC090000}"/>
    <cellStyle name="Raster Linie oben u. unten" xfId="17" xr:uid="{00000000-0005-0000-0000-0000E9010000}"/>
    <cellStyle name="Raster Linie oben u. unten 2" xfId="588" xr:uid="{00000000-0005-0000-0000-0000EA010000}"/>
    <cellStyle name="Raster Linie oben u. unten 3" xfId="615" xr:uid="{00000000-0005-0000-0000-0000EB010000}"/>
    <cellStyle name="Raster Linie oben u. unten+re" xfId="18" xr:uid="{00000000-0005-0000-0000-0000EC010000}"/>
    <cellStyle name="Raster Linie oben u. unten+re 2" xfId="589" xr:uid="{00000000-0005-0000-0000-0000ED010000}"/>
    <cellStyle name="Raster Linie oben u. unten+re 2 2" xfId="41566" xr:uid="{00000000-0005-0000-0000-0000C2090000}"/>
    <cellStyle name="Raster Linie oben u. unten+re 3" xfId="616" xr:uid="{00000000-0005-0000-0000-0000EE010000}"/>
    <cellStyle name="Raster Linie oben u. unten+re 3 2" xfId="41573" xr:uid="{00000000-0005-0000-0000-0000C3090000}"/>
    <cellStyle name="Raster Linie oben u. unten+re 4" xfId="41525" xr:uid="{00000000-0005-0000-0000-0000C1090000}"/>
    <cellStyle name="Raster Linie rechts" xfId="19" xr:uid="{00000000-0005-0000-0000-0000EF010000}"/>
    <cellStyle name="Raster Linie unten" xfId="20" xr:uid="{00000000-0005-0000-0000-0000F0010000}"/>
    <cellStyle name="SAPBEXstdData 2" xfId="607" xr:uid="{00000000-0005-0000-0000-0000F1010000}"/>
    <cellStyle name="Schlecht" xfId="244" builtinId="27" customBuiltin="1"/>
    <cellStyle name="Schlecht 2" xfId="110" xr:uid="{00000000-0005-0000-0000-0000F3010000}"/>
    <cellStyle name="Schlecht 2 2" xfId="662" xr:uid="{00000000-0005-0000-0000-0000F4010000}"/>
    <cellStyle name="Schlecht 2 3" xfId="535" xr:uid="{00000000-0005-0000-0000-0000F5010000}"/>
    <cellStyle name="Schlecht 2 4" xfId="482" xr:uid="{00000000-0005-0000-0000-0000F6010000}"/>
    <cellStyle name="Schlecht 3" xfId="342" xr:uid="{00000000-0005-0000-0000-0000F7010000}"/>
    <cellStyle name="Schlecht 3 2" xfId="590" xr:uid="{00000000-0005-0000-0000-0000F8010000}"/>
    <cellStyle name="Schlecht 4" xfId="1120" xr:uid="{00000000-0005-0000-0000-0000CC090000}"/>
    <cellStyle name="Schlecht 5" xfId="1097" xr:uid="{00000000-0005-0000-0000-0000CD090000}"/>
    <cellStyle name="Standard" xfId="0" builtinId="0"/>
    <cellStyle name="Standard 10" xfId="176" xr:uid="{00000000-0005-0000-0000-0000FA010000}"/>
    <cellStyle name="Standard 10 10" xfId="1067" xr:uid="{00000000-0005-0000-0000-0000D0090000}"/>
    <cellStyle name="Standard 10 10 2" xfId="1664" xr:uid="{00000000-0005-0000-0000-0000D1090000}"/>
    <cellStyle name="Standard 10 10 2 2" xfId="2800" xr:uid="{00000000-0005-0000-0000-0000D2090000}"/>
    <cellStyle name="Standard 10 10 2 2 2" xfId="6161" xr:uid="{00000000-0005-0000-0000-0000D2090000}"/>
    <cellStyle name="Standard 10 10 2 2 2 2" xfId="19612" xr:uid="{00000000-0005-0000-0000-0000D2090000}"/>
    <cellStyle name="Standard 10 10 2 2 2 3" xfId="33096" xr:uid="{00000000-0005-0000-0000-0000D2090000}"/>
    <cellStyle name="Standard 10 10 2 2 2 4" xfId="46587" xr:uid="{00000000-0005-0000-0000-0000D2090000}"/>
    <cellStyle name="Standard 10 10 2 2 3" xfId="9517" xr:uid="{00000000-0005-0000-0000-0000D2090000}"/>
    <cellStyle name="Standard 10 10 2 2 3 2" xfId="22968" xr:uid="{00000000-0005-0000-0000-0000D2090000}"/>
    <cellStyle name="Standard 10 10 2 2 3 3" xfId="36452" xr:uid="{00000000-0005-0000-0000-0000D2090000}"/>
    <cellStyle name="Standard 10 10 2 2 3 4" xfId="49943" xr:uid="{00000000-0005-0000-0000-0000D2090000}"/>
    <cellStyle name="Standard 10 10 2 2 4" xfId="12873" xr:uid="{00000000-0005-0000-0000-0000D2090000}"/>
    <cellStyle name="Standard 10 10 2 2 4 2" xfId="26324" xr:uid="{00000000-0005-0000-0000-0000D2090000}"/>
    <cellStyle name="Standard 10 10 2 2 4 3" xfId="39808" xr:uid="{00000000-0005-0000-0000-0000D2090000}"/>
    <cellStyle name="Standard 10 10 2 2 4 4" xfId="53299" xr:uid="{00000000-0005-0000-0000-0000D2090000}"/>
    <cellStyle name="Standard 10 10 2 2 5" xfId="16255" xr:uid="{00000000-0005-0000-0000-0000D2090000}"/>
    <cellStyle name="Standard 10 10 2 2 6" xfId="29739" xr:uid="{00000000-0005-0000-0000-0000D2090000}"/>
    <cellStyle name="Standard 10 10 2 2 7" xfId="43230" xr:uid="{00000000-0005-0000-0000-0000D2090000}"/>
    <cellStyle name="Standard 10 10 2 3" xfId="5034" xr:uid="{00000000-0005-0000-0000-0000D1090000}"/>
    <cellStyle name="Standard 10 10 2 3 2" xfId="18485" xr:uid="{00000000-0005-0000-0000-0000D1090000}"/>
    <cellStyle name="Standard 10 10 2 3 3" xfId="31969" xr:uid="{00000000-0005-0000-0000-0000D1090000}"/>
    <cellStyle name="Standard 10 10 2 3 4" xfId="45460" xr:uid="{00000000-0005-0000-0000-0000D1090000}"/>
    <cellStyle name="Standard 10 10 2 4" xfId="8390" xr:uid="{00000000-0005-0000-0000-0000D1090000}"/>
    <cellStyle name="Standard 10 10 2 4 2" xfId="21841" xr:uid="{00000000-0005-0000-0000-0000D1090000}"/>
    <cellStyle name="Standard 10 10 2 4 3" xfId="35325" xr:uid="{00000000-0005-0000-0000-0000D1090000}"/>
    <cellStyle name="Standard 10 10 2 4 4" xfId="48816" xr:uid="{00000000-0005-0000-0000-0000D1090000}"/>
    <cellStyle name="Standard 10 10 2 5" xfId="11746" xr:uid="{00000000-0005-0000-0000-0000D1090000}"/>
    <cellStyle name="Standard 10 10 2 5 2" xfId="25197" xr:uid="{00000000-0005-0000-0000-0000D1090000}"/>
    <cellStyle name="Standard 10 10 2 5 3" xfId="38681" xr:uid="{00000000-0005-0000-0000-0000D1090000}"/>
    <cellStyle name="Standard 10 10 2 5 4" xfId="52172" xr:uid="{00000000-0005-0000-0000-0000D1090000}"/>
    <cellStyle name="Standard 10 10 2 6" xfId="15128" xr:uid="{00000000-0005-0000-0000-0000D1090000}"/>
    <cellStyle name="Standard 10 10 2 7" xfId="28612" xr:uid="{00000000-0005-0000-0000-0000D1090000}"/>
    <cellStyle name="Standard 10 10 2 8" xfId="42103" xr:uid="{00000000-0005-0000-0000-0000D1090000}"/>
    <cellStyle name="Standard 10 10 3" xfId="2223" xr:uid="{00000000-0005-0000-0000-0000D3090000}"/>
    <cellStyle name="Standard 10 10 3 2" xfId="5598" xr:uid="{00000000-0005-0000-0000-0000D3090000}"/>
    <cellStyle name="Standard 10 10 3 2 2" xfId="19049" xr:uid="{00000000-0005-0000-0000-0000D3090000}"/>
    <cellStyle name="Standard 10 10 3 2 3" xfId="32533" xr:uid="{00000000-0005-0000-0000-0000D3090000}"/>
    <cellStyle name="Standard 10 10 3 2 4" xfId="46024" xr:uid="{00000000-0005-0000-0000-0000D3090000}"/>
    <cellStyle name="Standard 10 10 3 3" xfId="8954" xr:uid="{00000000-0005-0000-0000-0000D3090000}"/>
    <cellStyle name="Standard 10 10 3 3 2" xfId="22405" xr:uid="{00000000-0005-0000-0000-0000D3090000}"/>
    <cellStyle name="Standard 10 10 3 3 3" xfId="35889" xr:uid="{00000000-0005-0000-0000-0000D3090000}"/>
    <cellStyle name="Standard 10 10 3 3 4" xfId="49380" xr:uid="{00000000-0005-0000-0000-0000D3090000}"/>
    <cellStyle name="Standard 10 10 3 4" xfId="12310" xr:uid="{00000000-0005-0000-0000-0000D3090000}"/>
    <cellStyle name="Standard 10 10 3 4 2" xfId="25761" xr:uid="{00000000-0005-0000-0000-0000D3090000}"/>
    <cellStyle name="Standard 10 10 3 4 3" xfId="39245" xr:uid="{00000000-0005-0000-0000-0000D3090000}"/>
    <cellStyle name="Standard 10 10 3 4 4" xfId="52736" xr:uid="{00000000-0005-0000-0000-0000D3090000}"/>
    <cellStyle name="Standard 10 10 3 5" xfId="15692" xr:uid="{00000000-0005-0000-0000-0000D3090000}"/>
    <cellStyle name="Standard 10 10 3 6" xfId="29176" xr:uid="{00000000-0005-0000-0000-0000D3090000}"/>
    <cellStyle name="Standard 10 10 3 7" xfId="42667" xr:uid="{00000000-0005-0000-0000-0000D3090000}"/>
    <cellStyle name="Standard 10 10 4" xfId="4472" xr:uid="{00000000-0005-0000-0000-0000D0090000}"/>
    <cellStyle name="Standard 10 10 4 2" xfId="17923" xr:uid="{00000000-0005-0000-0000-0000D0090000}"/>
    <cellStyle name="Standard 10 10 4 3" xfId="31407" xr:uid="{00000000-0005-0000-0000-0000D0090000}"/>
    <cellStyle name="Standard 10 10 4 4" xfId="44898" xr:uid="{00000000-0005-0000-0000-0000D0090000}"/>
    <cellStyle name="Standard 10 10 5" xfId="7828" xr:uid="{00000000-0005-0000-0000-0000D0090000}"/>
    <cellStyle name="Standard 10 10 5 2" xfId="21279" xr:uid="{00000000-0005-0000-0000-0000D0090000}"/>
    <cellStyle name="Standard 10 10 5 3" xfId="34763" xr:uid="{00000000-0005-0000-0000-0000D0090000}"/>
    <cellStyle name="Standard 10 10 5 4" xfId="48254" xr:uid="{00000000-0005-0000-0000-0000D0090000}"/>
    <cellStyle name="Standard 10 10 6" xfId="11184" xr:uid="{00000000-0005-0000-0000-0000D0090000}"/>
    <cellStyle name="Standard 10 10 6 2" xfId="24635" xr:uid="{00000000-0005-0000-0000-0000D0090000}"/>
    <cellStyle name="Standard 10 10 6 3" xfId="38119" xr:uid="{00000000-0005-0000-0000-0000D0090000}"/>
    <cellStyle name="Standard 10 10 6 4" xfId="51610" xr:uid="{00000000-0005-0000-0000-0000D0090000}"/>
    <cellStyle name="Standard 10 10 7" xfId="14565" xr:uid="{00000000-0005-0000-0000-0000D0090000}"/>
    <cellStyle name="Standard 10 10 8" xfId="28030" xr:uid="{00000000-0005-0000-0000-0000D0090000}"/>
    <cellStyle name="Standard 10 10 9" xfId="41497" xr:uid="{00000000-0005-0000-0000-0000D0090000}"/>
    <cellStyle name="Standard 10 11" xfId="1641" xr:uid="{00000000-0005-0000-0000-0000D4090000}"/>
    <cellStyle name="Standard 10 11 2" xfId="2777" xr:uid="{00000000-0005-0000-0000-0000D5090000}"/>
    <cellStyle name="Standard 10 11 2 2" xfId="6138" xr:uid="{00000000-0005-0000-0000-0000D5090000}"/>
    <cellStyle name="Standard 10 11 2 2 2" xfId="19589" xr:uid="{00000000-0005-0000-0000-0000D5090000}"/>
    <cellStyle name="Standard 10 11 2 2 3" xfId="33073" xr:uid="{00000000-0005-0000-0000-0000D5090000}"/>
    <cellStyle name="Standard 10 11 2 2 4" xfId="46564" xr:uid="{00000000-0005-0000-0000-0000D5090000}"/>
    <cellStyle name="Standard 10 11 2 3" xfId="9494" xr:uid="{00000000-0005-0000-0000-0000D5090000}"/>
    <cellStyle name="Standard 10 11 2 3 2" xfId="22945" xr:uid="{00000000-0005-0000-0000-0000D5090000}"/>
    <cellStyle name="Standard 10 11 2 3 3" xfId="36429" xr:uid="{00000000-0005-0000-0000-0000D5090000}"/>
    <cellStyle name="Standard 10 11 2 3 4" xfId="49920" xr:uid="{00000000-0005-0000-0000-0000D5090000}"/>
    <cellStyle name="Standard 10 11 2 4" xfId="12850" xr:uid="{00000000-0005-0000-0000-0000D5090000}"/>
    <cellStyle name="Standard 10 11 2 4 2" xfId="26301" xr:uid="{00000000-0005-0000-0000-0000D5090000}"/>
    <cellStyle name="Standard 10 11 2 4 3" xfId="39785" xr:uid="{00000000-0005-0000-0000-0000D5090000}"/>
    <cellStyle name="Standard 10 11 2 4 4" xfId="53276" xr:uid="{00000000-0005-0000-0000-0000D5090000}"/>
    <cellStyle name="Standard 10 11 2 5" xfId="16232" xr:uid="{00000000-0005-0000-0000-0000D5090000}"/>
    <cellStyle name="Standard 10 11 2 6" xfId="29716" xr:uid="{00000000-0005-0000-0000-0000D5090000}"/>
    <cellStyle name="Standard 10 11 2 7" xfId="43207" xr:uid="{00000000-0005-0000-0000-0000D5090000}"/>
    <cellStyle name="Standard 10 11 3" xfId="5011" xr:uid="{00000000-0005-0000-0000-0000D4090000}"/>
    <cellStyle name="Standard 10 11 3 2" xfId="18462" xr:uid="{00000000-0005-0000-0000-0000D4090000}"/>
    <cellStyle name="Standard 10 11 3 3" xfId="31946" xr:uid="{00000000-0005-0000-0000-0000D4090000}"/>
    <cellStyle name="Standard 10 11 3 4" xfId="45437" xr:uid="{00000000-0005-0000-0000-0000D4090000}"/>
    <cellStyle name="Standard 10 11 4" xfId="8367" xr:uid="{00000000-0005-0000-0000-0000D4090000}"/>
    <cellStyle name="Standard 10 11 4 2" xfId="21818" xr:uid="{00000000-0005-0000-0000-0000D4090000}"/>
    <cellStyle name="Standard 10 11 4 3" xfId="35302" xr:uid="{00000000-0005-0000-0000-0000D4090000}"/>
    <cellStyle name="Standard 10 11 4 4" xfId="48793" xr:uid="{00000000-0005-0000-0000-0000D4090000}"/>
    <cellStyle name="Standard 10 11 5" xfId="11723" xr:uid="{00000000-0005-0000-0000-0000D4090000}"/>
    <cellStyle name="Standard 10 11 5 2" xfId="25174" xr:uid="{00000000-0005-0000-0000-0000D4090000}"/>
    <cellStyle name="Standard 10 11 5 3" xfId="38658" xr:uid="{00000000-0005-0000-0000-0000D4090000}"/>
    <cellStyle name="Standard 10 11 5 4" xfId="52149" xr:uid="{00000000-0005-0000-0000-0000D4090000}"/>
    <cellStyle name="Standard 10 11 6" xfId="15105" xr:uid="{00000000-0005-0000-0000-0000D4090000}"/>
    <cellStyle name="Standard 10 11 7" xfId="28589" xr:uid="{00000000-0005-0000-0000-0000D4090000}"/>
    <cellStyle name="Standard 10 11 8" xfId="42080" xr:uid="{00000000-0005-0000-0000-0000D4090000}"/>
    <cellStyle name="Standard 10 12" xfId="2198" xr:uid="{00000000-0005-0000-0000-0000D6090000}"/>
    <cellStyle name="Standard 10 12 2" xfId="5573" xr:uid="{00000000-0005-0000-0000-0000D6090000}"/>
    <cellStyle name="Standard 10 12 2 2" xfId="19024" xr:uid="{00000000-0005-0000-0000-0000D6090000}"/>
    <cellStyle name="Standard 10 12 2 3" xfId="32508" xr:uid="{00000000-0005-0000-0000-0000D6090000}"/>
    <cellStyle name="Standard 10 12 2 4" xfId="45999" xr:uid="{00000000-0005-0000-0000-0000D6090000}"/>
    <cellStyle name="Standard 10 12 3" xfId="8929" xr:uid="{00000000-0005-0000-0000-0000D6090000}"/>
    <cellStyle name="Standard 10 12 3 2" xfId="22380" xr:uid="{00000000-0005-0000-0000-0000D6090000}"/>
    <cellStyle name="Standard 10 12 3 3" xfId="35864" xr:uid="{00000000-0005-0000-0000-0000D6090000}"/>
    <cellStyle name="Standard 10 12 3 4" xfId="49355" xr:uid="{00000000-0005-0000-0000-0000D6090000}"/>
    <cellStyle name="Standard 10 12 4" xfId="12285" xr:uid="{00000000-0005-0000-0000-0000D6090000}"/>
    <cellStyle name="Standard 10 12 4 2" xfId="25736" xr:uid="{00000000-0005-0000-0000-0000D6090000}"/>
    <cellStyle name="Standard 10 12 4 3" xfId="39220" xr:uid="{00000000-0005-0000-0000-0000D6090000}"/>
    <cellStyle name="Standard 10 12 4 4" xfId="52711" xr:uid="{00000000-0005-0000-0000-0000D6090000}"/>
    <cellStyle name="Standard 10 12 5" xfId="15667" xr:uid="{00000000-0005-0000-0000-0000D6090000}"/>
    <cellStyle name="Standard 10 12 6" xfId="29151" xr:uid="{00000000-0005-0000-0000-0000D6090000}"/>
    <cellStyle name="Standard 10 12 7" xfId="42642" xr:uid="{00000000-0005-0000-0000-0000D6090000}"/>
    <cellStyle name="Standard 10 13" xfId="3339" xr:uid="{00000000-0005-0000-0000-0000D7090000}"/>
    <cellStyle name="Standard 10 13 2" xfId="6700" xr:uid="{00000000-0005-0000-0000-0000D7090000}"/>
    <cellStyle name="Standard 10 13 2 2" xfId="20151" xr:uid="{00000000-0005-0000-0000-0000D7090000}"/>
    <cellStyle name="Standard 10 13 2 3" xfId="33635" xr:uid="{00000000-0005-0000-0000-0000D7090000}"/>
    <cellStyle name="Standard 10 13 2 4" xfId="47126" xr:uid="{00000000-0005-0000-0000-0000D7090000}"/>
    <cellStyle name="Standard 10 13 3" xfId="10056" xr:uid="{00000000-0005-0000-0000-0000D7090000}"/>
    <cellStyle name="Standard 10 13 3 2" xfId="23507" xr:uid="{00000000-0005-0000-0000-0000D7090000}"/>
    <cellStyle name="Standard 10 13 3 3" xfId="36991" xr:uid="{00000000-0005-0000-0000-0000D7090000}"/>
    <cellStyle name="Standard 10 13 3 4" xfId="50482" xr:uid="{00000000-0005-0000-0000-0000D7090000}"/>
    <cellStyle name="Standard 10 13 4" xfId="13412" xr:uid="{00000000-0005-0000-0000-0000D7090000}"/>
    <cellStyle name="Standard 10 13 4 2" xfId="26863" xr:uid="{00000000-0005-0000-0000-0000D7090000}"/>
    <cellStyle name="Standard 10 13 4 3" xfId="40347" xr:uid="{00000000-0005-0000-0000-0000D7090000}"/>
    <cellStyle name="Standard 10 13 4 4" xfId="53838" xr:uid="{00000000-0005-0000-0000-0000D7090000}"/>
    <cellStyle name="Standard 10 13 5" xfId="16794" xr:uid="{00000000-0005-0000-0000-0000D7090000}"/>
    <cellStyle name="Standard 10 13 6" xfId="30278" xr:uid="{00000000-0005-0000-0000-0000D7090000}"/>
    <cellStyle name="Standard 10 13 7" xfId="43769" xr:uid="{00000000-0005-0000-0000-0000D7090000}"/>
    <cellStyle name="Standard 10 14" xfId="3919" xr:uid="{00000000-0005-0000-0000-0000D8090000}"/>
    <cellStyle name="Standard 10 14 2" xfId="7276" xr:uid="{00000000-0005-0000-0000-0000D8090000}"/>
    <cellStyle name="Standard 10 14 2 2" xfId="20727" xr:uid="{00000000-0005-0000-0000-0000D8090000}"/>
    <cellStyle name="Standard 10 14 2 3" xfId="34211" xr:uid="{00000000-0005-0000-0000-0000D8090000}"/>
    <cellStyle name="Standard 10 14 2 4" xfId="47702" xr:uid="{00000000-0005-0000-0000-0000D8090000}"/>
    <cellStyle name="Standard 10 14 3" xfId="10632" xr:uid="{00000000-0005-0000-0000-0000D8090000}"/>
    <cellStyle name="Standard 10 14 3 2" xfId="24083" xr:uid="{00000000-0005-0000-0000-0000D8090000}"/>
    <cellStyle name="Standard 10 14 3 3" xfId="37567" xr:uid="{00000000-0005-0000-0000-0000D8090000}"/>
    <cellStyle name="Standard 10 14 3 4" xfId="51058" xr:uid="{00000000-0005-0000-0000-0000D8090000}"/>
    <cellStyle name="Standard 10 14 4" xfId="13988" xr:uid="{00000000-0005-0000-0000-0000D8090000}"/>
    <cellStyle name="Standard 10 14 4 2" xfId="27439" xr:uid="{00000000-0005-0000-0000-0000D8090000}"/>
    <cellStyle name="Standard 10 14 4 3" xfId="40923" xr:uid="{00000000-0005-0000-0000-0000D8090000}"/>
    <cellStyle name="Standard 10 14 4 4" xfId="54414" xr:uid="{00000000-0005-0000-0000-0000D8090000}"/>
    <cellStyle name="Standard 10 14 5" xfId="17370" xr:uid="{00000000-0005-0000-0000-0000D8090000}"/>
    <cellStyle name="Standard 10 14 6" xfId="30854" xr:uid="{00000000-0005-0000-0000-0000D8090000}"/>
    <cellStyle name="Standard 10 14 7" xfId="44345" xr:uid="{00000000-0005-0000-0000-0000D8090000}"/>
    <cellStyle name="Standard 10 15" xfId="1046" xr:uid="{00000000-0005-0000-0000-0000CF090000}"/>
    <cellStyle name="Standard 10 15 2" xfId="14552" xr:uid="{00000000-0005-0000-0000-0000CF090000}"/>
    <cellStyle name="Standard 10 15 3" xfId="28017" xr:uid="{00000000-0005-0000-0000-0000CF090000}"/>
    <cellStyle name="Standard 10 15 4" xfId="41484" xr:uid="{00000000-0005-0000-0000-0000CF090000}"/>
    <cellStyle name="Standard 10 16" xfId="4447" xr:uid="{00000000-0005-0000-0000-0000CF090000}"/>
    <cellStyle name="Standard 10 16 2" xfId="17898" xr:uid="{00000000-0005-0000-0000-0000CF090000}"/>
    <cellStyle name="Standard 10 16 3" xfId="31382" xr:uid="{00000000-0005-0000-0000-0000CF090000}"/>
    <cellStyle name="Standard 10 16 4" xfId="44873" xr:uid="{00000000-0005-0000-0000-0000CF090000}"/>
    <cellStyle name="Standard 10 17" xfId="7803" xr:uid="{00000000-0005-0000-0000-0000CF090000}"/>
    <cellStyle name="Standard 10 17 2" xfId="21254" xr:uid="{00000000-0005-0000-0000-0000CF090000}"/>
    <cellStyle name="Standard 10 17 3" xfId="34738" xr:uid="{00000000-0005-0000-0000-0000CF090000}"/>
    <cellStyle name="Standard 10 17 4" xfId="48229" xr:uid="{00000000-0005-0000-0000-0000CF090000}"/>
    <cellStyle name="Standard 10 18" xfId="11159" xr:uid="{00000000-0005-0000-0000-0000CF090000}"/>
    <cellStyle name="Standard 10 18 2" xfId="24610" xr:uid="{00000000-0005-0000-0000-0000CF090000}"/>
    <cellStyle name="Standard 10 18 3" xfId="38094" xr:uid="{00000000-0005-0000-0000-0000CF090000}"/>
    <cellStyle name="Standard 10 18 4" xfId="51585" xr:uid="{00000000-0005-0000-0000-0000CF090000}"/>
    <cellStyle name="Standard 10 19" xfId="1028" xr:uid="{00000000-0005-0000-0000-000058000000}"/>
    <cellStyle name="Standard 10 2" xfId="180" xr:uid="{00000000-0005-0000-0000-0000FB010000}"/>
    <cellStyle name="Standard 10 2 2" xfId="386" xr:uid="{00000000-0005-0000-0000-0000FC010000}"/>
    <cellStyle name="Standard 10 20" xfId="14535" xr:uid="{00000000-0005-0000-0000-000058000000}"/>
    <cellStyle name="Standard 10 21" xfId="27988" xr:uid="{00000000-0005-0000-0000-000058000000}"/>
    <cellStyle name="Standard 10 22" xfId="41455" xr:uid="{00000000-0005-0000-0000-000058000000}"/>
    <cellStyle name="Standard 10 3" xfId="344" xr:uid="{00000000-0005-0000-0000-0000FD010000}"/>
    <cellStyle name="Standard 10 3 10" xfId="4516" xr:uid="{00000000-0005-0000-0000-0000DA090000}"/>
    <cellStyle name="Standard 10 3 10 2" xfId="17967" xr:uid="{00000000-0005-0000-0000-0000DA090000}"/>
    <cellStyle name="Standard 10 3 10 3" xfId="31451" xr:uid="{00000000-0005-0000-0000-0000DA090000}"/>
    <cellStyle name="Standard 10 3 10 4" xfId="44942" xr:uid="{00000000-0005-0000-0000-0000DA090000}"/>
    <cellStyle name="Standard 10 3 11" xfId="7872" xr:uid="{00000000-0005-0000-0000-0000DA090000}"/>
    <cellStyle name="Standard 10 3 11 2" xfId="21323" xr:uid="{00000000-0005-0000-0000-0000DA090000}"/>
    <cellStyle name="Standard 10 3 11 3" xfId="34807" xr:uid="{00000000-0005-0000-0000-0000DA090000}"/>
    <cellStyle name="Standard 10 3 11 4" xfId="48298" xr:uid="{00000000-0005-0000-0000-0000DA090000}"/>
    <cellStyle name="Standard 10 3 12" xfId="11228" xr:uid="{00000000-0005-0000-0000-0000DA090000}"/>
    <cellStyle name="Standard 10 3 12 2" xfId="24679" xr:uid="{00000000-0005-0000-0000-0000DA090000}"/>
    <cellStyle name="Standard 10 3 12 3" xfId="38163" xr:uid="{00000000-0005-0000-0000-0000DA090000}"/>
    <cellStyle name="Standard 10 3 12 4" xfId="51654" xr:uid="{00000000-0005-0000-0000-0000DA090000}"/>
    <cellStyle name="Standard 10 3 13" xfId="14609" xr:uid="{00000000-0005-0000-0000-0000DA090000}"/>
    <cellStyle name="Standard 10 3 14" xfId="28092" xr:uid="{00000000-0005-0000-0000-0000DA090000}"/>
    <cellStyle name="Standard 10 3 15" xfId="41583" xr:uid="{00000000-0005-0000-0000-0000DA090000}"/>
    <cellStyle name="Standard 10 3 2" xfId="418" xr:uid="{00000000-0005-0000-0000-0000FE010000}"/>
    <cellStyle name="Standard 10 3 2 10" xfId="14711" xr:uid="{00000000-0005-0000-0000-0000DB090000}"/>
    <cellStyle name="Standard 10 3 2 11" xfId="28194" xr:uid="{00000000-0005-0000-0000-0000DB090000}"/>
    <cellStyle name="Standard 10 3 2 12" xfId="41685" xr:uid="{00000000-0005-0000-0000-0000DB090000}"/>
    <cellStyle name="Standard 10 3 2 13" xfId="1240" xr:uid="{00000000-0005-0000-0000-0000DB090000}"/>
    <cellStyle name="Standard 10 3 2 2" xfId="1477" xr:uid="{00000000-0005-0000-0000-0000DC090000}"/>
    <cellStyle name="Standard 10 3 2 2 10" xfId="28444" xr:uid="{00000000-0005-0000-0000-0000DC090000}"/>
    <cellStyle name="Standard 10 3 2 2 11" xfId="41935" xr:uid="{00000000-0005-0000-0000-0000DC090000}"/>
    <cellStyle name="Standard 10 3 2 2 2" xfId="2052" xr:uid="{00000000-0005-0000-0000-0000DD090000}"/>
    <cellStyle name="Standard 10 3 2 2 2 2" xfId="3193" xr:uid="{00000000-0005-0000-0000-0000DE090000}"/>
    <cellStyle name="Standard 10 3 2 2 2 2 2" xfId="6554" xr:uid="{00000000-0005-0000-0000-0000DE090000}"/>
    <cellStyle name="Standard 10 3 2 2 2 2 2 2" xfId="20005" xr:uid="{00000000-0005-0000-0000-0000DE090000}"/>
    <cellStyle name="Standard 10 3 2 2 2 2 2 3" xfId="33489" xr:uid="{00000000-0005-0000-0000-0000DE090000}"/>
    <cellStyle name="Standard 10 3 2 2 2 2 2 4" xfId="46980" xr:uid="{00000000-0005-0000-0000-0000DE090000}"/>
    <cellStyle name="Standard 10 3 2 2 2 2 3" xfId="9910" xr:uid="{00000000-0005-0000-0000-0000DE090000}"/>
    <cellStyle name="Standard 10 3 2 2 2 2 3 2" xfId="23361" xr:uid="{00000000-0005-0000-0000-0000DE090000}"/>
    <cellStyle name="Standard 10 3 2 2 2 2 3 3" xfId="36845" xr:uid="{00000000-0005-0000-0000-0000DE090000}"/>
    <cellStyle name="Standard 10 3 2 2 2 2 3 4" xfId="50336" xr:uid="{00000000-0005-0000-0000-0000DE090000}"/>
    <cellStyle name="Standard 10 3 2 2 2 2 4" xfId="13266" xr:uid="{00000000-0005-0000-0000-0000DE090000}"/>
    <cellStyle name="Standard 10 3 2 2 2 2 4 2" xfId="26717" xr:uid="{00000000-0005-0000-0000-0000DE090000}"/>
    <cellStyle name="Standard 10 3 2 2 2 2 4 3" xfId="40201" xr:uid="{00000000-0005-0000-0000-0000DE090000}"/>
    <cellStyle name="Standard 10 3 2 2 2 2 4 4" xfId="53692" xr:uid="{00000000-0005-0000-0000-0000DE090000}"/>
    <cellStyle name="Standard 10 3 2 2 2 2 5" xfId="16648" xr:uid="{00000000-0005-0000-0000-0000DE090000}"/>
    <cellStyle name="Standard 10 3 2 2 2 2 6" xfId="30132" xr:uid="{00000000-0005-0000-0000-0000DE090000}"/>
    <cellStyle name="Standard 10 3 2 2 2 2 7" xfId="43623" xr:uid="{00000000-0005-0000-0000-0000DE090000}"/>
    <cellStyle name="Standard 10 3 2 2 2 3" xfId="5427" xr:uid="{00000000-0005-0000-0000-0000DD090000}"/>
    <cellStyle name="Standard 10 3 2 2 2 3 2" xfId="18878" xr:uid="{00000000-0005-0000-0000-0000DD090000}"/>
    <cellStyle name="Standard 10 3 2 2 2 3 3" xfId="32362" xr:uid="{00000000-0005-0000-0000-0000DD090000}"/>
    <cellStyle name="Standard 10 3 2 2 2 3 4" xfId="45853" xr:uid="{00000000-0005-0000-0000-0000DD090000}"/>
    <cellStyle name="Standard 10 3 2 2 2 4" xfId="8783" xr:uid="{00000000-0005-0000-0000-0000DD090000}"/>
    <cellStyle name="Standard 10 3 2 2 2 4 2" xfId="22234" xr:uid="{00000000-0005-0000-0000-0000DD090000}"/>
    <cellStyle name="Standard 10 3 2 2 2 4 3" xfId="35718" xr:uid="{00000000-0005-0000-0000-0000DD090000}"/>
    <cellStyle name="Standard 10 3 2 2 2 4 4" xfId="49209" xr:uid="{00000000-0005-0000-0000-0000DD090000}"/>
    <cellStyle name="Standard 10 3 2 2 2 5" xfId="12139" xr:uid="{00000000-0005-0000-0000-0000DD090000}"/>
    <cellStyle name="Standard 10 3 2 2 2 5 2" xfId="25590" xr:uid="{00000000-0005-0000-0000-0000DD090000}"/>
    <cellStyle name="Standard 10 3 2 2 2 5 3" xfId="39074" xr:uid="{00000000-0005-0000-0000-0000DD090000}"/>
    <cellStyle name="Standard 10 3 2 2 2 5 4" xfId="52565" xr:uid="{00000000-0005-0000-0000-0000DD090000}"/>
    <cellStyle name="Standard 10 3 2 2 2 6" xfId="15521" xr:uid="{00000000-0005-0000-0000-0000DD090000}"/>
    <cellStyle name="Standard 10 3 2 2 2 7" xfId="29005" xr:uid="{00000000-0005-0000-0000-0000DD090000}"/>
    <cellStyle name="Standard 10 3 2 2 2 8" xfId="42496" xr:uid="{00000000-0005-0000-0000-0000DD090000}"/>
    <cellStyle name="Standard 10 3 2 2 3" xfId="2633" xr:uid="{00000000-0005-0000-0000-0000DF090000}"/>
    <cellStyle name="Standard 10 3 2 2 3 2" xfId="5994" xr:uid="{00000000-0005-0000-0000-0000DF090000}"/>
    <cellStyle name="Standard 10 3 2 2 3 2 2" xfId="19445" xr:uid="{00000000-0005-0000-0000-0000DF090000}"/>
    <cellStyle name="Standard 10 3 2 2 3 2 3" xfId="32929" xr:uid="{00000000-0005-0000-0000-0000DF090000}"/>
    <cellStyle name="Standard 10 3 2 2 3 2 4" xfId="46420" xr:uid="{00000000-0005-0000-0000-0000DF090000}"/>
    <cellStyle name="Standard 10 3 2 2 3 3" xfId="9350" xr:uid="{00000000-0005-0000-0000-0000DF090000}"/>
    <cellStyle name="Standard 10 3 2 2 3 3 2" xfId="22801" xr:uid="{00000000-0005-0000-0000-0000DF090000}"/>
    <cellStyle name="Standard 10 3 2 2 3 3 3" xfId="36285" xr:uid="{00000000-0005-0000-0000-0000DF090000}"/>
    <cellStyle name="Standard 10 3 2 2 3 3 4" xfId="49776" xr:uid="{00000000-0005-0000-0000-0000DF090000}"/>
    <cellStyle name="Standard 10 3 2 2 3 4" xfId="12706" xr:uid="{00000000-0005-0000-0000-0000DF090000}"/>
    <cellStyle name="Standard 10 3 2 2 3 4 2" xfId="26157" xr:uid="{00000000-0005-0000-0000-0000DF090000}"/>
    <cellStyle name="Standard 10 3 2 2 3 4 3" xfId="39641" xr:uid="{00000000-0005-0000-0000-0000DF090000}"/>
    <cellStyle name="Standard 10 3 2 2 3 4 4" xfId="53132" xr:uid="{00000000-0005-0000-0000-0000DF090000}"/>
    <cellStyle name="Standard 10 3 2 2 3 5" xfId="16088" xr:uid="{00000000-0005-0000-0000-0000DF090000}"/>
    <cellStyle name="Standard 10 3 2 2 3 6" xfId="29572" xr:uid="{00000000-0005-0000-0000-0000DF090000}"/>
    <cellStyle name="Standard 10 3 2 2 3 7" xfId="43063" xr:uid="{00000000-0005-0000-0000-0000DF090000}"/>
    <cellStyle name="Standard 10 3 2 2 4" xfId="3738" xr:uid="{00000000-0005-0000-0000-0000E0090000}"/>
    <cellStyle name="Standard 10 3 2 2 4 2" xfId="7099" xr:uid="{00000000-0005-0000-0000-0000E0090000}"/>
    <cellStyle name="Standard 10 3 2 2 4 2 2" xfId="20550" xr:uid="{00000000-0005-0000-0000-0000E0090000}"/>
    <cellStyle name="Standard 10 3 2 2 4 2 3" xfId="34034" xr:uid="{00000000-0005-0000-0000-0000E0090000}"/>
    <cellStyle name="Standard 10 3 2 2 4 2 4" xfId="47525" xr:uid="{00000000-0005-0000-0000-0000E0090000}"/>
    <cellStyle name="Standard 10 3 2 2 4 3" xfId="10455" xr:uid="{00000000-0005-0000-0000-0000E0090000}"/>
    <cellStyle name="Standard 10 3 2 2 4 3 2" xfId="23906" xr:uid="{00000000-0005-0000-0000-0000E0090000}"/>
    <cellStyle name="Standard 10 3 2 2 4 3 3" xfId="37390" xr:uid="{00000000-0005-0000-0000-0000E0090000}"/>
    <cellStyle name="Standard 10 3 2 2 4 3 4" xfId="50881" xr:uid="{00000000-0005-0000-0000-0000E0090000}"/>
    <cellStyle name="Standard 10 3 2 2 4 4" xfId="13811" xr:uid="{00000000-0005-0000-0000-0000E0090000}"/>
    <cellStyle name="Standard 10 3 2 2 4 4 2" xfId="27262" xr:uid="{00000000-0005-0000-0000-0000E0090000}"/>
    <cellStyle name="Standard 10 3 2 2 4 4 3" xfId="40746" xr:uid="{00000000-0005-0000-0000-0000E0090000}"/>
    <cellStyle name="Standard 10 3 2 2 4 4 4" xfId="54237" xr:uid="{00000000-0005-0000-0000-0000E0090000}"/>
    <cellStyle name="Standard 10 3 2 2 4 5" xfId="17193" xr:uid="{00000000-0005-0000-0000-0000E0090000}"/>
    <cellStyle name="Standard 10 3 2 2 4 6" xfId="30677" xr:uid="{00000000-0005-0000-0000-0000E0090000}"/>
    <cellStyle name="Standard 10 3 2 2 4 7" xfId="44168" xr:uid="{00000000-0005-0000-0000-0000E0090000}"/>
    <cellStyle name="Standard 10 3 2 2 5" xfId="4318" xr:uid="{00000000-0005-0000-0000-0000E1090000}"/>
    <cellStyle name="Standard 10 3 2 2 5 2" xfId="7675" xr:uid="{00000000-0005-0000-0000-0000E1090000}"/>
    <cellStyle name="Standard 10 3 2 2 5 2 2" xfId="21126" xr:uid="{00000000-0005-0000-0000-0000E1090000}"/>
    <cellStyle name="Standard 10 3 2 2 5 2 3" xfId="34610" xr:uid="{00000000-0005-0000-0000-0000E1090000}"/>
    <cellStyle name="Standard 10 3 2 2 5 2 4" xfId="48101" xr:uid="{00000000-0005-0000-0000-0000E1090000}"/>
    <cellStyle name="Standard 10 3 2 2 5 3" xfId="11031" xr:uid="{00000000-0005-0000-0000-0000E1090000}"/>
    <cellStyle name="Standard 10 3 2 2 5 3 2" xfId="24482" xr:uid="{00000000-0005-0000-0000-0000E1090000}"/>
    <cellStyle name="Standard 10 3 2 2 5 3 3" xfId="37966" xr:uid="{00000000-0005-0000-0000-0000E1090000}"/>
    <cellStyle name="Standard 10 3 2 2 5 3 4" xfId="51457" xr:uid="{00000000-0005-0000-0000-0000E1090000}"/>
    <cellStyle name="Standard 10 3 2 2 5 4" xfId="14387" xr:uid="{00000000-0005-0000-0000-0000E1090000}"/>
    <cellStyle name="Standard 10 3 2 2 5 4 2" xfId="27838" xr:uid="{00000000-0005-0000-0000-0000E1090000}"/>
    <cellStyle name="Standard 10 3 2 2 5 4 3" xfId="41322" xr:uid="{00000000-0005-0000-0000-0000E1090000}"/>
    <cellStyle name="Standard 10 3 2 2 5 4 4" xfId="54813" xr:uid="{00000000-0005-0000-0000-0000E1090000}"/>
    <cellStyle name="Standard 10 3 2 2 5 5" xfId="17769" xr:uid="{00000000-0005-0000-0000-0000E1090000}"/>
    <cellStyle name="Standard 10 3 2 2 5 6" xfId="31253" xr:uid="{00000000-0005-0000-0000-0000E1090000}"/>
    <cellStyle name="Standard 10 3 2 2 5 7" xfId="44744" xr:uid="{00000000-0005-0000-0000-0000E1090000}"/>
    <cellStyle name="Standard 10 3 2 2 6" xfId="4868" xr:uid="{00000000-0005-0000-0000-0000DC090000}"/>
    <cellStyle name="Standard 10 3 2 2 6 2" xfId="18319" xr:uid="{00000000-0005-0000-0000-0000DC090000}"/>
    <cellStyle name="Standard 10 3 2 2 6 3" xfId="31803" xr:uid="{00000000-0005-0000-0000-0000DC090000}"/>
    <cellStyle name="Standard 10 3 2 2 6 4" xfId="45294" xr:uid="{00000000-0005-0000-0000-0000DC090000}"/>
    <cellStyle name="Standard 10 3 2 2 7" xfId="8224" xr:uid="{00000000-0005-0000-0000-0000DC090000}"/>
    <cellStyle name="Standard 10 3 2 2 7 2" xfId="21675" xr:uid="{00000000-0005-0000-0000-0000DC090000}"/>
    <cellStyle name="Standard 10 3 2 2 7 3" xfId="35159" xr:uid="{00000000-0005-0000-0000-0000DC090000}"/>
    <cellStyle name="Standard 10 3 2 2 7 4" xfId="48650" xr:uid="{00000000-0005-0000-0000-0000DC090000}"/>
    <cellStyle name="Standard 10 3 2 2 8" xfId="11580" xr:uid="{00000000-0005-0000-0000-0000DC090000}"/>
    <cellStyle name="Standard 10 3 2 2 8 2" xfId="25031" xr:uid="{00000000-0005-0000-0000-0000DC090000}"/>
    <cellStyle name="Standard 10 3 2 2 8 3" xfId="38515" xr:uid="{00000000-0005-0000-0000-0000DC090000}"/>
    <cellStyle name="Standard 10 3 2 2 8 4" xfId="52006" xr:uid="{00000000-0005-0000-0000-0000DC090000}"/>
    <cellStyle name="Standard 10 3 2 2 9" xfId="14961" xr:uid="{00000000-0005-0000-0000-0000DC090000}"/>
    <cellStyle name="Standard 10 3 2 3" xfId="1803" xr:uid="{00000000-0005-0000-0000-0000E2090000}"/>
    <cellStyle name="Standard 10 3 2 3 2" xfId="2943" xr:uid="{00000000-0005-0000-0000-0000E3090000}"/>
    <cellStyle name="Standard 10 3 2 3 2 2" xfId="6304" xr:uid="{00000000-0005-0000-0000-0000E3090000}"/>
    <cellStyle name="Standard 10 3 2 3 2 2 2" xfId="19755" xr:uid="{00000000-0005-0000-0000-0000E3090000}"/>
    <cellStyle name="Standard 10 3 2 3 2 2 3" xfId="33239" xr:uid="{00000000-0005-0000-0000-0000E3090000}"/>
    <cellStyle name="Standard 10 3 2 3 2 2 4" xfId="46730" xr:uid="{00000000-0005-0000-0000-0000E3090000}"/>
    <cellStyle name="Standard 10 3 2 3 2 3" xfId="9660" xr:uid="{00000000-0005-0000-0000-0000E3090000}"/>
    <cellStyle name="Standard 10 3 2 3 2 3 2" xfId="23111" xr:uid="{00000000-0005-0000-0000-0000E3090000}"/>
    <cellStyle name="Standard 10 3 2 3 2 3 3" xfId="36595" xr:uid="{00000000-0005-0000-0000-0000E3090000}"/>
    <cellStyle name="Standard 10 3 2 3 2 3 4" xfId="50086" xr:uid="{00000000-0005-0000-0000-0000E3090000}"/>
    <cellStyle name="Standard 10 3 2 3 2 4" xfId="13016" xr:uid="{00000000-0005-0000-0000-0000E3090000}"/>
    <cellStyle name="Standard 10 3 2 3 2 4 2" xfId="26467" xr:uid="{00000000-0005-0000-0000-0000E3090000}"/>
    <cellStyle name="Standard 10 3 2 3 2 4 3" xfId="39951" xr:uid="{00000000-0005-0000-0000-0000E3090000}"/>
    <cellStyle name="Standard 10 3 2 3 2 4 4" xfId="53442" xr:uid="{00000000-0005-0000-0000-0000E3090000}"/>
    <cellStyle name="Standard 10 3 2 3 2 5" xfId="16398" xr:uid="{00000000-0005-0000-0000-0000E3090000}"/>
    <cellStyle name="Standard 10 3 2 3 2 6" xfId="29882" xr:uid="{00000000-0005-0000-0000-0000E3090000}"/>
    <cellStyle name="Standard 10 3 2 3 2 7" xfId="43373" xr:uid="{00000000-0005-0000-0000-0000E3090000}"/>
    <cellStyle name="Standard 10 3 2 3 3" xfId="5177" xr:uid="{00000000-0005-0000-0000-0000E2090000}"/>
    <cellStyle name="Standard 10 3 2 3 3 2" xfId="18628" xr:uid="{00000000-0005-0000-0000-0000E2090000}"/>
    <cellStyle name="Standard 10 3 2 3 3 3" xfId="32112" xr:uid="{00000000-0005-0000-0000-0000E2090000}"/>
    <cellStyle name="Standard 10 3 2 3 3 4" xfId="45603" xr:uid="{00000000-0005-0000-0000-0000E2090000}"/>
    <cellStyle name="Standard 10 3 2 3 4" xfId="8533" xr:uid="{00000000-0005-0000-0000-0000E2090000}"/>
    <cellStyle name="Standard 10 3 2 3 4 2" xfId="21984" xr:uid="{00000000-0005-0000-0000-0000E2090000}"/>
    <cellStyle name="Standard 10 3 2 3 4 3" xfId="35468" xr:uid="{00000000-0005-0000-0000-0000E2090000}"/>
    <cellStyle name="Standard 10 3 2 3 4 4" xfId="48959" xr:uid="{00000000-0005-0000-0000-0000E2090000}"/>
    <cellStyle name="Standard 10 3 2 3 5" xfId="11889" xr:uid="{00000000-0005-0000-0000-0000E2090000}"/>
    <cellStyle name="Standard 10 3 2 3 5 2" xfId="25340" xr:uid="{00000000-0005-0000-0000-0000E2090000}"/>
    <cellStyle name="Standard 10 3 2 3 5 3" xfId="38824" xr:uid="{00000000-0005-0000-0000-0000E2090000}"/>
    <cellStyle name="Standard 10 3 2 3 5 4" xfId="52315" xr:uid="{00000000-0005-0000-0000-0000E2090000}"/>
    <cellStyle name="Standard 10 3 2 3 6" xfId="15271" xr:uid="{00000000-0005-0000-0000-0000E2090000}"/>
    <cellStyle name="Standard 10 3 2 3 7" xfId="28755" xr:uid="{00000000-0005-0000-0000-0000E2090000}"/>
    <cellStyle name="Standard 10 3 2 3 8" xfId="42246" xr:uid="{00000000-0005-0000-0000-0000E2090000}"/>
    <cellStyle name="Standard 10 3 2 4" xfId="2382" xr:uid="{00000000-0005-0000-0000-0000E4090000}"/>
    <cellStyle name="Standard 10 3 2 4 2" xfId="5744" xr:uid="{00000000-0005-0000-0000-0000E4090000}"/>
    <cellStyle name="Standard 10 3 2 4 2 2" xfId="19195" xr:uid="{00000000-0005-0000-0000-0000E4090000}"/>
    <cellStyle name="Standard 10 3 2 4 2 3" xfId="32679" xr:uid="{00000000-0005-0000-0000-0000E4090000}"/>
    <cellStyle name="Standard 10 3 2 4 2 4" xfId="46170" xr:uid="{00000000-0005-0000-0000-0000E4090000}"/>
    <cellStyle name="Standard 10 3 2 4 3" xfId="9100" xr:uid="{00000000-0005-0000-0000-0000E4090000}"/>
    <cellStyle name="Standard 10 3 2 4 3 2" xfId="22551" xr:uid="{00000000-0005-0000-0000-0000E4090000}"/>
    <cellStyle name="Standard 10 3 2 4 3 3" xfId="36035" xr:uid="{00000000-0005-0000-0000-0000E4090000}"/>
    <cellStyle name="Standard 10 3 2 4 3 4" xfId="49526" xr:uid="{00000000-0005-0000-0000-0000E4090000}"/>
    <cellStyle name="Standard 10 3 2 4 4" xfId="12456" xr:uid="{00000000-0005-0000-0000-0000E4090000}"/>
    <cellStyle name="Standard 10 3 2 4 4 2" xfId="25907" xr:uid="{00000000-0005-0000-0000-0000E4090000}"/>
    <cellStyle name="Standard 10 3 2 4 4 3" xfId="39391" xr:uid="{00000000-0005-0000-0000-0000E4090000}"/>
    <cellStyle name="Standard 10 3 2 4 4 4" xfId="52882" xr:uid="{00000000-0005-0000-0000-0000E4090000}"/>
    <cellStyle name="Standard 10 3 2 4 5" xfId="15838" xr:uid="{00000000-0005-0000-0000-0000E4090000}"/>
    <cellStyle name="Standard 10 3 2 4 6" xfId="29322" xr:uid="{00000000-0005-0000-0000-0000E4090000}"/>
    <cellStyle name="Standard 10 3 2 4 7" xfId="42813" xr:uid="{00000000-0005-0000-0000-0000E4090000}"/>
    <cellStyle name="Standard 10 3 2 5" xfId="3488" xr:uid="{00000000-0005-0000-0000-0000E5090000}"/>
    <cellStyle name="Standard 10 3 2 5 2" xfId="6849" xr:uid="{00000000-0005-0000-0000-0000E5090000}"/>
    <cellStyle name="Standard 10 3 2 5 2 2" xfId="20300" xr:uid="{00000000-0005-0000-0000-0000E5090000}"/>
    <cellStyle name="Standard 10 3 2 5 2 3" xfId="33784" xr:uid="{00000000-0005-0000-0000-0000E5090000}"/>
    <cellStyle name="Standard 10 3 2 5 2 4" xfId="47275" xr:uid="{00000000-0005-0000-0000-0000E5090000}"/>
    <cellStyle name="Standard 10 3 2 5 3" xfId="10205" xr:uid="{00000000-0005-0000-0000-0000E5090000}"/>
    <cellStyle name="Standard 10 3 2 5 3 2" xfId="23656" xr:uid="{00000000-0005-0000-0000-0000E5090000}"/>
    <cellStyle name="Standard 10 3 2 5 3 3" xfId="37140" xr:uid="{00000000-0005-0000-0000-0000E5090000}"/>
    <cellStyle name="Standard 10 3 2 5 3 4" xfId="50631" xr:uid="{00000000-0005-0000-0000-0000E5090000}"/>
    <cellStyle name="Standard 10 3 2 5 4" xfId="13561" xr:uid="{00000000-0005-0000-0000-0000E5090000}"/>
    <cellStyle name="Standard 10 3 2 5 4 2" xfId="27012" xr:uid="{00000000-0005-0000-0000-0000E5090000}"/>
    <cellStyle name="Standard 10 3 2 5 4 3" xfId="40496" xr:uid="{00000000-0005-0000-0000-0000E5090000}"/>
    <cellStyle name="Standard 10 3 2 5 4 4" xfId="53987" xr:uid="{00000000-0005-0000-0000-0000E5090000}"/>
    <cellStyle name="Standard 10 3 2 5 5" xfId="16943" xr:uid="{00000000-0005-0000-0000-0000E5090000}"/>
    <cellStyle name="Standard 10 3 2 5 6" xfId="30427" xr:uid="{00000000-0005-0000-0000-0000E5090000}"/>
    <cellStyle name="Standard 10 3 2 5 7" xfId="43918" xr:uid="{00000000-0005-0000-0000-0000E5090000}"/>
    <cellStyle name="Standard 10 3 2 6" xfId="4068" xr:uid="{00000000-0005-0000-0000-0000E6090000}"/>
    <cellStyle name="Standard 10 3 2 6 2" xfId="7425" xr:uid="{00000000-0005-0000-0000-0000E6090000}"/>
    <cellStyle name="Standard 10 3 2 6 2 2" xfId="20876" xr:uid="{00000000-0005-0000-0000-0000E6090000}"/>
    <cellStyle name="Standard 10 3 2 6 2 3" xfId="34360" xr:uid="{00000000-0005-0000-0000-0000E6090000}"/>
    <cellStyle name="Standard 10 3 2 6 2 4" xfId="47851" xr:uid="{00000000-0005-0000-0000-0000E6090000}"/>
    <cellStyle name="Standard 10 3 2 6 3" xfId="10781" xr:uid="{00000000-0005-0000-0000-0000E6090000}"/>
    <cellStyle name="Standard 10 3 2 6 3 2" xfId="24232" xr:uid="{00000000-0005-0000-0000-0000E6090000}"/>
    <cellStyle name="Standard 10 3 2 6 3 3" xfId="37716" xr:uid="{00000000-0005-0000-0000-0000E6090000}"/>
    <cellStyle name="Standard 10 3 2 6 3 4" xfId="51207" xr:uid="{00000000-0005-0000-0000-0000E6090000}"/>
    <cellStyle name="Standard 10 3 2 6 4" xfId="14137" xr:uid="{00000000-0005-0000-0000-0000E6090000}"/>
    <cellStyle name="Standard 10 3 2 6 4 2" xfId="27588" xr:uid="{00000000-0005-0000-0000-0000E6090000}"/>
    <cellStyle name="Standard 10 3 2 6 4 3" xfId="41072" xr:uid="{00000000-0005-0000-0000-0000E6090000}"/>
    <cellStyle name="Standard 10 3 2 6 4 4" xfId="54563" xr:uid="{00000000-0005-0000-0000-0000E6090000}"/>
    <cellStyle name="Standard 10 3 2 6 5" xfId="17519" xr:uid="{00000000-0005-0000-0000-0000E6090000}"/>
    <cellStyle name="Standard 10 3 2 6 6" xfId="31003" xr:uid="{00000000-0005-0000-0000-0000E6090000}"/>
    <cellStyle name="Standard 10 3 2 6 7" xfId="44494" xr:uid="{00000000-0005-0000-0000-0000E6090000}"/>
    <cellStyle name="Standard 10 3 2 7" xfId="4618" xr:uid="{00000000-0005-0000-0000-0000DB090000}"/>
    <cellStyle name="Standard 10 3 2 7 2" xfId="18069" xr:uid="{00000000-0005-0000-0000-0000DB090000}"/>
    <cellStyle name="Standard 10 3 2 7 3" xfId="31553" xr:uid="{00000000-0005-0000-0000-0000DB090000}"/>
    <cellStyle name="Standard 10 3 2 7 4" xfId="45044" xr:uid="{00000000-0005-0000-0000-0000DB090000}"/>
    <cellStyle name="Standard 10 3 2 8" xfId="7974" xr:uid="{00000000-0005-0000-0000-0000DB090000}"/>
    <cellStyle name="Standard 10 3 2 8 2" xfId="21425" xr:uid="{00000000-0005-0000-0000-0000DB090000}"/>
    <cellStyle name="Standard 10 3 2 8 3" xfId="34909" xr:uid="{00000000-0005-0000-0000-0000DB090000}"/>
    <cellStyle name="Standard 10 3 2 8 4" xfId="48400" xr:uid="{00000000-0005-0000-0000-0000DB090000}"/>
    <cellStyle name="Standard 10 3 2 9" xfId="11330" xr:uid="{00000000-0005-0000-0000-0000DB090000}"/>
    <cellStyle name="Standard 10 3 2 9 2" xfId="24781" xr:uid="{00000000-0005-0000-0000-0000DB090000}"/>
    <cellStyle name="Standard 10 3 2 9 3" xfId="38265" xr:uid="{00000000-0005-0000-0000-0000DB090000}"/>
    <cellStyle name="Standard 10 3 2 9 4" xfId="51756" xr:uid="{00000000-0005-0000-0000-0000DB090000}"/>
    <cellStyle name="Standard 10 3 3" xfId="663" xr:uid="{00000000-0005-0000-0000-0000FF010000}"/>
    <cellStyle name="Standard 10 3 3 10" xfId="14797" xr:uid="{00000000-0005-0000-0000-0000E7090000}"/>
    <cellStyle name="Standard 10 3 3 11" xfId="28280" xr:uid="{00000000-0005-0000-0000-0000E7090000}"/>
    <cellStyle name="Standard 10 3 3 12" xfId="41771" xr:uid="{00000000-0005-0000-0000-0000E7090000}"/>
    <cellStyle name="Standard 10 3 3 2" xfId="1561" xr:uid="{00000000-0005-0000-0000-0000E8090000}"/>
    <cellStyle name="Standard 10 3 3 2 10" xfId="28530" xr:uid="{00000000-0005-0000-0000-0000E8090000}"/>
    <cellStyle name="Standard 10 3 3 2 11" xfId="42021" xr:uid="{00000000-0005-0000-0000-0000E8090000}"/>
    <cellStyle name="Standard 10 3 3 2 2" xfId="2138" xr:uid="{00000000-0005-0000-0000-0000E9090000}"/>
    <cellStyle name="Standard 10 3 3 2 2 2" xfId="3279" xr:uid="{00000000-0005-0000-0000-0000EA090000}"/>
    <cellStyle name="Standard 10 3 3 2 2 2 2" xfId="6640" xr:uid="{00000000-0005-0000-0000-0000EA090000}"/>
    <cellStyle name="Standard 10 3 3 2 2 2 2 2" xfId="20091" xr:uid="{00000000-0005-0000-0000-0000EA090000}"/>
    <cellStyle name="Standard 10 3 3 2 2 2 2 3" xfId="33575" xr:uid="{00000000-0005-0000-0000-0000EA090000}"/>
    <cellStyle name="Standard 10 3 3 2 2 2 2 4" xfId="47066" xr:uid="{00000000-0005-0000-0000-0000EA090000}"/>
    <cellStyle name="Standard 10 3 3 2 2 2 3" xfId="9996" xr:uid="{00000000-0005-0000-0000-0000EA090000}"/>
    <cellStyle name="Standard 10 3 3 2 2 2 3 2" xfId="23447" xr:uid="{00000000-0005-0000-0000-0000EA090000}"/>
    <cellStyle name="Standard 10 3 3 2 2 2 3 3" xfId="36931" xr:uid="{00000000-0005-0000-0000-0000EA090000}"/>
    <cellStyle name="Standard 10 3 3 2 2 2 3 4" xfId="50422" xr:uid="{00000000-0005-0000-0000-0000EA090000}"/>
    <cellStyle name="Standard 10 3 3 2 2 2 4" xfId="13352" xr:uid="{00000000-0005-0000-0000-0000EA090000}"/>
    <cellStyle name="Standard 10 3 3 2 2 2 4 2" xfId="26803" xr:uid="{00000000-0005-0000-0000-0000EA090000}"/>
    <cellStyle name="Standard 10 3 3 2 2 2 4 3" xfId="40287" xr:uid="{00000000-0005-0000-0000-0000EA090000}"/>
    <cellStyle name="Standard 10 3 3 2 2 2 4 4" xfId="53778" xr:uid="{00000000-0005-0000-0000-0000EA090000}"/>
    <cellStyle name="Standard 10 3 3 2 2 2 5" xfId="16734" xr:uid="{00000000-0005-0000-0000-0000EA090000}"/>
    <cellStyle name="Standard 10 3 3 2 2 2 6" xfId="30218" xr:uid="{00000000-0005-0000-0000-0000EA090000}"/>
    <cellStyle name="Standard 10 3 3 2 2 2 7" xfId="43709" xr:uid="{00000000-0005-0000-0000-0000EA090000}"/>
    <cellStyle name="Standard 10 3 3 2 2 3" xfId="5513" xr:uid="{00000000-0005-0000-0000-0000E9090000}"/>
    <cellStyle name="Standard 10 3 3 2 2 3 2" xfId="18964" xr:uid="{00000000-0005-0000-0000-0000E9090000}"/>
    <cellStyle name="Standard 10 3 3 2 2 3 3" xfId="32448" xr:uid="{00000000-0005-0000-0000-0000E9090000}"/>
    <cellStyle name="Standard 10 3 3 2 2 3 4" xfId="45939" xr:uid="{00000000-0005-0000-0000-0000E9090000}"/>
    <cellStyle name="Standard 10 3 3 2 2 4" xfId="8869" xr:uid="{00000000-0005-0000-0000-0000E9090000}"/>
    <cellStyle name="Standard 10 3 3 2 2 4 2" xfId="22320" xr:uid="{00000000-0005-0000-0000-0000E9090000}"/>
    <cellStyle name="Standard 10 3 3 2 2 4 3" xfId="35804" xr:uid="{00000000-0005-0000-0000-0000E9090000}"/>
    <cellStyle name="Standard 10 3 3 2 2 4 4" xfId="49295" xr:uid="{00000000-0005-0000-0000-0000E9090000}"/>
    <cellStyle name="Standard 10 3 3 2 2 5" xfId="12225" xr:uid="{00000000-0005-0000-0000-0000E9090000}"/>
    <cellStyle name="Standard 10 3 3 2 2 5 2" xfId="25676" xr:uid="{00000000-0005-0000-0000-0000E9090000}"/>
    <cellStyle name="Standard 10 3 3 2 2 5 3" xfId="39160" xr:uid="{00000000-0005-0000-0000-0000E9090000}"/>
    <cellStyle name="Standard 10 3 3 2 2 5 4" xfId="52651" xr:uid="{00000000-0005-0000-0000-0000E9090000}"/>
    <cellStyle name="Standard 10 3 3 2 2 6" xfId="15607" xr:uid="{00000000-0005-0000-0000-0000E9090000}"/>
    <cellStyle name="Standard 10 3 3 2 2 7" xfId="29091" xr:uid="{00000000-0005-0000-0000-0000E9090000}"/>
    <cellStyle name="Standard 10 3 3 2 2 8" xfId="42582" xr:uid="{00000000-0005-0000-0000-0000E9090000}"/>
    <cellStyle name="Standard 10 3 3 2 3" xfId="2719" xr:uid="{00000000-0005-0000-0000-0000EB090000}"/>
    <cellStyle name="Standard 10 3 3 2 3 2" xfId="6080" xr:uid="{00000000-0005-0000-0000-0000EB090000}"/>
    <cellStyle name="Standard 10 3 3 2 3 2 2" xfId="19531" xr:uid="{00000000-0005-0000-0000-0000EB090000}"/>
    <cellStyle name="Standard 10 3 3 2 3 2 3" xfId="33015" xr:uid="{00000000-0005-0000-0000-0000EB090000}"/>
    <cellStyle name="Standard 10 3 3 2 3 2 4" xfId="46506" xr:uid="{00000000-0005-0000-0000-0000EB090000}"/>
    <cellStyle name="Standard 10 3 3 2 3 3" xfId="9436" xr:uid="{00000000-0005-0000-0000-0000EB090000}"/>
    <cellStyle name="Standard 10 3 3 2 3 3 2" xfId="22887" xr:uid="{00000000-0005-0000-0000-0000EB090000}"/>
    <cellStyle name="Standard 10 3 3 2 3 3 3" xfId="36371" xr:uid="{00000000-0005-0000-0000-0000EB090000}"/>
    <cellStyle name="Standard 10 3 3 2 3 3 4" xfId="49862" xr:uid="{00000000-0005-0000-0000-0000EB090000}"/>
    <cellStyle name="Standard 10 3 3 2 3 4" xfId="12792" xr:uid="{00000000-0005-0000-0000-0000EB090000}"/>
    <cellStyle name="Standard 10 3 3 2 3 4 2" xfId="26243" xr:uid="{00000000-0005-0000-0000-0000EB090000}"/>
    <cellStyle name="Standard 10 3 3 2 3 4 3" xfId="39727" xr:uid="{00000000-0005-0000-0000-0000EB090000}"/>
    <cellStyle name="Standard 10 3 3 2 3 4 4" xfId="53218" xr:uid="{00000000-0005-0000-0000-0000EB090000}"/>
    <cellStyle name="Standard 10 3 3 2 3 5" xfId="16174" xr:uid="{00000000-0005-0000-0000-0000EB090000}"/>
    <cellStyle name="Standard 10 3 3 2 3 6" xfId="29658" xr:uid="{00000000-0005-0000-0000-0000EB090000}"/>
    <cellStyle name="Standard 10 3 3 2 3 7" xfId="43149" xr:uid="{00000000-0005-0000-0000-0000EB090000}"/>
    <cellStyle name="Standard 10 3 3 2 4" xfId="3824" xr:uid="{00000000-0005-0000-0000-0000EC090000}"/>
    <cellStyle name="Standard 10 3 3 2 4 2" xfId="7185" xr:uid="{00000000-0005-0000-0000-0000EC090000}"/>
    <cellStyle name="Standard 10 3 3 2 4 2 2" xfId="20636" xr:uid="{00000000-0005-0000-0000-0000EC090000}"/>
    <cellStyle name="Standard 10 3 3 2 4 2 3" xfId="34120" xr:uid="{00000000-0005-0000-0000-0000EC090000}"/>
    <cellStyle name="Standard 10 3 3 2 4 2 4" xfId="47611" xr:uid="{00000000-0005-0000-0000-0000EC090000}"/>
    <cellStyle name="Standard 10 3 3 2 4 3" xfId="10541" xr:uid="{00000000-0005-0000-0000-0000EC090000}"/>
    <cellStyle name="Standard 10 3 3 2 4 3 2" xfId="23992" xr:uid="{00000000-0005-0000-0000-0000EC090000}"/>
    <cellStyle name="Standard 10 3 3 2 4 3 3" xfId="37476" xr:uid="{00000000-0005-0000-0000-0000EC090000}"/>
    <cellStyle name="Standard 10 3 3 2 4 3 4" xfId="50967" xr:uid="{00000000-0005-0000-0000-0000EC090000}"/>
    <cellStyle name="Standard 10 3 3 2 4 4" xfId="13897" xr:uid="{00000000-0005-0000-0000-0000EC090000}"/>
    <cellStyle name="Standard 10 3 3 2 4 4 2" xfId="27348" xr:uid="{00000000-0005-0000-0000-0000EC090000}"/>
    <cellStyle name="Standard 10 3 3 2 4 4 3" xfId="40832" xr:uid="{00000000-0005-0000-0000-0000EC090000}"/>
    <cellStyle name="Standard 10 3 3 2 4 4 4" xfId="54323" xr:uid="{00000000-0005-0000-0000-0000EC090000}"/>
    <cellStyle name="Standard 10 3 3 2 4 5" xfId="17279" xr:uid="{00000000-0005-0000-0000-0000EC090000}"/>
    <cellStyle name="Standard 10 3 3 2 4 6" xfId="30763" xr:uid="{00000000-0005-0000-0000-0000EC090000}"/>
    <cellStyle name="Standard 10 3 3 2 4 7" xfId="44254" xr:uid="{00000000-0005-0000-0000-0000EC090000}"/>
    <cellStyle name="Standard 10 3 3 2 5" xfId="4404" xr:uid="{00000000-0005-0000-0000-0000ED090000}"/>
    <cellStyle name="Standard 10 3 3 2 5 2" xfId="7761" xr:uid="{00000000-0005-0000-0000-0000ED090000}"/>
    <cellStyle name="Standard 10 3 3 2 5 2 2" xfId="21212" xr:uid="{00000000-0005-0000-0000-0000ED090000}"/>
    <cellStyle name="Standard 10 3 3 2 5 2 3" xfId="34696" xr:uid="{00000000-0005-0000-0000-0000ED090000}"/>
    <cellStyle name="Standard 10 3 3 2 5 2 4" xfId="48187" xr:uid="{00000000-0005-0000-0000-0000ED090000}"/>
    <cellStyle name="Standard 10 3 3 2 5 3" xfId="11117" xr:uid="{00000000-0005-0000-0000-0000ED090000}"/>
    <cellStyle name="Standard 10 3 3 2 5 3 2" xfId="24568" xr:uid="{00000000-0005-0000-0000-0000ED090000}"/>
    <cellStyle name="Standard 10 3 3 2 5 3 3" xfId="38052" xr:uid="{00000000-0005-0000-0000-0000ED090000}"/>
    <cellStyle name="Standard 10 3 3 2 5 3 4" xfId="51543" xr:uid="{00000000-0005-0000-0000-0000ED090000}"/>
    <cellStyle name="Standard 10 3 3 2 5 4" xfId="14473" xr:uid="{00000000-0005-0000-0000-0000ED090000}"/>
    <cellStyle name="Standard 10 3 3 2 5 4 2" xfId="27924" xr:uid="{00000000-0005-0000-0000-0000ED090000}"/>
    <cellStyle name="Standard 10 3 3 2 5 4 3" xfId="41408" xr:uid="{00000000-0005-0000-0000-0000ED090000}"/>
    <cellStyle name="Standard 10 3 3 2 5 4 4" xfId="54899" xr:uid="{00000000-0005-0000-0000-0000ED090000}"/>
    <cellStyle name="Standard 10 3 3 2 5 5" xfId="17855" xr:uid="{00000000-0005-0000-0000-0000ED090000}"/>
    <cellStyle name="Standard 10 3 3 2 5 6" xfId="31339" xr:uid="{00000000-0005-0000-0000-0000ED090000}"/>
    <cellStyle name="Standard 10 3 3 2 5 7" xfId="44830" xr:uid="{00000000-0005-0000-0000-0000ED090000}"/>
    <cellStyle name="Standard 10 3 3 2 6" xfId="4954" xr:uid="{00000000-0005-0000-0000-0000E8090000}"/>
    <cellStyle name="Standard 10 3 3 2 6 2" xfId="18405" xr:uid="{00000000-0005-0000-0000-0000E8090000}"/>
    <cellStyle name="Standard 10 3 3 2 6 3" xfId="31889" xr:uid="{00000000-0005-0000-0000-0000E8090000}"/>
    <cellStyle name="Standard 10 3 3 2 6 4" xfId="45380" xr:uid="{00000000-0005-0000-0000-0000E8090000}"/>
    <cellStyle name="Standard 10 3 3 2 7" xfId="8310" xr:uid="{00000000-0005-0000-0000-0000E8090000}"/>
    <cellStyle name="Standard 10 3 3 2 7 2" xfId="21761" xr:uid="{00000000-0005-0000-0000-0000E8090000}"/>
    <cellStyle name="Standard 10 3 3 2 7 3" xfId="35245" xr:uid="{00000000-0005-0000-0000-0000E8090000}"/>
    <cellStyle name="Standard 10 3 3 2 7 4" xfId="48736" xr:uid="{00000000-0005-0000-0000-0000E8090000}"/>
    <cellStyle name="Standard 10 3 3 2 8" xfId="11666" xr:uid="{00000000-0005-0000-0000-0000E8090000}"/>
    <cellStyle name="Standard 10 3 3 2 8 2" xfId="25117" xr:uid="{00000000-0005-0000-0000-0000E8090000}"/>
    <cellStyle name="Standard 10 3 3 2 8 3" xfId="38601" xr:uid="{00000000-0005-0000-0000-0000E8090000}"/>
    <cellStyle name="Standard 10 3 3 2 8 4" xfId="52092" xr:uid="{00000000-0005-0000-0000-0000E8090000}"/>
    <cellStyle name="Standard 10 3 3 2 9" xfId="15047" xr:uid="{00000000-0005-0000-0000-0000E8090000}"/>
    <cellStyle name="Standard 10 3 3 3" xfId="1889" xr:uid="{00000000-0005-0000-0000-0000EE090000}"/>
    <cellStyle name="Standard 10 3 3 3 2" xfId="3029" xr:uid="{00000000-0005-0000-0000-0000EF090000}"/>
    <cellStyle name="Standard 10 3 3 3 2 2" xfId="6390" xr:uid="{00000000-0005-0000-0000-0000EF090000}"/>
    <cellStyle name="Standard 10 3 3 3 2 2 2" xfId="19841" xr:uid="{00000000-0005-0000-0000-0000EF090000}"/>
    <cellStyle name="Standard 10 3 3 3 2 2 3" xfId="33325" xr:uid="{00000000-0005-0000-0000-0000EF090000}"/>
    <cellStyle name="Standard 10 3 3 3 2 2 4" xfId="46816" xr:uid="{00000000-0005-0000-0000-0000EF090000}"/>
    <cellStyle name="Standard 10 3 3 3 2 3" xfId="9746" xr:uid="{00000000-0005-0000-0000-0000EF090000}"/>
    <cellStyle name="Standard 10 3 3 3 2 3 2" xfId="23197" xr:uid="{00000000-0005-0000-0000-0000EF090000}"/>
    <cellStyle name="Standard 10 3 3 3 2 3 3" xfId="36681" xr:uid="{00000000-0005-0000-0000-0000EF090000}"/>
    <cellStyle name="Standard 10 3 3 3 2 3 4" xfId="50172" xr:uid="{00000000-0005-0000-0000-0000EF090000}"/>
    <cellStyle name="Standard 10 3 3 3 2 4" xfId="13102" xr:uid="{00000000-0005-0000-0000-0000EF090000}"/>
    <cellStyle name="Standard 10 3 3 3 2 4 2" xfId="26553" xr:uid="{00000000-0005-0000-0000-0000EF090000}"/>
    <cellStyle name="Standard 10 3 3 3 2 4 3" xfId="40037" xr:uid="{00000000-0005-0000-0000-0000EF090000}"/>
    <cellStyle name="Standard 10 3 3 3 2 4 4" xfId="53528" xr:uid="{00000000-0005-0000-0000-0000EF090000}"/>
    <cellStyle name="Standard 10 3 3 3 2 5" xfId="16484" xr:uid="{00000000-0005-0000-0000-0000EF090000}"/>
    <cellStyle name="Standard 10 3 3 3 2 6" xfId="29968" xr:uid="{00000000-0005-0000-0000-0000EF090000}"/>
    <cellStyle name="Standard 10 3 3 3 2 7" xfId="43459" xr:uid="{00000000-0005-0000-0000-0000EF090000}"/>
    <cellStyle name="Standard 10 3 3 3 3" xfId="5263" xr:uid="{00000000-0005-0000-0000-0000EE090000}"/>
    <cellStyle name="Standard 10 3 3 3 3 2" xfId="18714" xr:uid="{00000000-0005-0000-0000-0000EE090000}"/>
    <cellStyle name="Standard 10 3 3 3 3 3" xfId="32198" xr:uid="{00000000-0005-0000-0000-0000EE090000}"/>
    <cellStyle name="Standard 10 3 3 3 3 4" xfId="45689" xr:uid="{00000000-0005-0000-0000-0000EE090000}"/>
    <cellStyle name="Standard 10 3 3 3 4" xfId="8619" xr:uid="{00000000-0005-0000-0000-0000EE090000}"/>
    <cellStyle name="Standard 10 3 3 3 4 2" xfId="22070" xr:uid="{00000000-0005-0000-0000-0000EE090000}"/>
    <cellStyle name="Standard 10 3 3 3 4 3" xfId="35554" xr:uid="{00000000-0005-0000-0000-0000EE090000}"/>
    <cellStyle name="Standard 10 3 3 3 4 4" xfId="49045" xr:uid="{00000000-0005-0000-0000-0000EE090000}"/>
    <cellStyle name="Standard 10 3 3 3 5" xfId="11975" xr:uid="{00000000-0005-0000-0000-0000EE090000}"/>
    <cellStyle name="Standard 10 3 3 3 5 2" xfId="25426" xr:uid="{00000000-0005-0000-0000-0000EE090000}"/>
    <cellStyle name="Standard 10 3 3 3 5 3" xfId="38910" xr:uid="{00000000-0005-0000-0000-0000EE090000}"/>
    <cellStyle name="Standard 10 3 3 3 5 4" xfId="52401" xr:uid="{00000000-0005-0000-0000-0000EE090000}"/>
    <cellStyle name="Standard 10 3 3 3 6" xfId="15357" xr:uid="{00000000-0005-0000-0000-0000EE090000}"/>
    <cellStyle name="Standard 10 3 3 3 7" xfId="28841" xr:uid="{00000000-0005-0000-0000-0000EE090000}"/>
    <cellStyle name="Standard 10 3 3 3 8" xfId="42332" xr:uid="{00000000-0005-0000-0000-0000EE090000}"/>
    <cellStyle name="Standard 10 3 3 4" xfId="2468" xr:uid="{00000000-0005-0000-0000-0000F0090000}"/>
    <cellStyle name="Standard 10 3 3 4 2" xfId="5830" xr:uid="{00000000-0005-0000-0000-0000F0090000}"/>
    <cellStyle name="Standard 10 3 3 4 2 2" xfId="19281" xr:uid="{00000000-0005-0000-0000-0000F0090000}"/>
    <cellStyle name="Standard 10 3 3 4 2 3" xfId="32765" xr:uid="{00000000-0005-0000-0000-0000F0090000}"/>
    <cellStyle name="Standard 10 3 3 4 2 4" xfId="46256" xr:uid="{00000000-0005-0000-0000-0000F0090000}"/>
    <cellStyle name="Standard 10 3 3 4 3" xfId="9186" xr:uid="{00000000-0005-0000-0000-0000F0090000}"/>
    <cellStyle name="Standard 10 3 3 4 3 2" xfId="22637" xr:uid="{00000000-0005-0000-0000-0000F0090000}"/>
    <cellStyle name="Standard 10 3 3 4 3 3" xfId="36121" xr:uid="{00000000-0005-0000-0000-0000F0090000}"/>
    <cellStyle name="Standard 10 3 3 4 3 4" xfId="49612" xr:uid="{00000000-0005-0000-0000-0000F0090000}"/>
    <cellStyle name="Standard 10 3 3 4 4" xfId="12542" xr:uid="{00000000-0005-0000-0000-0000F0090000}"/>
    <cellStyle name="Standard 10 3 3 4 4 2" xfId="25993" xr:uid="{00000000-0005-0000-0000-0000F0090000}"/>
    <cellStyle name="Standard 10 3 3 4 4 3" xfId="39477" xr:uid="{00000000-0005-0000-0000-0000F0090000}"/>
    <cellStyle name="Standard 10 3 3 4 4 4" xfId="52968" xr:uid="{00000000-0005-0000-0000-0000F0090000}"/>
    <cellStyle name="Standard 10 3 3 4 5" xfId="15924" xr:uid="{00000000-0005-0000-0000-0000F0090000}"/>
    <cellStyle name="Standard 10 3 3 4 6" xfId="29408" xr:uid="{00000000-0005-0000-0000-0000F0090000}"/>
    <cellStyle name="Standard 10 3 3 4 7" xfId="42899" xr:uid="{00000000-0005-0000-0000-0000F0090000}"/>
    <cellStyle name="Standard 10 3 3 5" xfId="3574" xr:uid="{00000000-0005-0000-0000-0000F1090000}"/>
    <cellStyle name="Standard 10 3 3 5 2" xfId="6935" xr:uid="{00000000-0005-0000-0000-0000F1090000}"/>
    <cellStyle name="Standard 10 3 3 5 2 2" xfId="20386" xr:uid="{00000000-0005-0000-0000-0000F1090000}"/>
    <cellStyle name="Standard 10 3 3 5 2 3" xfId="33870" xr:uid="{00000000-0005-0000-0000-0000F1090000}"/>
    <cellStyle name="Standard 10 3 3 5 2 4" xfId="47361" xr:uid="{00000000-0005-0000-0000-0000F1090000}"/>
    <cellStyle name="Standard 10 3 3 5 3" xfId="10291" xr:uid="{00000000-0005-0000-0000-0000F1090000}"/>
    <cellStyle name="Standard 10 3 3 5 3 2" xfId="23742" xr:uid="{00000000-0005-0000-0000-0000F1090000}"/>
    <cellStyle name="Standard 10 3 3 5 3 3" xfId="37226" xr:uid="{00000000-0005-0000-0000-0000F1090000}"/>
    <cellStyle name="Standard 10 3 3 5 3 4" xfId="50717" xr:uid="{00000000-0005-0000-0000-0000F1090000}"/>
    <cellStyle name="Standard 10 3 3 5 4" xfId="13647" xr:uid="{00000000-0005-0000-0000-0000F1090000}"/>
    <cellStyle name="Standard 10 3 3 5 4 2" xfId="27098" xr:uid="{00000000-0005-0000-0000-0000F1090000}"/>
    <cellStyle name="Standard 10 3 3 5 4 3" xfId="40582" xr:uid="{00000000-0005-0000-0000-0000F1090000}"/>
    <cellStyle name="Standard 10 3 3 5 4 4" xfId="54073" xr:uid="{00000000-0005-0000-0000-0000F1090000}"/>
    <cellStyle name="Standard 10 3 3 5 5" xfId="17029" xr:uid="{00000000-0005-0000-0000-0000F1090000}"/>
    <cellStyle name="Standard 10 3 3 5 6" xfId="30513" xr:uid="{00000000-0005-0000-0000-0000F1090000}"/>
    <cellStyle name="Standard 10 3 3 5 7" xfId="44004" xr:uid="{00000000-0005-0000-0000-0000F1090000}"/>
    <cellStyle name="Standard 10 3 3 6" xfId="4154" xr:uid="{00000000-0005-0000-0000-0000F2090000}"/>
    <cellStyle name="Standard 10 3 3 6 2" xfId="7511" xr:uid="{00000000-0005-0000-0000-0000F2090000}"/>
    <cellStyle name="Standard 10 3 3 6 2 2" xfId="20962" xr:uid="{00000000-0005-0000-0000-0000F2090000}"/>
    <cellStyle name="Standard 10 3 3 6 2 3" xfId="34446" xr:uid="{00000000-0005-0000-0000-0000F2090000}"/>
    <cellStyle name="Standard 10 3 3 6 2 4" xfId="47937" xr:uid="{00000000-0005-0000-0000-0000F2090000}"/>
    <cellStyle name="Standard 10 3 3 6 3" xfId="10867" xr:uid="{00000000-0005-0000-0000-0000F2090000}"/>
    <cellStyle name="Standard 10 3 3 6 3 2" xfId="24318" xr:uid="{00000000-0005-0000-0000-0000F2090000}"/>
    <cellStyle name="Standard 10 3 3 6 3 3" xfId="37802" xr:uid="{00000000-0005-0000-0000-0000F2090000}"/>
    <cellStyle name="Standard 10 3 3 6 3 4" xfId="51293" xr:uid="{00000000-0005-0000-0000-0000F2090000}"/>
    <cellStyle name="Standard 10 3 3 6 4" xfId="14223" xr:uid="{00000000-0005-0000-0000-0000F2090000}"/>
    <cellStyle name="Standard 10 3 3 6 4 2" xfId="27674" xr:uid="{00000000-0005-0000-0000-0000F2090000}"/>
    <cellStyle name="Standard 10 3 3 6 4 3" xfId="41158" xr:uid="{00000000-0005-0000-0000-0000F2090000}"/>
    <cellStyle name="Standard 10 3 3 6 4 4" xfId="54649" xr:uid="{00000000-0005-0000-0000-0000F2090000}"/>
    <cellStyle name="Standard 10 3 3 6 5" xfId="17605" xr:uid="{00000000-0005-0000-0000-0000F2090000}"/>
    <cellStyle name="Standard 10 3 3 6 6" xfId="31089" xr:uid="{00000000-0005-0000-0000-0000F2090000}"/>
    <cellStyle name="Standard 10 3 3 6 7" xfId="44580" xr:uid="{00000000-0005-0000-0000-0000F2090000}"/>
    <cellStyle name="Standard 10 3 3 7" xfId="4704" xr:uid="{00000000-0005-0000-0000-0000E7090000}"/>
    <cellStyle name="Standard 10 3 3 7 2" xfId="18155" xr:uid="{00000000-0005-0000-0000-0000E7090000}"/>
    <cellStyle name="Standard 10 3 3 7 3" xfId="31639" xr:uid="{00000000-0005-0000-0000-0000E7090000}"/>
    <cellStyle name="Standard 10 3 3 7 4" xfId="45130" xr:uid="{00000000-0005-0000-0000-0000E7090000}"/>
    <cellStyle name="Standard 10 3 3 8" xfId="8060" xr:uid="{00000000-0005-0000-0000-0000E7090000}"/>
    <cellStyle name="Standard 10 3 3 8 2" xfId="21511" xr:uid="{00000000-0005-0000-0000-0000E7090000}"/>
    <cellStyle name="Standard 10 3 3 8 3" xfId="34995" xr:uid="{00000000-0005-0000-0000-0000E7090000}"/>
    <cellStyle name="Standard 10 3 3 8 4" xfId="48486" xr:uid="{00000000-0005-0000-0000-0000E7090000}"/>
    <cellStyle name="Standard 10 3 3 9" xfId="11416" xr:uid="{00000000-0005-0000-0000-0000E7090000}"/>
    <cellStyle name="Standard 10 3 3 9 2" xfId="24867" xr:uid="{00000000-0005-0000-0000-0000E7090000}"/>
    <cellStyle name="Standard 10 3 3 9 3" xfId="38351" xr:uid="{00000000-0005-0000-0000-0000E7090000}"/>
    <cellStyle name="Standard 10 3 3 9 4" xfId="51842" xr:uid="{00000000-0005-0000-0000-0000E7090000}"/>
    <cellStyle name="Standard 10 3 4" xfId="1379" xr:uid="{00000000-0005-0000-0000-0000F3090000}"/>
    <cellStyle name="Standard 10 3 4 10" xfId="28343" xr:uid="{00000000-0005-0000-0000-0000F3090000}"/>
    <cellStyle name="Standard 10 3 4 11" xfId="41834" xr:uid="{00000000-0005-0000-0000-0000F3090000}"/>
    <cellStyle name="Standard 10 3 4 2" xfId="1952" xr:uid="{00000000-0005-0000-0000-0000F4090000}"/>
    <cellStyle name="Standard 10 3 4 2 2" xfId="3092" xr:uid="{00000000-0005-0000-0000-0000F5090000}"/>
    <cellStyle name="Standard 10 3 4 2 2 2" xfId="6453" xr:uid="{00000000-0005-0000-0000-0000F5090000}"/>
    <cellStyle name="Standard 10 3 4 2 2 2 2" xfId="19904" xr:uid="{00000000-0005-0000-0000-0000F5090000}"/>
    <cellStyle name="Standard 10 3 4 2 2 2 3" xfId="33388" xr:uid="{00000000-0005-0000-0000-0000F5090000}"/>
    <cellStyle name="Standard 10 3 4 2 2 2 4" xfId="46879" xr:uid="{00000000-0005-0000-0000-0000F5090000}"/>
    <cellStyle name="Standard 10 3 4 2 2 3" xfId="9809" xr:uid="{00000000-0005-0000-0000-0000F5090000}"/>
    <cellStyle name="Standard 10 3 4 2 2 3 2" xfId="23260" xr:uid="{00000000-0005-0000-0000-0000F5090000}"/>
    <cellStyle name="Standard 10 3 4 2 2 3 3" xfId="36744" xr:uid="{00000000-0005-0000-0000-0000F5090000}"/>
    <cellStyle name="Standard 10 3 4 2 2 3 4" xfId="50235" xr:uid="{00000000-0005-0000-0000-0000F5090000}"/>
    <cellStyle name="Standard 10 3 4 2 2 4" xfId="13165" xr:uid="{00000000-0005-0000-0000-0000F5090000}"/>
    <cellStyle name="Standard 10 3 4 2 2 4 2" xfId="26616" xr:uid="{00000000-0005-0000-0000-0000F5090000}"/>
    <cellStyle name="Standard 10 3 4 2 2 4 3" xfId="40100" xr:uid="{00000000-0005-0000-0000-0000F5090000}"/>
    <cellStyle name="Standard 10 3 4 2 2 4 4" xfId="53591" xr:uid="{00000000-0005-0000-0000-0000F5090000}"/>
    <cellStyle name="Standard 10 3 4 2 2 5" xfId="16547" xr:uid="{00000000-0005-0000-0000-0000F5090000}"/>
    <cellStyle name="Standard 10 3 4 2 2 6" xfId="30031" xr:uid="{00000000-0005-0000-0000-0000F5090000}"/>
    <cellStyle name="Standard 10 3 4 2 2 7" xfId="43522" xr:uid="{00000000-0005-0000-0000-0000F5090000}"/>
    <cellStyle name="Standard 10 3 4 2 3" xfId="5326" xr:uid="{00000000-0005-0000-0000-0000F4090000}"/>
    <cellStyle name="Standard 10 3 4 2 3 2" xfId="18777" xr:uid="{00000000-0005-0000-0000-0000F4090000}"/>
    <cellStyle name="Standard 10 3 4 2 3 3" xfId="32261" xr:uid="{00000000-0005-0000-0000-0000F4090000}"/>
    <cellStyle name="Standard 10 3 4 2 3 4" xfId="45752" xr:uid="{00000000-0005-0000-0000-0000F4090000}"/>
    <cellStyle name="Standard 10 3 4 2 4" xfId="8682" xr:uid="{00000000-0005-0000-0000-0000F4090000}"/>
    <cellStyle name="Standard 10 3 4 2 4 2" xfId="22133" xr:uid="{00000000-0005-0000-0000-0000F4090000}"/>
    <cellStyle name="Standard 10 3 4 2 4 3" xfId="35617" xr:uid="{00000000-0005-0000-0000-0000F4090000}"/>
    <cellStyle name="Standard 10 3 4 2 4 4" xfId="49108" xr:uid="{00000000-0005-0000-0000-0000F4090000}"/>
    <cellStyle name="Standard 10 3 4 2 5" xfId="12038" xr:uid="{00000000-0005-0000-0000-0000F4090000}"/>
    <cellStyle name="Standard 10 3 4 2 5 2" xfId="25489" xr:uid="{00000000-0005-0000-0000-0000F4090000}"/>
    <cellStyle name="Standard 10 3 4 2 5 3" xfId="38973" xr:uid="{00000000-0005-0000-0000-0000F4090000}"/>
    <cellStyle name="Standard 10 3 4 2 5 4" xfId="52464" xr:uid="{00000000-0005-0000-0000-0000F4090000}"/>
    <cellStyle name="Standard 10 3 4 2 6" xfId="15420" xr:uid="{00000000-0005-0000-0000-0000F4090000}"/>
    <cellStyle name="Standard 10 3 4 2 7" xfId="28904" xr:uid="{00000000-0005-0000-0000-0000F4090000}"/>
    <cellStyle name="Standard 10 3 4 2 8" xfId="42395" xr:uid="{00000000-0005-0000-0000-0000F4090000}"/>
    <cellStyle name="Standard 10 3 4 3" xfId="2532" xr:uid="{00000000-0005-0000-0000-0000F6090000}"/>
    <cellStyle name="Standard 10 3 4 3 2" xfId="5893" xr:uid="{00000000-0005-0000-0000-0000F6090000}"/>
    <cellStyle name="Standard 10 3 4 3 2 2" xfId="19344" xr:uid="{00000000-0005-0000-0000-0000F6090000}"/>
    <cellStyle name="Standard 10 3 4 3 2 3" xfId="32828" xr:uid="{00000000-0005-0000-0000-0000F6090000}"/>
    <cellStyle name="Standard 10 3 4 3 2 4" xfId="46319" xr:uid="{00000000-0005-0000-0000-0000F6090000}"/>
    <cellStyle name="Standard 10 3 4 3 3" xfId="9249" xr:uid="{00000000-0005-0000-0000-0000F6090000}"/>
    <cellStyle name="Standard 10 3 4 3 3 2" xfId="22700" xr:uid="{00000000-0005-0000-0000-0000F6090000}"/>
    <cellStyle name="Standard 10 3 4 3 3 3" xfId="36184" xr:uid="{00000000-0005-0000-0000-0000F6090000}"/>
    <cellStyle name="Standard 10 3 4 3 3 4" xfId="49675" xr:uid="{00000000-0005-0000-0000-0000F6090000}"/>
    <cellStyle name="Standard 10 3 4 3 4" xfId="12605" xr:uid="{00000000-0005-0000-0000-0000F6090000}"/>
    <cellStyle name="Standard 10 3 4 3 4 2" xfId="26056" xr:uid="{00000000-0005-0000-0000-0000F6090000}"/>
    <cellStyle name="Standard 10 3 4 3 4 3" xfId="39540" xr:uid="{00000000-0005-0000-0000-0000F6090000}"/>
    <cellStyle name="Standard 10 3 4 3 4 4" xfId="53031" xr:uid="{00000000-0005-0000-0000-0000F6090000}"/>
    <cellStyle name="Standard 10 3 4 3 5" xfId="15987" xr:uid="{00000000-0005-0000-0000-0000F6090000}"/>
    <cellStyle name="Standard 10 3 4 3 6" xfId="29471" xr:uid="{00000000-0005-0000-0000-0000F6090000}"/>
    <cellStyle name="Standard 10 3 4 3 7" xfId="42962" xr:uid="{00000000-0005-0000-0000-0000F6090000}"/>
    <cellStyle name="Standard 10 3 4 4" xfId="3637" xr:uid="{00000000-0005-0000-0000-0000F7090000}"/>
    <cellStyle name="Standard 10 3 4 4 2" xfId="6998" xr:uid="{00000000-0005-0000-0000-0000F7090000}"/>
    <cellStyle name="Standard 10 3 4 4 2 2" xfId="20449" xr:uid="{00000000-0005-0000-0000-0000F7090000}"/>
    <cellStyle name="Standard 10 3 4 4 2 3" xfId="33933" xr:uid="{00000000-0005-0000-0000-0000F7090000}"/>
    <cellStyle name="Standard 10 3 4 4 2 4" xfId="47424" xr:uid="{00000000-0005-0000-0000-0000F7090000}"/>
    <cellStyle name="Standard 10 3 4 4 3" xfId="10354" xr:uid="{00000000-0005-0000-0000-0000F7090000}"/>
    <cellStyle name="Standard 10 3 4 4 3 2" xfId="23805" xr:uid="{00000000-0005-0000-0000-0000F7090000}"/>
    <cellStyle name="Standard 10 3 4 4 3 3" xfId="37289" xr:uid="{00000000-0005-0000-0000-0000F7090000}"/>
    <cellStyle name="Standard 10 3 4 4 3 4" xfId="50780" xr:uid="{00000000-0005-0000-0000-0000F7090000}"/>
    <cellStyle name="Standard 10 3 4 4 4" xfId="13710" xr:uid="{00000000-0005-0000-0000-0000F7090000}"/>
    <cellStyle name="Standard 10 3 4 4 4 2" xfId="27161" xr:uid="{00000000-0005-0000-0000-0000F7090000}"/>
    <cellStyle name="Standard 10 3 4 4 4 3" xfId="40645" xr:uid="{00000000-0005-0000-0000-0000F7090000}"/>
    <cellStyle name="Standard 10 3 4 4 4 4" xfId="54136" xr:uid="{00000000-0005-0000-0000-0000F7090000}"/>
    <cellStyle name="Standard 10 3 4 4 5" xfId="17092" xr:uid="{00000000-0005-0000-0000-0000F7090000}"/>
    <cellStyle name="Standard 10 3 4 4 6" xfId="30576" xr:uid="{00000000-0005-0000-0000-0000F7090000}"/>
    <cellStyle name="Standard 10 3 4 4 7" xfId="44067" xr:uid="{00000000-0005-0000-0000-0000F7090000}"/>
    <cellStyle name="Standard 10 3 4 5" xfId="4217" xr:uid="{00000000-0005-0000-0000-0000F8090000}"/>
    <cellStyle name="Standard 10 3 4 5 2" xfId="7574" xr:uid="{00000000-0005-0000-0000-0000F8090000}"/>
    <cellStyle name="Standard 10 3 4 5 2 2" xfId="21025" xr:uid="{00000000-0005-0000-0000-0000F8090000}"/>
    <cellStyle name="Standard 10 3 4 5 2 3" xfId="34509" xr:uid="{00000000-0005-0000-0000-0000F8090000}"/>
    <cellStyle name="Standard 10 3 4 5 2 4" xfId="48000" xr:uid="{00000000-0005-0000-0000-0000F8090000}"/>
    <cellStyle name="Standard 10 3 4 5 3" xfId="10930" xr:uid="{00000000-0005-0000-0000-0000F8090000}"/>
    <cellStyle name="Standard 10 3 4 5 3 2" xfId="24381" xr:uid="{00000000-0005-0000-0000-0000F8090000}"/>
    <cellStyle name="Standard 10 3 4 5 3 3" xfId="37865" xr:uid="{00000000-0005-0000-0000-0000F8090000}"/>
    <cellStyle name="Standard 10 3 4 5 3 4" xfId="51356" xr:uid="{00000000-0005-0000-0000-0000F8090000}"/>
    <cellStyle name="Standard 10 3 4 5 4" xfId="14286" xr:uid="{00000000-0005-0000-0000-0000F8090000}"/>
    <cellStyle name="Standard 10 3 4 5 4 2" xfId="27737" xr:uid="{00000000-0005-0000-0000-0000F8090000}"/>
    <cellStyle name="Standard 10 3 4 5 4 3" xfId="41221" xr:uid="{00000000-0005-0000-0000-0000F8090000}"/>
    <cellStyle name="Standard 10 3 4 5 4 4" xfId="54712" xr:uid="{00000000-0005-0000-0000-0000F8090000}"/>
    <cellStyle name="Standard 10 3 4 5 5" xfId="17668" xr:uid="{00000000-0005-0000-0000-0000F8090000}"/>
    <cellStyle name="Standard 10 3 4 5 6" xfId="31152" xr:uid="{00000000-0005-0000-0000-0000F8090000}"/>
    <cellStyle name="Standard 10 3 4 5 7" xfId="44643" xr:uid="{00000000-0005-0000-0000-0000F8090000}"/>
    <cellStyle name="Standard 10 3 4 6" xfId="4767" xr:uid="{00000000-0005-0000-0000-0000F3090000}"/>
    <cellStyle name="Standard 10 3 4 6 2" xfId="18218" xr:uid="{00000000-0005-0000-0000-0000F3090000}"/>
    <cellStyle name="Standard 10 3 4 6 3" xfId="31702" xr:uid="{00000000-0005-0000-0000-0000F3090000}"/>
    <cellStyle name="Standard 10 3 4 6 4" xfId="45193" xr:uid="{00000000-0005-0000-0000-0000F3090000}"/>
    <cellStyle name="Standard 10 3 4 7" xfId="8123" xr:uid="{00000000-0005-0000-0000-0000F3090000}"/>
    <cellStyle name="Standard 10 3 4 7 2" xfId="21574" xr:uid="{00000000-0005-0000-0000-0000F3090000}"/>
    <cellStyle name="Standard 10 3 4 7 3" xfId="35058" xr:uid="{00000000-0005-0000-0000-0000F3090000}"/>
    <cellStyle name="Standard 10 3 4 7 4" xfId="48549" xr:uid="{00000000-0005-0000-0000-0000F3090000}"/>
    <cellStyle name="Standard 10 3 4 8" xfId="11479" xr:uid="{00000000-0005-0000-0000-0000F3090000}"/>
    <cellStyle name="Standard 10 3 4 8 2" xfId="24930" xr:uid="{00000000-0005-0000-0000-0000F3090000}"/>
    <cellStyle name="Standard 10 3 4 8 3" xfId="38414" xr:uid="{00000000-0005-0000-0000-0000F3090000}"/>
    <cellStyle name="Standard 10 3 4 8 4" xfId="51905" xr:uid="{00000000-0005-0000-0000-0000F3090000}"/>
    <cellStyle name="Standard 10 3 4 9" xfId="14860" xr:uid="{00000000-0005-0000-0000-0000F3090000}"/>
    <cellStyle name="Standard 10 3 5" xfId="1704" xr:uid="{00000000-0005-0000-0000-0000F9090000}"/>
    <cellStyle name="Standard 10 3 5 2" xfId="2842" xr:uid="{00000000-0005-0000-0000-0000FA090000}"/>
    <cellStyle name="Standard 10 3 5 2 2" xfId="6203" xr:uid="{00000000-0005-0000-0000-0000FA090000}"/>
    <cellStyle name="Standard 10 3 5 2 2 2" xfId="19654" xr:uid="{00000000-0005-0000-0000-0000FA090000}"/>
    <cellStyle name="Standard 10 3 5 2 2 3" xfId="33138" xr:uid="{00000000-0005-0000-0000-0000FA090000}"/>
    <cellStyle name="Standard 10 3 5 2 2 4" xfId="46629" xr:uid="{00000000-0005-0000-0000-0000FA090000}"/>
    <cellStyle name="Standard 10 3 5 2 3" xfId="9559" xr:uid="{00000000-0005-0000-0000-0000FA090000}"/>
    <cellStyle name="Standard 10 3 5 2 3 2" xfId="23010" xr:uid="{00000000-0005-0000-0000-0000FA090000}"/>
    <cellStyle name="Standard 10 3 5 2 3 3" xfId="36494" xr:uid="{00000000-0005-0000-0000-0000FA090000}"/>
    <cellStyle name="Standard 10 3 5 2 3 4" xfId="49985" xr:uid="{00000000-0005-0000-0000-0000FA090000}"/>
    <cellStyle name="Standard 10 3 5 2 4" xfId="12915" xr:uid="{00000000-0005-0000-0000-0000FA090000}"/>
    <cellStyle name="Standard 10 3 5 2 4 2" xfId="26366" xr:uid="{00000000-0005-0000-0000-0000FA090000}"/>
    <cellStyle name="Standard 10 3 5 2 4 3" xfId="39850" xr:uid="{00000000-0005-0000-0000-0000FA090000}"/>
    <cellStyle name="Standard 10 3 5 2 4 4" xfId="53341" xr:uid="{00000000-0005-0000-0000-0000FA090000}"/>
    <cellStyle name="Standard 10 3 5 2 5" xfId="16297" xr:uid="{00000000-0005-0000-0000-0000FA090000}"/>
    <cellStyle name="Standard 10 3 5 2 6" xfId="29781" xr:uid="{00000000-0005-0000-0000-0000FA090000}"/>
    <cellStyle name="Standard 10 3 5 2 7" xfId="43272" xr:uid="{00000000-0005-0000-0000-0000FA090000}"/>
    <cellStyle name="Standard 10 3 5 3" xfId="5076" xr:uid="{00000000-0005-0000-0000-0000F9090000}"/>
    <cellStyle name="Standard 10 3 5 3 2" xfId="18527" xr:uid="{00000000-0005-0000-0000-0000F9090000}"/>
    <cellStyle name="Standard 10 3 5 3 3" xfId="32011" xr:uid="{00000000-0005-0000-0000-0000F9090000}"/>
    <cellStyle name="Standard 10 3 5 3 4" xfId="45502" xr:uid="{00000000-0005-0000-0000-0000F9090000}"/>
    <cellStyle name="Standard 10 3 5 4" xfId="8432" xr:uid="{00000000-0005-0000-0000-0000F9090000}"/>
    <cellStyle name="Standard 10 3 5 4 2" xfId="21883" xr:uid="{00000000-0005-0000-0000-0000F9090000}"/>
    <cellStyle name="Standard 10 3 5 4 3" xfId="35367" xr:uid="{00000000-0005-0000-0000-0000F9090000}"/>
    <cellStyle name="Standard 10 3 5 4 4" xfId="48858" xr:uid="{00000000-0005-0000-0000-0000F9090000}"/>
    <cellStyle name="Standard 10 3 5 5" xfId="11788" xr:uid="{00000000-0005-0000-0000-0000F9090000}"/>
    <cellStyle name="Standard 10 3 5 5 2" xfId="25239" xr:uid="{00000000-0005-0000-0000-0000F9090000}"/>
    <cellStyle name="Standard 10 3 5 5 3" xfId="38723" xr:uid="{00000000-0005-0000-0000-0000F9090000}"/>
    <cellStyle name="Standard 10 3 5 5 4" xfId="52214" xr:uid="{00000000-0005-0000-0000-0000F9090000}"/>
    <cellStyle name="Standard 10 3 5 6" xfId="15170" xr:uid="{00000000-0005-0000-0000-0000F9090000}"/>
    <cellStyle name="Standard 10 3 5 7" xfId="28654" xr:uid="{00000000-0005-0000-0000-0000F9090000}"/>
    <cellStyle name="Standard 10 3 5 8" xfId="42145" xr:uid="{00000000-0005-0000-0000-0000F9090000}"/>
    <cellStyle name="Standard 10 3 6" xfId="2271" xr:uid="{00000000-0005-0000-0000-0000FB090000}"/>
    <cellStyle name="Standard 10 3 6 2" xfId="5642" xr:uid="{00000000-0005-0000-0000-0000FB090000}"/>
    <cellStyle name="Standard 10 3 6 2 2" xfId="19093" xr:uid="{00000000-0005-0000-0000-0000FB090000}"/>
    <cellStyle name="Standard 10 3 6 2 3" xfId="32577" xr:uid="{00000000-0005-0000-0000-0000FB090000}"/>
    <cellStyle name="Standard 10 3 6 2 4" xfId="46068" xr:uid="{00000000-0005-0000-0000-0000FB090000}"/>
    <cellStyle name="Standard 10 3 6 3" xfId="8998" xr:uid="{00000000-0005-0000-0000-0000FB090000}"/>
    <cellStyle name="Standard 10 3 6 3 2" xfId="22449" xr:uid="{00000000-0005-0000-0000-0000FB090000}"/>
    <cellStyle name="Standard 10 3 6 3 3" xfId="35933" xr:uid="{00000000-0005-0000-0000-0000FB090000}"/>
    <cellStyle name="Standard 10 3 6 3 4" xfId="49424" xr:uid="{00000000-0005-0000-0000-0000FB090000}"/>
    <cellStyle name="Standard 10 3 6 4" xfId="12354" xr:uid="{00000000-0005-0000-0000-0000FB090000}"/>
    <cellStyle name="Standard 10 3 6 4 2" xfId="25805" xr:uid="{00000000-0005-0000-0000-0000FB090000}"/>
    <cellStyle name="Standard 10 3 6 4 3" xfId="39289" xr:uid="{00000000-0005-0000-0000-0000FB090000}"/>
    <cellStyle name="Standard 10 3 6 4 4" xfId="52780" xr:uid="{00000000-0005-0000-0000-0000FB090000}"/>
    <cellStyle name="Standard 10 3 6 5" xfId="15736" xr:uid="{00000000-0005-0000-0000-0000FB090000}"/>
    <cellStyle name="Standard 10 3 6 6" xfId="29220" xr:uid="{00000000-0005-0000-0000-0000FB090000}"/>
    <cellStyle name="Standard 10 3 6 7" xfId="42711" xr:uid="{00000000-0005-0000-0000-0000FB090000}"/>
    <cellStyle name="Standard 10 3 7" xfId="3386" xr:uid="{00000000-0005-0000-0000-0000FC090000}"/>
    <cellStyle name="Standard 10 3 7 2" xfId="6747" xr:uid="{00000000-0005-0000-0000-0000FC090000}"/>
    <cellStyle name="Standard 10 3 7 2 2" xfId="20198" xr:uid="{00000000-0005-0000-0000-0000FC090000}"/>
    <cellStyle name="Standard 10 3 7 2 3" xfId="33682" xr:uid="{00000000-0005-0000-0000-0000FC090000}"/>
    <cellStyle name="Standard 10 3 7 2 4" xfId="47173" xr:uid="{00000000-0005-0000-0000-0000FC090000}"/>
    <cellStyle name="Standard 10 3 7 3" xfId="10103" xr:uid="{00000000-0005-0000-0000-0000FC090000}"/>
    <cellStyle name="Standard 10 3 7 3 2" xfId="23554" xr:uid="{00000000-0005-0000-0000-0000FC090000}"/>
    <cellStyle name="Standard 10 3 7 3 3" xfId="37038" xr:uid="{00000000-0005-0000-0000-0000FC090000}"/>
    <cellStyle name="Standard 10 3 7 3 4" xfId="50529" xr:uid="{00000000-0005-0000-0000-0000FC090000}"/>
    <cellStyle name="Standard 10 3 7 4" xfId="13459" xr:uid="{00000000-0005-0000-0000-0000FC090000}"/>
    <cellStyle name="Standard 10 3 7 4 2" xfId="26910" xr:uid="{00000000-0005-0000-0000-0000FC090000}"/>
    <cellStyle name="Standard 10 3 7 4 3" xfId="40394" xr:uid="{00000000-0005-0000-0000-0000FC090000}"/>
    <cellStyle name="Standard 10 3 7 4 4" xfId="53885" xr:uid="{00000000-0005-0000-0000-0000FC090000}"/>
    <cellStyle name="Standard 10 3 7 5" xfId="16841" xr:uid="{00000000-0005-0000-0000-0000FC090000}"/>
    <cellStyle name="Standard 10 3 7 6" xfId="30325" xr:uid="{00000000-0005-0000-0000-0000FC090000}"/>
    <cellStyle name="Standard 10 3 7 7" xfId="43816" xr:uid="{00000000-0005-0000-0000-0000FC090000}"/>
    <cellStyle name="Standard 10 3 8" xfId="3897" xr:uid="{00000000-0005-0000-0000-0000FD090000}"/>
    <cellStyle name="Standard 10 3 8 2" xfId="7258" xr:uid="{00000000-0005-0000-0000-0000FD090000}"/>
    <cellStyle name="Standard 10 3 8 2 2" xfId="20709" xr:uid="{00000000-0005-0000-0000-0000FD090000}"/>
    <cellStyle name="Standard 10 3 8 2 3" xfId="34193" xr:uid="{00000000-0005-0000-0000-0000FD090000}"/>
    <cellStyle name="Standard 10 3 8 2 4" xfId="47684" xr:uid="{00000000-0005-0000-0000-0000FD090000}"/>
    <cellStyle name="Standard 10 3 8 3" xfId="10614" xr:uid="{00000000-0005-0000-0000-0000FD090000}"/>
    <cellStyle name="Standard 10 3 8 3 2" xfId="24065" xr:uid="{00000000-0005-0000-0000-0000FD090000}"/>
    <cellStyle name="Standard 10 3 8 3 3" xfId="37549" xr:uid="{00000000-0005-0000-0000-0000FD090000}"/>
    <cellStyle name="Standard 10 3 8 3 4" xfId="51040" xr:uid="{00000000-0005-0000-0000-0000FD090000}"/>
    <cellStyle name="Standard 10 3 8 4" xfId="13970" xr:uid="{00000000-0005-0000-0000-0000FD090000}"/>
    <cellStyle name="Standard 10 3 8 4 2" xfId="27421" xr:uid="{00000000-0005-0000-0000-0000FD090000}"/>
    <cellStyle name="Standard 10 3 8 4 3" xfId="40905" xr:uid="{00000000-0005-0000-0000-0000FD090000}"/>
    <cellStyle name="Standard 10 3 8 4 4" xfId="54396" xr:uid="{00000000-0005-0000-0000-0000FD090000}"/>
    <cellStyle name="Standard 10 3 8 5" xfId="17352" xr:uid="{00000000-0005-0000-0000-0000FD090000}"/>
    <cellStyle name="Standard 10 3 8 6" xfId="30836" xr:uid="{00000000-0005-0000-0000-0000FD090000}"/>
    <cellStyle name="Standard 10 3 8 7" xfId="44327" xr:uid="{00000000-0005-0000-0000-0000FD090000}"/>
    <cellStyle name="Standard 10 3 9" xfId="3966" xr:uid="{00000000-0005-0000-0000-0000FE090000}"/>
    <cellStyle name="Standard 10 3 9 2" xfId="7323" xr:uid="{00000000-0005-0000-0000-0000FE090000}"/>
    <cellStyle name="Standard 10 3 9 2 2" xfId="20774" xr:uid="{00000000-0005-0000-0000-0000FE090000}"/>
    <cellStyle name="Standard 10 3 9 2 3" xfId="34258" xr:uid="{00000000-0005-0000-0000-0000FE090000}"/>
    <cellStyle name="Standard 10 3 9 2 4" xfId="47749" xr:uid="{00000000-0005-0000-0000-0000FE090000}"/>
    <cellStyle name="Standard 10 3 9 3" xfId="10679" xr:uid="{00000000-0005-0000-0000-0000FE090000}"/>
    <cellStyle name="Standard 10 3 9 3 2" xfId="24130" xr:uid="{00000000-0005-0000-0000-0000FE090000}"/>
    <cellStyle name="Standard 10 3 9 3 3" xfId="37614" xr:uid="{00000000-0005-0000-0000-0000FE090000}"/>
    <cellStyle name="Standard 10 3 9 3 4" xfId="51105" xr:uid="{00000000-0005-0000-0000-0000FE090000}"/>
    <cellStyle name="Standard 10 3 9 4" xfId="14035" xr:uid="{00000000-0005-0000-0000-0000FE090000}"/>
    <cellStyle name="Standard 10 3 9 4 2" xfId="27486" xr:uid="{00000000-0005-0000-0000-0000FE090000}"/>
    <cellStyle name="Standard 10 3 9 4 3" xfId="40970" xr:uid="{00000000-0005-0000-0000-0000FE090000}"/>
    <cellStyle name="Standard 10 3 9 4 4" xfId="54461" xr:uid="{00000000-0005-0000-0000-0000FE090000}"/>
    <cellStyle name="Standard 10 3 9 5" xfId="17417" xr:uid="{00000000-0005-0000-0000-0000FE090000}"/>
    <cellStyle name="Standard 10 3 9 6" xfId="30901" xr:uid="{00000000-0005-0000-0000-0000FE090000}"/>
    <cellStyle name="Standard 10 3 9 7" xfId="44392" xr:uid="{00000000-0005-0000-0000-0000FE090000}"/>
    <cellStyle name="Standard 10 4" xfId="382" xr:uid="{00000000-0005-0000-0000-000000020000}"/>
    <cellStyle name="Standard 10 5" xfId="417" xr:uid="{00000000-0005-0000-0000-000001020000}"/>
    <cellStyle name="Standard 10 5 10" xfId="11204" xr:uid="{00000000-0005-0000-0000-0000000A0000}"/>
    <cellStyle name="Standard 10 5 10 2" xfId="24655" xr:uid="{00000000-0005-0000-0000-0000000A0000}"/>
    <cellStyle name="Standard 10 5 10 3" xfId="38139" xr:uid="{00000000-0005-0000-0000-0000000A0000}"/>
    <cellStyle name="Standard 10 5 10 4" xfId="51630" xr:uid="{00000000-0005-0000-0000-0000000A0000}"/>
    <cellStyle name="Standard 10 5 11" xfId="14585" xr:uid="{00000000-0005-0000-0000-0000000A0000}"/>
    <cellStyle name="Standard 10 5 12" xfId="28060" xr:uid="{00000000-0005-0000-0000-0000000A0000}"/>
    <cellStyle name="Standard 10 5 13" xfId="41534" xr:uid="{00000000-0005-0000-0000-0000000A0000}"/>
    <cellStyle name="Standard 10 5 2" xfId="441" xr:uid="{00000000-0005-0000-0000-000002020000}"/>
    <cellStyle name="Standard 10 5 2 10" xfId="14689" xr:uid="{00000000-0005-0000-0000-0000010A0000}"/>
    <cellStyle name="Standard 10 5 2 11" xfId="28172" xr:uid="{00000000-0005-0000-0000-0000010A0000}"/>
    <cellStyle name="Standard 10 5 2 12" xfId="41663" xr:uid="{00000000-0005-0000-0000-0000010A0000}"/>
    <cellStyle name="Standard 10 5 2 2" xfId="1457" xr:uid="{00000000-0005-0000-0000-0000020A0000}"/>
    <cellStyle name="Standard 10 5 2 2 10" xfId="28422" xr:uid="{00000000-0005-0000-0000-0000020A0000}"/>
    <cellStyle name="Standard 10 5 2 2 11" xfId="41913" xr:uid="{00000000-0005-0000-0000-0000020A0000}"/>
    <cellStyle name="Standard 10 5 2 2 2" xfId="2031" xr:uid="{00000000-0005-0000-0000-0000030A0000}"/>
    <cellStyle name="Standard 10 5 2 2 2 2" xfId="3171" xr:uid="{00000000-0005-0000-0000-0000040A0000}"/>
    <cellStyle name="Standard 10 5 2 2 2 2 2" xfId="6532" xr:uid="{00000000-0005-0000-0000-0000040A0000}"/>
    <cellStyle name="Standard 10 5 2 2 2 2 2 2" xfId="19983" xr:uid="{00000000-0005-0000-0000-0000040A0000}"/>
    <cellStyle name="Standard 10 5 2 2 2 2 2 3" xfId="33467" xr:uid="{00000000-0005-0000-0000-0000040A0000}"/>
    <cellStyle name="Standard 10 5 2 2 2 2 2 4" xfId="46958" xr:uid="{00000000-0005-0000-0000-0000040A0000}"/>
    <cellStyle name="Standard 10 5 2 2 2 2 3" xfId="9888" xr:uid="{00000000-0005-0000-0000-0000040A0000}"/>
    <cellStyle name="Standard 10 5 2 2 2 2 3 2" xfId="23339" xr:uid="{00000000-0005-0000-0000-0000040A0000}"/>
    <cellStyle name="Standard 10 5 2 2 2 2 3 3" xfId="36823" xr:uid="{00000000-0005-0000-0000-0000040A0000}"/>
    <cellStyle name="Standard 10 5 2 2 2 2 3 4" xfId="50314" xr:uid="{00000000-0005-0000-0000-0000040A0000}"/>
    <cellStyle name="Standard 10 5 2 2 2 2 4" xfId="13244" xr:uid="{00000000-0005-0000-0000-0000040A0000}"/>
    <cellStyle name="Standard 10 5 2 2 2 2 4 2" xfId="26695" xr:uid="{00000000-0005-0000-0000-0000040A0000}"/>
    <cellStyle name="Standard 10 5 2 2 2 2 4 3" xfId="40179" xr:uid="{00000000-0005-0000-0000-0000040A0000}"/>
    <cellStyle name="Standard 10 5 2 2 2 2 4 4" xfId="53670" xr:uid="{00000000-0005-0000-0000-0000040A0000}"/>
    <cellStyle name="Standard 10 5 2 2 2 2 5" xfId="16626" xr:uid="{00000000-0005-0000-0000-0000040A0000}"/>
    <cellStyle name="Standard 10 5 2 2 2 2 6" xfId="30110" xr:uid="{00000000-0005-0000-0000-0000040A0000}"/>
    <cellStyle name="Standard 10 5 2 2 2 2 7" xfId="43601" xr:uid="{00000000-0005-0000-0000-0000040A0000}"/>
    <cellStyle name="Standard 10 5 2 2 2 3" xfId="5405" xr:uid="{00000000-0005-0000-0000-0000030A0000}"/>
    <cellStyle name="Standard 10 5 2 2 2 3 2" xfId="18856" xr:uid="{00000000-0005-0000-0000-0000030A0000}"/>
    <cellStyle name="Standard 10 5 2 2 2 3 3" xfId="32340" xr:uid="{00000000-0005-0000-0000-0000030A0000}"/>
    <cellStyle name="Standard 10 5 2 2 2 3 4" xfId="45831" xr:uid="{00000000-0005-0000-0000-0000030A0000}"/>
    <cellStyle name="Standard 10 5 2 2 2 4" xfId="8761" xr:uid="{00000000-0005-0000-0000-0000030A0000}"/>
    <cellStyle name="Standard 10 5 2 2 2 4 2" xfId="22212" xr:uid="{00000000-0005-0000-0000-0000030A0000}"/>
    <cellStyle name="Standard 10 5 2 2 2 4 3" xfId="35696" xr:uid="{00000000-0005-0000-0000-0000030A0000}"/>
    <cellStyle name="Standard 10 5 2 2 2 4 4" xfId="49187" xr:uid="{00000000-0005-0000-0000-0000030A0000}"/>
    <cellStyle name="Standard 10 5 2 2 2 5" xfId="12117" xr:uid="{00000000-0005-0000-0000-0000030A0000}"/>
    <cellStyle name="Standard 10 5 2 2 2 5 2" xfId="25568" xr:uid="{00000000-0005-0000-0000-0000030A0000}"/>
    <cellStyle name="Standard 10 5 2 2 2 5 3" xfId="39052" xr:uid="{00000000-0005-0000-0000-0000030A0000}"/>
    <cellStyle name="Standard 10 5 2 2 2 5 4" xfId="52543" xr:uid="{00000000-0005-0000-0000-0000030A0000}"/>
    <cellStyle name="Standard 10 5 2 2 2 6" xfId="15499" xr:uid="{00000000-0005-0000-0000-0000030A0000}"/>
    <cellStyle name="Standard 10 5 2 2 2 7" xfId="28983" xr:uid="{00000000-0005-0000-0000-0000030A0000}"/>
    <cellStyle name="Standard 10 5 2 2 2 8" xfId="42474" xr:uid="{00000000-0005-0000-0000-0000030A0000}"/>
    <cellStyle name="Standard 10 5 2 2 3" xfId="2611" xr:uid="{00000000-0005-0000-0000-0000050A0000}"/>
    <cellStyle name="Standard 10 5 2 2 3 2" xfId="5972" xr:uid="{00000000-0005-0000-0000-0000050A0000}"/>
    <cellStyle name="Standard 10 5 2 2 3 2 2" xfId="19423" xr:uid="{00000000-0005-0000-0000-0000050A0000}"/>
    <cellStyle name="Standard 10 5 2 2 3 2 3" xfId="32907" xr:uid="{00000000-0005-0000-0000-0000050A0000}"/>
    <cellStyle name="Standard 10 5 2 2 3 2 4" xfId="46398" xr:uid="{00000000-0005-0000-0000-0000050A0000}"/>
    <cellStyle name="Standard 10 5 2 2 3 3" xfId="9328" xr:uid="{00000000-0005-0000-0000-0000050A0000}"/>
    <cellStyle name="Standard 10 5 2 2 3 3 2" xfId="22779" xr:uid="{00000000-0005-0000-0000-0000050A0000}"/>
    <cellStyle name="Standard 10 5 2 2 3 3 3" xfId="36263" xr:uid="{00000000-0005-0000-0000-0000050A0000}"/>
    <cellStyle name="Standard 10 5 2 2 3 3 4" xfId="49754" xr:uid="{00000000-0005-0000-0000-0000050A0000}"/>
    <cellStyle name="Standard 10 5 2 2 3 4" xfId="12684" xr:uid="{00000000-0005-0000-0000-0000050A0000}"/>
    <cellStyle name="Standard 10 5 2 2 3 4 2" xfId="26135" xr:uid="{00000000-0005-0000-0000-0000050A0000}"/>
    <cellStyle name="Standard 10 5 2 2 3 4 3" xfId="39619" xr:uid="{00000000-0005-0000-0000-0000050A0000}"/>
    <cellStyle name="Standard 10 5 2 2 3 4 4" xfId="53110" xr:uid="{00000000-0005-0000-0000-0000050A0000}"/>
    <cellStyle name="Standard 10 5 2 2 3 5" xfId="16066" xr:uid="{00000000-0005-0000-0000-0000050A0000}"/>
    <cellStyle name="Standard 10 5 2 2 3 6" xfId="29550" xr:uid="{00000000-0005-0000-0000-0000050A0000}"/>
    <cellStyle name="Standard 10 5 2 2 3 7" xfId="43041" xr:uid="{00000000-0005-0000-0000-0000050A0000}"/>
    <cellStyle name="Standard 10 5 2 2 4" xfId="3716" xr:uid="{00000000-0005-0000-0000-0000060A0000}"/>
    <cellStyle name="Standard 10 5 2 2 4 2" xfId="7077" xr:uid="{00000000-0005-0000-0000-0000060A0000}"/>
    <cellStyle name="Standard 10 5 2 2 4 2 2" xfId="20528" xr:uid="{00000000-0005-0000-0000-0000060A0000}"/>
    <cellStyle name="Standard 10 5 2 2 4 2 3" xfId="34012" xr:uid="{00000000-0005-0000-0000-0000060A0000}"/>
    <cellStyle name="Standard 10 5 2 2 4 2 4" xfId="47503" xr:uid="{00000000-0005-0000-0000-0000060A0000}"/>
    <cellStyle name="Standard 10 5 2 2 4 3" xfId="10433" xr:uid="{00000000-0005-0000-0000-0000060A0000}"/>
    <cellStyle name="Standard 10 5 2 2 4 3 2" xfId="23884" xr:uid="{00000000-0005-0000-0000-0000060A0000}"/>
    <cellStyle name="Standard 10 5 2 2 4 3 3" xfId="37368" xr:uid="{00000000-0005-0000-0000-0000060A0000}"/>
    <cellStyle name="Standard 10 5 2 2 4 3 4" xfId="50859" xr:uid="{00000000-0005-0000-0000-0000060A0000}"/>
    <cellStyle name="Standard 10 5 2 2 4 4" xfId="13789" xr:uid="{00000000-0005-0000-0000-0000060A0000}"/>
    <cellStyle name="Standard 10 5 2 2 4 4 2" xfId="27240" xr:uid="{00000000-0005-0000-0000-0000060A0000}"/>
    <cellStyle name="Standard 10 5 2 2 4 4 3" xfId="40724" xr:uid="{00000000-0005-0000-0000-0000060A0000}"/>
    <cellStyle name="Standard 10 5 2 2 4 4 4" xfId="54215" xr:uid="{00000000-0005-0000-0000-0000060A0000}"/>
    <cellStyle name="Standard 10 5 2 2 4 5" xfId="17171" xr:uid="{00000000-0005-0000-0000-0000060A0000}"/>
    <cellStyle name="Standard 10 5 2 2 4 6" xfId="30655" xr:uid="{00000000-0005-0000-0000-0000060A0000}"/>
    <cellStyle name="Standard 10 5 2 2 4 7" xfId="44146" xr:uid="{00000000-0005-0000-0000-0000060A0000}"/>
    <cellStyle name="Standard 10 5 2 2 5" xfId="4296" xr:uid="{00000000-0005-0000-0000-0000070A0000}"/>
    <cellStyle name="Standard 10 5 2 2 5 2" xfId="7653" xr:uid="{00000000-0005-0000-0000-0000070A0000}"/>
    <cellStyle name="Standard 10 5 2 2 5 2 2" xfId="21104" xr:uid="{00000000-0005-0000-0000-0000070A0000}"/>
    <cellStyle name="Standard 10 5 2 2 5 2 3" xfId="34588" xr:uid="{00000000-0005-0000-0000-0000070A0000}"/>
    <cellStyle name="Standard 10 5 2 2 5 2 4" xfId="48079" xr:uid="{00000000-0005-0000-0000-0000070A0000}"/>
    <cellStyle name="Standard 10 5 2 2 5 3" xfId="11009" xr:uid="{00000000-0005-0000-0000-0000070A0000}"/>
    <cellStyle name="Standard 10 5 2 2 5 3 2" xfId="24460" xr:uid="{00000000-0005-0000-0000-0000070A0000}"/>
    <cellStyle name="Standard 10 5 2 2 5 3 3" xfId="37944" xr:uid="{00000000-0005-0000-0000-0000070A0000}"/>
    <cellStyle name="Standard 10 5 2 2 5 3 4" xfId="51435" xr:uid="{00000000-0005-0000-0000-0000070A0000}"/>
    <cellStyle name="Standard 10 5 2 2 5 4" xfId="14365" xr:uid="{00000000-0005-0000-0000-0000070A0000}"/>
    <cellStyle name="Standard 10 5 2 2 5 4 2" xfId="27816" xr:uid="{00000000-0005-0000-0000-0000070A0000}"/>
    <cellStyle name="Standard 10 5 2 2 5 4 3" xfId="41300" xr:uid="{00000000-0005-0000-0000-0000070A0000}"/>
    <cellStyle name="Standard 10 5 2 2 5 4 4" xfId="54791" xr:uid="{00000000-0005-0000-0000-0000070A0000}"/>
    <cellStyle name="Standard 10 5 2 2 5 5" xfId="17747" xr:uid="{00000000-0005-0000-0000-0000070A0000}"/>
    <cellStyle name="Standard 10 5 2 2 5 6" xfId="31231" xr:uid="{00000000-0005-0000-0000-0000070A0000}"/>
    <cellStyle name="Standard 10 5 2 2 5 7" xfId="44722" xr:uid="{00000000-0005-0000-0000-0000070A0000}"/>
    <cellStyle name="Standard 10 5 2 2 6" xfId="4846" xr:uid="{00000000-0005-0000-0000-0000020A0000}"/>
    <cellStyle name="Standard 10 5 2 2 6 2" xfId="18297" xr:uid="{00000000-0005-0000-0000-0000020A0000}"/>
    <cellStyle name="Standard 10 5 2 2 6 3" xfId="31781" xr:uid="{00000000-0005-0000-0000-0000020A0000}"/>
    <cellStyle name="Standard 10 5 2 2 6 4" xfId="45272" xr:uid="{00000000-0005-0000-0000-0000020A0000}"/>
    <cellStyle name="Standard 10 5 2 2 7" xfId="8202" xr:uid="{00000000-0005-0000-0000-0000020A0000}"/>
    <cellStyle name="Standard 10 5 2 2 7 2" xfId="21653" xr:uid="{00000000-0005-0000-0000-0000020A0000}"/>
    <cellStyle name="Standard 10 5 2 2 7 3" xfId="35137" xr:uid="{00000000-0005-0000-0000-0000020A0000}"/>
    <cellStyle name="Standard 10 5 2 2 7 4" xfId="48628" xr:uid="{00000000-0005-0000-0000-0000020A0000}"/>
    <cellStyle name="Standard 10 5 2 2 8" xfId="11558" xr:uid="{00000000-0005-0000-0000-0000020A0000}"/>
    <cellStyle name="Standard 10 5 2 2 8 2" xfId="25009" xr:uid="{00000000-0005-0000-0000-0000020A0000}"/>
    <cellStyle name="Standard 10 5 2 2 8 3" xfId="38493" xr:uid="{00000000-0005-0000-0000-0000020A0000}"/>
    <cellStyle name="Standard 10 5 2 2 8 4" xfId="51984" xr:uid="{00000000-0005-0000-0000-0000020A0000}"/>
    <cellStyle name="Standard 10 5 2 2 9" xfId="14939" xr:uid="{00000000-0005-0000-0000-0000020A0000}"/>
    <cellStyle name="Standard 10 5 2 3" xfId="1782" xr:uid="{00000000-0005-0000-0000-0000080A0000}"/>
    <cellStyle name="Standard 10 5 2 3 2" xfId="2921" xr:uid="{00000000-0005-0000-0000-0000090A0000}"/>
    <cellStyle name="Standard 10 5 2 3 2 2" xfId="6282" xr:uid="{00000000-0005-0000-0000-0000090A0000}"/>
    <cellStyle name="Standard 10 5 2 3 2 2 2" xfId="19733" xr:uid="{00000000-0005-0000-0000-0000090A0000}"/>
    <cellStyle name="Standard 10 5 2 3 2 2 3" xfId="33217" xr:uid="{00000000-0005-0000-0000-0000090A0000}"/>
    <cellStyle name="Standard 10 5 2 3 2 2 4" xfId="46708" xr:uid="{00000000-0005-0000-0000-0000090A0000}"/>
    <cellStyle name="Standard 10 5 2 3 2 3" xfId="9638" xr:uid="{00000000-0005-0000-0000-0000090A0000}"/>
    <cellStyle name="Standard 10 5 2 3 2 3 2" xfId="23089" xr:uid="{00000000-0005-0000-0000-0000090A0000}"/>
    <cellStyle name="Standard 10 5 2 3 2 3 3" xfId="36573" xr:uid="{00000000-0005-0000-0000-0000090A0000}"/>
    <cellStyle name="Standard 10 5 2 3 2 3 4" xfId="50064" xr:uid="{00000000-0005-0000-0000-0000090A0000}"/>
    <cellStyle name="Standard 10 5 2 3 2 4" xfId="12994" xr:uid="{00000000-0005-0000-0000-0000090A0000}"/>
    <cellStyle name="Standard 10 5 2 3 2 4 2" xfId="26445" xr:uid="{00000000-0005-0000-0000-0000090A0000}"/>
    <cellStyle name="Standard 10 5 2 3 2 4 3" xfId="39929" xr:uid="{00000000-0005-0000-0000-0000090A0000}"/>
    <cellStyle name="Standard 10 5 2 3 2 4 4" xfId="53420" xr:uid="{00000000-0005-0000-0000-0000090A0000}"/>
    <cellStyle name="Standard 10 5 2 3 2 5" xfId="16376" xr:uid="{00000000-0005-0000-0000-0000090A0000}"/>
    <cellStyle name="Standard 10 5 2 3 2 6" xfId="29860" xr:uid="{00000000-0005-0000-0000-0000090A0000}"/>
    <cellStyle name="Standard 10 5 2 3 2 7" xfId="43351" xr:uid="{00000000-0005-0000-0000-0000090A0000}"/>
    <cellStyle name="Standard 10 5 2 3 3" xfId="5155" xr:uid="{00000000-0005-0000-0000-0000080A0000}"/>
    <cellStyle name="Standard 10 5 2 3 3 2" xfId="18606" xr:uid="{00000000-0005-0000-0000-0000080A0000}"/>
    <cellStyle name="Standard 10 5 2 3 3 3" xfId="32090" xr:uid="{00000000-0005-0000-0000-0000080A0000}"/>
    <cellStyle name="Standard 10 5 2 3 3 4" xfId="45581" xr:uid="{00000000-0005-0000-0000-0000080A0000}"/>
    <cellStyle name="Standard 10 5 2 3 4" xfId="8511" xr:uid="{00000000-0005-0000-0000-0000080A0000}"/>
    <cellStyle name="Standard 10 5 2 3 4 2" xfId="21962" xr:uid="{00000000-0005-0000-0000-0000080A0000}"/>
    <cellStyle name="Standard 10 5 2 3 4 3" xfId="35446" xr:uid="{00000000-0005-0000-0000-0000080A0000}"/>
    <cellStyle name="Standard 10 5 2 3 4 4" xfId="48937" xr:uid="{00000000-0005-0000-0000-0000080A0000}"/>
    <cellStyle name="Standard 10 5 2 3 5" xfId="11867" xr:uid="{00000000-0005-0000-0000-0000080A0000}"/>
    <cellStyle name="Standard 10 5 2 3 5 2" xfId="25318" xr:uid="{00000000-0005-0000-0000-0000080A0000}"/>
    <cellStyle name="Standard 10 5 2 3 5 3" xfId="38802" xr:uid="{00000000-0005-0000-0000-0000080A0000}"/>
    <cellStyle name="Standard 10 5 2 3 5 4" xfId="52293" xr:uid="{00000000-0005-0000-0000-0000080A0000}"/>
    <cellStyle name="Standard 10 5 2 3 6" xfId="15249" xr:uid="{00000000-0005-0000-0000-0000080A0000}"/>
    <cellStyle name="Standard 10 5 2 3 7" xfId="28733" xr:uid="{00000000-0005-0000-0000-0000080A0000}"/>
    <cellStyle name="Standard 10 5 2 3 8" xfId="42224" xr:uid="{00000000-0005-0000-0000-0000080A0000}"/>
    <cellStyle name="Standard 10 5 2 4" xfId="2360" xr:uid="{00000000-0005-0000-0000-00000A0A0000}"/>
    <cellStyle name="Standard 10 5 2 4 2" xfId="5722" xr:uid="{00000000-0005-0000-0000-00000A0A0000}"/>
    <cellStyle name="Standard 10 5 2 4 2 2" xfId="19173" xr:uid="{00000000-0005-0000-0000-00000A0A0000}"/>
    <cellStyle name="Standard 10 5 2 4 2 3" xfId="32657" xr:uid="{00000000-0005-0000-0000-00000A0A0000}"/>
    <cellStyle name="Standard 10 5 2 4 2 4" xfId="46148" xr:uid="{00000000-0005-0000-0000-00000A0A0000}"/>
    <cellStyle name="Standard 10 5 2 4 3" xfId="9078" xr:uid="{00000000-0005-0000-0000-00000A0A0000}"/>
    <cellStyle name="Standard 10 5 2 4 3 2" xfId="22529" xr:uid="{00000000-0005-0000-0000-00000A0A0000}"/>
    <cellStyle name="Standard 10 5 2 4 3 3" xfId="36013" xr:uid="{00000000-0005-0000-0000-00000A0A0000}"/>
    <cellStyle name="Standard 10 5 2 4 3 4" xfId="49504" xr:uid="{00000000-0005-0000-0000-00000A0A0000}"/>
    <cellStyle name="Standard 10 5 2 4 4" xfId="12434" xr:uid="{00000000-0005-0000-0000-00000A0A0000}"/>
    <cellStyle name="Standard 10 5 2 4 4 2" xfId="25885" xr:uid="{00000000-0005-0000-0000-00000A0A0000}"/>
    <cellStyle name="Standard 10 5 2 4 4 3" xfId="39369" xr:uid="{00000000-0005-0000-0000-00000A0A0000}"/>
    <cellStyle name="Standard 10 5 2 4 4 4" xfId="52860" xr:uid="{00000000-0005-0000-0000-00000A0A0000}"/>
    <cellStyle name="Standard 10 5 2 4 5" xfId="15816" xr:uid="{00000000-0005-0000-0000-00000A0A0000}"/>
    <cellStyle name="Standard 10 5 2 4 6" xfId="29300" xr:uid="{00000000-0005-0000-0000-00000A0A0000}"/>
    <cellStyle name="Standard 10 5 2 4 7" xfId="42791" xr:uid="{00000000-0005-0000-0000-00000A0A0000}"/>
    <cellStyle name="Standard 10 5 2 5" xfId="3466" xr:uid="{00000000-0005-0000-0000-00000B0A0000}"/>
    <cellStyle name="Standard 10 5 2 5 2" xfId="6827" xr:uid="{00000000-0005-0000-0000-00000B0A0000}"/>
    <cellStyle name="Standard 10 5 2 5 2 2" xfId="20278" xr:uid="{00000000-0005-0000-0000-00000B0A0000}"/>
    <cellStyle name="Standard 10 5 2 5 2 3" xfId="33762" xr:uid="{00000000-0005-0000-0000-00000B0A0000}"/>
    <cellStyle name="Standard 10 5 2 5 2 4" xfId="47253" xr:uid="{00000000-0005-0000-0000-00000B0A0000}"/>
    <cellStyle name="Standard 10 5 2 5 3" xfId="10183" xr:uid="{00000000-0005-0000-0000-00000B0A0000}"/>
    <cellStyle name="Standard 10 5 2 5 3 2" xfId="23634" xr:uid="{00000000-0005-0000-0000-00000B0A0000}"/>
    <cellStyle name="Standard 10 5 2 5 3 3" xfId="37118" xr:uid="{00000000-0005-0000-0000-00000B0A0000}"/>
    <cellStyle name="Standard 10 5 2 5 3 4" xfId="50609" xr:uid="{00000000-0005-0000-0000-00000B0A0000}"/>
    <cellStyle name="Standard 10 5 2 5 4" xfId="13539" xr:uid="{00000000-0005-0000-0000-00000B0A0000}"/>
    <cellStyle name="Standard 10 5 2 5 4 2" xfId="26990" xr:uid="{00000000-0005-0000-0000-00000B0A0000}"/>
    <cellStyle name="Standard 10 5 2 5 4 3" xfId="40474" xr:uid="{00000000-0005-0000-0000-00000B0A0000}"/>
    <cellStyle name="Standard 10 5 2 5 4 4" xfId="53965" xr:uid="{00000000-0005-0000-0000-00000B0A0000}"/>
    <cellStyle name="Standard 10 5 2 5 5" xfId="16921" xr:uid="{00000000-0005-0000-0000-00000B0A0000}"/>
    <cellStyle name="Standard 10 5 2 5 6" xfId="30405" xr:uid="{00000000-0005-0000-0000-00000B0A0000}"/>
    <cellStyle name="Standard 10 5 2 5 7" xfId="43896" xr:uid="{00000000-0005-0000-0000-00000B0A0000}"/>
    <cellStyle name="Standard 10 5 2 6" xfId="4046" xr:uid="{00000000-0005-0000-0000-00000C0A0000}"/>
    <cellStyle name="Standard 10 5 2 6 2" xfId="7403" xr:uid="{00000000-0005-0000-0000-00000C0A0000}"/>
    <cellStyle name="Standard 10 5 2 6 2 2" xfId="20854" xr:uid="{00000000-0005-0000-0000-00000C0A0000}"/>
    <cellStyle name="Standard 10 5 2 6 2 3" xfId="34338" xr:uid="{00000000-0005-0000-0000-00000C0A0000}"/>
    <cellStyle name="Standard 10 5 2 6 2 4" xfId="47829" xr:uid="{00000000-0005-0000-0000-00000C0A0000}"/>
    <cellStyle name="Standard 10 5 2 6 3" xfId="10759" xr:uid="{00000000-0005-0000-0000-00000C0A0000}"/>
    <cellStyle name="Standard 10 5 2 6 3 2" xfId="24210" xr:uid="{00000000-0005-0000-0000-00000C0A0000}"/>
    <cellStyle name="Standard 10 5 2 6 3 3" xfId="37694" xr:uid="{00000000-0005-0000-0000-00000C0A0000}"/>
    <cellStyle name="Standard 10 5 2 6 3 4" xfId="51185" xr:uid="{00000000-0005-0000-0000-00000C0A0000}"/>
    <cellStyle name="Standard 10 5 2 6 4" xfId="14115" xr:uid="{00000000-0005-0000-0000-00000C0A0000}"/>
    <cellStyle name="Standard 10 5 2 6 4 2" xfId="27566" xr:uid="{00000000-0005-0000-0000-00000C0A0000}"/>
    <cellStyle name="Standard 10 5 2 6 4 3" xfId="41050" xr:uid="{00000000-0005-0000-0000-00000C0A0000}"/>
    <cellStyle name="Standard 10 5 2 6 4 4" xfId="54541" xr:uid="{00000000-0005-0000-0000-00000C0A0000}"/>
    <cellStyle name="Standard 10 5 2 6 5" xfId="17497" xr:uid="{00000000-0005-0000-0000-00000C0A0000}"/>
    <cellStyle name="Standard 10 5 2 6 6" xfId="30981" xr:uid="{00000000-0005-0000-0000-00000C0A0000}"/>
    <cellStyle name="Standard 10 5 2 6 7" xfId="44472" xr:uid="{00000000-0005-0000-0000-00000C0A0000}"/>
    <cellStyle name="Standard 10 5 2 7" xfId="4596" xr:uid="{00000000-0005-0000-0000-0000010A0000}"/>
    <cellStyle name="Standard 10 5 2 7 2" xfId="18047" xr:uid="{00000000-0005-0000-0000-0000010A0000}"/>
    <cellStyle name="Standard 10 5 2 7 3" xfId="31531" xr:uid="{00000000-0005-0000-0000-0000010A0000}"/>
    <cellStyle name="Standard 10 5 2 7 4" xfId="45022" xr:uid="{00000000-0005-0000-0000-0000010A0000}"/>
    <cellStyle name="Standard 10 5 2 8" xfId="7952" xr:uid="{00000000-0005-0000-0000-0000010A0000}"/>
    <cellStyle name="Standard 10 5 2 8 2" xfId="21403" xr:uid="{00000000-0005-0000-0000-0000010A0000}"/>
    <cellStyle name="Standard 10 5 2 8 3" xfId="34887" xr:uid="{00000000-0005-0000-0000-0000010A0000}"/>
    <cellStyle name="Standard 10 5 2 8 4" xfId="48378" xr:uid="{00000000-0005-0000-0000-0000010A0000}"/>
    <cellStyle name="Standard 10 5 2 9" xfId="11308" xr:uid="{00000000-0005-0000-0000-0000010A0000}"/>
    <cellStyle name="Standard 10 5 2 9 2" xfId="24759" xr:uid="{00000000-0005-0000-0000-0000010A0000}"/>
    <cellStyle name="Standard 10 5 2 9 3" xfId="38243" xr:uid="{00000000-0005-0000-0000-0000010A0000}"/>
    <cellStyle name="Standard 10 5 2 9 4" xfId="51734" xr:uid="{00000000-0005-0000-0000-0000010A0000}"/>
    <cellStyle name="Standard 10 5 3" xfId="1359" xr:uid="{00000000-0005-0000-0000-00000D0A0000}"/>
    <cellStyle name="Standard 10 5 3 10" xfId="28321" xr:uid="{00000000-0005-0000-0000-00000D0A0000}"/>
    <cellStyle name="Standard 10 5 3 11" xfId="41812" xr:uid="{00000000-0005-0000-0000-00000D0A0000}"/>
    <cellStyle name="Standard 10 5 3 2" xfId="1930" xr:uid="{00000000-0005-0000-0000-00000E0A0000}"/>
    <cellStyle name="Standard 10 5 3 2 2" xfId="3070" xr:uid="{00000000-0005-0000-0000-00000F0A0000}"/>
    <cellStyle name="Standard 10 5 3 2 2 2" xfId="6431" xr:uid="{00000000-0005-0000-0000-00000F0A0000}"/>
    <cellStyle name="Standard 10 5 3 2 2 2 2" xfId="19882" xr:uid="{00000000-0005-0000-0000-00000F0A0000}"/>
    <cellStyle name="Standard 10 5 3 2 2 2 3" xfId="33366" xr:uid="{00000000-0005-0000-0000-00000F0A0000}"/>
    <cellStyle name="Standard 10 5 3 2 2 2 4" xfId="46857" xr:uid="{00000000-0005-0000-0000-00000F0A0000}"/>
    <cellStyle name="Standard 10 5 3 2 2 3" xfId="9787" xr:uid="{00000000-0005-0000-0000-00000F0A0000}"/>
    <cellStyle name="Standard 10 5 3 2 2 3 2" xfId="23238" xr:uid="{00000000-0005-0000-0000-00000F0A0000}"/>
    <cellStyle name="Standard 10 5 3 2 2 3 3" xfId="36722" xr:uid="{00000000-0005-0000-0000-00000F0A0000}"/>
    <cellStyle name="Standard 10 5 3 2 2 3 4" xfId="50213" xr:uid="{00000000-0005-0000-0000-00000F0A0000}"/>
    <cellStyle name="Standard 10 5 3 2 2 4" xfId="13143" xr:uid="{00000000-0005-0000-0000-00000F0A0000}"/>
    <cellStyle name="Standard 10 5 3 2 2 4 2" xfId="26594" xr:uid="{00000000-0005-0000-0000-00000F0A0000}"/>
    <cellStyle name="Standard 10 5 3 2 2 4 3" xfId="40078" xr:uid="{00000000-0005-0000-0000-00000F0A0000}"/>
    <cellStyle name="Standard 10 5 3 2 2 4 4" xfId="53569" xr:uid="{00000000-0005-0000-0000-00000F0A0000}"/>
    <cellStyle name="Standard 10 5 3 2 2 5" xfId="16525" xr:uid="{00000000-0005-0000-0000-00000F0A0000}"/>
    <cellStyle name="Standard 10 5 3 2 2 6" xfId="30009" xr:uid="{00000000-0005-0000-0000-00000F0A0000}"/>
    <cellStyle name="Standard 10 5 3 2 2 7" xfId="43500" xr:uid="{00000000-0005-0000-0000-00000F0A0000}"/>
    <cellStyle name="Standard 10 5 3 2 3" xfId="5304" xr:uid="{00000000-0005-0000-0000-00000E0A0000}"/>
    <cellStyle name="Standard 10 5 3 2 3 2" xfId="18755" xr:uid="{00000000-0005-0000-0000-00000E0A0000}"/>
    <cellStyle name="Standard 10 5 3 2 3 3" xfId="32239" xr:uid="{00000000-0005-0000-0000-00000E0A0000}"/>
    <cellStyle name="Standard 10 5 3 2 3 4" xfId="45730" xr:uid="{00000000-0005-0000-0000-00000E0A0000}"/>
    <cellStyle name="Standard 10 5 3 2 4" xfId="8660" xr:uid="{00000000-0005-0000-0000-00000E0A0000}"/>
    <cellStyle name="Standard 10 5 3 2 4 2" xfId="22111" xr:uid="{00000000-0005-0000-0000-00000E0A0000}"/>
    <cellStyle name="Standard 10 5 3 2 4 3" xfId="35595" xr:uid="{00000000-0005-0000-0000-00000E0A0000}"/>
    <cellStyle name="Standard 10 5 3 2 4 4" xfId="49086" xr:uid="{00000000-0005-0000-0000-00000E0A0000}"/>
    <cellStyle name="Standard 10 5 3 2 5" xfId="12016" xr:uid="{00000000-0005-0000-0000-00000E0A0000}"/>
    <cellStyle name="Standard 10 5 3 2 5 2" xfId="25467" xr:uid="{00000000-0005-0000-0000-00000E0A0000}"/>
    <cellStyle name="Standard 10 5 3 2 5 3" xfId="38951" xr:uid="{00000000-0005-0000-0000-00000E0A0000}"/>
    <cellStyle name="Standard 10 5 3 2 5 4" xfId="52442" xr:uid="{00000000-0005-0000-0000-00000E0A0000}"/>
    <cellStyle name="Standard 10 5 3 2 6" xfId="15398" xr:uid="{00000000-0005-0000-0000-00000E0A0000}"/>
    <cellStyle name="Standard 10 5 3 2 7" xfId="28882" xr:uid="{00000000-0005-0000-0000-00000E0A0000}"/>
    <cellStyle name="Standard 10 5 3 2 8" xfId="42373" xr:uid="{00000000-0005-0000-0000-00000E0A0000}"/>
    <cellStyle name="Standard 10 5 3 3" xfId="2510" xr:uid="{00000000-0005-0000-0000-0000100A0000}"/>
    <cellStyle name="Standard 10 5 3 3 2" xfId="5871" xr:uid="{00000000-0005-0000-0000-0000100A0000}"/>
    <cellStyle name="Standard 10 5 3 3 2 2" xfId="19322" xr:uid="{00000000-0005-0000-0000-0000100A0000}"/>
    <cellStyle name="Standard 10 5 3 3 2 3" xfId="32806" xr:uid="{00000000-0005-0000-0000-0000100A0000}"/>
    <cellStyle name="Standard 10 5 3 3 2 4" xfId="46297" xr:uid="{00000000-0005-0000-0000-0000100A0000}"/>
    <cellStyle name="Standard 10 5 3 3 3" xfId="9227" xr:uid="{00000000-0005-0000-0000-0000100A0000}"/>
    <cellStyle name="Standard 10 5 3 3 3 2" xfId="22678" xr:uid="{00000000-0005-0000-0000-0000100A0000}"/>
    <cellStyle name="Standard 10 5 3 3 3 3" xfId="36162" xr:uid="{00000000-0005-0000-0000-0000100A0000}"/>
    <cellStyle name="Standard 10 5 3 3 3 4" xfId="49653" xr:uid="{00000000-0005-0000-0000-0000100A0000}"/>
    <cellStyle name="Standard 10 5 3 3 4" xfId="12583" xr:uid="{00000000-0005-0000-0000-0000100A0000}"/>
    <cellStyle name="Standard 10 5 3 3 4 2" xfId="26034" xr:uid="{00000000-0005-0000-0000-0000100A0000}"/>
    <cellStyle name="Standard 10 5 3 3 4 3" xfId="39518" xr:uid="{00000000-0005-0000-0000-0000100A0000}"/>
    <cellStyle name="Standard 10 5 3 3 4 4" xfId="53009" xr:uid="{00000000-0005-0000-0000-0000100A0000}"/>
    <cellStyle name="Standard 10 5 3 3 5" xfId="15965" xr:uid="{00000000-0005-0000-0000-0000100A0000}"/>
    <cellStyle name="Standard 10 5 3 3 6" xfId="29449" xr:uid="{00000000-0005-0000-0000-0000100A0000}"/>
    <cellStyle name="Standard 10 5 3 3 7" xfId="42940" xr:uid="{00000000-0005-0000-0000-0000100A0000}"/>
    <cellStyle name="Standard 10 5 3 4" xfId="3615" xr:uid="{00000000-0005-0000-0000-0000110A0000}"/>
    <cellStyle name="Standard 10 5 3 4 2" xfId="6976" xr:uid="{00000000-0005-0000-0000-0000110A0000}"/>
    <cellStyle name="Standard 10 5 3 4 2 2" xfId="20427" xr:uid="{00000000-0005-0000-0000-0000110A0000}"/>
    <cellStyle name="Standard 10 5 3 4 2 3" xfId="33911" xr:uid="{00000000-0005-0000-0000-0000110A0000}"/>
    <cellStyle name="Standard 10 5 3 4 2 4" xfId="47402" xr:uid="{00000000-0005-0000-0000-0000110A0000}"/>
    <cellStyle name="Standard 10 5 3 4 3" xfId="10332" xr:uid="{00000000-0005-0000-0000-0000110A0000}"/>
    <cellStyle name="Standard 10 5 3 4 3 2" xfId="23783" xr:uid="{00000000-0005-0000-0000-0000110A0000}"/>
    <cellStyle name="Standard 10 5 3 4 3 3" xfId="37267" xr:uid="{00000000-0005-0000-0000-0000110A0000}"/>
    <cellStyle name="Standard 10 5 3 4 3 4" xfId="50758" xr:uid="{00000000-0005-0000-0000-0000110A0000}"/>
    <cellStyle name="Standard 10 5 3 4 4" xfId="13688" xr:uid="{00000000-0005-0000-0000-0000110A0000}"/>
    <cellStyle name="Standard 10 5 3 4 4 2" xfId="27139" xr:uid="{00000000-0005-0000-0000-0000110A0000}"/>
    <cellStyle name="Standard 10 5 3 4 4 3" xfId="40623" xr:uid="{00000000-0005-0000-0000-0000110A0000}"/>
    <cellStyle name="Standard 10 5 3 4 4 4" xfId="54114" xr:uid="{00000000-0005-0000-0000-0000110A0000}"/>
    <cellStyle name="Standard 10 5 3 4 5" xfId="17070" xr:uid="{00000000-0005-0000-0000-0000110A0000}"/>
    <cellStyle name="Standard 10 5 3 4 6" xfId="30554" xr:uid="{00000000-0005-0000-0000-0000110A0000}"/>
    <cellStyle name="Standard 10 5 3 4 7" xfId="44045" xr:uid="{00000000-0005-0000-0000-0000110A0000}"/>
    <cellStyle name="Standard 10 5 3 5" xfId="4195" xr:uid="{00000000-0005-0000-0000-0000120A0000}"/>
    <cellStyle name="Standard 10 5 3 5 2" xfId="7552" xr:uid="{00000000-0005-0000-0000-0000120A0000}"/>
    <cellStyle name="Standard 10 5 3 5 2 2" xfId="21003" xr:uid="{00000000-0005-0000-0000-0000120A0000}"/>
    <cellStyle name="Standard 10 5 3 5 2 3" xfId="34487" xr:uid="{00000000-0005-0000-0000-0000120A0000}"/>
    <cellStyle name="Standard 10 5 3 5 2 4" xfId="47978" xr:uid="{00000000-0005-0000-0000-0000120A0000}"/>
    <cellStyle name="Standard 10 5 3 5 3" xfId="10908" xr:uid="{00000000-0005-0000-0000-0000120A0000}"/>
    <cellStyle name="Standard 10 5 3 5 3 2" xfId="24359" xr:uid="{00000000-0005-0000-0000-0000120A0000}"/>
    <cellStyle name="Standard 10 5 3 5 3 3" xfId="37843" xr:uid="{00000000-0005-0000-0000-0000120A0000}"/>
    <cellStyle name="Standard 10 5 3 5 3 4" xfId="51334" xr:uid="{00000000-0005-0000-0000-0000120A0000}"/>
    <cellStyle name="Standard 10 5 3 5 4" xfId="14264" xr:uid="{00000000-0005-0000-0000-0000120A0000}"/>
    <cellStyle name="Standard 10 5 3 5 4 2" xfId="27715" xr:uid="{00000000-0005-0000-0000-0000120A0000}"/>
    <cellStyle name="Standard 10 5 3 5 4 3" xfId="41199" xr:uid="{00000000-0005-0000-0000-0000120A0000}"/>
    <cellStyle name="Standard 10 5 3 5 4 4" xfId="54690" xr:uid="{00000000-0005-0000-0000-0000120A0000}"/>
    <cellStyle name="Standard 10 5 3 5 5" xfId="17646" xr:uid="{00000000-0005-0000-0000-0000120A0000}"/>
    <cellStyle name="Standard 10 5 3 5 6" xfId="31130" xr:uid="{00000000-0005-0000-0000-0000120A0000}"/>
    <cellStyle name="Standard 10 5 3 5 7" xfId="44621" xr:uid="{00000000-0005-0000-0000-0000120A0000}"/>
    <cellStyle name="Standard 10 5 3 6" xfId="4745" xr:uid="{00000000-0005-0000-0000-00000D0A0000}"/>
    <cellStyle name="Standard 10 5 3 6 2" xfId="18196" xr:uid="{00000000-0005-0000-0000-00000D0A0000}"/>
    <cellStyle name="Standard 10 5 3 6 3" xfId="31680" xr:uid="{00000000-0005-0000-0000-00000D0A0000}"/>
    <cellStyle name="Standard 10 5 3 6 4" xfId="45171" xr:uid="{00000000-0005-0000-0000-00000D0A0000}"/>
    <cellStyle name="Standard 10 5 3 7" xfId="8101" xr:uid="{00000000-0005-0000-0000-00000D0A0000}"/>
    <cellStyle name="Standard 10 5 3 7 2" xfId="21552" xr:uid="{00000000-0005-0000-0000-00000D0A0000}"/>
    <cellStyle name="Standard 10 5 3 7 3" xfId="35036" xr:uid="{00000000-0005-0000-0000-00000D0A0000}"/>
    <cellStyle name="Standard 10 5 3 7 4" xfId="48527" xr:uid="{00000000-0005-0000-0000-00000D0A0000}"/>
    <cellStyle name="Standard 10 5 3 8" xfId="11457" xr:uid="{00000000-0005-0000-0000-00000D0A0000}"/>
    <cellStyle name="Standard 10 5 3 8 2" xfId="24908" xr:uid="{00000000-0005-0000-0000-00000D0A0000}"/>
    <cellStyle name="Standard 10 5 3 8 3" xfId="38392" xr:uid="{00000000-0005-0000-0000-00000D0A0000}"/>
    <cellStyle name="Standard 10 5 3 8 4" xfId="51883" xr:uid="{00000000-0005-0000-0000-00000D0A0000}"/>
    <cellStyle name="Standard 10 5 3 9" xfId="14838" xr:uid="{00000000-0005-0000-0000-00000D0A0000}"/>
    <cellStyle name="Standard 10 5 4" xfId="1684" xr:uid="{00000000-0005-0000-0000-0000130A0000}"/>
    <cellStyle name="Standard 10 5 4 2" xfId="2820" xr:uid="{00000000-0005-0000-0000-0000140A0000}"/>
    <cellStyle name="Standard 10 5 4 2 2" xfId="6181" xr:uid="{00000000-0005-0000-0000-0000140A0000}"/>
    <cellStyle name="Standard 10 5 4 2 2 2" xfId="19632" xr:uid="{00000000-0005-0000-0000-0000140A0000}"/>
    <cellStyle name="Standard 10 5 4 2 2 3" xfId="33116" xr:uid="{00000000-0005-0000-0000-0000140A0000}"/>
    <cellStyle name="Standard 10 5 4 2 2 4" xfId="46607" xr:uid="{00000000-0005-0000-0000-0000140A0000}"/>
    <cellStyle name="Standard 10 5 4 2 3" xfId="9537" xr:uid="{00000000-0005-0000-0000-0000140A0000}"/>
    <cellStyle name="Standard 10 5 4 2 3 2" xfId="22988" xr:uid="{00000000-0005-0000-0000-0000140A0000}"/>
    <cellStyle name="Standard 10 5 4 2 3 3" xfId="36472" xr:uid="{00000000-0005-0000-0000-0000140A0000}"/>
    <cellStyle name="Standard 10 5 4 2 3 4" xfId="49963" xr:uid="{00000000-0005-0000-0000-0000140A0000}"/>
    <cellStyle name="Standard 10 5 4 2 4" xfId="12893" xr:uid="{00000000-0005-0000-0000-0000140A0000}"/>
    <cellStyle name="Standard 10 5 4 2 4 2" xfId="26344" xr:uid="{00000000-0005-0000-0000-0000140A0000}"/>
    <cellStyle name="Standard 10 5 4 2 4 3" xfId="39828" xr:uid="{00000000-0005-0000-0000-0000140A0000}"/>
    <cellStyle name="Standard 10 5 4 2 4 4" xfId="53319" xr:uid="{00000000-0005-0000-0000-0000140A0000}"/>
    <cellStyle name="Standard 10 5 4 2 5" xfId="16275" xr:uid="{00000000-0005-0000-0000-0000140A0000}"/>
    <cellStyle name="Standard 10 5 4 2 6" xfId="29759" xr:uid="{00000000-0005-0000-0000-0000140A0000}"/>
    <cellStyle name="Standard 10 5 4 2 7" xfId="43250" xr:uid="{00000000-0005-0000-0000-0000140A0000}"/>
    <cellStyle name="Standard 10 5 4 3" xfId="5054" xr:uid="{00000000-0005-0000-0000-0000130A0000}"/>
    <cellStyle name="Standard 10 5 4 3 2" xfId="18505" xr:uid="{00000000-0005-0000-0000-0000130A0000}"/>
    <cellStyle name="Standard 10 5 4 3 3" xfId="31989" xr:uid="{00000000-0005-0000-0000-0000130A0000}"/>
    <cellStyle name="Standard 10 5 4 3 4" xfId="45480" xr:uid="{00000000-0005-0000-0000-0000130A0000}"/>
    <cellStyle name="Standard 10 5 4 4" xfId="8410" xr:uid="{00000000-0005-0000-0000-0000130A0000}"/>
    <cellStyle name="Standard 10 5 4 4 2" xfId="21861" xr:uid="{00000000-0005-0000-0000-0000130A0000}"/>
    <cellStyle name="Standard 10 5 4 4 3" xfId="35345" xr:uid="{00000000-0005-0000-0000-0000130A0000}"/>
    <cellStyle name="Standard 10 5 4 4 4" xfId="48836" xr:uid="{00000000-0005-0000-0000-0000130A0000}"/>
    <cellStyle name="Standard 10 5 4 5" xfId="11766" xr:uid="{00000000-0005-0000-0000-0000130A0000}"/>
    <cellStyle name="Standard 10 5 4 5 2" xfId="25217" xr:uid="{00000000-0005-0000-0000-0000130A0000}"/>
    <cellStyle name="Standard 10 5 4 5 3" xfId="38701" xr:uid="{00000000-0005-0000-0000-0000130A0000}"/>
    <cellStyle name="Standard 10 5 4 5 4" xfId="52192" xr:uid="{00000000-0005-0000-0000-0000130A0000}"/>
    <cellStyle name="Standard 10 5 4 6" xfId="15148" xr:uid="{00000000-0005-0000-0000-0000130A0000}"/>
    <cellStyle name="Standard 10 5 4 7" xfId="28632" xr:uid="{00000000-0005-0000-0000-0000130A0000}"/>
    <cellStyle name="Standard 10 5 4 8" xfId="42123" xr:uid="{00000000-0005-0000-0000-0000130A0000}"/>
    <cellStyle name="Standard 10 5 5" xfId="2244" xr:uid="{00000000-0005-0000-0000-0000150A0000}"/>
    <cellStyle name="Standard 10 5 5 2" xfId="5618" xr:uid="{00000000-0005-0000-0000-0000150A0000}"/>
    <cellStyle name="Standard 10 5 5 2 2" xfId="19069" xr:uid="{00000000-0005-0000-0000-0000150A0000}"/>
    <cellStyle name="Standard 10 5 5 2 3" xfId="32553" xr:uid="{00000000-0005-0000-0000-0000150A0000}"/>
    <cellStyle name="Standard 10 5 5 2 4" xfId="46044" xr:uid="{00000000-0005-0000-0000-0000150A0000}"/>
    <cellStyle name="Standard 10 5 5 3" xfId="8974" xr:uid="{00000000-0005-0000-0000-0000150A0000}"/>
    <cellStyle name="Standard 10 5 5 3 2" xfId="22425" xr:uid="{00000000-0005-0000-0000-0000150A0000}"/>
    <cellStyle name="Standard 10 5 5 3 3" xfId="35909" xr:uid="{00000000-0005-0000-0000-0000150A0000}"/>
    <cellStyle name="Standard 10 5 5 3 4" xfId="49400" xr:uid="{00000000-0005-0000-0000-0000150A0000}"/>
    <cellStyle name="Standard 10 5 5 4" xfId="12330" xr:uid="{00000000-0005-0000-0000-0000150A0000}"/>
    <cellStyle name="Standard 10 5 5 4 2" xfId="25781" xr:uid="{00000000-0005-0000-0000-0000150A0000}"/>
    <cellStyle name="Standard 10 5 5 4 3" xfId="39265" xr:uid="{00000000-0005-0000-0000-0000150A0000}"/>
    <cellStyle name="Standard 10 5 5 4 4" xfId="52756" xr:uid="{00000000-0005-0000-0000-0000150A0000}"/>
    <cellStyle name="Standard 10 5 5 5" xfId="15712" xr:uid="{00000000-0005-0000-0000-0000150A0000}"/>
    <cellStyle name="Standard 10 5 5 6" xfId="29196" xr:uid="{00000000-0005-0000-0000-0000150A0000}"/>
    <cellStyle name="Standard 10 5 5 7" xfId="42687" xr:uid="{00000000-0005-0000-0000-0000150A0000}"/>
    <cellStyle name="Standard 10 5 6" xfId="3362" xr:uid="{00000000-0005-0000-0000-0000160A0000}"/>
    <cellStyle name="Standard 10 5 6 2" xfId="6723" xr:uid="{00000000-0005-0000-0000-0000160A0000}"/>
    <cellStyle name="Standard 10 5 6 2 2" xfId="20174" xr:uid="{00000000-0005-0000-0000-0000160A0000}"/>
    <cellStyle name="Standard 10 5 6 2 3" xfId="33658" xr:uid="{00000000-0005-0000-0000-0000160A0000}"/>
    <cellStyle name="Standard 10 5 6 2 4" xfId="47149" xr:uid="{00000000-0005-0000-0000-0000160A0000}"/>
    <cellStyle name="Standard 10 5 6 3" xfId="10079" xr:uid="{00000000-0005-0000-0000-0000160A0000}"/>
    <cellStyle name="Standard 10 5 6 3 2" xfId="23530" xr:uid="{00000000-0005-0000-0000-0000160A0000}"/>
    <cellStyle name="Standard 10 5 6 3 3" xfId="37014" xr:uid="{00000000-0005-0000-0000-0000160A0000}"/>
    <cellStyle name="Standard 10 5 6 3 4" xfId="50505" xr:uid="{00000000-0005-0000-0000-0000160A0000}"/>
    <cellStyle name="Standard 10 5 6 4" xfId="13435" xr:uid="{00000000-0005-0000-0000-0000160A0000}"/>
    <cellStyle name="Standard 10 5 6 4 2" xfId="26886" xr:uid="{00000000-0005-0000-0000-0000160A0000}"/>
    <cellStyle name="Standard 10 5 6 4 3" xfId="40370" xr:uid="{00000000-0005-0000-0000-0000160A0000}"/>
    <cellStyle name="Standard 10 5 6 4 4" xfId="53861" xr:uid="{00000000-0005-0000-0000-0000160A0000}"/>
    <cellStyle name="Standard 10 5 6 5" xfId="16817" xr:uid="{00000000-0005-0000-0000-0000160A0000}"/>
    <cellStyle name="Standard 10 5 6 6" xfId="30301" xr:uid="{00000000-0005-0000-0000-0000160A0000}"/>
    <cellStyle name="Standard 10 5 6 7" xfId="43792" xr:uid="{00000000-0005-0000-0000-0000160A0000}"/>
    <cellStyle name="Standard 10 5 7" xfId="3942" xr:uid="{00000000-0005-0000-0000-0000170A0000}"/>
    <cellStyle name="Standard 10 5 7 2" xfId="7299" xr:uid="{00000000-0005-0000-0000-0000170A0000}"/>
    <cellStyle name="Standard 10 5 7 2 2" xfId="20750" xr:uid="{00000000-0005-0000-0000-0000170A0000}"/>
    <cellStyle name="Standard 10 5 7 2 3" xfId="34234" xr:uid="{00000000-0005-0000-0000-0000170A0000}"/>
    <cellStyle name="Standard 10 5 7 2 4" xfId="47725" xr:uid="{00000000-0005-0000-0000-0000170A0000}"/>
    <cellStyle name="Standard 10 5 7 3" xfId="10655" xr:uid="{00000000-0005-0000-0000-0000170A0000}"/>
    <cellStyle name="Standard 10 5 7 3 2" xfId="24106" xr:uid="{00000000-0005-0000-0000-0000170A0000}"/>
    <cellStyle name="Standard 10 5 7 3 3" xfId="37590" xr:uid="{00000000-0005-0000-0000-0000170A0000}"/>
    <cellStyle name="Standard 10 5 7 3 4" xfId="51081" xr:uid="{00000000-0005-0000-0000-0000170A0000}"/>
    <cellStyle name="Standard 10 5 7 4" xfId="14011" xr:uid="{00000000-0005-0000-0000-0000170A0000}"/>
    <cellStyle name="Standard 10 5 7 4 2" xfId="27462" xr:uid="{00000000-0005-0000-0000-0000170A0000}"/>
    <cellStyle name="Standard 10 5 7 4 3" xfId="40946" xr:uid="{00000000-0005-0000-0000-0000170A0000}"/>
    <cellStyle name="Standard 10 5 7 4 4" xfId="54437" xr:uid="{00000000-0005-0000-0000-0000170A0000}"/>
    <cellStyle name="Standard 10 5 7 5" xfId="17393" xr:uid="{00000000-0005-0000-0000-0000170A0000}"/>
    <cellStyle name="Standard 10 5 7 6" xfId="30877" xr:uid="{00000000-0005-0000-0000-0000170A0000}"/>
    <cellStyle name="Standard 10 5 7 7" xfId="44368" xr:uid="{00000000-0005-0000-0000-0000170A0000}"/>
    <cellStyle name="Standard 10 5 8" xfId="4492" xr:uid="{00000000-0005-0000-0000-0000000A0000}"/>
    <cellStyle name="Standard 10 5 8 2" xfId="17943" xr:uid="{00000000-0005-0000-0000-0000000A0000}"/>
    <cellStyle name="Standard 10 5 8 3" xfId="31427" xr:uid="{00000000-0005-0000-0000-0000000A0000}"/>
    <cellStyle name="Standard 10 5 8 4" xfId="44918" xr:uid="{00000000-0005-0000-0000-0000000A0000}"/>
    <cellStyle name="Standard 10 5 9" xfId="7848" xr:uid="{00000000-0005-0000-0000-0000000A0000}"/>
    <cellStyle name="Standard 10 5 9 2" xfId="21299" xr:uid="{00000000-0005-0000-0000-0000000A0000}"/>
    <cellStyle name="Standard 10 5 9 3" xfId="34783" xr:uid="{00000000-0005-0000-0000-0000000A0000}"/>
    <cellStyle name="Standard 10 5 9 4" xfId="48274" xr:uid="{00000000-0005-0000-0000-0000000A0000}"/>
    <cellStyle name="Standard 10 6" xfId="431" xr:uid="{00000000-0005-0000-0000-000003020000}"/>
    <cellStyle name="Standard 10 6 10" xfId="14680" xr:uid="{00000000-0005-0000-0000-0000180A0000}"/>
    <cellStyle name="Standard 10 6 11" xfId="28163" xr:uid="{00000000-0005-0000-0000-0000180A0000}"/>
    <cellStyle name="Standard 10 6 12" xfId="41654" xr:uid="{00000000-0005-0000-0000-0000180A0000}"/>
    <cellStyle name="Standard 10 6 2" xfId="1448" xr:uid="{00000000-0005-0000-0000-0000190A0000}"/>
    <cellStyle name="Standard 10 6 2 10" xfId="28413" xr:uid="{00000000-0005-0000-0000-0000190A0000}"/>
    <cellStyle name="Standard 10 6 2 11" xfId="41904" xr:uid="{00000000-0005-0000-0000-0000190A0000}"/>
    <cellStyle name="Standard 10 6 2 2" xfId="2022" xr:uid="{00000000-0005-0000-0000-00001A0A0000}"/>
    <cellStyle name="Standard 10 6 2 2 2" xfId="3162" xr:uid="{00000000-0005-0000-0000-00001B0A0000}"/>
    <cellStyle name="Standard 10 6 2 2 2 2" xfId="6523" xr:uid="{00000000-0005-0000-0000-00001B0A0000}"/>
    <cellStyle name="Standard 10 6 2 2 2 2 2" xfId="19974" xr:uid="{00000000-0005-0000-0000-00001B0A0000}"/>
    <cellStyle name="Standard 10 6 2 2 2 2 3" xfId="33458" xr:uid="{00000000-0005-0000-0000-00001B0A0000}"/>
    <cellStyle name="Standard 10 6 2 2 2 2 4" xfId="46949" xr:uid="{00000000-0005-0000-0000-00001B0A0000}"/>
    <cellStyle name="Standard 10 6 2 2 2 3" xfId="9879" xr:uid="{00000000-0005-0000-0000-00001B0A0000}"/>
    <cellStyle name="Standard 10 6 2 2 2 3 2" xfId="23330" xr:uid="{00000000-0005-0000-0000-00001B0A0000}"/>
    <cellStyle name="Standard 10 6 2 2 2 3 3" xfId="36814" xr:uid="{00000000-0005-0000-0000-00001B0A0000}"/>
    <cellStyle name="Standard 10 6 2 2 2 3 4" xfId="50305" xr:uid="{00000000-0005-0000-0000-00001B0A0000}"/>
    <cellStyle name="Standard 10 6 2 2 2 4" xfId="13235" xr:uid="{00000000-0005-0000-0000-00001B0A0000}"/>
    <cellStyle name="Standard 10 6 2 2 2 4 2" xfId="26686" xr:uid="{00000000-0005-0000-0000-00001B0A0000}"/>
    <cellStyle name="Standard 10 6 2 2 2 4 3" xfId="40170" xr:uid="{00000000-0005-0000-0000-00001B0A0000}"/>
    <cellStyle name="Standard 10 6 2 2 2 4 4" xfId="53661" xr:uid="{00000000-0005-0000-0000-00001B0A0000}"/>
    <cellStyle name="Standard 10 6 2 2 2 5" xfId="16617" xr:uid="{00000000-0005-0000-0000-00001B0A0000}"/>
    <cellStyle name="Standard 10 6 2 2 2 6" xfId="30101" xr:uid="{00000000-0005-0000-0000-00001B0A0000}"/>
    <cellStyle name="Standard 10 6 2 2 2 7" xfId="43592" xr:uid="{00000000-0005-0000-0000-00001B0A0000}"/>
    <cellStyle name="Standard 10 6 2 2 3" xfId="5396" xr:uid="{00000000-0005-0000-0000-00001A0A0000}"/>
    <cellStyle name="Standard 10 6 2 2 3 2" xfId="18847" xr:uid="{00000000-0005-0000-0000-00001A0A0000}"/>
    <cellStyle name="Standard 10 6 2 2 3 3" xfId="32331" xr:uid="{00000000-0005-0000-0000-00001A0A0000}"/>
    <cellStyle name="Standard 10 6 2 2 3 4" xfId="45822" xr:uid="{00000000-0005-0000-0000-00001A0A0000}"/>
    <cellStyle name="Standard 10 6 2 2 4" xfId="8752" xr:uid="{00000000-0005-0000-0000-00001A0A0000}"/>
    <cellStyle name="Standard 10 6 2 2 4 2" xfId="22203" xr:uid="{00000000-0005-0000-0000-00001A0A0000}"/>
    <cellStyle name="Standard 10 6 2 2 4 3" xfId="35687" xr:uid="{00000000-0005-0000-0000-00001A0A0000}"/>
    <cellStyle name="Standard 10 6 2 2 4 4" xfId="49178" xr:uid="{00000000-0005-0000-0000-00001A0A0000}"/>
    <cellStyle name="Standard 10 6 2 2 5" xfId="12108" xr:uid="{00000000-0005-0000-0000-00001A0A0000}"/>
    <cellStyle name="Standard 10 6 2 2 5 2" xfId="25559" xr:uid="{00000000-0005-0000-0000-00001A0A0000}"/>
    <cellStyle name="Standard 10 6 2 2 5 3" xfId="39043" xr:uid="{00000000-0005-0000-0000-00001A0A0000}"/>
    <cellStyle name="Standard 10 6 2 2 5 4" xfId="52534" xr:uid="{00000000-0005-0000-0000-00001A0A0000}"/>
    <cellStyle name="Standard 10 6 2 2 6" xfId="15490" xr:uid="{00000000-0005-0000-0000-00001A0A0000}"/>
    <cellStyle name="Standard 10 6 2 2 7" xfId="28974" xr:uid="{00000000-0005-0000-0000-00001A0A0000}"/>
    <cellStyle name="Standard 10 6 2 2 8" xfId="42465" xr:uid="{00000000-0005-0000-0000-00001A0A0000}"/>
    <cellStyle name="Standard 10 6 2 3" xfId="2602" xr:uid="{00000000-0005-0000-0000-00001C0A0000}"/>
    <cellStyle name="Standard 10 6 2 3 2" xfId="5963" xr:uid="{00000000-0005-0000-0000-00001C0A0000}"/>
    <cellStyle name="Standard 10 6 2 3 2 2" xfId="19414" xr:uid="{00000000-0005-0000-0000-00001C0A0000}"/>
    <cellStyle name="Standard 10 6 2 3 2 3" xfId="32898" xr:uid="{00000000-0005-0000-0000-00001C0A0000}"/>
    <cellStyle name="Standard 10 6 2 3 2 4" xfId="46389" xr:uid="{00000000-0005-0000-0000-00001C0A0000}"/>
    <cellStyle name="Standard 10 6 2 3 3" xfId="9319" xr:uid="{00000000-0005-0000-0000-00001C0A0000}"/>
    <cellStyle name="Standard 10 6 2 3 3 2" xfId="22770" xr:uid="{00000000-0005-0000-0000-00001C0A0000}"/>
    <cellStyle name="Standard 10 6 2 3 3 3" xfId="36254" xr:uid="{00000000-0005-0000-0000-00001C0A0000}"/>
    <cellStyle name="Standard 10 6 2 3 3 4" xfId="49745" xr:uid="{00000000-0005-0000-0000-00001C0A0000}"/>
    <cellStyle name="Standard 10 6 2 3 4" xfId="12675" xr:uid="{00000000-0005-0000-0000-00001C0A0000}"/>
    <cellStyle name="Standard 10 6 2 3 4 2" xfId="26126" xr:uid="{00000000-0005-0000-0000-00001C0A0000}"/>
    <cellStyle name="Standard 10 6 2 3 4 3" xfId="39610" xr:uid="{00000000-0005-0000-0000-00001C0A0000}"/>
    <cellStyle name="Standard 10 6 2 3 4 4" xfId="53101" xr:uid="{00000000-0005-0000-0000-00001C0A0000}"/>
    <cellStyle name="Standard 10 6 2 3 5" xfId="16057" xr:uid="{00000000-0005-0000-0000-00001C0A0000}"/>
    <cellStyle name="Standard 10 6 2 3 6" xfId="29541" xr:uid="{00000000-0005-0000-0000-00001C0A0000}"/>
    <cellStyle name="Standard 10 6 2 3 7" xfId="43032" xr:uid="{00000000-0005-0000-0000-00001C0A0000}"/>
    <cellStyle name="Standard 10 6 2 4" xfId="3707" xr:uid="{00000000-0005-0000-0000-00001D0A0000}"/>
    <cellStyle name="Standard 10 6 2 4 2" xfId="7068" xr:uid="{00000000-0005-0000-0000-00001D0A0000}"/>
    <cellStyle name="Standard 10 6 2 4 2 2" xfId="20519" xr:uid="{00000000-0005-0000-0000-00001D0A0000}"/>
    <cellStyle name="Standard 10 6 2 4 2 3" xfId="34003" xr:uid="{00000000-0005-0000-0000-00001D0A0000}"/>
    <cellStyle name="Standard 10 6 2 4 2 4" xfId="47494" xr:uid="{00000000-0005-0000-0000-00001D0A0000}"/>
    <cellStyle name="Standard 10 6 2 4 3" xfId="10424" xr:uid="{00000000-0005-0000-0000-00001D0A0000}"/>
    <cellStyle name="Standard 10 6 2 4 3 2" xfId="23875" xr:uid="{00000000-0005-0000-0000-00001D0A0000}"/>
    <cellStyle name="Standard 10 6 2 4 3 3" xfId="37359" xr:uid="{00000000-0005-0000-0000-00001D0A0000}"/>
    <cellStyle name="Standard 10 6 2 4 3 4" xfId="50850" xr:uid="{00000000-0005-0000-0000-00001D0A0000}"/>
    <cellStyle name="Standard 10 6 2 4 4" xfId="13780" xr:uid="{00000000-0005-0000-0000-00001D0A0000}"/>
    <cellStyle name="Standard 10 6 2 4 4 2" xfId="27231" xr:uid="{00000000-0005-0000-0000-00001D0A0000}"/>
    <cellStyle name="Standard 10 6 2 4 4 3" xfId="40715" xr:uid="{00000000-0005-0000-0000-00001D0A0000}"/>
    <cellStyle name="Standard 10 6 2 4 4 4" xfId="54206" xr:uid="{00000000-0005-0000-0000-00001D0A0000}"/>
    <cellStyle name="Standard 10 6 2 4 5" xfId="17162" xr:uid="{00000000-0005-0000-0000-00001D0A0000}"/>
    <cellStyle name="Standard 10 6 2 4 6" xfId="30646" xr:uid="{00000000-0005-0000-0000-00001D0A0000}"/>
    <cellStyle name="Standard 10 6 2 4 7" xfId="44137" xr:uid="{00000000-0005-0000-0000-00001D0A0000}"/>
    <cellStyle name="Standard 10 6 2 5" xfId="4287" xr:uid="{00000000-0005-0000-0000-00001E0A0000}"/>
    <cellStyle name="Standard 10 6 2 5 2" xfId="7644" xr:uid="{00000000-0005-0000-0000-00001E0A0000}"/>
    <cellStyle name="Standard 10 6 2 5 2 2" xfId="21095" xr:uid="{00000000-0005-0000-0000-00001E0A0000}"/>
    <cellStyle name="Standard 10 6 2 5 2 3" xfId="34579" xr:uid="{00000000-0005-0000-0000-00001E0A0000}"/>
    <cellStyle name="Standard 10 6 2 5 2 4" xfId="48070" xr:uid="{00000000-0005-0000-0000-00001E0A0000}"/>
    <cellStyle name="Standard 10 6 2 5 3" xfId="11000" xr:uid="{00000000-0005-0000-0000-00001E0A0000}"/>
    <cellStyle name="Standard 10 6 2 5 3 2" xfId="24451" xr:uid="{00000000-0005-0000-0000-00001E0A0000}"/>
    <cellStyle name="Standard 10 6 2 5 3 3" xfId="37935" xr:uid="{00000000-0005-0000-0000-00001E0A0000}"/>
    <cellStyle name="Standard 10 6 2 5 3 4" xfId="51426" xr:uid="{00000000-0005-0000-0000-00001E0A0000}"/>
    <cellStyle name="Standard 10 6 2 5 4" xfId="14356" xr:uid="{00000000-0005-0000-0000-00001E0A0000}"/>
    <cellStyle name="Standard 10 6 2 5 4 2" xfId="27807" xr:uid="{00000000-0005-0000-0000-00001E0A0000}"/>
    <cellStyle name="Standard 10 6 2 5 4 3" xfId="41291" xr:uid="{00000000-0005-0000-0000-00001E0A0000}"/>
    <cellStyle name="Standard 10 6 2 5 4 4" xfId="54782" xr:uid="{00000000-0005-0000-0000-00001E0A0000}"/>
    <cellStyle name="Standard 10 6 2 5 5" xfId="17738" xr:uid="{00000000-0005-0000-0000-00001E0A0000}"/>
    <cellStyle name="Standard 10 6 2 5 6" xfId="31222" xr:uid="{00000000-0005-0000-0000-00001E0A0000}"/>
    <cellStyle name="Standard 10 6 2 5 7" xfId="44713" xr:uid="{00000000-0005-0000-0000-00001E0A0000}"/>
    <cellStyle name="Standard 10 6 2 6" xfId="4837" xr:uid="{00000000-0005-0000-0000-0000190A0000}"/>
    <cellStyle name="Standard 10 6 2 6 2" xfId="18288" xr:uid="{00000000-0005-0000-0000-0000190A0000}"/>
    <cellStyle name="Standard 10 6 2 6 3" xfId="31772" xr:uid="{00000000-0005-0000-0000-0000190A0000}"/>
    <cellStyle name="Standard 10 6 2 6 4" xfId="45263" xr:uid="{00000000-0005-0000-0000-0000190A0000}"/>
    <cellStyle name="Standard 10 6 2 7" xfId="8193" xr:uid="{00000000-0005-0000-0000-0000190A0000}"/>
    <cellStyle name="Standard 10 6 2 7 2" xfId="21644" xr:uid="{00000000-0005-0000-0000-0000190A0000}"/>
    <cellStyle name="Standard 10 6 2 7 3" xfId="35128" xr:uid="{00000000-0005-0000-0000-0000190A0000}"/>
    <cellStyle name="Standard 10 6 2 7 4" xfId="48619" xr:uid="{00000000-0005-0000-0000-0000190A0000}"/>
    <cellStyle name="Standard 10 6 2 8" xfId="11549" xr:uid="{00000000-0005-0000-0000-0000190A0000}"/>
    <cellStyle name="Standard 10 6 2 8 2" xfId="25000" xr:uid="{00000000-0005-0000-0000-0000190A0000}"/>
    <cellStyle name="Standard 10 6 2 8 3" xfId="38484" xr:uid="{00000000-0005-0000-0000-0000190A0000}"/>
    <cellStyle name="Standard 10 6 2 8 4" xfId="51975" xr:uid="{00000000-0005-0000-0000-0000190A0000}"/>
    <cellStyle name="Standard 10 6 2 9" xfId="14930" xr:uid="{00000000-0005-0000-0000-0000190A0000}"/>
    <cellStyle name="Standard 10 6 3" xfId="1773" xr:uid="{00000000-0005-0000-0000-00001F0A0000}"/>
    <cellStyle name="Standard 10 6 3 2" xfId="2912" xr:uid="{00000000-0005-0000-0000-0000200A0000}"/>
    <cellStyle name="Standard 10 6 3 2 2" xfId="6273" xr:uid="{00000000-0005-0000-0000-0000200A0000}"/>
    <cellStyle name="Standard 10 6 3 2 2 2" xfId="19724" xr:uid="{00000000-0005-0000-0000-0000200A0000}"/>
    <cellStyle name="Standard 10 6 3 2 2 3" xfId="33208" xr:uid="{00000000-0005-0000-0000-0000200A0000}"/>
    <cellStyle name="Standard 10 6 3 2 2 4" xfId="46699" xr:uid="{00000000-0005-0000-0000-0000200A0000}"/>
    <cellStyle name="Standard 10 6 3 2 3" xfId="9629" xr:uid="{00000000-0005-0000-0000-0000200A0000}"/>
    <cellStyle name="Standard 10 6 3 2 3 2" xfId="23080" xr:uid="{00000000-0005-0000-0000-0000200A0000}"/>
    <cellStyle name="Standard 10 6 3 2 3 3" xfId="36564" xr:uid="{00000000-0005-0000-0000-0000200A0000}"/>
    <cellStyle name="Standard 10 6 3 2 3 4" xfId="50055" xr:uid="{00000000-0005-0000-0000-0000200A0000}"/>
    <cellStyle name="Standard 10 6 3 2 4" xfId="12985" xr:uid="{00000000-0005-0000-0000-0000200A0000}"/>
    <cellStyle name="Standard 10 6 3 2 4 2" xfId="26436" xr:uid="{00000000-0005-0000-0000-0000200A0000}"/>
    <cellStyle name="Standard 10 6 3 2 4 3" xfId="39920" xr:uid="{00000000-0005-0000-0000-0000200A0000}"/>
    <cellStyle name="Standard 10 6 3 2 4 4" xfId="53411" xr:uid="{00000000-0005-0000-0000-0000200A0000}"/>
    <cellStyle name="Standard 10 6 3 2 5" xfId="16367" xr:uid="{00000000-0005-0000-0000-0000200A0000}"/>
    <cellStyle name="Standard 10 6 3 2 6" xfId="29851" xr:uid="{00000000-0005-0000-0000-0000200A0000}"/>
    <cellStyle name="Standard 10 6 3 2 7" xfId="43342" xr:uid="{00000000-0005-0000-0000-0000200A0000}"/>
    <cellStyle name="Standard 10 6 3 3" xfId="5146" xr:uid="{00000000-0005-0000-0000-00001F0A0000}"/>
    <cellStyle name="Standard 10 6 3 3 2" xfId="18597" xr:uid="{00000000-0005-0000-0000-00001F0A0000}"/>
    <cellStyle name="Standard 10 6 3 3 3" xfId="32081" xr:uid="{00000000-0005-0000-0000-00001F0A0000}"/>
    <cellStyle name="Standard 10 6 3 3 4" xfId="45572" xr:uid="{00000000-0005-0000-0000-00001F0A0000}"/>
    <cellStyle name="Standard 10 6 3 4" xfId="8502" xr:uid="{00000000-0005-0000-0000-00001F0A0000}"/>
    <cellStyle name="Standard 10 6 3 4 2" xfId="21953" xr:uid="{00000000-0005-0000-0000-00001F0A0000}"/>
    <cellStyle name="Standard 10 6 3 4 3" xfId="35437" xr:uid="{00000000-0005-0000-0000-00001F0A0000}"/>
    <cellStyle name="Standard 10 6 3 4 4" xfId="48928" xr:uid="{00000000-0005-0000-0000-00001F0A0000}"/>
    <cellStyle name="Standard 10 6 3 5" xfId="11858" xr:uid="{00000000-0005-0000-0000-00001F0A0000}"/>
    <cellStyle name="Standard 10 6 3 5 2" xfId="25309" xr:uid="{00000000-0005-0000-0000-00001F0A0000}"/>
    <cellStyle name="Standard 10 6 3 5 3" xfId="38793" xr:uid="{00000000-0005-0000-0000-00001F0A0000}"/>
    <cellStyle name="Standard 10 6 3 5 4" xfId="52284" xr:uid="{00000000-0005-0000-0000-00001F0A0000}"/>
    <cellStyle name="Standard 10 6 3 6" xfId="15240" xr:uid="{00000000-0005-0000-0000-00001F0A0000}"/>
    <cellStyle name="Standard 10 6 3 7" xfId="28724" xr:uid="{00000000-0005-0000-0000-00001F0A0000}"/>
    <cellStyle name="Standard 10 6 3 8" xfId="42215" xr:uid="{00000000-0005-0000-0000-00001F0A0000}"/>
    <cellStyle name="Standard 10 6 4" xfId="2351" xr:uid="{00000000-0005-0000-0000-0000210A0000}"/>
    <cellStyle name="Standard 10 6 4 2" xfId="5713" xr:uid="{00000000-0005-0000-0000-0000210A0000}"/>
    <cellStyle name="Standard 10 6 4 2 2" xfId="19164" xr:uid="{00000000-0005-0000-0000-0000210A0000}"/>
    <cellStyle name="Standard 10 6 4 2 3" xfId="32648" xr:uid="{00000000-0005-0000-0000-0000210A0000}"/>
    <cellStyle name="Standard 10 6 4 2 4" xfId="46139" xr:uid="{00000000-0005-0000-0000-0000210A0000}"/>
    <cellStyle name="Standard 10 6 4 3" xfId="9069" xr:uid="{00000000-0005-0000-0000-0000210A0000}"/>
    <cellStyle name="Standard 10 6 4 3 2" xfId="22520" xr:uid="{00000000-0005-0000-0000-0000210A0000}"/>
    <cellStyle name="Standard 10 6 4 3 3" xfId="36004" xr:uid="{00000000-0005-0000-0000-0000210A0000}"/>
    <cellStyle name="Standard 10 6 4 3 4" xfId="49495" xr:uid="{00000000-0005-0000-0000-0000210A0000}"/>
    <cellStyle name="Standard 10 6 4 4" xfId="12425" xr:uid="{00000000-0005-0000-0000-0000210A0000}"/>
    <cellStyle name="Standard 10 6 4 4 2" xfId="25876" xr:uid="{00000000-0005-0000-0000-0000210A0000}"/>
    <cellStyle name="Standard 10 6 4 4 3" xfId="39360" xr:uid="{00000000-0005-0000-0000-0000210A0000}"/>
    <cellStyle name="Standard 10 6 4 4 4" xfId="52851" xr:uid="{00000000-0005-0000-0000-0000210A0000}"/>
    <cellStyle name="Standard 10 6 4 5" xfId="15807" xr:uid="{00000000-0005-0000-0000-0000210A0000}"/>
    <cellStyle name="Standard 10 6 4 6" xfId="29291" xr:uid="{00000000-0005-0000-0000-0000210A0000}"/>
    <cellStyle name="Standard 10 6 4 7" xfId="42782" xr:uid="{00000000-0005-0000-0000-0000210A0000}"/>
    <cellStyle name="Standard 10 6 5" xfId="3457" xr:uid="{00000000-0005-0000-0000-0000220A0000}"/>
    <cellStyle name="Standard 10 6 5 2" xfId="6818" xr:uid="{00000000-0005-0000-0000-0000220A0000}"/>
    <cellStyle name="Standard 10 6 5 2 2" xfId="20269" xr:uid="{00000000-0005-0000-0000-0000220A0000}"/>
    <cellStyle name="Standard 10 6 5 2 3" xfId="33753" xr:uid="{00000000-0005-0000-0000-0000220A0000}"/>
    <cellStyle name="Standard 10 6 5 2 4" xfId="47244" xr:uid="{00000000-0005-0000-0000-0000220A0000}"/>
    <cellStyle name="Standard 10 6 5 3" xfId="10174" xr:uid="{00000000-0005-0000-0000-0000220A0000}"/>
    <cellStyle name="Standard 10 6 5 3 2" xfId="23625" xr:uid="{00000000-0005-0000-0000-0000220A0000}"/>
    <cellStyle name="Standard 10 6 5 3 3" xfId="37109" xr:uid="{00000000-0005-0000-0000-0000220A0000}"/>
    <cellStyle name="Standard 10 6 5 3 4" xfId="50600" xr:uid="{00000000-0005-0000-0000-0000220A0000}"/>
    <cellStyle name="Standard 10 6 5 4" xfId="13530" xr:uid="{00000000-0005-0000-0000-0000220A0000}"/>
    <cellStyle name="Standard 10 6 5 4 2" xfId="26981" xr:uid="{00000000-0005-0000-0000-0000220A0000}"/>
    <cellStyle name="Standard 10 6 5 4 3" xfId="40465" xr:uid="{00000000-0005-0000-0000-0000220A0000}"/>
    <cellStyle name="Standard 10 6 5 4 4" xfId="53956" xr:uid="{00000000-0005-0000-0000-0000220A0000}"/>
    <cellStyle name="Standard 10 6 5 5" xfId="16912" xr:uid="{00000000-0005-0000-0000-0000220A0000}"/>
    <cellStyle name="Standard 10 6 5 6" xfId="30396" xr:uid="{00000000-0005-0000-0000-0000220A0000}"/>
    <cellStyle name="Standard 10 6 5 7" xfId="43887" xr:uid="{00000000-0005-0000-0000-0000220A0000}"/>
    <cellStyle name="Standard 10 6 6" xfId="4037" xr:uid="{00000000-0005-0000-0000-0000230A0000}"/>
    <cellStyle name="Standard 10 6 6 2" xfId="7394" xr:uid="{00000000-0005-0000-0000-0000230A0000}"/>
    <cellStyle name="Standard 10 6 6 2 2" xfId="20845" xr:uid="{00000000-0005-0000-0000-0000230A0000}"/>
    <cellStyle name="Standard 10 6 6 2 3" xfId="34329" xr:uid="{00000000-0005-0000-0000-0000230A0000}"/>
    <cellStyle name="Standard 10 6 6 2 4" xfId="47820" xr:uid="{00000000-0005-0000-0000-0000230A0000}"/>
    <cellStyle name="Standard 10 6 6 3" xfId="10750" xr:uid="{00000000-0005-0000-0000-0000230A0000}"/>
    <cellStyle name="Standard 10 6 6 3 2" xfId="24201" xr:uid="{00000000-0005-0000-0000-0000230A0000}"/>
    <cellStyle name="Standard 10 6 6 3 3" xfId="37685" xr:uid="{00000000-0005-0000-0000-0000230A0000}"/>
    <cellStyle name="Standard 10 6 6 3 4" xfId="51176" xr:uid="{00000000-0005-0000-0000-0000230A0000}"/>
    <cellStyle name="Standard 10 6 6 4" xfId="14106" xr:uid="{00000000-0005-0000-0000-0000230A0000}"/>
    <cellStyle name="Standard 10 6 6 4 2" xfId="27557" xr:uid="{00000000-0005-0000-0000-0000230A0000}"/>
    <cellStyle name="Standard 10 6 6 4 3" xfId="41041" xr:uid="{00000000-0005-0000-0000-0000230A0000}"/>
    <cellStyle name="Standard 10 6 6 4 4" xfId="54532" xr:uid="{00000000-0005-0000-0000-0000230A0000}"/>
    <cellStyle name="Standard 10 6 6 5" xfId="17488" xr:uid="{00000000-0005-0000-0000-0000230A0000}"/>
    <cellStyle name="Standard 10 6 6 6" xfId="30972" xr:uid="{00000000-0005-0000-0000-0000230A0000}"/>
    <cellStyle name="Standard 10 6 6 7" xfId="44463" xr:uid="{00000000-0005-0000-0000-0000230A0000}"/>
    <cellStyle name="Standard 10 6 7" xfId="4587" xr:uid="{00000000-0005-0000-0000-0000180A0000}"/>
    <cellStyle name="Standard 10 6 7 2" xfId="18038" xr:uid="{00000000-0005-0000-0000-0000180A0000}"/>
    <cellStyle name="Standard 10 6 7 3" xfId="31522" xr:uid="{00000000-0005-0000-0000-0000180A0000}"/>
    <cellStyle name="Standard 10 6 7 4" xfId="45013" xr:uid="{00000000-0005-0000-0000-0000180A0000}"/>
    <cellStyle name="Standard 10 6 8" xfId="7943" xr:uid="{00000000-0005-0000-0000-0000180A0000}"/>
    <cellStyle name="Standard 10 6 8 2" xfId="21394" xr:uid="{00000000-0005-0000-0000-0000180A0000}"/>
    <cellStyle name="Standard 10 6 8 3" xfId="34878" xr:uid="{00000000-0005-0000-0000-0000180A0000}"/>
    <cellStyle name="Standard 10 6 8 4" xfId="48369" xr:uid="{00000000-0005-0000-0000-0000180A0000}"/>
    <cellStyle name="Standard 10 6 9" xfId="11299" xr:uid="{00000000-0005-0000-0000-0000180A0000}"/>
    <cellStyle name="Standard 10 6 9 2" xfId="24750" xr:uid="{00000000-0005-0000-0000-0000180A0000}"/>
    <cellStyle name="Standard 10 6 9 3" xfId="38234" xr:uid="{00000000-0005-0000-0000-0000180A0000}"/>
    <cellStyle name="Standard 10 6 9 4" xfId="51725" xr:uid="{00000000-0005-0000-0000-0000180A0000}"/>
    <cellStyle name="Standard 10 7" xfId="483" xr:uid="{00000000-0005-0000-0000-000004020000}"/>
    <cellStyle name="Standard 10 7 10" xfId="14775" xr:uid="{00000000-0005-0000-0000-0000240A0000}"/>
    <cellStyle name="Standard 10 7 11" xfId="28258" xr:uid="{00000000-0005-0000-0000-0000240A0000}"/>
    <cellStyle name="Standard 10 7 12" xfId="41749" xr:uid="{00000000-0005-0000-0000-0000240A0000}"/>
    <cellStyle name="Standard 10 7 2" xfId="1540" xr:uid="{00000000-0005-0000-0000-0000250A0000}"/>
    <cellStyle name="Standard 10 7 2 10" xfId="28508" xr:uid="{00000000-0005-0000-0000-0000250A0000}"/>
    <cellStyle name="Standard 10 7 2 11" xfId="41999" xr:uid="{00000000-0005-0000-0000-0000250A0000}"/>
    <cellStyle name="Standard 10 7 2 2" xfId="2116" xr:uid="{00000000-0005-0000-0000-0000260A0000}"/>
    <cellStyle name="Standard 10 7 2 2 2" xfId="3257" xr:uid="{00000000-0005-0000-0000-0000270A0000}"/>
    <cellStyle name="Standard 10 7 2 2 2 2" xfId="6618" xr:uid="{00000000-0005-0000-0000-0000270A0000}"/>
    <cellStyle name="Standard 10 7 2 2 2 2 2" xfId="20069" xr:uid="{00000000-0005-0000-0000-0000270A0000}"/>
    <cellStyle name="Standard 10 7 2 2 2 2 3" xfId="33553" xr:uid="{00000000-0005-0000-0000-0000270A0000}"/>
    <cellStyle name="Standard 10 7 2 2 2 2 4" xfId="47044" xr:uid="{00000000-0005-0000-0000-0000270A0000}"/>
    <cellStyle name="Standard 10 7 2 2 2 3" xfId="9974" xr:uid="{00000000-0005-0000-0000-0000270A0000}"/>
    <cellStyle name="Standard 10 7 2 2 2 3 2" xfId="23425" xr:uid="{00000000-0005-0000-0000-0000270A0000}"/>
    <cellStyle name="Standard 10 7 2 2 2 3 3" xfId="36909" xr:uid="{00000000-0005-0000-0000-0000270A0000}"/>
    <cellStyle name="Standard 10 7 2 2 2 3 4" xfId="50400" xr:uid="{00000000-0005-0000-0000-0000270A0000}"/>
    <cellStyle name="Standard 10 7 2 2 2 4" xfId="13330" xr:uid="{00000000-0005-0000-0000-0000270A0000}"/>
    <cellStyle name="Standard 10 7 2 2 2 4 2" xfId="26781" xr:uid="{00000000-0005-0000-0000-0000270A0000}"/>
    <cellStyle name="Standard 10 7 2 2 2 4 3" xfId="40265" xr:uid="{00000000-0005-0000-0000-0000270A0000}"/>
    <cellStyle name="Standard 10 7 2 2 2 4 4" xfId="53756" xr:uid="{00000000-0005-0000-0000-0000270A0000}"/>
    <cellStyle name="Standard 10 7 2 2 2 5" xfId="16712" xr:uid="{00000000-0005-0000-0000-0000270A0000}"/>
    <cellStyle name="Standard 10 7 2 2 2 6" xfId="30196" xr:uid="{00000000-0005-0000-0000-0000270A0000}"/>
    <cellStyle name="Standard 10 7 2 2 2 7" xfId="43687" xr:uid="{00000000-0005-0000-0000-0000270A0000}"/>
    <cellStyle name="Standard 10 7 2 2 3" xfId="5491" xr:uid="{00000000-0005-0000-0000-0000260A0000}"/>
    <cellStyle name="Standard 10 7 2 2 3 2" xfId="18942" xr:uid="{00000000-0005-0000-0000-0000260A0000}"/>
    <cellStyle name="Standard 10 7 2 2 3 3" xfId="32426" xr:uid="{00000000-0005-0000-0000-0000260A0000}"/>
    <cellStyle name="Standard 10 7 2 2 3 4" xfId="45917" xr:uid="{00000000-0005-0000-0000-0000260A0000}"/>
    <cellStyle name="Standard 10 7 2 2 4" xfId="8847" xr:uid="{00000000-0005-0000-0000-0000260A0000}"/>
    <cellStyle name="Standard 10 7 2 2 4 2" xfId="22298" xr:uid="{00000000-0005-0000-0000-0000260A0000}"/>
    <cellStyle name="Standard 10 7 2 2 4 3" xfId="35782" xr:uid="{00000000-0005-0000-0000-0000260A0000}"/>
    <cellStyle name="Standard 10 7 2 2 4 4" xfId="49273" xr:uid="{00000000-0005-0000-0000-0000260A0000}"/>
    <cellStyle name="Standard 10 7 2 2 5" xfId="12203" xr:uid="{00000000-0005-0000-0000-0000260A0000}"/>
    <cellStyle name="Standard 10 7 2 2 5 2" xfId="25654" xr:uid="{00000000-0005-0000-0000-0000260A0000}"/>
    <cellStyle name="Standard 10 7 2 2 5 3" xfId="39138" xr:uid="{00000000-0005-0000-0000-0000260A0000}"/>
    <cellStyle name="Standard 10 7 2 2 5 4" xfId="52629" xr:uid="{00000000-0005-0000-0000-0000260A0000}"/>
    <cellStyle name="Standard 10 7 2 2 6" xfId="15585" xr:uid="{00000000-0005-0000-0000-0000260A0000}"/>
    <cellStyle name="Standard 10 7 2 2 7" xfId="29069" xr:uid="{00000000-0005-0000-0000-0000260A0000}"/>
    <cellStyle name="Standard 10 7 2 2 8" xfId="42560" xr:uid="{00000000-0005-0000-0000-0000260A0000}"/>
    <cellStyle name="Standard 10 7 2 3" xfId="2697" xr:uid="{00000000-0005-0000-0000-0000280A0000}"/>
    <cellStyle name="Standard 10 7 2 3 2" xfId="6058" xr:uid="{00000000-0005-0000-0000-0000280A0000}"/>
    <cellStyle name="Standard 10 7 2 3 2 2" xfId="19509" xr:uid="{00000000-0005-0000-0000-0000280A0000}"/>
    <cellStyle name="Standard 10 7 2 3 2 3" xfId="32993" xr:uid="{00000000-0005-0000-0000-0000280A0000}"/>
    <cellStyle name="Standard 10 7 2 3 2 4" xfId="46484" xr:uid="{00000000-0005-0000-0000-0000280A0000}"/>
    <cellStyle name="Standard 10 7 2 3 3" xfId="9414" xr:uid="{00000000-0005-0000-0000-0000280A0000}"/>
    <cellStyle name="Standard 10 7 2 3 3 2" xfId="22865" xr:uid="{00000000-0005-0000-0000-0000280A0000}"/>
    <cellStyle name="Standard 10 7 2 3 3 3" xfId="36349" xr:uid="{00000000-0005-0000-0000-0000280A0000}"/>
    <cellStyle name="Standard 10 7 2 3 3 4" xfId="49840" xr:uid="{00000000-0005-0000-0000-0000280A0000}"/>
    <cellStyle name="Standard 10 7 2 3 4" xfId="12770" xr:uid="{00000000-0005-0000-0000-0000280A0000}"/>
    <cellStyle name="Standard 10 7 2 3 4 2" xfId="26221" xr:uid="{00000000-0005-0000-0000-0000280A0000}"/>
    <cellStyle name="Standard 10 7 2 3 4 3" xfId="39705" xr:uid="{00000000-0005-0000-0000-0000280A0000}"/>
    <cellStyle name="Standard 10 7 2 3 4 4" xfId="53196" xr:uid="{00000000-0005-0000-0000-0000280A0000}"/>
    <cellStyle name="Standard 10 7 2 3 5" xfId="16152" xr:uid="{00000000-0005-0000-0000-0000280A0000}"/>
    <cellStyle name="Standard 10 7 2 3 6" xfId="29636" xr:uid="{00000000-0005-0000-0000-0000280A0000}"/>
    <cellStyle name="Standard 10 7 2 3 7" xfId="43127" xr:uid="{00000000-0005-0000-0000-0000280A0000}"/>
    <cellStyle name="Standard 10 7 2 4" xfId="3802" xr:uid="{00000000-0005-0000-0000-0000290A0000}"/>
    <cellStyle name="Standard 10 7 2 4 2" xfId="7163" xr:uid="{00000000-0005-0000-0000-0000290A0000}"/>
    <cellStyle name="Standard 10 7 2 4 2 2" xfId="20614" xr:uid="{00000000-0005-0000-0000-0000290A0000}"/>
    <cellStyle name="Standard 10 7 2 4 2 3" xfId="34098" xr:uid="{00000000-0005-0000-0000-0000290A0000}"/>
    <cellStyle name="Standard 10 7 2 4 2 4" xfId="47589" xr:uid="{00000000-0005-0000-0000-0000290A0000}"/>
    <cellStyle name="Standard 10 7 2 4 3" xfId="10519" xr:uid="{00000000-0005-0000-0000-0000290A0000}"/>
    <cellStyle name="Standard 10 7 2 4 3 2" xfId="23970" xr:uid="{00000000-0005-0000-0000-0000290A0000}"/>
    <cellStyle name="Standard 10 7 2 4 3 3" xfId="37454" xr:uid="{00000000-0005-0000-0000-0000290A0000}"/>
    <cellStyle name="Standard 10 7 2 4 3 4" xfId="50945" xr:uid="{00000000-0005-0000-0000-0000290A0000}"/>
    <cellStyle name="Standard 10 7 2 4 4" xfId="13875" xr:uid="{00000000-0005-0000-0000-0000290A0000}"/>
    <cellStyle name="Standard 10 7 2 4 4 2" xfId="27326" xr:uid="{00000000-0005-0000-0000-0000290A0000}"/>
    <cellStyle name="Standard 10 7 2 4 4 3" xfId="40810" xr:uid="{00000000-0005-0000-0000-0000290A0000}"/>
    <cellStyle name="Standard 10 7 2 4 4 4" xfId="54301" xr:uid="{00000000-0005-0000-0000-0000290A0000}"/>
    <cellStyle name="Standard 10 7 2 4 5" xfId="17257" xr:uid="{00000000-0005-0000-0000-0000290A0000}"/>
    <cellStyle name="Standard 10 7 2 4 6" xfId="30741" xr:uid="{00000000-0005-0000-0000-0000290A0000}"/>
    <cellStyle name="Standard 10 7 2 4 7" xfId="44232" xr:uid="{00000000-0005-0000-0000-0000290A0000}"/>
    <cellStyle name="Standard 10 7 2 5" xfId="4382" xr:uid="{00000000-0005-0000-0000-00002A0A0000}"/>
    <cellStyle name="Standard 10 7 2 5 2" xfId="7739" xr:uid="{00000000-0005-0000-0000-00002A0A0000}"/>
    <cellStyle name="Standard 10 7 2 5 2 2" xfId="21190" xr:uid="{00000000-0005-0000-0000-00002A0A0000}"/>
    <cellStyle name="Standard 10 7 2 5 2 3" xfId="34674" xr:uid="{00000000-0005-0000-0000-00002A0A0000}"/>
    <cellStyle name="Standard 10 7 2 5 2 4" xfId="48165" xr:uid="{00000000-0005-0000-0000-00002A0A0000}"/>
    <cellStyle name="Standard 10 7 2 5 3" xfId="11095" xr:uid="{00000000-0005-0000-0000-00002A0A0000}"/>
    <cellStyle name="Standard 10 7 2 5 3 2" xfId="24546" xr:uid="{00000000-0005-0000-0000-00002A0A0000}"/>
    <cellStyle name="Standard 10 7 2 5 3 3" xfId="38030" xr:uid="{00000000-0005-0000-0000-00002A0A0000}"/>
    <cellStyle name="Standard 10 7 2 5 3 4" xfId="51521" xr:uid="{00000000-0005-0000-0000-00002A0A0000}"/>
    <cellStyle name="Standard 10 7 2 5 4" xfId="14451" xr:uid="{00000000-0005-0000-0000-00002A0A0000}"/>
    <cellStyle name="Standard 10 7 2 5 4 2" xfId="27902" xr:uid="{00000000-0005-0000-0000-00002A0A0000}"/>
    <cellStyle name="Standard 10 7 2 5 4 3" xfId="41386" xr:uid="{00000000-0005-0000-0000-00002A0A0000}"/>
    <cellStyle name="Standard 10 7 2 5 4 4" xfId="54877" xr:uid="{00000000-0005-0000-0000-00002A0A0000}"/>
    <cellStyle name="Standard 10 7 2 5 5" xfId="17833" xr:uid="{00000000-0005-0000-0000-00002A0A0000}"/>
    <cellStyle name="Standard 10 7 2 5 6" xfId="31317" xr:uid="{00000000-0005-0000-0000-00002A0A0000}"/>
    <cellStyle name="Standard 10 7 2 5 7" xfId="44808" xr:uid="{00000000-0005-0000-0000-00002A0A0000}"/>
    <cellStyle name="Standard 10 7 2 6" xfId="4932" xr:uid="{00000000-0005-0000-0000-0000250A0000}"/>
    <cellStyle name="Standard 10 7 2 6 2" xfId="18383" xr:uid="{00000000-0005-0000-0000-0000250A0000}"/>
    <cellStyle name="Standard 10 7 2 6 3" xfId="31867" xr:uid="{00000000-0005-0000-0000-0000250A0000}"/>
    <cellStyle name="Standard 10 7 2 6 4" xfId="45358" xr:uid="{00000000-0005-0000-0000-0000250A0000}"/>
    <cellStyle name="Standard 10 7 2 7" xfId="8288" xr:uid="{00000000-0005-0000-0000-0000250A0000}"/>
    <cellStyle name="Standard 10 7 2 7 2" xfId="21739" xr:uid="{00000000-0005-0000-0000-0000250A0000}"/>
    <cellStyle name="Standard 10 7 2 7 3" xfId="35223" xr:uid="{00000000-0005-0000-0000-0000250A0000}"/>
    <cellStyle name="Standard 10 7 2 7 4" xfId="48714" xr:uid="{00000000-0005-0000-0000-0000250A0000}"/>
    <cellStyle name="Standard 10 7 2 8" xfId="11644" xr:uid="{00000000-0005-0000-0000-0000250A0000}"/>
    <cellStyle name="Standard 10 7 2 8 2" xfId="25095" xr:uid="{00000000-0005-0000-0000-0000250A0000}"/>
    <cellStyle name="Standard 10 7 2 8 3" xfId="38579" xr:uid="{00000000-0005-0000-0000-0000250A0000}"/>
    <cellStyle name="Standard 10 7 2 8 4" xfId="52070" xr:uid="{00000000-0005-0000-0000-0000250A0000}"/>
    <cellStyle name="Standard 10 7 2 9" xfId="15025" xr:uid="{00000000-0005-0000-0000-0000250A0000}"/>
    <cellStyle name="Standard 10 7 3" xfId="1867" xr:uid="{00000000-0005-0000-0000-00002B0A0000}"/>
    <cellStyle name="Standard 10 7 3 2" xfId="3007" xr:uid="{00000000-0005-0000-0000-00002C0A0000}"/>
    <cellStyle name="Standard 10 7 3 2 2" xfId="6368" xr:uid="{00000000-0005-0000-0000-00002C0A0000}"/>
    <cellStyle name="Standard 10 7 3 2 2 2" xfId="19819" xr:uid="{00000000-0005-0000-0000-00002C0A0000}"/>
    <cellStyle name="Standard 10 7 3 2 2 3" xfId="33303" xr:uid="{00000000-0005-0000-0000-00002C0A0000}"/>
    <cellStyle name="Standard 10 7 3 2 2 4" xfId="46794" xr:uid="{00000000-0005-0000-0000-00002C0A0000}"/>
    <cellStyle name="Standard 10 7 3 2 3" xfId="9724" xr:uid="{00000000-0005-0000-0000-00002C0A0000}"/>
    <cellStyle name="Standard 10 7 3 2 3 2" xfId="23175" xr:uid="{00000000-0005-0000-0000-00002C0A0000}"/>
    <cellStyle name="Standard 10 7 3 2 3 3" xfId="36659" xr:uid="{00000000-0005-0000-0000-00002C0A0000}"/>
    <cellStyle name="Standard 10 7 3 2 3 4" xfId="50150" xr:uid="{00000000-0005-0000-0000-00002C0A0000}"/>
    <cellStyle name="Standard 10 7 3 2 4" xfId="13080" xr:uid="{00000000-0005-0000-0000-00002C0A0000}"/>
    <cellStyle name="Standard 10 7 3 2 4 2" xfId="26531" xr:uid="{00000000-0005-0000-0000-00002C0A0000}"/>
    <cellStyle name="Standard 10 7 3 2 4 3" xfId="40015" xr:uid="{00000000-0005-0000-0000-00002C0A0000}"/>
    <cellStyle name="Standard 10 7 3 2 4 4" xfId="53506" xr:uid="{00000000-0005-0000-0000-00002C0A0000}"/>
    <cellStyle name="Standard 10 7 3 2 5" xfId="16462" xr:uid="{00000000-0005-0000-0000-00002C0A0000}"/>
    <cellStyle name="Standard 10 7 3 2 6" xfId="29946" xr:uid="{00000000-0005-0000-0000-00002C0A0000}"/>
    <cellStyle name="Standard 10 7 3 2 7" xfId="43437" xr:uid="{00000000-0005-0000-0000-00002C0A0000}"/>
    <cellStyle name="Standard 10 7 3 3" xfId="5241" xr:uid="{00000000-0005-0000-0000-00002B0A0000}"/>
    <cellStyle name="Standard 10 7 3 3 2" xfId="18692" xr:uid="{00000000-0005-0000-0000-00002B0A0000}"/>
    <cellStyle name="Standard 10 7 3 3 3" xfId="32176" xr:uid="{00000000-0005-0000-0000-00002B0A0000}"/>
    <cellStyle name="Standard 10 7 3 3 4" xfId="45667" xr:uid="{00000000-0005-0000-0000-00002B0A0000}"/>
    <cellStyle name="Standard 10 7 3 4" xfId="8597" xr:uid="{00000000-0005-0000-0000-00002B0A0000}"/>
    <cellStyle name="Standard 10 7 3 4 2" xfId="22048" xr:uid="{00000000-0005-0000-0000-00002B0A0000}"/>
    <cellStyle name="Standard 10 7 3 4 3" xfId="35532" xr:uid="{00000000-0005-0000-0000-00002B0A0000}"/>
    <cellStyle name="Standard 10 7 3 4 4" xfId="49023" xr:uid="{00000000-0005-0000-0000-00002B0A0000}"/>
    <cellStyle name="Standard 10 7 3 5" xfId="11953" xr:uid="{00000000-0005-0000-0000-00002B0A0000}"/>
    <cellStyle name="Standard 10 7 3 5 2" xfId="25404" xr:uid="{00000000-0005-0000-0000-00002B0A0000}"/>
    <cellStyle name="Standard 10 7 3 5 3" xfId="38888" xr:uid="{00000000-0005-0000-0000-00002B0A0000}"/>
    <cellStyle name="Standard 10 7 3 5 4" xfId="52379" xr:uid="{00000000-0005-0000-0000-00002B0A0000}"/>
    <cellStyle name="Standard 10 7 3 6" xfId="15335" xr:uid="{00000000-0005-0000-0000-00002B0A0000}"/>
    <cellStyle name="Standard 10 7 3 7" xfId="28819" xr:uid="{00000000-0005-0000-0000-00002B0A0000}"/>
    <cellStyle name="Standard 10 7 3 8" xfId="42310" xr:uid="{00000000-0005-0000-0000-00002B0A0000}"/>
    <cellStyle name="Standard 10 7 4" xfId="2446" xr:uid="{00000000-0005-0000-0000-00002D0A0000}"/>
    <cellStyle name="Standard 10 7 4 2" xfId="5808" xr:uid="{00000000-0005-0000-0000-00002D0A0000}"/>
    <cellStyle name="Standard 10 7 4 2 2" xfId="19259" xr:uid="{00000000-0005-0000-0000-00002D0A0000}"/>
    <cellStyle name="Standard 10 7 4 2 3" xfId="32743" xr:uid="{00000000-0005-0000-0000-00002D0A0000}"/>
    <cellStyle name="Standard 10 7 4 2 4" xfId="46234" xr:uid="{00000000-0005-0000-0000-00002D0A0000}"/>
    <cellStyle name="Standard 10 7 4 3" xfId="9164" xr:uid="{00000000-0005-0000-0000-00002D0A0000}"/>
    <cellStyle name="Standard 10 7 4 3 2" xfId="22615" xr:uid="{00000000-0005-0000-0000-00002D0A0000}"/>
    <cellStyle name="Standard 10 7 4 3 3" xfId="36099" xr:uid="{00000000-0005-0000-0000-00002D0A0000}"/>
    <cellStyle name="Standard 10 7 4 3 4" xfId="49590" xr:uid="{00000000-0005-0000-0000-00002D0A0000}"/>
    <cellStyle name="Standard 10 7 4 4" xfId="12520" xr:uid="{00000000-0005-0000-0000-00002D0A0000}"/>
    <cellStyle name="Standard 10 7 4 4 2" xfId="25971" xr:uid="{00000000-0005-0000-0000-00002D0A0000}"/>
    <cellStyle name="Standard 10 7 4 4 3" xfId="39455" xr:uid="{00000000-0005-0000-0000-00002D0A0000}"/>
    <cellStyle name="Standard 10 7 4 4 4" xfId="52946" xr:uid="{00000000-0005-0000-0000-00002D0A0000}"/>
    <cellStyle name="Standard 10 7 4 5" xfId="15902" xr:uid="{00000000-0005-0000-0000-00002D0A0000}"/>
    <cellStyle name="Standard 10 7 4 6" xfId="29386" xr:uid="{00000000-0005-0000-0000-00002D0A0000}"/>
    <cellStyle name="Standard 10 7 4 7" xfId="42877" xr:uid="{00000000-0005-0000-0000-00002D0A0000}"/>
    <cellStyle name="Standard 10 7 5" xfId="3552" xr:uid="{00000000-0005-0000-0000-00002E0A0000}"/>
    <cellStyle name="Standard 10 7 5 2" xfId="6913" xr:uid="{00000000-0005-0000-0000-00002E0A0000}"/>
    <cellStyle name="Standard 10 7 5 2 2" xfId="20364" xr:uid="{00000000-0005-0000-0000-00002E0A0000}"/>
    <cellStyle name="Standard 10 7 5 2 3" xfId="33848" xr:uid="{00000000-0005-0000-0000-00002E0A0000}"/>
    <cellStyle name="Standard 10 7 5 2 4" xfId="47339" xr:uid="{00000000-0005-0000-0000-00002E0A0000}"/>
    <cellStyle name="Standard 10 7 5 3" xfId="10269" xr:uid="{00000000-0005-0000-0000-00002E0A0000}"/>
    <cellStyle name="Standard 10 7 5 3 2" xfId="23720" xr:uid="{00000000-0005-0000-0000-00002E0A0000}"/>
    <cellStyle name="Standard 10 7 5 3 3" xfId="37204" xr:uid="{00000000-0005-0000-0000-00002E0A0000}"/>
    <cellStyle name="Standard 10 7 5 3 4" xfId="50695" xr:uid="{00000000-0005-0000-0000-00002E0A0000}"/>
    <cellStyle name="Standard 10 7 5 4" xfId="13625" xr:uid="{00000000-0005-0000-0000-00002E0A0000}"/>
    <cellStyle name="Standard 10 7 5 4 2" xfId="27076" xr:uid="{00000000-0005-0000-0000-00002E0A0000}"/>
    <cellStyle name="Standard 10 7 5 4 3" xfId="40560" xr:uid="{00000000-0005-0000-0000-00002E0A0000}"/>
    <cellStyle name="Standard 10 7 5 4 4" xfId="54051" xr:uid="{00000000-0005-0000-0000-00002E0A0000}"/>
    <cellStyle name="Standard 10 7 5 5" xfId="17007" xr:uid="{00000000-0005-0000-0000-00002E0A0000}"/>
    <cellStyle name="Standard 10 7 5 6" xfId="30491" xr:uid="{00000000-0005-0000-0000-00002E0A0000}"/>
    <cellStyle name="Standard 10 7 5 7" xfId="43982" xr:uid="{00000000-0005-0000-0000-00002E0A0000}"/>
    <cellStyle name="Standard 10 7 6" xfId="4132" xr:uid="{00000000-0005-0000-0000-00002F0A0000}"/>
    <cellStyle name="Standard 10 7 6 2" xfId="7489" xr:uid="{00000000-0005-0000-0000-00002F0A0000}"/>
    <cellStyle name="Standard 10 7 6 2 2" xfId="20940" xr:uid="{00000000-0005-0000-0000-00002F0A0000}"/>
    <cellStyle name="Standard 10 7 6 2 3" xfId="34424" xr:uid="{00000000-0005-0000-0000-00002F0A0000}"/>
    <cellStyle name="Standard 10 7 6 2 4" xfId="47915" xr:uid="{00000000-0005-0000-0000-00002F0A0000}"/>
    <cellStyle name="Standard 10 7 6 3" xfId="10845" xr:uid="{00000000-0005-0000-0000-00002F0A0000}"/>
    <cellStyle name="Standard 10 7 6 3 2" xfId="24296" xr:uid="{00000000-0005-0000-0000-00002F0A0000}"/>
    <cellStyle name="Standard 10 7 6 3 3" xfId="37780" xr:uid="{00000000-0005-0000-0000-00002F0A0000}"/>
    <cellStyle name="Standard 10 7 6 3 4" xfId="51271" xr:uid="{00000000-0005-0000-0000-00002F0A0000}"/>
    <cellStyle name="Standard 10 7 6 4" xfId="14201" xr:uid="{00000000-0005-0000-0000-00002F0A0000}"/>
    <cellStyle name="Standard 10 7 6 4 2" xfId="27652" xr:uid="{00000000-0005-0000-0000-00002F0A0000}"/>
    <cellStyle name="Standard 10 7 6 4 3" xfId="41136" xr:uid="{00000000-0005-0000-0000-00002F0A0000}"/>
    <cellStyle name="Standard 10 7 6 4 4" xfId="54627" xr:uid="{00000000-0005-0000-0000-00002F0A0000}"/>
    <cellStyle name="Standard 10 7 6 5" xfId="17583" xr:uid="{00000000-0005-0000-0000-00002F0A0000}"/>
    <cellStyle name="Standard 10 7 6 6" xfId="31067" xr:uid="{00000000-0005-0000-0000-00002F0A0000}"/>
    <cellStyle name="Standard 10 7 6 7" xfId="44558" xr:uid="{00000000-0005-0000-0000-00002F0A0000}"/>
    <cellStyle name="Standard 10 7 7" xfId="4682" xr:uid="{00000000-0005-0000-0000-0000240A0000}"/>
    <cellStyle name="Standard 10 7 7 2" xfId="18133" xr:uid="{00000000-0005-0000-0000-0000240A0000}"/>
    <cellStyle name="Standard 10 7 7 3" xfId="31617" xr:uid="{00000000-0005-0000-0000-0000240A0000}"/>
    <cellStyle name="Standard 10 7 7 4" xfId="45108" xr:uid="{00000000-0005-0000-0000-0000240A0000}"/>
    <cellStyle name="Standard 10 7 8" xfId="8038" xr:uid="{00000000-0005-0000-0000-0000240A0000}"/>
    <cellStyle name="Standard 10 7 8 2" xfId="21489" xr:uid="{00000000-0005-0000-0000-0000240A0000}"/>
    <cellStyle name="Standard 10 7 8 3" xfId="34973" xr:uid="{00000000-0005-0000-0000-0000240A0000}"/>
    <cellStyle name="Standard 10 7 8 4" xfId="48464" xr:uid="{00000000-0005-0000-0000-0000240A0000}"/>
    <cellStyle name="Standard 10 7 9" xfId="11394" xr:uid="{00000000-0005-0000-0000-0000240A0000}"/>
    <cellStyle name="Standard 10 7 9 2" xfId="24845" xr:uid="{00000000-0005-0000-0000-0000240A0000}"/>
    <cellStyle name="Standard 10 7 9 3" xfId="38329" xr:uid="{00000000-0005-0000-0000-0000240A0000}"/>
    <cellStyle name="Standard 10 7 9 4" xfId="51820" xr:uid="{00000000-0005-0000-0000-0000240A0000}"/>
    <cellStyle name="Standard 10 8" xfId="343" xr:uid="{00000000-0005-0000-0000-000005020000}"/>
    <cellStyle name="Standard 10 8 10" xfId="28300" xr:uid="{00000000-0005-0000-0000-0000300A0000}"/>
    <cellStyle name="Standard 10 8 11" xfId="41791" xr:uid="{00000000-0005-0000-0000-0000300A0000}"/>
    <cellStyle name="Standard 10 8 2" xfId="1909" xr:uid="{00000000-0005-0000-0000-0000310A0000}"/>
    <cellStyle name="Standard 10 8 2 2" xfId="3049" xr:uid="{00000000-0005-0000-0000-0000320A0000}"/>
    <cellStyle name="Standard 10 8 2 2 2" xfId="6410" xr:uid="{00000000-0005-0000-0000-0000320A0000}"/>
    <cellStyle name="Standard 10 8 2 2 2 2" xfId="19861" xr:uid="{00000000-0005-0000-0000-0000320A0000}"/>
    <cellStyle name="Standard 10 8 2 2 2 3" xfId="33345" xr:uid="{00000000-0005-0000-0000-0000320A0000}"/>
    <cellStyle name="Standard 10 8 2 2 2 4" xfId="46836" xr:uid="{00000000-0005-0000-0000-0000320A0000}"/>
    <cellStyle name="Standard 10 8 2 2 3" xfId="9766" xr:uid="{00000000-0005-0000-0000-0000320A0000}"/>
    <cellStyle name="Standard 10 8 2 2 3 2" xfId="23217" xr:uid="{00000000-0005-0000-0000-0000320A0000}"/>
    <cellStyle name="Standard 10 8 2 2 3 3" xfId="36701" xr:uid="{00000000-0005-0000-0000-0000320A0000}"/>
    <cellStyle name="Standard 10 8 2 2 3 4" xfId="50192" xr:uid="{00000000-0005-0000-0000-0000320A0000}"/>
    <cellStyle name="Standard 10 8 2 2 4" xfId="13122" xr:uid="{00000000-0005-0000-0000-0000320A0000}"/>
    <cellStyle name="Standard 10 8 2 2 4 2" xfId="26573" xr:uid="{00000000-0005-0000-0000-0000320A0000}"/>
    <cellStyle name="Standard 10 8 2 2 4 3" xfId="40057" xr:uid="{00000000-0005-0000-0000-0000320A0000}"/>
    <cellStyle name="Standard 10 8 2 2 4 4" xfId="53548" xr:uid="{00000000-0005-0000-0000-0000320A0000}"/>
    <cellStyle name="Standard 10 8 2 2 5" xfId="16504" xr:uid="{00000000-0005-0000-0000-0000320A0000}"/>
    <cellStyle name="Standard 10 8 2 2 6" xfId="29988" xr:uid="{00000000-0005-0000-0000-0000320A0000}"/>
    <cellStyle name="Standard 10 8 2 2 7" xfId="43479" xr:uid="{00000000-0005-0000-0000-0000320A0000}"/>
    <cellStyle name="Standard 10 8 2 3" xfId="5283" xr:uid="{00000000-0005-0000-0000-0000310A0000}"/>
    <cellStyle name="Standard 10 8 2 3 2" xfId="18734" xr:uid="{00000000-0005-0000-0000-0000310A0000}"/>
    <cellStyle name="Standard 10 8 2 3 3" xfId="32218" xr:uid="{00000000-0005-0000-0000-0000310A0000}"/>
    <cellStyle name="Standard 10 8 2 3 4" xfId="45709" xr:uid="{00000000-0005-0000-0000-0000310A0000}"/>
    <cellStyle name="Standard 10 8 2 4" xfId="8639" xr:uid="{00000000-0005-0000-0000-0000310A0000}"/>
    <cellStyle name="Standard 10 8 2 4 2" xfId="22090" xr:uid="{00000000-0005-0000-0000-0000310A0000}"/>
    <cellStyle name="Standard 10 8 2 4 3" xfId="35574" xr:uid="{00000000-0005-0000-0000-0000310A0000}"/>
    <cellStyle name="Standard 10 8 2 4 4" xfId="49065" xr:uid="{00000000-0005-0000-0000-0000310A0000}"/>
    <cellStyle name="Standard 10 8 2 5" xfId="11995" xr:uid="{00000000-0005-0000-0000-0000310A0000}"/>
    <cellStyle name="Standard 10 8 2 5 2" xfId="25446" xr:uid="{00000000-0005-0000-0000-0000310A0000}"/>
    <cellStyle name="Standard 10 8 2 5 3" xfId="38930" xr:uid="{00000000-0005-0000-0000-0000310A0000}"/>
    <cellStyle name="Standard 10 8 2 5 4" xfId="52421" xr:uid="{00000000-0005-0000-0000-0000310A0000}"/>
    <cellStyle name="Standard 10 8 2 6" xfId="15377" xr:uid="{00000000-0005-0000-0000-0000310A0000}"/>
    <cellStyle name="Standard 10 8 2 7" xfId="28861" xr:uid="{00000000-0005-0000-0000-0000310A0000}"/>
    <cellStyle name="Standard 10 8 2 8" xfId="42352" xr:uid="{00000000-0005-0000-0000-0000310A0000}"/>
    <cellStyle name="Standard 10 8 3" xfId="2489" xr:uid="{00000000-0005-0000-0000-0000330A0000}"/>
    <cellStyle name="Standard 10 8 3 2" xfId="5850" xr:uid="{00000000-0005-0000-0000-0000330A0000}"/>
    <cellStyle name="Standard 10 8 3 2 2" xfId="19301" xr:uid="{00000000-0005-0000-0000-0000330A0000}"/>
    <cellStyle name="Standard 10 8 3 2 3" xfId="32785" xr:uid="{00000000-0005-0000-0000-0000330A0000}"/>
    <cellStyle name="Standard 10 8 3 2 4" xfId="46276" xr:uid="{00000000-0005-0000-0000-0000330A0000}"/>
    <cellStyle name="Standard 10 8 3 3" xfId="9206" xr:uid="{00000000-0005-0000-0000-0000330A0000}"/>
    <cellStyle name="Standard 10 8 3 3 2" xfId="22657" xr:uid="{00000000-0005-0000-0000-0000330A0000}"/>
    <cellStyle name="Standard 10 8 3 3 3" xfId="36141" xr:uid="{00000000-0005-0000-0000-0000330A0000}"/>
    <cellStyle name="Standard 10 8 3 3 4" xfId="49632" xr:uid="{00000000-0005-0000-0000-0000330A0000}"/>
    <cellStyle name="Standard 10 8 3 4" xfId="12562" xr:uid="{00000000-0005-0000-0000-0000330A0000}"/>
    <cellStyle name="Standard 10 8 3 4 2" xfId="26013" xr:uid="{00000000-0005-0000-0000-0000330A0000}"/>
    <cellStyle name="Standard 10 8 3 4 3" xfId="39497" xr:uid="{00000000-0005-0000-0000-0000330A0000}"/>
    <cellStyle name="Standard 10 8 3 4 4" xfId="52988" xr:uid="{00000000-0005-0000-0000-0000330A0000}"/>
    <cellStyle name="Standard 10 8 3 5" xfId="15944" xr:uid="{00000000-0005-0000-0000-0000330A0000}"/>
    <cellStyle name="Standard 10 8 3 6" xfId="29428" xr:uid="{00000000-0005-0000-0000-0000330A0000}"/>
    <cellStyle name="Standard 10 8 3 7" xfId="42919" xr:uid="{00000000-0005-0000-0000-0000330A0000}"/>
    <cellStyle name="Standard 10 8 4" xfId="3594" xr:uid="{00000000-0005-0000-0000-0000340A0000}"/>
    <cellStyle name="Standard 10 8 4 2" xfId="6955" xr:uid="{00000000-0005-0000-0000-0000340A0000}"/>
    <cellStyle name="Standard 10 8 4 2 2" xfId="20406" xr:uid="{00000000-0005-0000-0000-0000340A0000}"/>
    <cellStyle name="Standard 10 8 4 2 3" xfId="33890" xr:uid="{00000000-0005-0000-0000-0000340A0000}"/>
    <cellStyle name="Standard 10 8 4 2 4" xfId="47381" xr:uid="{00000000-0005-0000-0000-0000340A0000}"/>
    <cellStyle name="Standard 10 8 4 3" xfId="10311" xr:uid="{00000000-0005-0000-0000-0000340A0000}"/>
    <cellStyle name="Standard 10 8 4 3 2" xfId="23762" xr:uid="{00000000-0005-0000-0000-0000340A0000}"/>
    <cellStyle name="Standard 10 8 4 3 3" xfId="37246" xr:uid="{00000000-0005-0000-0000-0000340A0000}"/>
    <cellStyle name="Standard 10 8 4 3 4" xfId="50737" xr:uid="{00000000-0005-0000-0000-0000340A0000}"/>
    <cellStyle name="Standard 10 8 4 4" xfId="13667" xr:uid="{00000000-0005-0000-0000-0000340A0000}"/>
    <cellStyle name="Standard 10 8 4 4 2" xfId="27118" xr:uid="{00000000-0005-0000-0000-0000340A0000}"/>
    <cellStyle name="Standard 10 8 4 4 3" xfId="40602" xr:uid="{00000000-0005-0000-0000-0000340A0000}"/>
    <cellStyle name="Standard 10 8 4 4 4" xfId="54093" xr:uid="{00000000-0005-0000-0000-0000340A0000}"/>
    <cellStyle name="Standard 10 8 4 5" xfId="17049" xr:uid="{00000000-0005-0000-0000-0000340A0000}"/>
    <cellStyle name="Standard 10 8 4 6" xfId="30533" xr:uid="{00000000-0005-0000-0000-0000340A0000}"/>
    <cellStyle name="Standard 10 8 4 7" xfId="44024" xr:uid="{00000000-0005-0000-0000-0000340A0000}"/>
    <cellStyle name="Standard 10 8 5" xfId="4174" xr:uid="{00000000-0005-0000-0000-0000350A0000}"/>
    <cellStyle name="Standard 10 8 5 2" xfId="7531" xr:uid="{00000000-0005-0000-0000-0000350A0000}"/>
    <cellStyle name="Standard 10 8 5 2 2" xfId="20982" xr:uid="{00000000-0005-0000-0000-0000350A0000}"/>
    <cellStyle name="Standard 10 8 5 2 3" xfId="34466" xr:uid="{00000000-0005-0000-0000-0000350A0000}"/>
    <cellStyle name="Standard 10 8 5 2 4" xfId="47957" xr:uid="{00000000-0005-0000-0000-0000350A0000}"/>
    <cellStyle name="Standard 10 8 5 3" xfId="10887" xr:uid="{00000000-0005-0000-0000-0000350A0000}"/>
    <cellStyle name="Standard 10 8 5 3 2" xfId="24338" xr:uid="{00000000-0005-0000-0000-0000350A0000}"/>
    <cellStyle name="Standard 10 8 5 3 3" xfId="37822" xr:uid="{00000000-0005-0000-0000-0000350A0000}"/>
    <cellStyle name="Standard 10 8 5 3 4" xfId="51313" xr:uid="{00000000-0005-0000-0000-0000350A0000}"/>
    <cellStyle name="Standard 10 8 5 4" xfId="14243" xr:uid="{00000000-0005-0000-0000-0000350A0000}"/>
    <cellStyle name="Standard 10 8 5 4 2" xfId="27694" xr:uid="{00000000-0005-0000-0000-0000350A0000}"/>
    <cellStyle name="Standard 10 8 5 4 3" xfId="41178" xr:uid="{00000000-0005-0000-0000-0000350A0000}"/>
    <cellStyle name="Standard 10 8 5 4 4" xfId="54669" xr:uid="{00000000-0005-0000-0000-0000350A0000}"/>
    <cellStyle name="Standard 10 8 5 5" xfId="17625" xr:uid="{00000000-0005-0000-0000-0000350A0000}"/>
    <cellStyle name="Standard 10 8 5 6" xfId="31109" xr:uid="{00000000-0005-0000-0000-0000350A0000}"/>
    <cellStyle name="Standard 10 8 5 7" xfId="44600" xr:uid="{00000000-0005-0000-0000-0000350A0000}"/>
    <cellStyle name="Standard 10 8 6" xfId="4724" xr:uid="{00000000-0005-0000-0000-0000300A0000}"/>
    <cellStyle name="Standard 10 8 6 2" xfId="18175" xr:uid="{00000000-0005-0000-0000-0000300A0000}"/>
    <cellStyle name="Standard 10 8 6 3" xfId="31659" xr:uid="{00000000-0005-0000-0000-0000300A0000}"/>
    <cellStyle name="Standard 10 8 6 4" xfId="45150" xr:uid="{00000000-0005-0000-0000-0000300A0000}"/>
    <cellStyle name="Standard 10 8 7" xfId="8080" xr:uid="{00000000-0005-0000-0000-0000300A0000}"/>
    <cellStyle name="Standard 10 8 7 2" xfId="21531" xr:uid="{00000000-0005-0000-0000-0000300A0000}"/>
    <cellStyle name="Standard 10 8 7 3" xfId="35015" xr:uid="{00000000-0005-0000-0000-0000300A0000}"/>
    <cellStyle name="Standard 10 8 7 4" xfId="48506" xr:uid="{00000000-0005-0000-0000-0000300A0000}"/>
    <cellStyle name="Standard 10 8 8" xfId="11436" xr:uid="{00000000-0005-0000-0000-0000300A0000}"/>
    <cellStyle name="Standard 10 8 8 2" xfId="24887" xr:uid="{00000000-0005-0000-0000-0000300A0000}"/>
    <cellStyle name="Standard 10 8 8 3" xfId="38371" xr:uid="{00000000-0005-0000-0000-0000300A0000}"/>
    <cellStyle name="Standard 10 8 8 4" xfId="51862" xr:uid="{00000000-0005-0000-0000-0000300A0000}"/>
    <cellStyle name="Standard 10 8 9" xfId="14817" xr:uid="{00000000-0005-0000-0000-0000300A0000}"/>
    <cellStyle name="Standard 10 9" xfId="1079" xr:uid="{00000000-0005-0000-0000-0000360A0000}"/>
    <cellStyle name="Standard 10 9 2" xfId="1675" xr:uid="{00000000-0005-0000-0000-0000370A0000}"/>
    <cellStyle name="Standard 10 9 2 2" xfId="2811" xr:uid="{00000000-0005-0000-0000-0000380A0000}"/>
    <cellStyle name="Standard 10 9 2 2 2" xfId="6172" xr:uid="{00000000-0005-0000-0000-0000380A0000}"/>
    <cellStyle name="Standard 10 9 2 2 2 2" xfId="19623" xr:uid="{00000000-0005-0000-0000-0000380A0000}"/>
    <cellStyle name="Standard 10 9 2 2 2 3" xfId="33107" xr:uid="{00000000-0005-0000-0000-0000380A0000}"/>
    <cellStyle name="Standard 10 9 2 2 2 4" xfId="46598" xr:uid="{00000000-0005-0000-0000-0000380A0000}"/>
    <cellStyle name="Standard 10 9 2 2 3" xfId="9528" xr:uid="{00000000-0005-0000-0000-0000380A0000}"/>
    <cellStyle name="Standard 10 9 2 2 3 2" xfId="22979" xr:uid="{00000000-0005-0000-0000-0000380A0000}"/>
    <cellStyle name="Standard 10 9 2 2 3 3" xfId="36463" xr:uid="{00000000-0005-0000-0000-0000380A0000}"/>
    <cellStyle name="Standard 10 9 2 2 3 4" xfId="49954" xr:uid="{00000000-0005-0000-0000-0000380A0000}"/>
    <cellStyle name="Standard 10 9 2 2 4" xfId="12884" xr:uid="{00000000-0005-0000-0000-0000380A0000}"/>
    <cellStyle name="Standard 10 9 2 2 4 2" xfId="26335" xr:uid="{00000000-0005-0000-0000-0000380A0000}"/>
    <cellStyle name="Standard 10 9 2 2 4 3" xfId="39819" xr:uid="{00000000-0005-0000-0000-0000380A0000}"/>
    <cellStyle name="Standard 10 9 2 2 4 4" xfId="53310" xr:uid="{00000000-0005-0000-0000-0000380A0000}"/>
    <cellStyle name="Standard 10 9 2 2 5" xfId="16266" xr:uid="{00000000-0005-0000-0000-0000380A0000}"/>
    <cellStyle name="Standard 10 9 2 2 6" xfId="29750" xr:uid="{00000000-0005-0000-0000-0000380A0000}"/>
    <cellStyle name="Standard 10 9 2 2 7" xfId="43241" xr:uid="{00000000-0005-0000-0000-0000380A0000}"/>
    <cellStyle name="Standard 10 9 2 3" xfId="5045" xr:uid="{00000000-0005-0000-0000-0000370A0000}"/>
    <cellStyle name="Standard 10 9 2 3 2" xfId="18496" xr:uid="{00000000-0005-0000-0000-0000370A0000}"/>
    <cellStyle name="Standard 10 9 2 3 3" xfId="31980" xr:uid="{00000000-0005-0000-0000-0000370A0000}"/>
    <cellStyle name="Standard 10 9 2 3 4" xfId="45471" xr:uid="{00000000-0005-0000-0000-0000370A0000}"/>
    <cellStyle name="Standard 10 9 2 4" xfId="8401" xr:uid="{00000000-0005-0000-0000-0000370A0000}"/>
    <cellStyle name="Standard 10 9 2 4 2" xfId="21852" xr:uid="{00000000-0005-0000-0000-0000370A0000}"/>
    <cellStyle name="Standard 10 9 2 4 3" xfId="35336" xr:uid="{00000000-0005-0000-0000-0000370A0000}"/>
    <cellStyle name="Standard 10 9 2 4 4" xfId="48827" xr:uid="{00000000-0005-0000-0000-0000370A0000}"/>
    <cellStyle name="Standard 10 9 2 5" xfId="11757" xr:uid="{00000000-0005-0000-0000-0000370A0000}"/>
    <cellStyle name="Standard 10 9 2 5 2" xfId="25208" xr:uid="{00000000-0005-0000-0000-0000370A0000}"/>
    <cellStyle name="Standard 10 9 2 5 3" xfId="38692" xr:uid="{00000000-0005-0000-0000-0000370A0000}"/>
    <cellStyle name="Standard 10 9 2 5 4" xfId="52183" xr:uid="{00000000-0005-0000-0000-0000370A0000}"/>
    <cellStyle name="Standard 10 9 2 6" xfId="15139" xr:uid="{00000000-0005-0000-0000-0000370A0000}"/>
    <cellStyle name="Standard 10 9 2 7" xfId="28623" xr:uid="{00000000-0005-0000-0000-0000370A0000}"/>
    <cellStyle name="Standard 10 9 2 8" xfId="42114" xr:uid="{00000000-0005-0000-0000-0000370A0000}"/>
    <cellStyle name="Standard 10 9 3" xfId="2235" xr:uid="{00000000-0005-0000-0000-0000390A0000}"/>
    <cellStyle name="Standard 10 9 3 2" xfId="5609" xr:uid="{00000000-0005-0000-0000-0000390A0000}"/>
    <cellStyle name="Standard 10 9 3 2 2" xfId="19060" xr:uid="{00000000-0005-0000-0000-0000390A0000}"/>
    <cellStyle name="Standard 10 9 3 2 3" xfId="32544" xr:uid="{00000000-0005-0000-0000-0000390A0000}"/>
    <cellStyle name="Standard 10 9 3 2 4" xfId="46035" xr:uid="{00000000-0005-0000-0000-0000390A0000}"/>
    <cellStyle name="Standard 10 9 3 3" xfId="8965" xr:uid="{00000000-0005-0000-0000-0000390A0000}"/>
    <cellStyle name="Standard 10 9 3 3 2" xfId="22416" xr:uid="{00000000-0005-0000-0000-0000390A0000}"/>
    <cellStyle name="Standard 10 9 3 3 3" xfId="35900" xr:uid="{00000000-0005-0000-0000-0000390A0000}"/>
    <cellStyle name="Standard 10 9 3 3 4" xfId="49391" xr:uid="{00000000-0005-0000-0000-0000390A0000}"/>
    <cellStyle name="Standard 10 9 3 4" xfId="12321" xr:uid="{00000000-0005-0000-0000-0000390A0000}"/>
    <cellStyle name="Standard 10 9 3 4 2" xfId="25772" xr:uid="{00000000-0005-0000-0000-0000390A0000}"/>
    <cellStyle name="Standard 10 9 3 4 3" xfId="39256" xr:uid="{00000000-0005-0000-0000-0000390A0000}"/>
    <cellStyle name="Standard 10 9 3 4 4" xfId="52747" xr:uid="{00000000-0005-0000-0000-0000390A0000}"/>
    <cellStyle name="Standard 10 9 3 5" xfId="15703" xr:uid="{00000000-0005-0000-0000-0000390A0000}"/>
    <cellStyle name="Standard 10 9 3 6" xfId="29187" xr:uid="{00000000-0005-0000-0000-0000390A0000}"/>
    <cellStyle name="Standard 10 9 3 7" xfId="42678" xr:uid="{00000000-0005-0000-0000-0000390A0000}"/>
    <cellStyle name="Standard 10 9 4" xfId="4483" xr:uid="{00000000-0005-0000-0000-0000360A0000}"/>
    <cellStyle name="Standard 10 9 4 2" xfId="17934" xr:uid="{00000000-0005-0000-0000-0000360A0000}"/>
    <cellStyle name="Standard 10 9 4 3" xfId="31418" xr:uid="{00000000-0005-0000-0000-0000360A0000}"/>
    <cellStyle name="Standard 10 9 4 4" xfId="44909" xr:uid="{00000000-0005-0000-0000-0000360A0000}"/>
    <cellStyle name="Standard 10 9 5" xfId="7839" xr:uid="{00000000-0005-0000-0000-0000360A0000}"/>
    <cellStyle name="Standard 10 9 5 2" xfId="21290" xr:uid="{00000000-0005-0000-0000-0000360A0000}"/>
    <cellStyle name="Standard 10 9 5 3" xfId="34774" xr:uid="{00000000-0005-0000-0000-0000360A0000}"/>
    <cellStyle name="Standard 10 9 5 4" xfId="48265" xr:uid="{00000000-0005-0000-0000-0000360A0000}"/>
    <cellStyle name="Standard 10 9 6" xfId="11195" xr:uid="{00000000-0005-0000-0000-0000360A0000}"/>
    <cellStyle name="Standard 10 9 6 2" xfId="24646" xr:uid="{00000000-0005-0000-0000-0000360A0000}"/>
    <cellStyle name="Standard 10 9 6 3" xfId="38130" xr:uid="{00000000-0005-0000-0000-0000360A0000}"/>
    <cellStyle name="Standard 10 9 6 4" xfId="51621" xr:uid="{00000000-0005-0000-0000-0000360A0000}"/>
    <cellStyle name="Standard 10 9 7" xfId="14576" xr:uid="{00000000-0005-0000-0000-0000360A0000}"/>
    <cellStyle name="Standard 10 9 8" xfId="28041" xr:uid="{00000000-0005-0000-0000-0000360A0000}"/>
    <cellStyle name="Standard 10 9 9" xfId="41508" xr:uid="{00000000-0005-0000-0000-0000360A0000}"/>
    <cellStyle name="Standard 11" xfId="232" xr:uid="{00000000-0005-0000-0000-000006020000}"/>
    <cellStyle name="Standard 11 10" xfId="1068" xr:uid="{00000000-0005-0000-0000-00003B0A0000}"/>
    <cellStyle name="Standard 11 10 2" xfId="1665" xr:uid="{00000000-0005-0000-0000-00003C0A0000}"/>
    <cellStyle name="Standard 11 10 2 2" xfId="2801" xr:uid="{00000000-0005-0000-0000-00003D0A0000}"/>
    <cellStyle name="Standard 11 10 2 2 2" xfId="6162" xr:uid="{00000000-0005-0000-0000-00003D0A0000}"/>
    <cellStyle name="Standard 11 10 2 2 2 2" xfId="19613" xr:uid="{00000000-0005-0000-0000-00003D0A0000}"/>
    <cellStyle name="Standard 11 10 2 2 2 3" xfId="33097" xr:uid="{00000000-0005-0000-0000-00003D0A0000}"/>
    <cellStyle name="Standard 11 10 2 2 2 4" xfId="46588" xr:uid="{00000000-0005-0000-0000-00003D0A0000}"/>
    <cellStyle name="Standard 11 10 2 2 3" xfId="9518" xr:uid="{00000000-0005-0000-0000-00003D0A0000}"/>
    <cellStyle name="Standard 11 10 2 2 3 2" xfId="22969" xr:uid="{00000000-0005-0000-0000-00003D0A0000}"/>
    <cellStyle name="Standard 11 10 2 2 3 3" xfId="36453" xr:uid="{00000000-0005-0000-0000-00003D0A0000}"/>
    <cellStyle name="Standard 11 10 2 2 3 4" xfId="49944" xr:uid="{00000000-0005-0000-0000-00003D0A0000}"/>
    <cellStyle name="Standard 11 10 2 2 4" xfId="12874" xr:uid="{00000000-0005-0000-0000-00003D0A0000}"/>
    <cellStyle name="Standard 11 10 2 2 4 2" xfId="26325" xr:uid="{00000000-0005-0000-0000-00003D0A0000}"/>
    <cellStyle name="Standard 11 10 2 2 4 3" xfId="39809" xr:uid="{00000000-0005-0000-0000-00003D0A0000}"/>
    <cellStyle name="Standard 11 10 2 2 4 4" xfId="53300" xr:uid="{00000000-0005-0000-0000-00003D0A0000}"/>
    <cellStyle name="Standard 11 10 2 2 5" xfId="16256" xr:uid="{00000000-0005-0000-0000-00003D0A0000}"/>
    <cellStyle name="Standard 11 10 2 2 6" xfId="29740" xr:uid="{00000000-0005-0000-0000-00003D0A0000}"/>
    <cellStyle name="Standard 11 10 2 2 7" xfId="43231" xr:uid="{00000000-0005-0000-0000-00003D0A0000}"/>
    <cellStyle name="Standard 11 10 2 3" xfId="5035" xr:uid="{00000000-0005-0000-0000-00003C0A0000}"/>
    <cellStyle name="Standard 11 10 2 3 2" xfId="18486" xr:uid="{00000000-0005-0000-0000-00003C0A0000}"/>
    <cellStyle name="Standard 11 10 2 3 3" xfId="31970" xr:uid="{00000000-0005-0000-0000-00003C0A0000}"/>
    <cellStyle name="Standard 11 10 2 3 4" xfId="45461" xr:uid="{00000000-0005-0000-0000-00003C0A0000}"/>
    <cellStyle name="Standard 11 10 2 4" xfId="8391" xr:uid="{00000000-0005-0000-0000-00003C0A0000}"/>
    <cellStyle name="Standard 11 10 2 4 2" xfId="21842" xr:uid="{00000000-0005-0000-0000-00003C0A0000}"/>
    <cellStyle name="Standard 11 10 2 4 3" xfId="35326" xr:uid="{00000000-0005-0000-0000-00003C0A0000}"/>
    <cellStyle name="Standard 11 10 2 4 4" xfId="48817" xr:uid="{00000000-0005-0000-0000-00003C0A0000}"/>
    <cellStyle name="Standard 11 10 2 5" xfId="11747" xr:uid="{00000000-0005-0000-0000-00003C0A0000}"/>
    <cellStyle name="Standard 11 10 2 5 2" xfId="25198" xr:uid="{00000000-0005-0000-0000-00003C0A0000}"/>
    <cellStyle name="Standard 11 10 2 5 3" xfId="38682" xr:uid="{00000000-0005-0000-0000-00003C0A0000}"/>
    <cellStyle name="Standard 11 10 2 5 4" xfId="52173" xr:uid="{00000000-0005-0000-0000-00003C0A0000}"/>
    <cellStyle name="Standard 11 10 2 6" xfId="15129" xr:uid="{00000000-0005-0000-0000-00003C0A0000}"/>
    <cellStyle name="Standard 11 10 2 7" xfId="28613" xr:uid="{00000000-0005-0000-0000-00003C0A0000}"/>
    <cellStyle name="Standard 11 10 2 8" xfId="42104" xr:uid="{00000000-0005-0000-0000-00003C0A0000}"/>
    <cellStyle name="Standard 11 10 3" xfId="2224" xr:uid="{00000000-0005-0000-0000-00003E0A0000}"/>
    <cellStyle name="Standard 11 10 3 2" xfId="5599" xr:uid="{00000000-0005-0000-0000-00003E0A0000}"/>
    <cellStyle name="Standard 11 10 3 2 2" xfId="19050" xr:uid="{00000000-0005-0000-0000-00003E0A0000}"/>
    <cellStyle name="Standard 11 10 3 2 3" xfId="32534" xr:uid="{00000000-0005-0000-0000-00003E0A0000}"/>
    <cellStyle name="Standard 11 10 3 2 4" xfId="46025" xr:uid="{00000000-0005-0000-0000-00003E0A0000}"/>
    <cellStyle name="Standard 11 10 3 3" xfId="8955" xr:uid="{00000000-0005-0000-0000-00003E0A0000}"/>
    <cellStyle name="Standard 11 10 3 3 2" xfId="22406" xr:uid="{00000000-0005-0000-0000-00003E0A0000}"/>
    <cellStyle name="Standard 11 10 3 3 3" xfId="35890" xr:uid="{00000000-0005-0000-0000-00003E0A0000}"/>
    <cellStyle name="Standard 11 10 3 3 4" xfId="49381" xr:uid="{00000000-0005-0000-0000-00003E0A0000}"/>
    <cellStyle name="Standard 11 10 3 4" xfId="12311" xr:uid="{00000000-0005-0000-0000-00003E0A0000}"/>
    <cellStyle name="Standard 11 10 3 4 2" xfId="25762" xr:uid="{00000000-0005-0000-0000-00003E0A0000}"/>
    <cellStyle name="Standard 11 10 3 4 3" xfId="39246" xr:uid="{00000000-0005-0000-0000-00003E0A0000}"/>
    <cellStyle name="Standard 11 10 3 4 4" xfId="52737" xr:uid="{00000000-0005-0000-0000-00003E0A0000}"/>
    <cellStyle name="Standard 11 10 3 5" xfId="15693" xr:uid="{00000000-0005-0000-0000-00003E0A0000}"/>
    <cellStyle name="Standard 11 10 3 6" xfId="29177" xr:uid="{00000000-0005-0000-0000-00003E0A0000}"/>
    <cellStyle name="Standard 11 10 3 7" xfId="42668" xr:uid="{00000000-0005-0000-0000-00003E0A0000}"/>
    <cellStyle name="Standard 11 10 4" xfId="4473" xr:uid="{00000000-0005-0000-0000-00003B0A0000}"/>
    <cellStyle name="Standard 11 10 4 2" xfId="17924" xr:uid="{00000000-0005-0000-0000-00003B0A0000}"/>
    <cellStyle name="Standard 11 10 4 3" xfId="31408" xr:uid="{00000000-0005-0000-0000-00003B0A0000}"/>
    <cellStyle name="Standard 11 10 4 4" xfId="44899" xr:uid="{00000000-0005-0000-0000-00003B0A0000}"/>
    <cellStyle name="Standard 11 10 5" xfId="7829" xr:uid="{00000000-0005-0000-0000-00003B0A0000}"/>
    <cellStyle name="Standard 11 10 5 2" xfId="21280" xr:uid="{00000000-0005-0000-0000-00003B0A0000}"/>
    <cellStyle name="Standard 11 10 5 3" xfId="34764" xr:uid="{00000000-0005-0000-0000-00003B0A0000}"/>
    <cellStyle name="Standard 11 10 5 4" xfId="48255" xr:uid="{00000000-0005-0000-0000-00003B0A0000}"/>
    <cellStyle name="Standard 11 10 6" xfId="11185" xr:uid="{00000000-0005-0000-0000-00003B0A0000}"/>
    <cellStyle name="Standard 11 10 6 2" xfId="24636" xr:uid="{00000000-0005-0000-0000-00003B0A0000}"/>
    <cellStyle name="Standard 11 10 6 3" xfId="38120" xr:uid="{00000000-0005-0000-0000-00003B0A0000}"/>
    <cellStyle name="Standard 11 10 6 4" xfId="51611" xr:uid="{00000000-0005-0000-0000-00003B0A0000}"/>
    <cellStyle name="Standard 11 10 7" xfId="14566" xr:uid="{00000000-0005-0000-0000-00003B0A0000}"/>
    <cellStyle name="Standard 11 10 8" xfId="28031" xr:uid="{00000000-0005-0000-0000-00003B0A0000}"/>
    <cellStyle name="Standard 11 10 9" xfId="41498" xr:uid="{00000000-0005-0000-0000-00003B0A0000}"/>
    <cellStyle name="Standard 11 11" xfId="1642" xr:uid="{00000000-0005-0000-0000-00003F0A0000}"/>
    <cellStyle name="Standard 11 11 2" xfId="2778" xr:uid="{00000000-0005-0000-0000-0000400A0000}"/>
    <cellStyle name="Standard 11 11 2 2" xfId="6139" xr:uid="{00000000-0005-0000-0000-0000400A0000}"/>
    <cellStyle name="Standard 11 11 2 2 2" xfId="19590" xr:uid="{00000000-0005-0000-0000-0000400A0000}"/>
    <cellStyle name="Standard 11 11 2 2 3" xfId="33074" xr:uid="{00000000-0005-0000-0000-0000400A0000}"/>
    <cellStyle name="Standard 11 11 2 2 4" xfId="46565" xr:uid="{00000000-0005-0000-0000-0000400A0000}"/>
    <cellStyle name="Standard 11 11 2 3" xfId="9495" xr:uid="{00000000-0005-0000-0000-0000400A0000}"/>
    <cellStyle name="Standard 11 11 2 3 2" xfId="22946" xr:uid="{00000000-0005-0000-0000-0000400A0000}"/>
    <cellStyle name="Standard 11 11 2 3 3" xfId="36430" xr:uid="{00000000-0005-0000-0000-0000400A0000}"/>
    <cellStyle name="Standard 11 11 2 3 4" xfId="49921" xr:uid="{00000000-0005-0000-0000-0000400A0000}"/>
    <cellStyle name="Standard 11 11 2 4" xfId="12851" xr:uid="{00000000-0005-0000-0000-0000400A0000}"/>
    <cellStyle name="Standard 11 11 2 4 2" xfId="26302" xr:uid="{00000000-0005-0000-0000-0000400A0000}"/>
    <cellStyle name="Standard 11 11 2 4 3" xfId="39786" xr:uid="{00000000-0005-0000-0000-0000400A0000}"/>
    <cellStyle name="Standard 11 11 2 4 4" xfId="53277" xr:uid="{00000000-0005-0000-0000-0000400A0000}"/>
    <cellStyle name="Standard 11 11 2 5" xfId="16233" xr:uid="{00000000-0005-0000-0000-0000400A0000}"/>
    <cellStyle name="Standard 11 11 2 6" xfId="29717" xr:uid="{00000000-0005-0000-0000-0000400A0000}"/>
    <cellStyle name="Standard 11 11 2 7" xfId="43208" xr:uid="{00000000-0005-0000-0000-0000400A0000}"/>
    <cellStyle name="Standard 11 11 3" xfId="5012" xr:uid="{00000000-0005-0000-0000-00003F0A0000}"/>
    <cellStyle name="Standard 11 11 3 2" xfId="18463" xr:uid="{00000000-0005-0000-0000-00003F0A0000}"/>
    <cellStyle name="Standard 11 11 3 3" xfId="31947" xr:uid="{00000000-0005-0000-0000-00003F0A0000}"/>
    <cellStyle name="Standard 11 11 3 4" xfId="45438" xr:uid="{00000000-0005-0000-0000-00003F0A0000}"/>
    <cellStyle name="Standard 11 11 4" xfId="8368" xr:uid="{00000000-0005-0000-0000-00003F0A0000}"/>
    <cellStyle name="Standard 11 11 4 2" xfId="21819" xr:uid="{00000000-0005-0000-0000-00003F0A0000}"/>
    <cellStyle name="Standard 11 11 4 3" xfId="35303" xr:uid="{00000000-0005-0000-0000-00003F0A0000}"/>
    <cellStyle name="Standard 11 11 4 4" xfId="48794" xr:uid="{00000000-0005-0000-0000-00003F0A0000}"/>
    <cellStyle name="Standard 11 11 5" xfId="11724" xr:uid="{00000000-0005-0000-0000-00003F0A0000}"/>
    <cellStyle name="Standard 11 11 5 2" xfId="25175" xr:uid="{00000000-0005-0000-0000-00003F0A0000}"/>
    <cellStyle name="Standard 11 11 5 3" xfId="38659" xr:uid="{00000000-0005-0000-0000-00003F0A0000}"/>
    <cellStyle name="Standard 11 11 5 4" xfId="52150" xr:uid="{00000000-0005-0000-0000-00003F0A0000}"/>
    <cellStyle name="Standard 11 11 6" xfId="15106" xr:uid="{00000000-0005-0000-0000-00003F0A0000}"/>
    <cellStyle name="Standard 11 11 7" xfId="28590" xr:uid="{00000000-0005-0000-0000-00003F0A0000}"/>
    <cellStyle name="Standard 11 11 8" xfId="42081" xr:uid="{00000000-0005-0000-0000-00003F0A0000}"/>
    <cellStyle name="Standard 11 12" xfId="2199" xr:uid="{00000000-0005-0000-0000-0000410A0000}"/>
    <cellStyle name="Standard 11 12 2" xfId="5574" xr:uid="{00000000-0005-0000-0000-0000410A0000}"/>
    <cellStyle name="Standard 11 12 2 2" xfId="19025" xr:uid="{00000000-0005-0000-0000-0000410A0000}"/>
    <cellStyle name="Standard 11 12 2 3" xfId="32509" xr:uid="{00000000-0005-0000-0000-0000410A0000}"/>
    <cellStyle name="Standard 11 12 2 4" xfId="46000" xr:uid="{00000000-0005-0000-0000-0000410A0000}"/>
    <cellStyle name="Standard 11 12 3" xfId="8930" xr:uid="{00000000-0005-0000-0000-0000410A0000}"/>
    <cellStyle name="Standard 11 12 3 2" xfId="22381" xr:uid="{00000000-0005-0000-0000-0000410A0000}"/>
    <cellStyle name="Standard 11 12 3 3" xfId="35865" xr:uid="{00000000-0005-0000-0000-0000410A0000}"/>
    <cellStyle name="Standard 11 12 3 4" xfId="49356" xr:uid="{00000000-0005-0000-0000-0000410A0000}"/>
    <cellStyle name="Standard 11 12 4" xfId="12286" xr:uid="{00000000-0005-0000-0000-0000410A0000}"/>
    <cellStyle name="Standard 11 12 4 2" xfId="25737" xr:uid="{00000000-0005-0000-0000-0000410A0000}"/>
    <cellStyle name="Standard 11 12 4 3" xfId="39221" xr:uid="{00000000-0005-0000-0000-0000410A0000}"/>
    <cellStyle name="Standard 11 12 4 4" xfId="52712" xr:uid="{00000000-0005-0000-0000-0000410A0000}"/>
    <cellStyle name="Standard 11 12 5" xfId="15668" xr:uid="{00000000-0005-0000-0000-0000410A0000}"/>
    <cellStyle name="Standard 11 12 6" xfId="29152" xr:uid="{00000000-0005-0000-0000-0000410A0000}"/>
    <cellStyle name="Standard 11 12 7" xfId="42643" xr:uid="{00000000-0005-0000-0000-0000410A0000}"/>
    <cellStyle name="Standard 11 13" xfId="3340" xr:uid="{00000000-0005-0000-0000-0000420A0000}"/>
    <cellStyle name="Standard 11 13 2" xfId="6701" xr:uid="{00000000-0005-0000-0000-0000420A0000}"/>
    <cellStyle name="Standard 11 13 2 2" xfId="20152" xr:uid="{00000000-0005-0000-0000-0000420A0000}"/>
    <cellStyle name="Standard 11 13 2 3" xfId="33636" xr:uid="{00000000-0005-0000-0000-0000420A0000}"/>
    <cellStyle name="Standard 11 13 2 4" xfId="47127" xr:uid="{00000000-0005-0000-0000-0000420A0000}"/>
    <cellStyle name="Standard 11 13 3" xfId="10057" xr:uid="{00000000-0005-0000-0000-0000420A0000}"/>
    <cellStyle name="Standard 11 13 3 2" xfId="23508" xr:uid="{00000000-0005-0000-0000-0000420A0000}"/>
    <cellStyle name="Standard 11 13 3 3" xfId="36992" xr:uid="{00000000-0005-0000-0000-0000420A0000}"/>
    <cellStyle name="Standard 11 13 3 4" xfId="50483" xr:uid="{00000000-0005-0000-0000-0000420A0000}"/>
    <cellStyle name="Standard 11 13 4" xfId="13413" xr:uid="{00000000-0005-0000-0000-0000420A0000}"/>
    <cellStyle name="Standard 11 13 4 2" xfId="26864" xr:uid="{00000000-0005-0000-0000-0000420A0000}"/>
    <cellStyle name="Standard 11 13 4 3" xfId="40348" xr:uid="{00000000-0005-0000-0000-0000420A0000}"/>
    <cellStyle name="Standard 11 13 4 4" xfId="53839" xr:uid="{00000000-0005-0000-0000-0000420A0000}"/>
    <cellStyle name="Standard 11 13 5" xfId="16795" xr:uid="{00000000-0005-0000-0000-0000420A0000}"/>
    <cellStyle name="Standard 11 13 6" xfId="30279" xr:uid="{00000000-0005-0000-0000-0000420A0000}"/>
    <cellStyle name="Standard 11 13 7" xfId="43770" xr:uid="{00000000-0005-0000-0000-0000420A0000}"/>
    <cellStyle name="Standard 11 14" xfId="3920" xr:uid="{00000000-0005-0000-0000-0000430A0000}"/>
    <cellStyle name="Standard 11 14 2" xfId="7277" xr:uid="{00000000-0005-0000-0000-0000430A0000}"/>
    <cellStyle name="Standard 11 14 2 2" xfId="20728" xr:uid="{00000000-0005-0000-0000-0000430A0000}"/>
    <cellStyle name="Standard 11 14 2 3" xfId="34212" xr:uid="{00000000-0005-0000-0000-0000430A0000}"/>
    <cellStyle name="Standard 11 14 2 4" xfId="47703" xr:uid="{00000000-0005-0000-0000-0000430A0000}"/>
    <cellStyle name="Standard 11 14 3" xfId="10633" xr:uid="{00000000-0005-0000-0000-0000430A0000}"/>
    <cellStyle name="Standard 11 14 3 2" xfId="24084" xr:uid="{00000000-0005-0000-0000-0000430A0000}"/>
    <cellStyle name="Standard 11 14 3 3" xfId="37568" xr:uid="{00000000-0005-0000-0000-0000430A0000}"/>
    <cellStyle name="Standard 11 14 3 4" xfId="51059" xr:uid="{00000000-0005-0000-0000-0000430A0000}"/>
    <cellStyle name="Standard 11 14 4" xfId="13989" xr:uid="{00000000-0005-0000-0000-0000430A0000}"/>
    <cellStyle name="Standard 11 14 4 2" xfId="27440" xr:uid="{00000000-0005-0000-0000-0000430A0000}"/>
    <cellStyle name="Standard 11 14 4 3" xfId="40924" xr:uid="{00000000-0005-0000-0000-0000430A0000}"/>
    <cellStyle name="Standard 11 14 4 4" xfId="54415" xr:uid="{00000000-0005-0000-0000-0000430A0000}"/>
    <cellStyle name="Standard 11 14 5" xfId="17371" xr:uid="{00000000-0005-0000-0000-0000430A0000}"/>
    <cellStyle name="Standard 11 14 6" xfId="30855" xr:uid="{00000000-0005-0000-0000-0000430A0000}"/>
    <cellStyle name="Standard 11 14 7" xfId="44346" xr:uid="{00000000-0005-0000-0000-0000430A0000}"/>
    <cellStyle name="Standard 11 15" xfId="1047" xr:uid="{00000000-0005-0000-0000-00003A0A0000}"/>
    <cellStyle name="Standard 11 15 2" xfId="14553" xr:uid="{00000000-0005-0000-0000-00003A0A0000}"/>
    <cellStyle name="Standard 11 15 3" xfId="28018" xr:uid="{00000000-0005-0000-0000-00003A0A0000}"/>
    <cellStyle name="Standard 11 15 4" xfId="41485" xr:uid="{00000000-0005-0000-0000-00003A0A0000}"/>
    <cellStyle name="Standard 11 16" xfId="4448" xr:uid="{00000000-0005-0000-0000-00003A0A0000}"/>
    <cellStyle name="Standard 11 16 2" xfId="17899" xr:uid="{00000000-0005-0000-0000-00003A0A0000}"/>
    <cellStyle name="Standard 11 16 3" xfId="31383" xr:uid="{00000000-0005-0000-0000-00003A0A0000}"/>
    <cellStyle name="Standard 11 16 4" xfId="44874" xr:uid="{00000000-0005-0000-0000-00003A0A0000}"/>
    <cellStyle name="Standard 11 17" xfId="7804" xr:uid="{00000000-0005-0000-0000-00003A0A0000}"/>
    <cellStyle name="Standard 11 17 2" xfId="21255" xr:uid="{00000000-0005-0000-0000-00003A0A0000}"/>
    <cellStyle name="Standard 11 17 3" xfId="34739" xr:uid="{00000000-0005-0000-0000-00003A0A0000}"/>
    <cellStyle name="Standard 11 17 4" xfId="48230" xr:uid="{00000000-0005-0000-0000-00003A0A0000}"/>
    <cellStyle name="Standard 11 18" xfId="11160" xr:uid="{00000000-0005-0000-0000-00003A0A0000}"/>
    <cellStyle name="Standard 11 18 2" xfId="24611" xr:uid="{00000000-0005-0000-0000-00003A0A0000}"/>
    <cellStyle name="Standard 11 18 3" xfId="38095" xr:uid="{00000000-0005-0000-0000-00003A0A0000}"/>
    <cellStyle name="Standard 11 18 4" xfId="51586" xr:uid="{00000000-0005-0000-0000-00003A0A0000}"/>
    <cellStyle name="Standard 11 19" xfId="1029" xr:uid="{00000000-0005-0000-0000-000059000000}"/>
    <cellStyle name="Standard 11 2" xfId="234" xr:uid="{00000000-0005-0000-0000-000007020000}"/>
    <cellStyle name="Standard 11 2 10" xfId="3953" xr:uid="{00000000-0005-0000-0000-0000450A0000}"/>
    <cellStyle name="Standard 11 2 10 2" xfId="7310" xr:uid="{00000000-0005-0000-0000-0000450A0000}"/>
    <cellStyle name="Standard 11 2 10 2 2" xfId="20761" xr:uid="{00000000-0005-0000-0000-0000450A0000}"/>
    <cellStyle name="Standard 11 2 10 2 3" xfId="34245" xr:uid="{00000000-0005-0000-0000-0000450A0000}"/>
    <cellStyle name="Standard 11 2 10 2 4" xfId="47736" xr:uid="{00000000-0005-0000-0000-0000450A0000}"/>
    <cellStyle name="Standard 11 2 10 3" xfId="10666" xr:uid="{00000000-0005-0000-0000-0000450A0000}"/>
    <cellStyle name="Standard 11 2 10 3 2" xfId="24117" xr:uid="{00000000-0005-0000-0000-0000450A0000}"/>
    <cellStyle name="Standard 11 2 10 3 3" xfId="37601" xr:uid="{00000000-0005-0000-0000-0000450A0000}"/>
    <cellStyle name="Standard 11 2 10 3 4" xfId="51092" xr:uid="{00000000-0005-0000-0000-0000450A0000}"/>
    <cellStyle name="Standard 11 2 10 4" xfId="14022" xr:uid="{00000000-0005-0000-0000-0000450A0000}"/>
    <cellStyle name="Standard 11 2 10 4 2" xfId="27473" xr:uid="{00000000-0005-0000-0000-0000450A0000}"/>
    <cellStyle name="Standard 11 2 10 4 3" xfId="40957" xr:uid="{00000000-0005-0000-0000-0000450A0000}"/>
    <cellStyle name="Standard 11 2 10 4 4" xfId="54448" xr:uid="{00000000-0005-0000-0000-0000450A0000}"/>
    <cellStyle name="Standard 11 2 10 5" xfId="17404" xr:uid="{00000000-0005-0000-0000-0000450A0000}"/>
    <cellStyle name="Standard 11 2 10 6" xfId="30888" xr:uid="{00000000-0005-0000-0000-0000450A0000}"/>
    <cellStyle name="Standard 11 2 10 7" xfId="44379" xr:uid="{00000000-0005-0000-0000-0000450A0000}"/>
    <cellStyle name="Standard 11 2 11" xfId="4503" xr:uid="{00000000-0005-0000-0000-0000440A0000}"/>
    <cellStyle name="Standard 11 2 11 2" xfId="17954" xr:uid="{00000000-0005-0000-0000-0000440A0000}"/>
    <cellStyle name="Standard 11 2 11 3" xfId="31438" xr:uid="{00000000-0005-0000-0000-0000440A0000}"/>
    <cellStyle name="Standard 11 2 11 4" xfId="44929" xr:uid="{00000000-0005-0000-0000-0000440A0000}"/>
    <cellStyle name="Standard 11 2 12" xfId="7859" xr:uid="{00000000-0005-0000-0000-0000440A0000}"/>
    <cellStyle name="Standard 11 2 12 2" xfId="21310" xr:uid="{00000000-0005-0000-0000-0000440A0000}"/>
    <cellStyle name="Standard 11 2 12 3" xfId="34794" xr:uid="{00000000-0005-0000-0000-0000440A0000}"/>
    <cellStyle name="Standard 11 2 12 4" xfId="48285" xr:uid="{00000000-0005-0000-0000-0000440A0000}"/>
    <cellStyle name="Standard 11 2 13" xfId="11215" xr:uid="{00000000-0005-0000-0000-0000440A0000}"/>
    <cellStyle name="Standard 11 2 13 2" xfId="24666" xr:uid="{00000000-0005-0000-0000-0000440A0000}"/>
    <cellStyle name="Standard 11 2 13 3" xfId="38150" xr:uid="{00000000-0005-0000-0000-0000440A0000}"/>
    <cellStyle name="Standard 11 2 13 4" xfId="51641" xr:uid="{00000000-0005-0000-0000-0000440A0000}"/>
    <cellStyle name="Standard 11 2 14" xfId="14596" xr:uid="{00000000-0005-0000-0000-0000440A0000}"/>
    <cellStyle name="Standard 11 2 15" xfId="28075" xr:uid="{00000000-0005-0000-0000-0000440A0000}"/>
    <cellStyle name="Standard 11 2 16" xfId="41553" xr:uid="{00000000-0005-0000-0000-0000440A0000}"/>
    <cellStyle name="Standard 11 2 2" xfId="409" xr:uid="{00000000-0005-0000-0000-000008020000}"/>
    <cellStyle name="Standard 11 2 3" xfId="558" xr:uid="{00000000-0005-0000-0000-000009020000}"/>
    <cellStyle name="Standard 11 2 3 10" xfId="14698" xr:uid="{00000000-0005-0000-0000-0000470A0000}"/>
    <cellStyle name="Standard 11 2 3 11" xfId="28181" xr:uid="{00000000-0005-0000-0000-0000470A0000}"/>
    <cellStyle name="Standard 11 2 3 12" xfId="41672" xr:uid="{00000000-0005-0000-0000-0000470A0000}"/>
    <cellStyle name="Standard 11 2 3 2" xfId="1464" xr:uid="{00000000-0005-0000-0000-0000480A0000}"/>
    <cellStyle name="Standard 11 2 3 2 10" xfId="28431" xr:uid="{00000000-0005-0000-0000-0000480A0000}"/>
    <cellStyle name="Standard 11 2 3 2 11" xfId="41922" xr:uid="{00000000-0005-0000-0000-0000480A0000}"/>
    <cellStyle name="Standard 11 2 3 2 2" xfId="2039" xr:uid="{00000000-0005-0000-0000-0000490A0000}"/>
    <cellStyle name="Standard 11 2 3 2 2 2" xfId="3180" xr:uid="{00000000-0005-0000-0000-00004A0A0000}"/>
    <cellStyle name="Standard 11 2 3 2 2 2 2" xfId="6541" xr:uid="{00000000-0005-0000-0000-00004A0A0000}"/>
    <cellStyle name="Standard 11 2 3 2 2 2 2 2" xfId="19992" xr:uid="{00000000-0005-0000-0000-00004A0A0000}"/>
    <cellStyle name="Standard 11 2 3 2 2 2 2 3" xfId="33476" xr:uid="{00000000-0005-0000-0000-00004A0A0000}"/>
    <cellStyle name="Standard 11 2 3 2 2 2 2 4" xfId="46967" xr:uid="{00000000-0005-0000-0000-00004A0A0000}"/>
    <cellStyle name="Standard 11 2 3 2 2 2 3" xfId="9897" xr:uid="{00000000-0005-0000-0000-00004A0A0000}"/>
    <cellStyle name="Standard 11 2 3 2 2 2 3 2" xfId="23348" xr:uid="{00000000-0005-0000-0000-00004A0A0000}"/>
    <cellStyle name="Standard 11 2 3 2 2 2 3 3" xfId="36832" xr:uid="{00000000-0005-0000-0000-00004A0A0000}"/>
    <cellStyle name="Standard 11 2 3 2 2 2 3 4" xfId="50323" xr:uid="{00000000-0005-0000-0000-00004A0A0000}"/>
    <cellStyle name="Standard 11 2 3 2 2 2 4" xfId="13253" xr:uid="{00000000-0005-0000-0000-00004A0A0000}"/>
    <cellStyle name="Standard 11 2 3 2 2 2 4 2" xfId="26704" xr:uid="{00000000-0005-0000-0000-00004A0A0000}"/>
    <cellStyle name="Standard 11 2 3 2 2 2 4 3" xfId="40188" xr:uid="{00000000-0005-0000-0000-00004A0A0000}"/>
    <cellStyle name="Standard 11 2 3 2 2 2 4 4" xfId="53679" xr:uid="{00000000-0005-0000-0000-00004A0A0000}"/>
    <cellStyle name="Standard 11 2 3 2 2 2 5" xfId="16635" xr:uid="{00000000-0005-0000-0000-00004A0A0000}"/>
    <cellStyle name="Standard 11 2 3 2 2 2 6" xfId="30119" xr:uid="{00000000-0005-0000-0000-00004A0A0000}"/>
    <cellStyle name="Standard 11 2 3 2 2 2 7" xfId="43610" xr:uid="{00000000-0005-0000-0000-00004A0A0000}"/>
    <cellStyle name="Standard 11 2 3 2 2 3" xfId="5414" xr:uid="{00000000-0005-0000-0000-0000490A0000}"/>
    <cellStyle name="Standard 11 2 3 2 2 3 2" xfId="18865" xr:uid="{00000000-0005-0000-0000-0000490A0000}"/>
    <cellStyle name="Standard 11 2 3 2 2 3 3" xfId="32349" xr:uid="{00000000-0005-0000-0000-0000490A0000}"/>
    <cellStyle name="Standard 11 2 3 2 2 3 4" xfId="45840" xr:uid="{00000000-0005-0000-0000-0000490A0000}"/>
    <cellStyle name="Standard 11 2 3 2 2 4" xfId="8770" xr:uid="{00000000-0005-0000-0000-0000490A0000}"/>
    <cellStyle name="Standard 11 2 3 2 2 4 2" xfId="22221" xr:uid="{00000000-0005-0000-0000-0000490A0000}"/>
    <cellStyle name="Standard 11 2 3 2 2 4 3" xfId="35705" xr:uid="{00000000-0005-0000-0000-0000490A0000}"/>
    <cellStyle name="Standard 11 2 3 2 2 4 4" xfId="49196" xr:uid="{00000000-0005-0000-0000-0000490A0000}"/>
    <cellStyle name="Standard 11 2 3 2 2 5" xfId="12126" xr:uid="{00000000-0005-0000-0000-0000490A0000}"/>
    <cellStyle name="Standard 11 2 3 2 2 5 2" xfId="25577" xr:uid="{00000000-0005-0000-0000-0000490A0000}"/>
    <cellStyle name="Standard 11 2 3 2 2 5 3" xfId="39061" xr:uid="{00000000-0005-0000-0000-0000490A0000}"/>
    <cellStyle name="Standard 11 2 3 2 2 5 4" xfId="52552" xr:uid="{00000000-0005-0000-0000-0000490A0000}"/>
    <cellStyle name="Standard 11 2 3 2 2 6" xfId="15508" xr:uid="{00000000-0005-0000-0000-0000490A0000}"/>
    <cellStyle name="Standard 11 2 3 2 2 7" xfId="28992" xr:uid="{00000000-0005-0000-0000-0000490A0000}"/>
    <cellStyle name="Standard 11 2 3 2 2 8" xfId="42483" xr:uid="{00000000-0005-0000-0000-0000490A0000}"/>
    <cellStyle name="Standard 11 2 3 2 3" xfId="2620" xr:uid="{00000000-0005-0000-0000-00004B0A0000}"/>
    <cellStyle name="Standard 11 2 3 2 3 2" xfId="5981" xr:uid="{00000000-0005-0000-0000-00004B0A0000}"/>
    <cellStyle name="Standard 11 2 3 2 3 2 2" xfId="19432" xr:uid="{00000000-0005-0000-0000-00004B0A0000}"/>
    <cellStyle name="Standard 11 2 3 2 3 2 3" xfId="32916" xr:uid="{00000000-0005-0000-0000-00004B0A0000}"/>
    <cellStyle name="Standard 11 2 3 2 3 2 4" xfId="46407" xr:uid="{00000000-0005-0000-0000-00004B0A0000}"/>
    <cellStyle name="Standard 11 2 3 2 3 3" xfId="9337" xr:uid="{00000000-0005-0000-0000-00004B0A0000}"/>
    <cellStyle name="Standard 11 2 3 2 3 3 2" xfId="22788" xr:uid="{00000000-0005-0000-0000-00004B0A0000}"/>
    <cellStyle name="Standard 11 2 3 2 3 3 3" xfId="36272" xr:uid="{00000000-0005-0000-0000-00004B0A0000}"/>
    <cellStyle name="Standard 11 2 3 2 3 3 4" xfId="49763" xr:uid="{00000000-0005-0000-0000-00004B0A0000}"/>
    <cellStyle name="Standard 11 2 3 2 3 4" xfId="12693" xr:uid="{00000000-0005-0000-0000-00004B0A0000}"/>
    <cellStyle name="Standard 11 2 3 2 3 4 2" xfId="26144" xr:uid="{00000000-0005-0000-0000-00004B0A0000}"/>
    <cellStyle name="Standard 11 2 3 2 3 4 3" xfId="39628" xr:uid="{00000000-0005-0000-0000-00004B0A0000}"/>
    <cellStyle name="Standard 11 2 3 2 3 4 4" xfId="53119" xr:uid="{00000000-0005-0000-0000-00004B0A0000}"/>
    <cellStyle name="Standard 11 2 3 2 3 5" xfId="16075" xr:uid="{00000000-0005-0000-0000-00004B0A0000}"/>
    <cellStyle name="Standard 11 2 3 2 3 6" xfId="29559" xr:uid="{00000000-0005-0000-0000-00004B0A0000}"/>
    <cellStyle name="Standard 11 2 3 2 3 7" xfId="43050" xr:uid="{00000000-0005-0000-0000-00004B0A0000}"/>
    <cellStyle name="Standard 11 2 3 2 4" xfId="3725" xr:uid="{00000000-0005-0000-0000-00004C0A0000}"/>
    <cellStyle name="Standard 11 2 3 2 4 2" xfId="7086" xr:uid="{00000000-0005-0000-0000-00004C0A0000}"/>
    <cellStyle name="Standard 11 2 3 2 4 2 2" xfId="20537" xr:uid="{00000000-0005-0000-0000-00004C0A0000}"/>
    <cellStyle name="Standard 11 2 3 2 4 2 3" xfId="34021" xr:uid="{00000000-0005-0000-0000-00004C0A0000}"/>
    <cellStyle name="Standard 11 2 3 2 4 2 4" xfId="47512" xr:uid="{00000000-0005-0000-0000-00004C0A0000}"/>
    <cellStyle name="Standard 11 2 3 2 4 3" xfId="10442" xr:uid="{00000000-0005-0000-0000-00004C0A0000}"/>
    <cellStyle name="Standard 11 2 3 2 4 3 2" xfId="23893" xr:uid="{00000000-0005-0000-0000-00004C0A0000}"/>
    <cellStyle name="Standard 11 2 3 2 4 3 3" xfId="37377" xr:uid="{00000000-0005-0000-0000-00004C0A0000}"/>
    <cellStyle name="Standard 11 2 3 2 4 3 4" xfId="50868" xr:uid="{00000000-0005-0000-0000-00004C0A0000}"/>
    <cellStyle name="Standard 11 2 3 2 4 4" xfId="13798" xr:uid="{00000000-0005-0000-0000-00004C0A0000}"/>
    <cellStyle name="Standard 11 2 3 2 4 4 2" xfId="27249" xr:uid="{00000000-0005-0000-0000-00004C0A0000}"/>
    <cellStyle name="Standard 11 2 3 2 4 4 3" xfId="40733" xr:uid="{00000000-0005-0000-0000-00004C0A0000}"/>
    <cellStyle name="Standard 11 2 3 2 4 4 4" xfId="54224" xr:uid="{00000000-0005-0000-0000-00004C0A0000}"/>
    <cellStyle name="Standard 11 2 3 2 4 5" xfId="17180" xr:uid="{00000000-0005-0000-0000-00004C0A0000}"/>
    <cellStyle name="Standard 11 2 3 2 4 6" xfId="30664" xr:uid="{00000000-0005-0000-0000-00004C0A0000}"/>
    <cellStyle name="Standard 11 2 3 2 4 7" xfId="44155" xr:uid="{00000000-0005-0000-0000-00004C0A0000}"/>
    <cellStyle name="Standard 11 2 3 2 5" xfId="4305" xr:uid="{00000000-0005-0000-0000-00004D0A0000}"/>
    <cellStyle name="Standard 11 2 3 2 5 2" xfId="7662" xr:uid="{00000000-0005-0000-0000-00004D0A0000}"/>
    <cellStyle name="Standard 11 2 3 2 5 2 2" xfId="21113" xr:uid="{00000000-0005-0000-0000-00004D0A0000}"/>
    <cellStyle name="Standard 11 2 3 2 5 2 3" xfId="34597" xr:uid="{00000000-0005-0000-0000-00004D0A0000}"/>
    <cellStyle name="Standard 11 2 3 2 5 2 4" xfId="48088" xr:uid="{00000000-0005-0000-0000-00004D0A0000}"/>
    <cellStyle name="Standard 11 2 3 2 5 3" xfId="11018" xr:uid="{00000000-0005-0000-0000-00004D0A0000}"/>
    <cellStyle name="Standard 11 2 3 2 5 3 2" xfId="24469" xr:uid="{00000000-0005-0000-0000-00004D0A0000}"/>
    <cellStyle name="Standard 11 2 3 2 5 3 3" xfId="37953" xr:uid="{00000000-0005-0000-0000-00004D0A0000}"/>
    <cellStyle name="Standard 11 2 3 2 5 3 4" xfId="51444" xr:uid="{00000000-0005-0000-0000-00004D0A0000}"/>
    <cellStyle name="Standard 11 2 3 2 5 4" xfId="14374" xr:uid="{00000000-0005-0000-0000-00004D0A0000}"/>
    <cellStyle name="Standard 11 2 3 2 5 4 2" xfId="27825" xr:uid="{00000000-0005-0000-0000-00004D0A0000}"/>
    <cellStyle name="Standard 11 2 3 2 5 4 3" xfId="41309" xr:uid="{00000000-0005-0000-0000-00004D0A0000}"/>
    <cellStyle name="Standard 11 2 3 2 5 4 4" xfId="54800" xr:uid="{00000000-0005-0000-0000-00004D0A0000}"/>
    <cellStyle name="Standard 11 2 3 2 5 5" xfId="17756" xr:uid="{00000000-0005-0000-0000-00004D0A0000}"/>
    <cellStyle name="Standard 11 2 3 2 5 6" xfId="31240" xr:uid="{00000000-0005-0000-0000-00004D0A0000}"/>
    <cellStyle name="Standard 11 2 3 2 5 7" xfId="44731" xr:uid="{00000000-0005-0000-0000-00004D0A0000}"/>
    <cellStyle name="Standard 11 2 3 2 6" xfId="4855" xr:uid="{00000000-0005-0000-0000-0000480A0000}"/>
    <cellStyle name="Standard 11 2 3 2 6 2" xfId="18306" xr:uid="{00000000-0005-0000-0000-0000480A0000}"/>
    <cellStyle name="Standard 11 2 3 2 6 3" xfId="31790" xr:uid="{00000000-0005-0000-0000-0000480A0000}"/>
    <cellStyle name="Standard 11 2 3 2 6 4" xfId="45281" xr:uid="{00000000-0005-0000-0000-0000480A0000}"/>
    <cellStyle name="Standard 11 2 3 2 7" xfId="8211" xr:uid="{00000000-0005-0000-0000-0000480A0000}"/>
    <cellStyle name="Standard 11 2 3 2 7 2" xfId="21662" xr:uid="{00000000-0005-0000-0000-0000480A0000}"/>
    <cellStyle name="Standard 11 2 3 2 7 3" xfId="35146" xr:uid="{00000000-0005-0000-0000-0000480A0000}"/>
    <cellStyle name="Standard 11 2 3 2 7 4" xfId="48637" xr:uid="{00000000-0005-0000-0000-0000480A0000}"/>
    <cellStyle name="Standard 11 2 3 2 8" xfId="11567" xr:uid="{00000000-0005-0000-0000-0000480A0000}"/>
    <cellStyle name="Standard 11 2 3 2 8 2" xfId="25018" xr:uid="{00000000-0005-0000-0000-0000480A0000}"/>
    <cellStyle name="Standard 11 2 3 2 8 3" xfId="38502" xr:uid="{00000000-0005-0000-0000-0000480A0000}"/>
    <cellStyle name="Standard 11 2 3 2 8 4" xfId="51993" xr:uid="{00000000-0005-0000-0000-0000480A0000}"/>
    <cellStyle name="Standard 11 2 3 2 9" xfId="14948" xr:uid="{00000000-0005-0000-0000-0000480A0000}"/>
    <cellStyle name="Standard 11 2 3 3" xfId="1790" xr:uid="{00000000-0005-0000-0000-00004E0A0000}"/>
    <cellStyle name="Standard 11 2 3 3 2" xfId="2930" xr:uid="{00000000-0005-0000-0000-00004F0A0000}"/>
    <cellStyle name="Standard 11 2 3 3 2 2" xfId="6291" xr:uid="{00000000-0005-0000-0000-00004F0A0000}"/>
    <cellStyle name="Standard 11 2 3 3 2 2 2" xfId="19742" xr:uid="{00000000-0005-0000-0000-00004F0A0000}"/>
    <cellStyle name="Standard 11 2 3 3 2 2 3" xfId="33226" xr:uid="{00000000-0005-0000-0000-00004F0A0000}"/>
    <cellStyle name="Standard 11 2 3 3 2 2 4" xfId="46717" xr:uid="{00000000-0005-0000-0000-00004F0A0000}"/>
    <cellStyle name="Standard 11 2 3 3 2 3" xfId="9647" xr:uid="{00000000-0005-0000-0000-00004F0A0000}"/>
    <cellStyle name="Standard 11 2 3 3 2 3 2" xfId="23098" xr:uid="{00000000-0005-0000-0000-00004F0A0000}"/>
    <cellStyle name="Standard 11 2 3 3 2 3 3" xfId="36582" xr:uid="{00000000-0005-0000-0000-00004F0A0000}"/>
    <cellStyle name="Standard 11 2 3 3 2 3 4" xfId="50073" xr:uid="{00000000-0005-0000-0000-00004F0A0000}"/>
    <cellStyle name="Standard 11 2 3 3 2 4" xfId="13003" xr:uid="{00000000-0005-0000-0000-00004F0A0000}"/>
    <cellStyle name="Standard 11 2 3 3 2 4 2" xfId="26454" xr:uid="{00000000-0005-0000-0000-00004F0A0000}"/>
    <cellStyle name="Standard 11 2 3 3 2 4 3" xfId="39938" xr:uid="{00000000-0005-0000-0000-00004F0A0000}"/>
    <cellStyle name="Standard 11 2 3 3 2 4 4" xfId="53429" xr:uid="{00000000-0005-0000-0000-00004F0A0000}"/>
    <cellStyle name="Standard 11 2 3 3 2 5" xfId="16385" xr:uid="{00000000-0005-0000-0000-00004F0A0000}"/>
    <cellStyle name="Standard 11 2 3 3 2 6" xfId="29869" xr:uid="{00000000-0005-0000-0000-00004F0A0000}"/>
    <cellStyle name="Standard 11 2 3 3 2 7" xfId="43360" xr:uid="{00000000-0005-0000-0000-00004F0A0000}"/>
    <cellStyle name="Standard 11 2 3 3 3" xfId="5164" xr:uid="{00000000-0005-0000-0000-00004E0A0000}"/>
    <cellStyle name="Standard 11 2 3 3 3 2" xfId="18615" xr:uid="{00000000-0005-0000-0000-00004E0A0000}"/>
    <cellStyle name="Standard 11 2 3 3 3 3" xfId="32099" xr:uid="{00000000-0005-0000-0000-00004E0A0000}"/>
    <cellStyle name="Standard 11 2 3 3 3 4" xfId="45590" xr:uid="{00000000-0005-0000-0000-00004E0A0000}"/>
    <cellStyle name="Standard 11 2 3 3 4" xfId="8520" xr:uid="{00000000-0005-0000-0000-00004E0A0000}"/>
    <cellStyle name="Standard 11 2 3 3 4 2" xfId="21971" xr:uid="{00000000-0005-0000-0000-00004E0A0000}"/>
    <cellStyle name="Standard 11 2 3 3 4 3" xfId="35455" xr:uid="{00000000-0005-0000-0000-00004E0A0000}"/>
    <cellStyle name="Standard 11 2 3 3 4 4" xfId="48946" xr:uid="{00000000-0005-0000-0000-00004E0A0000}"/>
    <cellStyle name="Standard 11 2 3 3 5" xfId="11876" xr:uid="{00000000-0005-0000-0000-00004E0A0000}"/>
    <cellStyle name="Standard 11 2 3 3 5 2" xfId="25327" xr:uid="{00000000-0005-0000-0000-00004E0A0000}"/>
    <cellStyle name="Standard 11 2 3 3 5 3" xfId="38811" xr:uid="{00000000-0005-0000-0000-00004E0A0000}"/>
    <cellStyle name="Standard 11 2 3 3 5 4" xfId="52302" xr:uid="{00000000-0005-0000-0000-00004E0A0000}"/>
    <cellStyle name="Standard 11 2 3 3 6" xfId="15258" xr:uid="{00000000-0005-0000-0000-00004E0A0000}"/>
    <cellStyle name="Standard 11 2 3 3 7" xfId="28742" xr:uid="{00000000-0005-0000-0000-00004E0A0000}"/>
    <cellStyle name="Standard 11 2 3 3 8" xfId="42233" xr:uid="{00000000-0005-0000-0000-00004E0A0000}"/>
    <cellStyle name="Standard 11 2 3 4" xfId="2369" xr:uid="{00000000-0005-0000-0000-0000500A0000}"/>
    <cellStyle name="Standard 11 2 3 4 2" xfId="5731" xr:uid="{00000000-0005-0000-0000-0000500A0000}"/>
    <cellStyle name="Standard 11 2 3 4 2 2" xfId="19182" xr:uid="{00000000-0005-0000-0000-0000500A0000}"/>
    <cellStyle name="Standard 11 2 3 4 2 3" xfId="32666" xr:uid="{00000000-0005-0000-0000-0000500A0000}"/>
    <cellStyle name="Standard 11 2 3 4 2 4" xfId="46157" xr:uid="{00000000-0005-0000-0000-0000500A0000}"/>
    <cellStyle name="Standard 11 2 3 4 3" xfId="9087" xr:uid="{00000000-0005-0000-0000-0000500A0000}"/>
    <cellStyle name="Standard 11 2 3 4 3 2" xfId="22538" xr:uid="{00000000-0005-0000-0000-0000500A0000}"/>
    <cellStyle name="Standard 11 2 3 4 3 3" xfId="36022" xr:uid="{00000000-0005-0000-0000-0000500A0000}"/>
    <cellStyle name="Standard 11 2 3 4 3 4" xfId="49513" xr:uid="{00000000-0005-0000-0000-0000500A0000}"/>
    <cellStyle name="Standard 11 2 3 4 4" xfId="12443" xr:uid="{00000000-0005-0000-0000-0000500A0000}"/>
    <cellStyle name="Standard 11 2 3 4 4 2" xfId="25894" xr:uid="{00000000-0005-0000-0000-0000500A0000}"/>
    <cellStyle name="Standard 11 2 3 4 4 3" xfId="39378" xr:uid="{00000000-0005-0000-0000-0000500A0000}"/>
    <cellStyle name="Standard 11 2 3 4 4 4" xfId="52869" xr:uid="{00000000-0005-0000-0000-0000500A0000}"/>
    <cellStyle name="Standard 11 2 3 4 5" xfId="15825" xr:uid="{00000000-0005-0000-0000-0000500A0000}"/>
    <cellStyle name="Standard 11 2 3 4 6" xfId="29309" xr:uid="{00000000-0005-0000-0000-0000500A0000}"/>
    <cellStyle name="Standard 11 2 3 4 7" xfId="42800" xr:uid="{00000000-0005-0000-0000-0000500A0000}"/>
    <cellStyle name="Standard 11 2 3 5" xfId="3475" xr:uid="{00000000-0005-0000-0000-0000510A0000}"/>
    <cellStyle name="Standard 11 2 3 5 2" xfId="6836" xr:uid="{00000000-0005-0000-0000-0000510A0000}"/>
    <cellStyle name="Standard 11 2 3 5 2 2" xfId="20287" xr:uid="{00000000-0005-0000-0000-0000510A0000}"/>
    <cellStyle name="Standard 11 2 3 5 2 3" xfId="33771" xr:uid="{00000000-0005-0000-0000-0000510A0000}"/>
    <cellStyle name="Standard 11 2 3 5 2 4" xfId="47262" xr:uid="{00000000-0005-0000-0000-0000510A0000}"/>
    <cellStyle name="Standard 11 2 3 5 3" xfId="10192" xr:uid="{00000000-0005-0000-0000-0000510A0000}"/>
    <cellStyle name="Standard 11 2 3 5 3 2" xfId="23643" xr:uid="{00000000-0005-0000-0000-0000510A0000}"/>
    <cellStyle name="Standard 11 2 3 5 3 3" xfId="37127" xr:uid="{00000000-0005-0000-0000-0000510A0000}"/>
    <cellStyle name="Standard 11 2 3 5 3 4" xfId="50618" xr:uid="{00000000-0005-0000-0000-0000510A0000}"/>
    <cellStyle name="Standard 11 2 3 5 4" xfId="13548" xr:uid="{00000000-0005-0000-0000-0000510A0000}"/>
    <cellStyle name="Standard 11 2 3 5 4 2" xfId="26999" xr:uid="{00000000-0005-0000-0000-0000510A0000}"/>
    <cellStyle name="Standard 11 2 3 5 4 3" xfId="40483" xr:uid="{00000000-0005-0000-0000-0000510A0000}"/>
    <cellStyle name="Standard 11 2 3 5 4 4" xfId="53974" xr:uid="{00000000-0005-0000-0000-0000510A0000}"/>
    <cellStyle name="Standard 11 2 3 5 5" xfId="16930" xr:uid="{00000000-0005-0000-0000-0000510A0000}"/>
    <cellStyle name="Standard 11 2 3 5 6" xfId="30414" xr:uid="{00000000-0005-0000-0000-0000510A0000}"/>
    <cellStyle name="Standard 11 2 3 5 7" xfId="43905" xr:uid="{00000000-0005-0000-0000-0000510A0000}"/>
    <cellStyle name="Standard 11 2 3 6" xfId="4055" xr:uid="{00000000-0005-0000-0000-0000520A0000}"/>
    <cellStyle name="Standard 11 2 3 6 2" xfId="7412" xr:uid="{00000000-0005-0000-0000-0000520A0000}"/>
    <cellStyle name="Standard 11 2 3 6 2 2" xfId="20863" xr:uid="{00000000-0005-0000-0000-0000520A0000}"/>
    <cellStyle name="Standard 11 2 3 6 2 3" xfId="34347" xr:uid="{00000000-0005-0000-0000-0000520A0000}"/>
    <cellStyle name="Standard 11 2 3 6 2 4" xfId="47838" xr:uid="{00000000-0005-0000-0000-0000520A0000}"/>
    <cellStyle name="Standard 11 2 3 6 3" xfId="10768" xr:uid="{00000000-0005-0000-0000-0000520A0000}"/>
    <cellStyle name="Standard 11 2 3 6 3 2" xfId="24219" xr:uid="{00000000-0005-0000-0000-0000520A0000}"/>
    <cellStyle name="Standard 11 2 3 6 3 3" xfId="37703" xr:uid="{00000000-0005-0000-0000-0000520A0000}"/>
    <cellStyle name="Standard 11 2 3 6 3 4" xfId="51194" xr:uid="{00000000-0005-0000-0000-0000520A0000}"/>
    <cellStyle name="Standard 11 2 3 6 4" xfId="14124" xr:uid="{00000000-0005-0000-0000-0000520A0000}"/>
    <cellStyle name="Standard 11 2 3 6 4 2" xfId="27575" xr:uid="{00000000-0005-0000-0000-0000520A0000}"/>
    <cellStyle name="Standard 11 2 3 6 4 3" xfId="41059" xr:uid="{00000000-0005-0000-0000-0000520A0000}"/>
    <cellStyle name="Standard 11 2 3 6 4 4" xfId="54550" xr:uid="{00000000-0005-0000-0000-0000520A0000}"/>
    <cellStyle name="Standard 11 2 3 6 5" xfId="17506" xr:uid="{00000000-0005-0000-0000-0000520A0000}"/>
    <cellStyle name="Standard 11 2 3 6 6" xfId="30990" xr:uid="{00000000-0005-0000-0000-0000520A0000}"/>
    <cellStyle name="Standard 11 2 3 6 7" xfId="44481" xr:uid="{00000000-0005-0000-0000-0000520A0000}"/>
    <cellStyle name="Standard 11 2 3 7" xfId="4605" xr:uid="{00000000-0005-0000-0000-0000470A0000}"/>
    <cellStyle name="Standard 11 2 3 7 2" xfId="18056" xr:uid="{00000000-0005-0000-0000-0000470A0000}"/>
    <cellStyle name="Standard 11 2 3 7 3" xfId="31540" xr:uid="{00000000-0005-0000-0000-0000470A0000}"/>
    <cellStyle name="Standard 11 2 3 7 4" xfId="45031" xr:uid="{00000000-0005-0000-0000-0000470A0000}"/>
    <cellStyle name="Standard 11 2 3 8" xfId="7961" xr:uid="{00000000-0005-0000-0000-0000470A0000}"/>
    <cellStyle name="Standard 11 2 3 8 2" xfId="21412" xr:uid="{00000000-0005-0000-0000-0000470A0000}"/>
    <cellStyle name="Standard 11 2 3 8 3" xfId="34896" xr:uid="{00000000-0005-0000-0000-0000470A0000}"/>
    <cellStyle name="Standard 11 2 3 8 4" xfId="48387" xr:uid="{00000000-0005-0000-0000-0000470A0000}"/>
    <cellStyle name="Standard 11 2 3 9" xfId="11317" xr:uid="{00000000-0005-0000-0000-0000470A0000}"/>
    <cellStyle name="Standard 11 2 3 9 2" xfId="24768" xr:uid="{00000000-0005-0000-0000-0000470A0000}"/>
    <cellStyle name="Standard 11 2 3 9 3" xfId="38252" xr:uid="{00000000-0005-0000-0000-0000470A0000}"/>
    <cellStyle name="Standard 11 2 3 9 4" xfId="51743" xr:uid="{00000000-0005-0000-0000-0000470A0000}"/>
    <cellStyle name="Standard 11 2 4" xfId="1308" xr:uid="{00000000-0005-0000-0000-0000530A0000}"/>
    <cellStyle name="Standard 11 2 4 10" xfId="14784" xr:uid="{00000000-0005-0000-0000-0000530A0000}"/>
    <cellStyle name="Standard 11 2 4 11" xfId="28267" xr:uid="{00000000-0005-0000-0000-0000530A0000}"/>
    <cellStyle name="Standard 11 2 4 12" xfId="41758" xr:uid="{00000000-0005-0000-0000-0000530A0000}"/>
    <cellStyle name="Standard 11 2 4 2" xfId="1548" xr:uid="{00000000-0005-0000-0000-0000540A0000}"/>
    <cellStyle name="Standard 11 2 4 2 10" xfId="28517" xr:uid="{00000000-0005-0000-0000-0000540A0000}"/>
    <cellStyle name="Standard 11 2 4 2 11" xfId="42008" xr:uid="{00000000-0005-0000-0000-0000540A0000}"/>
    <cellStyle name="Standard 11 2 4 2 2" xfId="2125" xr:uid="{00000000-0005-0000-0000-0000550A0000}"/>
    <cellStyle name="Standard 11 2 4 2 2 2" xfId="3266" xr:uid="{00000000-0005-0000-0000-0000560A0000}"/>
    <cellStyle name="Standard 11 2 4 2 2 2 2" xfId="6627" xr:uid="{00000000-0005-0000-0000-0000560A0000}"/>
    <cellStyle name="Standard 11 2 4 2 2 2 2 2" xfId="20078" xr:uid="{00000000-0005-0000-0000-0000560A0000}"/>
    <cellStyle name="Standard 11 2 4 2 2 2 2 3" xfId="33562" xr:uid="{00000000-0005-0000-0000-0000560A0000}"/>
    <cellStyle name="Standard 11 2 4 2 2 2 2 4" xfId="47053" xr:uid="{00000000-0005-0000-0000-0000560A0000}"/>
    <cellStyle name="Standard 11 2 4 2 2 2 3" xfId="9983" xr:uid="{00000000-0005-0000-0000-0000560A0000}"/>
    <cellStyle name="Standard 11 2 4 2 2 2 3 2" xfId="23434" xr:uid="{00000000-0005-0000-0000-0000560A0000}"/>
    <cellStyle name="Standard 11 2 4 2 2 2 3 3" xfId="36918" xr:uid="{00000000-0005-0000-0000-0000560A0000}"/>
    <cellStyle name="Standard 11 2 4 2 2 2 3 4" xfId="50409" xr:uid="{00000000-0005-0000-0000-0000560A0000}"/>
    <cellStyle name="Standard 11 2 4 2 2 2 4" xfId="13339" xr:uid="{00000000-0005-0000-0000-0000560A0000}"/>
    <cellStyle name="Standard 11 2 4 2 2 2 4 2" xfId="26790" xr:uid="{00000000-0005-0000-0000-0000560A0000}"/>
    <cellStyle name="Standard 11 2 4 2 2 2 4 3" xfId="40274" xr:uid="{00000000-0005-0000-0000-0000560A0000}"/>
    <cellStyle name="Standard 11 2 4 2 2 2 4 4" xfId="53765" xr:uid="{00000000-0005-0000-0000-0000560A0000}"/>
    <cellStyle name="Standard 11 2 4 2 2 2 5" xfId="16721" xr:uid="{00000000-0005-0000-0000-0000560A0000}"/>
    <cellStyle name="Standard 11 2 4 2 2 2 6" xfId="30205" xr:uid="{00000000-0005-0000-0000-0000560A0000}"/>
    <cellStyle name="Standard 11 2 4 2 2 2 7" xfId="43696" xr:uid="{00000000-0005-0000-0000-0000560A0000}"/>
    <cellStyle name="Standard 11 2 4 2 2 3" xfId="5500" xr:uid="{00000000-0005-0000-0000-0000550A0000}"/>
    <cellStyle name="Standard 11 2 4 2 2 3 2" xfId="18951" xr:uid="{00000000-0005-0000-0000-0000550A0000}"/>
    <cellStyle name="Standard 11 2 4 2 2 3 3" xfId="32435" xr:uid="{00000000-0005-0000-0000-0000550A0000}"/>
    <cellStyle name="Standard 11 2 4 2 2 3 4" xfId="45926" xr:uid="{00000000-0005-0000-0000-0000550A0000}"/>
    <cellStyle name="Standard 11 2 4 2 2 4" xfId="8856" xr:uid="{00000000-0005-0000-0000-0000550A0000}"/>
    <cellStyle name="Standard 11 2 4 2 2 4 2" xfId="22307" xr:uid="{00000000-0005-0000-0000-0000550A0000}"/>
    <cellStyle name="Standard 11 2 4 2 2 4 3" xfId="35791" xr:uid="{00000000-0005-0000-0000-0000550A0000}"/>
    <cellStyle name="Standard 11 2 4 2 2 4 4" xfId="49282" xr:uid="{00000000-0005-0000-0000-0000550A0000}"/>
    <cellStyle name="Standard 11 2 4 2 2 5" xfId="12212" xr:uid="{00000000-0005-0000-0000-0000550A0000}"/>
    <cellStyle name="Standard 11 2 4 2 2 5 2" xfId="25663" xr:uid="{00000000-0005-0000-0000-0000550A0000}"/>
    <cellStyle name="Standard 11 2 4 2 2 5 3" xfId="39147" xr:uid="{00000000-0005-0000-0000-0000550A0000}"/>
    <cellStyle name="Standard 11 2 4 2 2 5 4" xfId="52638" xr:uid="{00000000-0005-0000-0000-0000550A0000}"/>
    <cellStyle name="Standard 11 2 4 2 2 6" xfId="15594" xr:uid="{00000000-0005-0000-0000-0000550A0000}"/>
    <cellStyle name="Standard 11 2 4 2 2 7" xfId="29078" xr:uid="{00000000-0005-0000-0000-0000550A0000}"/>
    <cellStyle name="Standard 11 2 4 2 2 8" xfId="42569" xr:uid="{00000000-0005-0000-0000-0000550A0000}"/>
    <cellStyle name="Standard 11 2 4 2 3" xfId="2706" xr:uid="{00000000-0005-0000-0000-0000570A0000}"/>
    <cellStyle name="Standard 11 2 4 2 3 2" xfId="6067" xr:uid="{00000000-0005-0000-0000-0000570A0000}"/>
    <cellStyle name="Standard 11 2 4 2 3 2 2" xfId="19518" xr:uid="{00000000-0005-0000-0000-0000570A0000}"/>
    <cellStyle name="Standard 11 2 4 2 3 2 3" xfId="33002" xr:uid="{00000000-0005-0000-0000-0000570A0000}"/>
    <cellStyle name="Standard 11 2 4 2 3 2 4" xfId="46493" xr:uid="{00000000-0005-0000-0000-0000570A0000}"/>
    <cellStyle name="Standard 11 2 4 2 3 3" xfId="9423" xr:uid="{00000000-0005-0000-0000-0000570A0000}"/>
    <cellStyle name="Standard 11 2 4 2 3 3 2" xfId="22874" xr:uid="{00000000-0005-0000-0000-0000570A0000}"/>
    <cellStyle name="Standard 11 2 4 2 3 3 3" xfId="36358" xr:uid="{00000000-0005-0000-0000-0000570A0000}"/>
    <cellStyle name="Standard 11 2 4 2 3 3 4" xfId="49849" xr:uid="{00000000-0005-0000-0000-0000570A0000}"/>
    <cellStyle name="Standard 11 2 4 2 3 4" xfId="12779" xr:uid="{00000000-0005-0000-0000-0000570A0000}"/>
    <cellStyle name="Standard 11 2 4 2 3 4 2" xfId="26230" xr:uid="{00000000-0005-0000-0000-0000570A0000}"/>
    <cellStyle name="Standard 11 2 4 2 3 4 3" xfId="39714" xr:uid="{00000000-0005-0000-0000-0000570A0000}"/>
    <cellStyle name="Standard 11 2 4 2 3 4 4" xfId="53205" xr:uid="{00000000-0005-0000-0000-0000570A0000}"/>
    <cellStyle name="Standard 11 2 4 2 3 5" xfId="16161" xr:uid="{00000000-0005-0000-0000-0000570A0000}"/>
    <cellStyle name="Standard 11 2 4 2 3 6" xfId="29645" xr:uid="{00000000-0005-0000-0000-0000570A0000}"/>
    <cellStyle name="Standard 11 2 4 2 3 7" xfId="43136" xr:uid="{00000000-0005-0000-0000-0000570A0000}"/>
    <cellStyle name="Standard 11 2 4 2 4" xfId="3811" xr:uid="{00000000-0005-0000-0000-0000580A0000}"/>
    <cellStyle name="Standard 11 2 4 2 4 2" xfId="7172" xr:uid="{00000000-0005-0000-0000-0000580A0000}"/>
    <cellStyle name="Standard 11 2 4 2 4 2 2" xfId="20623" xr:uid="{00000000-0005-0000-0000-0000580A0000}"/>
    <cellStyle name="Standard 11 2 4 2 4 2 3" xfId="34107" xr:uid="{00000000-0005-0000-0000-0000580A0000}"/>
    <cellStyle name="Standard 11 2 4 2 4 2 4" xfId="47598" xr:uid="{00000000-0005-0000-0000-0000580A0000}"/>
    <cellStyle name="Standard 11 2 4 2 4 3" xfId="10528" xr:uid="{00000000-0005-0000-0000-0000580A0000}"/>
    <cellStyle name="Standard 11 2 4 2 4 3 2" xfId="23979" xr:uid="{00000000-0005-0000-0000-0000580A0000}"/>
    <cellStyle name="Standard 11 2 4 2 4 3 3" xfId="37463" xr:uid="{00000000-0005-0000-0000-0000580A0000}"/>
    <cellStyle name="Standard 11 2 4 2 4 3 4" xfId="50954" xr:uid="{00000000-0005-0000-0000-0000580A0000}"/>
    <cellStyle name="Standard 11 2 4 2 4 4" xfId="13884" xr:uid="{00000000-0005-0000-0000-0000580A0000}"/>
    <cellStyle name="Standard 11 2 4 2 4 4 2" xfId="27335" xr:uid="{00000000-0005-0000-0000-0000580A0000}"/>
    <cellStyle name="Standard 11 2 4 2 4 4 3" xfId="40819" xr:uid="{00000000-0005-0000-0000-0000580A0000}"/>
    <cellStyle name="Standard 11 2 4 2 4 4 4" xfId="54310" xr:uid="{00000000-0005-0000-0000-0000580A0000}"/>
    <cellStyle name="Standard 11 2 4 2 4 5" xfId="17266" xr:uid="{00000000-0005-0000-0000-0000580A0000}"/>
    <cellStyle name="Standard 11 2 4 2 4 6" xfId="30750" xr:uid="{00000000-0005-0000-0000-0000580A0000}"/>
    <cellStyle name="Standard 11 2 4 2 4 7" xfId="44241" xr:uid="{00000000-0005-0000-0000-0000580A0000}"/>
    <cellStyle name="Standard 11 2 4 2 5" xfId="4391" xr:uid="{00000000-0005-0000-0000-0000590A0000}"/>
    <cellStyle name="Standard 11 2 4 2 5 2" xfId="7748" xr:uid="{00000000-0005-0000-0000-0000590A0000}"/>
    <cellStyle name="Standard 11 2 4 2 5 2 2" xfId="21199" xr:uid="{00000000-0005-0000-0000-0000590A0000}"/>
    <cellStyle name="Standard 11 2 4 2 5 2 3" xfId="34683" xr:uid="{00000000-0005-0000-0000-0000590A0000}"/>
    <cellStyle name="Standard 11 2 4 2 5 2 4" xfId="48174" xr:uid="{00000000-0005-0000-0000-0000590A0000}"/>
    <cellStyle name="Standard 11 2 4 2 5 3" xfId="11104" xr:uid="{00000000-0005-0000-0000-0000590A0000}"/>
    <cellStyle name="Standard 11 2 4 2 5 3 2" xfId="24555" xr:uid="{00000000-0005-0000-0000-0000590A0000}"/>
    <cellStyle name="Standard 11 2 4 2 5 3 3" xfId="38039" xr:uid="{00000000-0005-0000-0000-0000590A0000}"/>
    <cellStyle name="Standard 11 2 4 2 5 3 4" xfId="51530" xr:uid="{00000000-0005-0000-0000-0000590A0000}"/>
    <cellStyle name="Standard 11 2 4 2 5 4" xfId="14460" xr:uid="{00000000-0005-0000-0000-0000590A0000}"/>
    <cellStyle name="Standard 11 2 4 2 5 4 2" xfId="27911" xr:uid="{00000000-0005-0000-0000-0000590A0000}"/>
    <cellStyle name="Standard 11 2 4 2 5 4 3" xfId="41395" xr:uid="{00000000-0005-0000-0000-0000590A0000}"/>
    <cellStyle name="Standard 11 2 4 2 5 4 4" xfId="54886" xr:uid="{00000000-0005-0000-0000-0000590A0000}"/>
    <cellStyle name="Standard 11 2 4 2 5 5" xfId="17842" xr:uid="{00000000-0005-0000-0000-0000590A0000}"/>
    <cellStyle name="Standard 11 2 4 2 5 6" xfId="31326" xr:uid="{00000000-0005-0000-0000-0000590A0000}"/>
    <cellStyle name="Standard 11 2 4 2 5 7" xfId="44817" xr:uid="{00000000-0005-0000-0000-0000590A0000}"/>
    <cellStyle name="Standard 11 2 4 2 6" xfId="4941" xr:uid="{00000000-0005-0000-0000-0000540A0000}"/>
    <cellStyle name="Standard 11 2 4 2 6 2" xfId="18392" xr:uid="{00000000-0005-0000-0000-0000540A0000}"/>
    <cellStyle name="Standard 11 2 4 2 6 3" xfId="31876" xr:uid="{00000000-0005-0000-0000-0000540A0000}"/>
    <cellStyle name="Standard 11 2 4 2 6 4" xfId="45367" xr:uid="{00000000-0005-0000-0000-0000540A0000}"/>
    <cellStyle name="Standard 11 2 4 2 7" xfId="8297" xr:uid="{00000000-0005-0000-0000-0000540A0000}"/>
    <cellStyle name="Standard 11 2 4 2 7 2" xfId="21748" xr:uid="{00000000-0005-0000-0000-0000540A0000}"/>
    <cellStyle name="Standard 11 2 4 2 7 3" xfId="35232" xr:uid="{00000000-0005-0000-0000-0000540A0000}"/>
    <cellStyle name="Standard 11 2 4 2 7 4" xfId="48723" xr:uid="{00000000-0005-0000-0000-0000540A0000}"/>
    <cellStyle name="Standard 11 2 4 2 8" xfId="11653" xr:uid="{00000000-0005-0000-0000-0000540A0000}"/>
    <cellStyle name="Standard 11 2 4 2 8 2" xfId="25104" xr:uid="{00000000-0005-0000-0000-0000540A0000}"/>
    <cellStyle name="Standard 11 2 4 2 8 3" xfId="38588" xr:uid="{00000000-0005-0000-0000-0000540A0000}"/>
    <cellStyle name="Standard 11 2 4 2 8 4" xfId="52079" xr:uid="{00000000-0005-0000-0000-0000540A0000}"/>
    <cellStyle name="Standard 11 2 4 2 9" xfId="15034" xr:uid="{00000000-0005-0000-0000-0000540A0000}"/>
    <cellStyle name="Standard 11 2 4 3" xfId="1876" xr:uid="{00000000-0005-0000-0000-00005A0A0000}"/>
    <cellStyle name="Standard 11 2 4 3 2" xfId="3016" xr:uid="{00000000-0005-0000-0000-00005B0A0000}"/>
    <cellStyle name="Standard 11 2 4 3 2 2" xfId="6377" xr:uid="{00000000-0005-0000-0000-00005B0A0000}"/>
    <cellStyle name="Standard 11 2 4 3 2 2 2" xfId="19828" xr:uid="{00000000-0005-0000-0000-00005B0A0000}"/>
    <cellStyle name="Standard 11 2 4 3 2 2 3" xfId="33312" xr:uid="{00000000-0005-0000-0000-00005B0A0000}"/>
    <cellStyle name="Standard 11 2 4 3 2 2 4" xfId="46803" xr:uid="{00000000-0005-0000-0000-00005B0A0000}"/>
    <cellStyle name="Standard 11 2 4 3 2 3" xfId="9733" xr:uid="{00000000-0005-0000-0000-00005B0A0000}"/>
    <cellStyle name="Standard 11 2 4 3 2 3 2" xfId="23184" xr:uid="{00000000-0005-0000-0000-00005B0A0000}"/>
    <cellStyle name="Standard 11 2 4 3 2 3 3" xfId="36668" xr:uid="{00000000-0005-0000-0000-00005B0A0000}"/>
    <cellStyle name="Standard 11 2 4 3 2 3 4" xfId="50159" xr:uid="{00000000-0005-0000-0000-00005B0A0000}"/>
    <cellStyle name="Standard 11 2 4 3 2 4" xfId="13089" xr:uid="{00000000-0005-0000-0000-00005B0A0000}"/>
    <cellStyle name="Standard 11 2 4 3 2 4 2" xfId="26540" xr:uid="{00000000-0005-0000-0000-00005B0A0000}"/>
    <cellStyle name="Standard 11 2 4 3 2 4 3" xfId="40024" xr:uid="{00000000-0005-0000-0000-00005B0A0000}"/>
    <cellStyle name="Standard 11 2 4 3 2 4 4" xfId="53515" xr:uid="{00000000-0005-0000-0000-00005B0A0000}"/>
    <cellStyle name="Standard 11 2 4 3 2 5" xfId="16471" xr:uid="{00000000-0005-0000-0000-00005B0A0000}"/>
    <cellStyle name="Standard 11 2 4 3 2 6" xfId="29955" xr:uid="{00000000-0005-0000-0000-00005B0A0000}"/>
    <cellStyle name="Standard 11 2 4 3 2 7" xfId="43446" xr:uid="{00000000-0005-0000-0000-00005B0A0000}"/>
    <cellStyle name="Standard 11 2 4 3 3" xfId="5250" xr:uid="{00000000-0005-0000-0000-00005A0A0000}"/>
    <cellStyle name="Standard 11 2 4 3 3 2" xfId="18701" xr:uid="{00000000-0005-0000-0000-00005A0A0000}"/>
    <cellStyle name="Standard 11 2 4 3 3 3" xfId="32185" xr:uid="{00000000-0005-0000-0000-00005A0A0000}"/>
    <cellStyle name="Standard 11 2 4 3 3 4" xfId="45676" xr:uid="{00000000-0005-0000-0000-00005A0A0000}"/>
    <cellStyle name="Standard 11 2 4 3 4" xfId="8606" xr:uid="{00000000-0005-0000-0000-00005A0A0000}"/>
    <cellStyle name="Standard 11 2 4 3 4 2" xfId="22057" xr:uid="{00000000-0005-0000-0000-00005A0A0000}"/>
    <cellStyle name="Standard 11 2 4 3 4 3" xfId="35541" xr:uid="{00000000-0005-0000-0000-00005A0A0000}"/>
    <cellStyle name="Standard 11 2 4 3 4 4" xfId="49032" xr:uid="{00000000-0005-0000-0000-00005A0A0000}"/>
    <cellStyle name="Standard 11 2 4 3 5" xfId="11962" xr:uid="{00000000-0005-0000-0000-00005A0A0000}"/>
    <cellStyle name="Standard 11 2 4 3 5 2" xfId="25413" xr:uid="{00000000-0005-0000-0000-00005A0A0000}"/>
    <cellStyle name="Standard 11 2 4 3 5 3" xfId="38897" xr:uid="{00000000-0005-0000-0000-00005A0A0000}"/>
    <cellStyle name="Standard 11 2 4 3 5 4" xfId="52388" xr:uid="{00000000-0005-0000-0000-00005A0A0000}"/>
    <cellStyle name="Standard 11 2 4 3 6" xfId="15344" xr:uid="{00000000-0005-0000-0000-00005A0A0000}"/>
    <cellStyle name="Standard 11 2 4 3 7" xfId="28828" xr:uid="{00000000-0005-0000-0000-00005A0A0000}"/>
    <cellStyle name="Standard 11 2 4 3 8" xfId="42319" xr:uid="{00000000-0005-0000-0000-00005A0A0000}"/>
    <cellStyle name="Standard 11 2 4 4" xfId="2455" xr:uid="{00000000-0005-0000-0000-00005C0A0000}"/>
    <cellStyle name="Standard 11 2 4 4 2" xfId="5817" xr:uid="{00000000-0005-0000-0000-00005C0A0000}"/>
    <cellStyle name="Standard 11 2 4 4 2 2" xfId="19268" xr:uid="{00000000-0005-0000-0000-00005C0A0000}"/>
    <cellStyle name="Standard 11 2 4 4 2 3" xfId="32752" xr:uid="{00000000-0005-0000-0000-00005C0A0000}"/>
    <cellStyle name="Standard 11 2 4 4 2 4" xfId="46243" xr:uid="{00000000-0005-0000-0000-00005C0A0000}"/>
    <cellStyle name="Standard 11 2 4 4 3" xfId="9173" xr:uid="{00000000-0005-0000-0000-00005C0A0000}"/>
    <cellStyle name="Standard 11 2 4 4 3 2" xfId="22624" xr:uid="{00000000-0005-0000-0000-00005C0A0000}"/>
    <cellStyle name="Standard 11 2 4 4 3 3" xfId="36108" xr:uid="{00000000-0005-0000-0000-00005C0A0000}"/>
    <cellStyle name="Standard 11 2 4 4 3 4" xfId="49599" xr:uid="{00000000-0005-0000-0000-00005C0A0000}"/>
    <cellStyle name="Standard 11 2 4 4 4" xfId="12529" xr:uid="{00000000-0005-0000-0000-00005C0A0000}"/>
    <cellStyle name="Standard 11 2 4 4 4 2" xfId="25980" xr:uid="{00000000-0005-0000-0000-00005C0A0000}"/>
    <cellStyle name="Standard 11 2 4 4 4 3" xfId="39464" xr:uid="{00000000-0005-0000-0000-00005C0A0000}"/>
    <cellStyle name="Standard 11 2 4 4 4 4" xfId="52955" xr:uid="{00000000-0005-0000-0000-00005C0A0000}"/>
    <cellStyle name="Standard 11 2 4 4 5" xfId="15911" xr:uid="{00000000-0005-0000-0000-00005C0A0000}"/>
    <cellStyle name="Standard 11 2 4 4 6" xfId="29395" xr:uid="{00000000-0005-0000-0000-00005C0A0000}"/>
    <cellStyle name="Standard 11 2 4 4 7" xfId="42886" xr:uid="{00000000-0005-0000-0000-00005C0A0000}"/>
    <cellStyle name="Standard 11 2 4 5" xfId="3561" xr:uid="{00000000-0005-0000-0000-00005D0A0000}"/>
    <cellStyle name="Standard 11 2 4 5 2" xfId="6922" xr:uid="{00000000-0005-0000-0000-00005D0A0000}"/>
    <cellStyle name="Standard 11 2 4 5 2 2" xfId="20373" xr:uid="{00000000-0005-0000-0000-00005D0A0000}"/>
    <cellStyle name="Standard 11 2 4 5 2 3" xfId="33857" xr:uid="{00000000-0005-0000-0000-00005D0A0000}"/>
    <cellStyle name="Standard 11 2 4 5 2 4" xfId="47348" xr:uid="{00000000-0005-0000-0000-00005D0A0000}"/>
    <cellStyle name="Standard 11 2 4 5 3" xfId="10278" xr:uid="{00000000-0005-0000-0000-00005D0A0000}"/>
    <cellStyle name="Standard 11 2 4 5 3 2" xfId="23729" xr:uid="{00000000-0005-0000-0000-00005D0A0000}"/>
    <cellStyle name="Standard 11 2 4 5 3 3" xfId="37213" xr:uid="{00000000-0005-0000-0000-00005D0A0000}"/>
    <cellStyle name="Standard 11 2 4 5 3 4" xfId="50704" xr:uid="{00000000-0005-0000-0000-00005D0A0000}"/>
    <cellStyle name="Standard 11 2 4 5 4" xfId="13634" xr:uid="{00000000-0005-0000-0000-00005D0A0000}"/>
    <cellStyle name="Standard 11 2 4 5 4 2" xfId="27085" xr:uid="{00000000-0005-0000-0000-00005D0A0000}"/>
    <cellStyle name="Standard 11 2 4 5 4 3" xfId="40569" xr:uid="{00000000-0005-0000-0000-00005D0A0000}"/>
    <cellStyle name="Standard 11 2 4 5 4 4" xfId="54060" xr:uid="{00000000-0005-0000-0000-00005D0A0000}"/>
    <cellStyle name="Standard 11 2 4 5 5" xfId="17016" xr:uid="{00000000-0005-0000-0000-00005D0A0000}"/>
    <cellStyle name="Standard 11 2 4 5 6" xfId="30500" xr:uid="{00000000-0005-0000-0000-00005D0A0000}"/>
    <cellStyle name="Standard 11 2 4 5 7" xfId="43991" xr:uid="{00000000-0005-0000-0000-00005D0A0000}"/>
    <cellStyle name="Standard 11 2 4 6" xfId="4141" xr:uid="{00000000-0005-0000-0000-00005E0A0000}"/>
    <cellStyle name="Standard 11 2 4 6 2" xfId="7498" xr:uid="{00000000-0005-0000-0000-00005E0A0000}"/>
    <cellStyle name="Standard 11 2 4 6 2 2" xfId="20949" xr:uid="{00000000-0005-0000-0000-00005E0A0000}"/>
    <cellStyle name="Standard 11 2 4 6 2 3" xfId="34433" xr:uid="{00000000-0005-0000-0000-00005E0A0000}"/>
    <cellStyle name="Standard 11 2 4 6 2 4" xfId="47924" xr:uid="{00000000-0005-0000-0000-00005E0A0000}"/>
    <cellStyle name="Standard 11 2 4 6 3" xfId="10854" xr:uid="{00000000-0005-0000-0000-00005E0A0000}"/>
    <cellStyle name="Standard 11 2 4 6 3 2" xfId="24305" xr:uid="{00000000-0005-0000-0000-00005E0A0000}"/>
    <cellStyle name="Standard 11 2 4 6 3 3" xfId="37789" xr:uid="{00000000-0005-0000-0000-00005E0A0000}"/>
    <cellStyle name="Standard 11 2 4 6 3 4" xfId="51280" xr:uid="{00000000-0005-0000-0000-00005E0A0000}"/>
    <cellStyle name="Standard 11 2 4 6 4" xfId="14210" xr:uid="{00000000-0005-0000-0000-00005E0A0000}"/>
    <cellStyle name="Standard 11 2 4 6 4 2" xfId="27661" xr:uid="{00000000-0005-0000-0000-00005E0A0000}"/>
    <cellStyle name="Standard 11 2 4 6 4 3" xfId="41145" xr:uid="{00000000-0005-0000-0000-00005E0A0000}"/>
    <cellStyle name="Standard 11 2 4 6 4 4" xfId="54636" xr:uid="{00000000-0005-0000-0000-00005E0A0000}"/>
    <cellStyle name="Standard 11 2 4 6 5" xfId="17592" xr:uid="{00000000-0005-0000-0000-00005E0A0000}"/>
    <cellStyle name="Standard 11 2 4 6 6" xfId="31076" xr:uid="{00000000-0005-0000-0000-00005E0A0000}"/>
    <cellStyle name="Standard 11 2 4 6 7" xfId="44567" xr:uid="{00000000-0005-0000-0000-00005E0A0000}"/>
    <cellStyle name="Standard 11 2 4 7" xfId="4691" xr:uid="{00000000-0005-0000-0000-0000530A0000}"/>
    <cellStyle name="Standard 11 2 4 7 2" xfId="18142" xr:uid="{00000000-0005-0000-0000-0000530A0000}"/>
    <cellStyle name="Standard 11 2 4 7 3" xfId="31626" xr:uid="{00000000-0005-0000-0000-0000530A0000}"/>
    <cellStyle name="Standard 11 2 4 7 4" xfId="45117" xr:uid="{00000000-0005-0000-0000-0000530A0000}"/>
    <cellStyle name="Standard 11 2 4 8" xfId="8047" xr:uid="{00000000-0005-0000-0000-0000530A0000}"/>
    <cellStyle name="Standard 11 2 4 8 2" xfId="21498" xr:uid="{00000000-0005-0000-0000-0000530A0000}"/>
    <cellStyle name="Standard 11 2 4 8 3" xfId="34982" xr:uid="{00000000-0005-0000-0000-0000530A0000}"/>
    <cellStyle name="Standard 11 2 4 8 4" xfId="48473" xr:uid="{00000000-0005-0000-0000-0000530A0000}"/>
    <cellStyle name="Standard 11 2 4 9" xfId="11403" xr:uid="{00000000-0005-0000-0000-0000530A0000}"/>
    <cellStyle name="Standard 11 2 4 9 2" xfId="24854" xr:uid="{00000000-0005-0000-0000-0000530A0000}"/>
    <cellStyle name="Standard 11 2 4 9 3" xfId="38338" xr:uid="{00000000-0005-0000-0000-0000530A0000}"/>
    <cellStyle name="Standard 11 2 4 9 4" xfId="51829" xr:uid="{00000000-0005-0000-0000-0000530A0000}"/>
    <cellStyle name="Standard 11 2 5" xfId="1366" xr:uid="{00000000-0005-0000-0000-00005F0A0000}"/>
    <cellStyle name="Standard 11 2 5 10" xfId="28330" xr:uid="{00000000-0005-0000-0000-00005F0A0000}"/>
    <cellStyle name="Standard 11 2 5 11" xfId="41821" xr:uid="{00000000-0005-0000-0000-00005F0A0000}"/>
    <cellStyle name="Standard 11 2 5 2" xfId="1939" xr:uid="{00000000-0005-0000-0000-0000600A0000}"/>
    <cellStyle name="Standard 11 2 5 2 2" xfId="3079" xr:uid="{00000000-0005-0000-0000-0000610A0000}"/>
    <cellStyle name="Standard 11 2 5 2 2 2" xfId="6440" xr:uid="{00000000-0005-0000-0000-0000610A0000}"/>
    <cellStyle name="Standard 11 2 5 2 2 2 2" xfId="19891" xr:uid="{00000000-0005-0000-0000-0000610A0000}"/>
    <cellStyle name="Standard 11 2 5 2 2 2 3" xfId="33375" xr:uid="{00000000-0005-0000-0000-0000610A0000}"/>
    <cellStyle name="Standard 11 2 5 2 2 2 4" xfId="46866" xr:uid="{00000000-0005-0000-0000-0000610A0000}"/>
    <cellStyle name="Standard 11 2 5 2 2 3" xfId="9796" xr:uid="{00000000-0005-0000-0000-0000610A0000}"/>
    <cellStyle name="Standard 11 2 5 2 2 3 2" xfId="23247" xr:uid="{00000000-0005-0000-0000-0000610A0000}"/>
    <cellStyle name="Standard 11 2 5 2 2 3 3" xfId="36731" xr:uid="{00000000-0005-0000-0000-0000610A0000}"/>
    <cellStyle name="Standard 11 2 5 2 2 3 4" xfId="50222" xr:uid="{00000000-0005-0000-0000-0000610A0000}"/>
    <cellStyle name="Standard 11 2 5 2 2 4" xfId="13152" xr:uid="{00000000-0005-0000-0000-0000610A0000}"/>
    <cellStyle name="Standard 11 2 5 2 2 4 2" xfId="26603" xr:uid="{00000000-0005-0000-0000-0000610A0000}"/>
    <cellStyle name="Standard 11 2 5 2 2 4 3" xfId="40087" xr:uid="{00000000-0005-0000-0000-0000610A0000}"/>
    <cellStyle name="Standard 11 2 5 2 2 4 4" xfId="53578" xr:uid="{00000000-0005-0000-0000-0000610A0000}"/>
    <cellStyle name="Standard 11 2 5 2 2 5" xfId="16534" xr:uid="{00000000-0005-0000-0000-0000610A0000}"/>
    <cellStyle name="Standard 11 2 5 2 2 6" xfId="30018" xr:uid="{00000000-0005-0000-0000-0000610A0000}"/>
    <cellStyle name="Standard 11 2 5 2 2 7" xfId="43509" xr:uid="{00000000-0005-0000-0000-0000610A0000}"/>
    <cellStyle name="Standard 11 2 5 2 3" xfId="5313" xr:uid="{00000000-0005-0000-0000-0000600A0000}"/>
    <cellStyle name="Standard 11 2 5 2 3 2" xfId="18764" xr:uid="{00000000-0005-0000-0000-0000600A0000}"/>
    <cellStyle name="Standard 11 2 5 2 3 3" xfId="32248" xr:uid="{00000000-0005-0000-0000-0000600A0000}"/>
    <cellStyle name="Standard 11 2 5 2 3 4" xfId="45739" xr:uid="{00000000-0005-0000-0000-0000600A0000}"/>
    <cellStyle name="Standard 11 2 5 2 4" xfId="8669" xr:uid="{00000000-0005-0000-0000-0000600A0000}"/>
    <cellStyle name="Standard 11 2 5 2 4 2" xfId="22120" xr:uid="{00000000-0005-0000-0000-0000600A0000}"/>
    <cellStyle name="Standard 11 2 5 2 4 3" xfId="35604" xr:uid="{00000000-0005-0000-0000-0000600A0000}"/>
    <cellStyle name="Standard 11 2 5 2 4 4" xfId="49095" xr:uid="{00000000-0005-0000-0000-0000600A0000}"/>
    <cellStyle name="Standard 11 2 5 2 5" xfId="12025" xr:uid="{00000000-0005-0000-0000-0000600A0000}"/>
    <cellStyle name="Standard 11 2 5 2 5 2" xfId="25476" xr:uid="{00000000-0005-0000-0000-0000600A0000}"/>
    <cellStyle name="Standard 11 2 5 2 5 3" xfId="38960" xr:uid="{00000000-0005-0000-0000-0000600A0000}"/>
    <cellStyle name="Standard 11 2 5 2 5 4" xfId="52451" xr:uid="{00000000-0005-0000-0000-0000600A0000}"/>
    <cellStyle name="Standard 11 2 5 2 6" xfId="15407" xr:uid="{00000000-0005-0000-0000-0000600A0000}"/>
    <cellStyle name="Standard 11 2 5 2 7" xfId="28891" xr:uid="{00000000-0005-0000-0000-0000600A0000}"/>
    <cellStyle name="Standard 11 2 5 2 8" xfId="42382" xr:uid="{00000000-0005-0000-0000-0000600A0000}"/>
    <cellStyle name="Standard 11 2 5 3" xfId="2519" xr:uid="{00000000-0005-0000-0000-0000620A0000}"/>
    <cellStyle name="Standard 11 2 5 3 2" xfId="5880" xr:uid="{00000000-0005-0000-0000-0000620A0000}"/>
    <cellStyle name="Standard 11 2 5 3 2 2" xfId="19331" xr:uid="{00000000-0005-0000-0000-0000620A0000}"/>
    <cellStyle name="Standard 11 2 5 3 2 3" xfId="32815" xr:uid="{00000000-0005-0000-0000-0000620A0000}"/>
    <cellStyle name="Standard 11 2 5 3 2 4" xfId="46306" xr:uid="{00000000-0005-0000-0000-0000620A0000}"/>
    <cellStyle name="Standard 11 2 5 3 3" xfId="9236" xr:uid="{00000000-0005-0000-0000-0000620A0000}"/>
    <cellStyle name="Standard 11 2 5 3 3 2" xfId="22687" xr:uid="{00000000-0005-0000-0000-0000620A0000}"/>
    <cellStyle name="Standard 11 2 5 3 3 3" xfId="36171" xr:uid="{00000000-0005-0000-0000-0000620A0000}"/>
    <cellStyle name="Standard 11 2 5 3 3 4" xfId="49662" xr:uid="{00000000-0005-0000-0000-0000620A0000}"/>
    <cellStyle name="Standard 11 2 5 3 4" xfId="12592" xr:uid="{00000000-0005-0000-0000-0000620A0000}"/>
    <cellStyle name="Standard 11 2 5 3 4 2" xfId="26043" xr:uid="{00000000-0005-0000-0000-0000620A0000}"/>
    <cellStyle name="Standard 11 2 5 3 4 3" xfId="39527" xr:uid="{00000000-0005-0000-0000-0000620A0000}"/>
    <cellStyle name="Standard 11 2 5 3 4 4" xfId="53018" xr:uid="{00000000-0005-0000-0000-0000620A0000}"/>
    <cellStyle name="Standard 11 2 5 3 5" xfId="15974" xr:uid="{00000000-0005-0000-0000-0000620A0000}"/>
    <cellStyle name="Standard 11 2 5 3 6" xfId="29458" xr:uid="{00000000-0005-0000-0000-0000620A0000}"/>
    <cellStyle name="Standard 11 2 5 3 7" xfId="42949" xr:uid="{00000000-0005-0000-0000-0000620A0000}"/>
    <cellStyle name="Standard 11 2 5 4" xfId="3624" xr:uid="{00000000-0005-0000-0000-0000630A0000}"/>
    <cellStyle name="Standard 11 2 5 4 2" xfId="6985" xr:uid="{00000000-0005-0000-0000-0000630A0000}"/>
    <cellStyle name="Standard 11 2 5 4 2 2" xfId="20436" xr:uid="{00000000-0005-0000-0000-0000630A0000}"/>
    <cellStyle name="Standard 11 2 5 4 2 3" xfId="33920" xr:uid="{00000000-0005-0000-0000-0000630A0000}"/>
    <cellStyle name="Standard 11 2 5 4 2 4" xfId="47411" xr:uid="{00000000-0005-0000-0000-0000630A0000}"/>
    <cellStyle name="Standard 11 2 5 4 3" xfId="10341" xr:uid="{00000000-0005-0000-0000-0000630A0000}"/>
    <cellStyle name="Standard 11 2 5 4 3 2" xfId="23792" xr:uid="{00000000-0005-0000-0000-0000630A0000}"/>
    <cellStyle name="Standard 11 2 5 4 3 3" xfId="37276" xr:uid="{00000000-0005-0000-0000-0000630A0000}"/>
    <cellStyle name="Standard 11 2 5 4 3 4" xfId="50767" xr:uid="{00000000-0005-0000-0000-0000630A0000}"/>
    <cellStyle name="Standard 11 2 5 4 4" xfId="13697" xr:uid="{00000000-0005-0000-0000-0000630A0000}"/>
    <cellStyle name="Standard 11 2 5 4 4 2" xfId="27148" xr:uid="{00000000-0005-0000-0000-0000630A0000}"/>
    <cellStyle name="Standard 11 2 5 4 4 3" xfId="40632" xr:uid="{00000000-0005-0000-0000-0000630A0000}"/>
    <cellStyle name="Standard 11 2 5 4 4 4" xfId="54123" xr:uid="{00000000-0005-0000-0000-0000630A0000}"/>
    <cellStyle name="Standard 11 2 5 4 5" xfId="17079" xr:uid="{00000000-0005-0000-0000-0000630A0000}"/>
    <cellStyle name="Standard 11 2 5 4 6" xfId="30563" xr:uid="{00000000-0005-0000-0000-0000630A0000}"/>
    <cellStyle name="Standard 11 2 5 4 7" xfId="44054" xr:uid="{00000000-0005-0000-0000-0000630A0000}"/>
    <cellStyle name="Standard 11 2 5 5" xfId="4204" xr:uid="{00000000-0005-0000-0000-0000640A0000}"/>
    <cellStyle name="Standard 11 2 5 5 2" xfId="7561" xr:uid="{00000000-0005-0000-0000-0000640A0000}"/>
    <cellStyle name="Standard 11 2 5 5 2 2" xfId="21012" xr:uid="{00000000-0005-0000-0000-0000640A0000}"/>
    <cellStyle name="Standard 11 2 5 5 2 3" xfId="34496" xr:uid="{00000000-0005-0000-0000-0000640A0000}"/>
    <cellStyle name="Standard 11 2 5 5 2 4" xfId="47987" xr:uid="{00000000-0005-0000-0000-0000640A0000}"/>
    <cellStyle name="Standard 11 2 5 5 3" xfId="10917" xr:uid="{00000000-0005-0000-0000-0000640A0000}"/>
    <cellStyle name="Standard 11 2 5 5 3 2" xfId="24368" xr:uid="{00000000-0005-0000-0000-0000640A0000}"/>
    <cellStyle name="Standard 11 2 5 5 3 3" xfId="37852" xr:uid="{00000000-0005-0000-0000-0000640A0000}"/>
    <cellStyle name="Standard 11 2 5 5 3 4" xfId="51343" xr:uid="{00000000-0005-0000-0000-0000640A0000}"/>
    <cellStyle name="Standard 11 2 5 5 4" xfId="14273" xr:uid="{00000000-0005-0000-0000-0000640A0000}"/>
    <cellStyle name="Standard 11 2 5 5 4 2" xfId="27724" xr:uid="{00000000-0005-0000-0000-0000640A0000}"/>
    <cellStyle name="Standard 11 2 5 5 4 3" xfId="41208" xr:uid="{00000000-0005-0000-0000-0000640A0000}"/>
    <cellStyle name="Standard 11 2 5 5 4 4" xfId="54699" xr:uid="{00000000-0005-0000-0000-0000640A0000}"/>
    <cellStyle name="Standard 11 2 5 5 5" xfId="17655" xr:uid="{00000000-0005-0000-0000-0000640A0000}"/>
    <cellStyle name="Standard 11 2 5 5 6" xfId="31139" xr:uid="{00000000-0005-0000-0000-0000640A0000}"/>
    <cellStyle name="Standard 11 2 5 5 7" xfId="44630" xr:uid="{00000000-0005-0000-0000-0000640A0000}"/>
    <cellStyle name="Standard 11 2 5 6" xfId="4754" xr:uid="{00000000-0005-0000-0000-00005F0A0000}"/>
    <cellStyle name="Standard 11 2 5 6 2" xfId="18205" xr:uid="{00000000-0005-0000-0000-00005F0A0000}"/>
    <cellStyle name="Standard 11 2 5 6 3" xfId="31689" xr:uid="{00000000-0005-0000-0000-00005F0A0000}"/>
    <cellStyle name="Standard 11 2 5 6 4" xfId="45180" xr:uid="{00000000-0005-0000-0000-00005F0A0000}"/>
    <cellStyle name="Standard 11 2 5 7" xfId="8110" xr:uid="{00000000-0005-0000-0000-00005F0A0000}"/>
    <cellStyle name="Standard 11 2 5 7 2" xfId="21561" xr:uid="{00000000-0005-0000-0000-00005F0A0000}"/>
    <cellStyle name="Standard 11 2 5 7 3" xfId="35045" xr:uid="{00000000-0005-0000-0000-00005F0A0000}"/>
    <cellStyle name="Standard 11 2 5 7 4" xfId="48536" xr:uid="{00000000-0005-0000-0000-00005F0A0000}"/>
    <cellStyle name="Standard 11 2 5 8" xfId="11466" xr:uid="{00000000-0005-0000-0000-00005F0A0000}"/>
    <cellStyle name="Standard 11 2 5 8 2" xfId="24917" xr:uid="{00000000-0005-0000-0000-00005F0A0000}"/>
    <cellStyle name="Standard 11 2 5 8 3" xfId="38401" xr:uid="{00000000-0005-0000-0000-00005F0A0000}"/>
    <cellStyle name="Standard 11 2 5 8 4" xfId="51892" xr:uid="{00000000-0005-0000-0000-00005F0A0000}"/>
    <cellStyle name="Standard 11 2 5 9" xfId="14847" xr:uid="{00000000-0005-0000-0000-00005F0A0000}"/>
    <cellStyle name="Standard 11 2 6" xfId="1691" xr:uid="{00000000-0005-0000-0000-0000650A0000}"/>
    <cellStyle name="Standard 11 2 6 2" xfId="2829" xr:uid="{00000000-0005-0000-0000-0000660A0000}"/>
    <cellStyle name="Standard 11 2 6 2 2" xfId="6190" xr:uid="{00000000-0005-0000-0000-0000660A0000}"/>
    <cellStyle name="Standard 11 2 6 2 2 2" xfId="19641" xr:uid="{00000000-0005-0000-0000-0000660A0000}"/>
    <cellStyle name="Standard 11 2 6 2 2 3" xfId="33125" xr:uid="{00000000-0005-0000-0000-0000660A0000}"/>
    <cellStyle name="Standard 11 2 6 2 2 4" xfId="46616" xr:uid="{00000000-0005-0000-0000-0000660A0000}"/>
    <cellStyle name="Standard 11 2 6 2 3" xfId="9546" xr:uid="{00000000-0005-0000-0000-0000660A0000}"/>
    <cellStyle name="Standard 11 2 6 2 3 2" xfId="22997" xr:uid="{00000000-0005-0000-0000-0000660A0000}"/>
    <cellStyle name="Standard 11 2 6 2 3 3" xfId="36481" xr:uid="{00000000-0005-0000-0000-0000660A0000}"/>
    <cellStyle name="Standard 11 2 6 2 3 4" xfId="49972" xr:uid="{00000000-0005-0000-0000-0000660A0000}"/>
    <cellStyle name="Standard 11 2 6 2 4" xfId="12902" xr:uid="{00000000-0005-0000-0000-0000660A0000}"/>
    <cellStyle name="Standard 11 2 6 2 4 2" xfId="26353" xr:uid="{00000000-0005-0000-0000-0000660A0000}"/>
    <cellStyle name="Standard 11 2 6 2 4 3" xfId="39837" xr:uid="{00000000-0005-0000-0000-0000660A0000}"/>
    <cellStyle name="Standard 11 2 6 2 4 4" xfId="53328" xr:uid="{00000000-0005-0000-0000-0000660A0000}"/>
    <cellStyle name="Standard 11 2 6 2 5" xfId="16284" xr:uid="{00000000-0005-0000-0000-0000660A0000}"/>
    <cellStyle name="Standard 11 2 6 2 6" xfId="29768" xr:uid="{00000000-0005-0000-0000-0000660A0000}"/>
    <cellStyle name="Standard 11 2 6 2 7" xfId="43259" xr:uid="{00000000-0005-0000-0000-0000660A0000}"/>
    <cellStyle name="Standard 11 2 6 3" xfId="5063" xr:uid="{00000000-0005-0000-0000-0000650A0000}"/>
    <cellStyle name="Standard 11 2 6 3 2" xfId="18514" xr:uid="{00000000-0005-0000-0000-0000650A0000}"/>
    <cellStyle name="Standard 11 2 6 3 3" xfId="31998" xr:uid="{00000000-0005-0000-0000-0000650A0000}"/>
    <cellStyle name="Standard 11 2 6 3 4" xfId="45489" xr:uid="{00000000-0005-0000-0000-0000650A0000}"/>
    <cellStyle name="Standard 11 2 6 4" xfId="8419" xr:uid="{00000000-0005-0000-0000-0000650A0000}"/>
    <cellStyle name="Standard 11 2 6 4 2" xfId="21870" xr:uid="{00000000-0005-0000-0000-0000650A0000}"/>
    <cellStyle name="Standard 11 2 6 4 3" xfId="35354" xr:uid="{00000000-0005-0000-0000-0000650A0000}"/>
    <cellStyle name="Standard 11 2 6 4 4" xfId="48845" xr:uid="{00000000-0005-0000-0000-0000650A0000}"/>
    <cellStyle name="Standard 11 2 6 5" xfId="11775" xr:uid="{00000000-0005-0000-0000-0000650A0000}"/>
    <cellStyle name="Standard 11 2 6 5 2" xfId="25226" xr:uid="{00000000-0005-0000-0000-0000650A0000}"/>
    <cellStyle name="Standard 11 2 6 5 3" xfId="38710" xr:uid="{00000000-0005-0000-0000-0000650A0000}"/>
    <cellStyle name="Standard 11 2 6 5 4" xfId="52201" xr:uid="{00000000-0005-0000-0000-0000650A0000}"/>
    <cellStyle name="Standard 11 2 6 6" xfId="15157" xr:uid="{00000000-0005-0000-0000-0000650A0000}"/>
    <cellStyle name="Standard 11 2 6 7" xfId="28641" xr:uid="{00000000-0005-0000-0000-0000650A0000}"/>
    <cellStyle name="Standard 11 2 6 8" xfId="42132" xr:uid="{00000000-0005-0000-0000-0000650A0000}"/>
    <cellStyle name="Standard 11 2 7" xfId="2256" xr:uid="{00000000-0005-0000-0000-0000670A0000}"/>
    <cellStyle name="Standard 11 2 7 2" xfId="5629" xr:uid="{00000000-0005-0000-0000-0000670A0000}"/>
    <cellStyle name="Standard 11 2 7 2 2" xfId="19080" xr:uid="{00000000-0005-0000-0000-0000670A0000}"/>
    <cellStyle name="Standard 11 2 7 2 3" xfId="32564" xr:uid="{00000000-0005-0000-0000-0000670A0000}"/>
    <cellStyle name="Standard 11 2 7 2 4" xfId="46055" xr:uid="{00000000-0005-0000-0000-0000670A0000}"/>
    <cellStyle name="Standard 11 2 7 3" xfId="8985" xr:uid="{00000000-0005-0000-0000-0000670A0000}"/>
    <cellStyle name="Standard 11 2 7 3 2" xfId="22436" xr:uid="{00000000-0005-0000-0000-0000670A0000}"/>
    <cellStyle name="Standard 11 2 7 3 3" xfId="35920" xr:uid="{00000000-0005-0000-0000-0000670A0000}"/>
    <cellStyle name="Standard 11 2 7 3 4" xfId="49411" xr:uid="{00000000-0005-0000-0000-0000670A0000}"/>
    <cellStyle name="Standard 11 2 7 4" xfId="12341" xr:uid="{00000000-0005-0000-0000-0000670A0000}"/>
    <cellStyle name="Standard 11 2 7 4 2" xfId="25792" xr:uid="{00000000-0005-0000-0000-0000670A0000}"/>
    <cellStyle name="Standard 11 2 7 4 3" xfId="39276" xr:uid="{00000000-0005-0000-0000-0000670A0000}"/>
    <cellStyle name="Standard 11 2 7 4 4" xfId="52767" xr:uid="{00000000-0005-0000-0000-0000670A0000}"/>
    <cellStyle name="Standard 11 2 7 5" xfId="15723" xr:uid="{00000000-0005-0000-0000-0000670A0000}"/>
    <cellStyle name="Standard 11 2 7 6" xfId="29207" xr:uid="{00000000-0005-0000-0000-0000670A0000}"/>
    <cellStyle name="Standard 11 2 7 7" xfId="42698" xr:uid="{00000000-0005-0000-0000-0000670A0000}"/>
    <cellStyle name="Standard 11 2 8" xfId="3373" xr:uid="{00000000-0005-0000-0000-0000680A0000}"/>
    <cellStyle name="Standard 11 2 8 2" xfId="6734" xr:uid="{00000000-0005-0000-0000-0000680A0000}"/>
    <cellStyle name="Standard 11 2 8 2 2" xfId="20185" xr:uid="{00000000-0005-0000-0000-0000680A0000}"/>
    <cellStyle name="Standard 11 2 8 2 3" xfId="33669" xr:uid="{00000000-0005-0000-0000-0000680A0000}"/>
    <cellStyle name="Standard 11 2 8 2 4" xfId="47160" xr:uid="{00000000-0005-0000-0000-0000680A0000}"/>
    <cellStyle name="Standard 11 2 8 3" xfId="10090" xr:uid="{00000000-0005-0000-0000-0000680A0000}"/>
    <cellStyle name="Standard 11 2 8 3 2" xfId="23541" xr:uid="{00000000-0005-0000-0000-0000680A0000}"/>
    <cellStyle name="Standard 11 2 8 3 3" xfId="37025" xr:uid="{00000000-0005-0000-0000-0000680A0000}"/>
    <cellStyle name="Standard 11 2 8 3 4" xfId="50516" xr:uid="{00000000-0005-0000-0000-0000680A0000}"/>
    <cellStyle name="Standard 11 2 8 4" xfId="13446" xr:uid="{00000000-0005-0000-0000-0000680A0000}"/>
    <cellStyle name="Standard 11 2 8 4 2" xfId="26897" xr:uid="{00000000-0005-0000-0000-0000680A0000}"/>
    <cellStyle name="Standard 11 2 8 4 3" xfId="40381" xr:uid="{00000000-0005-0000-0000-0000680A0000}"/>
    <cellStyle name="Standard 11 2 8 4 4" xfId="53872" xr:uid="{00000000-0005-0000-0000-0000680A0000}"/>
    <cellStyle name="Standard 11 2 8 5" xfId="16828" xr:uid="{00000000-0005-0000-0000-0000680A0000}"/>
    <cellStyle name="Standard 11 2 8 6" xfId="30312" xr:uid="{00000000-0005-0000-0000-0000680A0000}"/>
    <cellStyle name="Standard 11 2 8 7" xfId="43803" xr:uid="{00000000-0005-0000-0000-0000680A0000}"/>
    <cellStyle name="Standard 11 2 9" xfId="3880" xr:uid="{00000000-0005-0000-0000-0000690A0000}"/>
    <cellStyle name="Standard 11 2 9 2" xfId="7241" xr:uid="{00000000-0005-0000-0000-0000690A0000}"/>
    <cellStyle name="Standard 11 2 9 2 2" xfId="20692" xr:uid="{00000000-0005-0000-0000-0000690A0000}"/>
    <cellStyle name="Standard 11 2 9 2 3" xfId="34176" xr:uid="{00000000-0005-0000-0000-0000690A0000}"/>
    <cellStyle name="Standard 11 2 9 2 4" xfId="47667" xr:uid="{00000000-0005-0000-0000-0000690A0000}"/>
    <cellStyle name="Standard 11 2 9 3" xfId="10597" xr:uid="{00000000-0005-0000-0000-0000690A0000}"/>
    <cellStyle name="Standard 11 2 9 3 2" xfId="24048" xr:uid="{00000000-0005-0000-0000-0000690A0000}"/>
    <cellStyle name="Standard 11 2 9 3 3" xfId="37532" xr:uid="{00000000-0005-0000-0000-0000690A0000}"/>
    <cellStyle name="Standard 11 2 9 3 4" xfId="51023" xr:uid="{00000000-0005-0000-0000-0000690A0000}"/>
    <cellStyle name="Standard 11 2 9 4" xfId="13953" xr:uid="{00000000-0005-0000-0000-0000690A0000}"/>
    <cellStyle name="Standard 11 2 9 4 2" xfId="27404" xr:uid="{00000000-0005-0000-0000-0000690A0000}"/>
    <cellStyle name="Standard 11 2 9 4 3" xfId="40888" xr:uid="{00000000-0005-0000-0000-0000690A0000}"/>
    <cellStyle name="Standard 11 2 9 4 4" xfId="54379" xr:uid="{00000000-0005-0000-0000-0000690A0000}"/>
    <cellStyle name="Standard 11 2 9 5" xfId="17335" xr:uid="{00000000-0005-0000-0000-0000690A0000}"/>
    <cellStyle name="Standard 11 2 9 6" xfId="30819" xr:uid="{00000000-0005-0000-0000-0000690A0000}"/>
    <cellStyle name="Standard 11 2 9 7" xfId="44310" xr:uid="{00000000-0005-0000-0000-0000690A0000}"/>
    <cellStyle name="Standard 11 20" xfId="14536" xr:uid="{00000000-0005-0000-0000-000059000000}"/>
    <cellStyle name="Standard 11 21" xfId="27989" xr:uid="{00000000-0005-0000-0000-000059000000}"/>
    <cellStyle name="Standard 11 22" xfId="41456" xr:uid="{00000000-0005-0000-0000-000059000000}"/>
    <cellStyle name="Standard 11 3" xfId="408" xr:uid="{00000000-0005-0000-0000-00000A020000}"/>
    <cellStyle name="Standard 11 4" xfId="411" xr:uid="{00000000-0005-0000-0000-00000B020000}"/>
    <cellStyle name="Standard 11 4 2" xfId="440" xr:uid="{00000000-0005-0000-0000-00000C020000}"/>
    <cellStyle name="Standard 11 4 3" xfId="552" xr:uid="{00000000-0005-0000-0000-00000D020000}"/>
    <cellStyle name="Standard 11 5" xfId="484" xr:uid="{00000000-0005-0000-0000-00000E020000}"/>
    <cellStyle name="Standard 11 5 10" xfId="11205" xr:uid="{00000000-0005-0000-0000-00006C0A0000}"/>
    <cellStyle name="Standard 11 5 10 2" xfId="24656" xr:uid="{00000000-0005-0000-0000-00006C0A0000}"/>
    <cellStyle name="Standard 11 5 10 3" xfId="38140" xr:uid="{00000000-0005-0000-0000-00006C0A0000}"/>
    <cellStyle name="Standard 11 5 10 4" xfId="51631" xr:uid="{00000000-0005-0000-0000-00006C0A0000}"/>
    <cellStyle name="Standard 11 5 11" xfId="14586" xr:uid="{00000000-0005-0000-0000-00006C0A0000}"/>
    <cellStyle name="Standard 11 5 12" xfId="28061" xr:uid="{00000000-0005-0000-0000-00006C0A0000}"/>
    <cellStyle name="Standard 11 5 13" xfId="41535" xr:uid="{00000000-0005-0000-0000-00006C0A0000}"/>
    <cellStyle name="Standard 11 5 2" xfId="1225" xr:uid="{00000000-0005-0000-0000-00006D0A0000}"/>
    <cellStyle name="Standard 11 5 2 10" xfId="14690" xr:uid="{00000000-0005-0000-0000-00006D0A0000}"/>
    <cellStyle name="Standard 11 5 2 11" xfId="28173" xr:uid="{00000000-0005-0000-0000-00006D0A0000}"/>
    <cellStyle name="Standard 11 5 2 12" xfId="41664" xr:uid="{00000000-0005-0000-0000-00006D0A0000}"/>
    <cellStyle name="Standard 11 5 2 2" xfId="1458" xr:uid="{00000000-0005-0000-0000-00006E0A0000}"/>
    <cellStyle name="Standard 11 5 2 2 10" xfId="28423" xr:uid="{00000000-0005-0000-0000-00006E0A0000}"/>
    <cellStyle name="Standard 11 5 2 2 11" xfId="41914" xr:uid="{00000000-0005-0000-0000-00006E0A0000}"/>
    <cellStyle name="Standard 11 5 2 2 2" xfId="2032" xr:uid="{00000000-0005-0000-0000-00006F0A0000}"/>
    <cellStyle name="Standard 11 5 2 2 2 2" xfId="3172" xr:uid="{00000000-0005-0000-0000-0000700A0000}"/>
    <cellStyle name="Standard 11 5 2 2 2 2 2" xfId="6533" xr:uid="{00000000-0005-0000-0000-0000700A0000}"/>
    <cellStyle name="Standard 11 5 2 2 2 2 2 2" xfId="19984" xr:uid="{00000000-0005-0000-0000-0000700A0000}"/>
    <cellStyle name="Standard 11 5 2 2 2 2 2 3" xfId="33468" xr:uid="{00000000-0005-0000-0000-0000700A0000}"/>
    <cellStyle name="Standard 11 5 2 2 2 2 2 4" xfId="46959" xr:uid="{00000000-0005-0000-0000-0000700A0000}"/>
    <cellStyle name="Standard 11 5 2 2 2 2 3" xfId="9889" xr:uid="{00000000-0005-0000-0000-0000700A0000}"/>
    <cellStyle name="Standard 11 5 2 2 2 2 3 2" xfId="23340" xr:uid="{00000000-0005-0000-0000-0000700A0000}"/>
    <cellStyle name="Standard 11 5 2 2 2 2 3 3" xfId="36824" xr:uid="{00000000-0005-0000-0000-0000700A0000}"/>
    <cellStyle name="Standard 11 5 2 2 2 2 3 4" xfId="50315" xr:uid="{00000000-0005-0000-0000-0000700A0000}"/>
    <cellStyle name="Standard 11 5 2 2 2 2 4" xfId="13245" xr:uid="{00000000-0005-0000-0000-0000700A0000}"/>
    <cellStyle name="Standard 11 5 2 2 2 2 4 2" xfId="26696" xr:uid="{00000000-0005-0000-0000-0000700A0000}"/>
    <cellStyle name="Standard 11 5 2 2 2 2 4 3" xfId="40180" xr:uid="{00000000-0005-0000-0000-0000700A0000}"/>
    <cellStyle name="Standard 11 5 2 2 2 2 4 4" xfId="53671" xr:uid="{00000000-0005-0000-0000-0000700A0000}"/>
    <cellStyle name="Standard 11 5 2 2 2 2 5" xfId="16627" xr:uid="{00000000-0005-0000-0000-0000700A0000}"/>
    <cellStyle name="Standard 11 5 2 2 2 2 6" xfId="30111" xr:uid="{00000000-0005-0000-0000-0000700A0000}"/>
    <cellStyle name="Standard 11 5 2 2 2 2 7" xfId="43602" xr:uid="{00000000-0005-0000-0000-0000700A0000}"/>
    <cellStyle name="Standard 11 5 2 2 2 3" xfId="5406" xr:uid="{00000000-0005-0000-0000-00006F0A0000}"/>
    <cellStyle name="Standard 11 5 2 2 2 3 2" xfId="18857" xr:uid="{00000000-0005-0000-0000-00006F0A0000}"/>
    <cellStyle name="Standard 11 5 2 2 2 3 3" xfId="32341" xr:uid="{00000000-0005-0000-0000-00006F0A0000}"/>
    <cellStyle name="Standard 11 5 2 2 2 3 4" xfId="45832" xr:uid="{00000000-0005-0000-0000-00006F0A0000}"/>
    <cellStyle name="Standard 11 5 2 2 2 4" xfId="8762" xr:uid="{00000000-0005-0000-0000-00006F0A0000}"/>
    <cellStyle name="Standard 11 5 2 2 2 4 2" xfId="22213" xr:uid="{00000000-0005-0000-0000-00006F0A0000}"/>
    <cellStyle name="Standard 11 5 2 2 2 4 3" xfId="35697" xr:uid="{00000000-0005-0000-0000-00006F0A0000}"/>
    <cellStyle name="Standard 11 5 2 2 2 4 4" xfId="49188" xr:uid="{00000000-0005-0000-0000-00006F0A0000}"/>
    <cellStyle name="Standard 11 5 2 2 2 5" xfId="12118" xr:uid="{00000000-0005-0000-0000-00006F0A0000}"/>
    <cellStyle name="Standard 11 5 2 2 2 5 2" xfId="25569" xr:uid="{00000000-0005-0000-0000-00006F0A0000}"/>
    <cellStyle name="Standard 11 5 2 2 2 5 3" xfId="39053" xr:uid="{00000000-0005-0000-0000-00006F0A0000}"/>
    <cellStyle name="Standard 11 5 2 2 2 5 4" xfId="52544" xr:uid="{00000000-0005-0000-0000-00006F0A0000}"/>
    <cellStyle name="Standard 11 5 2 2 2 6" xfId="15500" xr:uid="{00000000-0005-0000-0000-00006F0A0000}"/>
    <cellStyle name="Standard 11 5 2 2 2 7" xfId="28984" xr:uid="{00000000-0005-0000-0000-00006F0A0000}"/>
    <cellStyle name="Standard 11 5 2 2 2 8" xfId="42475" xr:uid="{00000000-0005-0000-0000-00006F0A0000}"/>
    <cellStyle name="Standard 11 5 2 2 3" xfId="2612" xr:uid="{00000000-0005-0000-0000-0000710A0000}"/>
    <cellStyle name="Standard 11 5 2 2 3 2" xfId="5973" xr:uid="{00000000-0005-0000-0000-0000710A0000}"/>
    <cellStyle name="Standard 11 5 2 2 3 2 2" xfId="19424" xr:uid="{00000000-0005-0000-0000-0000710A0000}"/>
    <cellStyle name="Standard 11 5 2 2 3 2 3" xfId="32908" xr:uid="{00000000-0005-0000-0000-0000710A0000}"/>
    <cellStyle name="Standard 11 5 2 2 3 2 4" xfId="46399" xr:uid="{00000000-0005-0000-0000-0000710A0000}"/>
    <cellStyle name="Standard 11 5 2 2 3 3" xfId="9329" xr:uid="{00000000-0005-0000-0000-0000710A0000}"/>
    <cellStyle name="Standard 11 5 2 2 3 3 2" xfId="22780" xr:uid="{00000000-0005-0000-0000-0000710A0000}"/>
    <cellStyle name="Standard 11 5 2 2 3 3 3" xfId="36264" xr:uid="{00000000-0005-0000-0000-0000710A0000}"/>
    <cellStyle name="Standard 11 5 2 2 3 3 4" xfId="49755" xr:uid="{00000000-0005-0000-0000-0000710A0000}"/>
    <cellStyle name="Standard 11 5 2 2 3 4" xfId="12685" xr:uid="{00000000-0005-0000-0000-0000710A0000}"/>
    <cellStyle name="Standard 11 5 2 2 3 4 2" xfId="26136" xr:uid="{00000000-0005-0000-0000-0000710A0000}"/>
    <cellStyle name="Standard 11 5 2 2 3 4 3" xfId="39620" xr:uid="{00000000-0005-0000-0000-0000710A0000}"/>
    <cellStyle name="Standard 11 5 2 2 3 4 4" xfId="53111" xr:uid="{00000000-0005-0000-0000-0000710A0000}"/>
    <cellStyle name="Standard 11 5 2 2 3 5" xfId="16067" xr:uid="{00000000-0005-0000-0000-0000710A0000}"/>
    <cellStyle name="Standard 11 5 2 2 3 6" xfId="29551" xr:uid="{00000000-0005-0000-0000-0000710A0000}"/>
    <cellStyle name="Standard 11 5 2 2 3 7" xfId="43042" xr:uid="{00000000-0005-0000-0000-0000710A0000}"/>
    <cellStyle name="Standard 11 5 2 2 4" xfId="3717" xr:uid="{00000000-0005-0000-0000-0000720A0000}"/>
    <cellStyle name="Standard 11 5 2 2 4 2" xfId="7078" xr:uid="{00000000-0005-0000-0000-0000720A0000}"/>
    <cellStyle name="Standard 11 5 2 2 4 2 2" xfId="20529" xr:uid="{00000000-0005-0000-0000-0000720A0000}"/>
    <cellStyle name="Standard 11 5 2 2 4 2 3" xfId="34013" xr:uid="{00000000-0005-0000-0000-0000720A0000}"/>
    <cellStyle name="Standard 11 5 2 2 4 2 4" xfId="47504" xr:uid="{00000000-0005-0000-0000-0000720A0000}"/>
    <cellStyle name="Standard 11 5 2 2 4 3" xfId="10434" xr:uid="{00000000-0005-0000-0000-0000720A0000}"/>
    <cellStyle name="Standard 11 5 2 2 4 3 2" xfId="23885" xr:uid="{00000000-0005-0000-0000-0000720A0000}"/>
    <cellStyle name="Standard 11 5 2 2 4 3 3" xfId="37369" xr:uid="{00000000-0005-0000-0000-0000720A0000}"/>
    <cellStyle name="Standard 11 5 2 2 4 3 4" xfId="50860" xr:uid="{00000000-0005-0000-0000-0000720A0000}"/>
    <cellStyle name="Standard 11 5 2 2 4 4" xfId="13790" xr:uid="{00000000-0005-0000-0000-0000720A0000}"/>
    <cellStyle name="Standard 11 5 2 2 4 4 2" xfId="27241" xr:uid="{00000000-0005-0000-0000-0000720A0000}"/>
    <cellStyle name="Standard 11 5 2 2 4 4 3" xfId="40725" xr:uid="{00000000-0005-0000-0000-0000720A0000}"/>
    <cellStyle name="Standard 11 5 2 2 4 4 4" xfId="54216" xr:uid="{00000000-0005-0000-0000-0000720A0000}"/>
    <cellStyle name="Standard 11 5 2 2 4 5" xfId="17172" xr:uid="{00000000-0005-0000-0000-0000720A0000}"/>
    <cellStyle name="Standard 11 5 2 2 4 6" xfId="30656" xr:uid="{00000000-0005-0000-0000-0000720A0000}"/>
    <cellStyle name="Standard 11 5 2 2 4 7" xfId="44147" xr:uid="{00000000-0005-0000-0000-0000720A0000}"/>
    <cellStyle name="Standard 11 5 2 2 5" xfId="4297" xr:uid="{00000000-0005-0000-0000-0000730A0000}"/>
    <cellStyle name="Standard 11 5 2 2 5 2" xfId="7654" xr:uid="{00000000-0005-0000-0000-0000730A0000}"/>
    <cellStyle name="Standard 11 5 2 2 5 2 2" xfId="21105" xr:uid="{00000000-0005-0000-0000-0000730A0000}"/>
    <cellStyle name="Standard 11 5 2 2 5 2 3" xfId="34589" xr:uid="{00000000-0005-0000-0000-0000730A0000}"/>
    <cellStyle name="Standard 11 5 2 2 5 2 4" xfId="48080" xr:uid="{00000000-0005-0000-0000-0000730A0000}"/>
    <cellStyle name="Standard 11 5 2 2 5 3" xfId="11010" xr:uid="{00000000-0005-0000-0000-0000730A0000}"/>
    <cellStyle name="Standard 11 5 2 2 5 3 2" xfId="24461" xr:uid="{00000000-0005-0000-0000-0000730A0000}"/>
    <cellStyle name="Standard 11 5 2 2 5 3 3" xfId="37945" xr:uid="{00000000-0005-0000-0000-0000730A0000}"/>
    <cellStyle name="Standard 11 5 2 2 5 3 4" xfId="51436" xr:uid="{00000000-0005-0000-0000-0000730A0000}"/>
    <cellStyle name="Standard 11 5 2 2 5 4" xfId="14366" xr:uid="{00000000-0005-0000-0000-0000730A0000}"/>
    <cellStyle name="Standard 11 5 2 2 5 4 2" xfId="27817" xr:uid="{00000000-0005-0000-0000-0000730A0000}"/>
    <cellStyle name="Standard 11 5 2 2 5 4 3" xfId="41301" xr:uid="{00000000-0005-0000-0000-0000730A0000}"/>
    <cellStyle name="Standard 11 5 2 2 5 4 4" xfId="54792" xr:uid="{00000000-0005-0000-0000-0000730A0000}"/>
    <cellStyle name="Standard 11 5 2 2 5 5" xfId="17748" xr:uid="{00000000-0005-0000-0000-0000730A0000}"/>
    <cellStyle name="Standard 11 5 2 2 5 6" xfId="31232" xr:uid="{00000000-0005-0000-0000-0000730A0000}"/>
    <cellStyle name="Standard 11 5 2 2 5 7" xfId="44723" xr:uid="{00000000-0005-0000-0000-0000730A0000}"/>
    <cellStyle name="Standard 11 5 2 2 6" xfId="4847" xr:uid="{00000000-0005-0000-0000-00006E0A0000}"/>
    <cellStyle name="Standard 11 5 2 2 6 2" xfId="18298" xr:uid="{00000000-0005-0000-0000-00006E0A0000}"/>
    <cellStyle name="Standard 11 5 2 2 6 3" xfId="31782" xr:uid="{00000000-0005-0000-0000-00006E0A0000}"/>
    <cellStyle name="Standard 11 5 2 2 6 4" xfId="45273" xr:uid="{00000000-0005-0000-0000-00006E0A0000}"/>
    <cellStyle name="Standard 11 5 2 2 7" xfId="8203" xr:uid="{00000000-0005-0000-0000-00006E0A0000}"/>
    <cellStyle name="Standard 11 5 2 2 7 2" xfId="21654" xr:uid="{00000000-0005-0000-0000-00006E0A0000}"/>
    <cellStyle name="Standard 11 5 2 2 7 3" xfId="35138" xr:uid="{00000000-0005-0000-0000-00006E0A0000}"/>
    <cellStyle name="Standard 11 5 2 2 7 4" xfId="48629" xr:uid="{00000000-0005-0000-0000-00006E0A0000}"/>
    <cellStyle name="Standard 11 5 2 2 8" xfId="11559" xr:uid="{00000000-0005-0000-0000-00006E0A0000}"/>
    <cellStyle name="Standard 11 5 2 2 8 2" xfId="25010" xr:uid="{00000000-0005-0000-0000-00006E0A0000}"/>
    <cellStyle name="Standard 11 5 2 2 8 3" xfId="38494" xr:uid="{00000000-0005-0000-0000-00006E0A0000}"/>
    <cellStyle name="Standard 11 5 2 2 8 4" xfId="51985" xr:uid="{00000000-0005-0000-0000-00006E0A0000}"/>
    <cellStyle name="Standard 11 5 2 2 9" xfId="14940" xr:uid="{00000000-0005-0000-0000-00006E0A0000}"/>
    <cellStyle name="Standard 11 5 2 3" xfId="1783" xr:uid="{00000000-0005-0000-0000-0000740A0000}"/>
    <cellStyle name="Standard 11 5 2 3 2" xfId="2922" xr:uid="{00000000-0005-0000-0000-0000750A0000}"/>
    <cellStyle name="Standard 11 5 2 3 2 2" xfId="6283" xr:uid="{00000000-0005-0000-0000-0000750A0000}"/>
    <cellStyle name="Standard 11 5 2 3 2 2 2" xfId="19734" xr:uid="{00000000-0005-0000-0000-0000750A0000}"/>
    <cellStyle name="Standard 11 5 2 3 2 2 3" xfId="33218" xr:uid="{00000000-0005-0000-0000-0000750A0000}"/>
    <cellStyle name="Standard 11 5 2 3 2 2 4" xfId="46709" xr:uid="{00000000-0005-0000-0000-0000750A0000}"/>
    <cellStyle name="Standard 11 5 2 3 2 3" xfId="9639" xr:uid="{00000000-0005-0000-0000-0000750A0000}"/>
    <cellStyle name="Standard 11 5 2 3 2 3 2" xfId="23090" xr:uid="{00000000-0005-0000-0000-0000750A0000}"/>
    <cellStyle name="Standard 11 5 2 3 2 3 3" xfId="36574" xr:uid="{00000000-0005-0000-0000-0000750A0000}"/>
    <cellStyle name="Standard 11 5 2 3 2 3 4" xfId="50065" xr:uid="{00000000-0005-0000-0000-0000750A0000}"/>
    <cellStyle name="Standard 11 5 2 3 2 4" xfId="12995" xr:uid="{00000000-0005-0000-0000-0000750A0000}"/>
    <cellStyle name="Standard 11 5 2 3 2 4 2" xfId="26446" xr:uid="{00000000-0005-0000-0000-0000750A0000}"/>
    <cellStyle name="Standard 11 5 2 3 2 4 3" xfId="39930" xr:uid="{00000000-0005-0000-0000-0000750A0000}"/>
    <cellStyle name="Standard 11 5 2 3 2 4 4" xfId="53421" xr:uid="{00000000-0005-0000-0000-0000750A0000}"/>
    <cellStyle name="Standard 11 5 2 3 2 5" xfId="16377" xr:uid="{00000000-0005-0000-0000-0000750A0000}"/>
    <cellStyle name="Standard 11 5 2 3 2 6" xfId="29861" xr:uid="{00000000-0005-0000-0000-0000750A0000}"/>
    <cellStyle name="Standard 11 5 2 3 2 7" xfId="43352" xr:uid="{00000000-0005-0000-0000-0000750A0000}"/>
    <cellStyle name="Standard 11 5 2 3 3" xfId="5156" xr:uid="{00000000-0005-0000-0000-0000740A0000}"/>
    <cellStyle name="Standard 11 5 2 3 3 2" xfId="18607" xr:uid="{00000000-0005-0000-0000-0000740A0000}"/>
    <cellStyle name="Standard 11 5 2 3 3 3" xfId="32091" xr:uid="{00000000-0005-0000-0000-0000740A0000}"/>
    <cellStyle name="Standard 11 5 2 3 3 4" xfId="45582" xr:uid="{00000000-0005-0000-0000-0000740A0000}"/>
    <cellStyle name="Standard 11 5 2 3 4" xfId="8512" xr:uid="{00000000-0005-0000-0000-0000740A0000}"/>
    <cellStyle name="Standard 11 5 2 3 4 2" xfId="21963" xr:uid="{00000000-0005-0000-0000-0000740A0000}"/>
    <cellStyle name="Standard 11 5 2 3 4 3" xfId="35447" xr:uid="{00000000-0005-0000-0000-0000740A0000}"/>
    <cellStyle name="Standard 11 5 2 3 4 4" xfId="48938" xr:uid="{00000000-0005-0000-0000-0000740A0000}"/>
    <cellStyle name="Standard 11 5 2 3 5" xfId="11868" xr:uid="{00000000-0005-0000-0000-0000740A0000}"/>
    <cellStyle name="Standard 11 5 2 3 5 2" xfId="25319" xr:uid="{00000000-0005-0000-0000-0000740A0000}"/>
    <cellStyle name="Standard 11 5 2 3 5 3" xfId="38803" xr:uid="{00000000-0005-0000-0000-0000740A0000}"/>
    <cellStyle name="Standard 11 5 2 3 5 4" xfId="52294" xr:uid="{00000000-0005-0000-0000-0000740A0000}"/>
    <cellStyle name="Standard 11 5 2 3 6" xfId="15250" xr:uid="{00000000-0005-0000-0000-0000740A0000}"/>
    <cellStyle name="Standard 11 5 2 3 7" xfId="28734" xr:uid="{00000000-0005-0000-0000-0000740A0000}"/>
    <cellStyle name="Standard 11 5 2 3 8" xfId="42225" xr:uid="{00000000-0005-0000-0000-0000740A0000}"/>
    <cellStyle name="Standard 11 5 2 4" xfId="2361" xr:uid="{00000000-0005-0000-0000-0000760A0000}"/>
    <cellStyle name="Standard 11 5 2 4 2" xfId="5723" xr:uid="{00000000-0005-0000-0000-0000760A0000}"/>
    <cellStyle name="Standard 11 5 2 4 2 2" xfId="19174" xr:uid="{00000000-0005-0000-0000-0000760A0000}"/>
    <cellStyle name="Standard 11 5 2 4 2 3" xfId="32658" xr:uid="{00000000-0005-0000-0000-0000760A0000}"/>
    <cellStyle name="Standard 11 5 2 4 2 4" xfId="46149" xr:uid="{00000000-0005-0000-0000-0000760A0000}"/>
    <cellStyle name="Standard 11 5 2 4 3" xfId="9079" xr:uid="{00000000-0005-0000-0000-0000760A0000}"/>
    <cellStyle name="Standard 11 5 2 4 3 2" xfId="22530" xr:uid="{00000000-0005-0000-0000-0000760A0000}"/>
    <cellStyle name="Standard 11 5 2 4 3 3" xfId="36014" xr:uid="{00000000-0005-0000-0000-0000760A0000}"/>
    <cellStyle name="Standard 11 5 2 4 3 4" xfId="49505" xr:uid="{00000000-0005-0000-0000-0000760A0000}"/>
    <cellStyle name="Standard 11 5 2 4 4" xfId="12435" xr:uid="{00000000-0005-0000-0000-0000760A0000}"/>
    <cellStyle name="Standard 11 5 2 4 4 2" xfId="25886" xr:uid="{00000000-0005-0000-0000-0000760A0000}"/>
    <cellStyle name="Standard 11 5 2 4 4 3" xfId="39370" xr:uid="{00000000-0005-0000-0000-0000760A0000}"/>
    <cellStyle name="Standard 11 5 2 4 4 4" xfId="52861" xr:uid="{00000000-0005-0000-0000-0000760A0000}"/>
    <cellStyle name="Standard 11 5 2 4 5" xfId="15817" xr:uid="{00000000-0005-0000-0000-0000760A0000}"/>
    <cellStyle name="Standard 11 5 2 4 6" xfId="29301" xr:uid="{00000000-0005-0000-0000-0000760A0000}"/>
    <cellStyle name="Standard 11 5 2 4 7" xfId="42792" xr:uid="{00000000-0005-0000-0000-0000760A0000}"/>
    <cellStyle name="Standard 11 5 2 5" xfId="3467" xr:uid="{00000000-0005-0000-0000-0000770A0000}"/>
    <cellStyle name="Standard 11 5 2 5 2" xfId="6828" xr:uid="{00000000-0005-0000-0000-0000770A0000}"/>
    <cellStyle name="Standard 11 5 2 5 2 2" xfId="20279" xr:uid="{00000000-0005-0000-0000-0000770A0000}"/>
    <cellStyle name="Standard 11 5 2 5 2 3" xfId="33763" xr:uid="{00000000-0005-0000-0000-0000770A0000}"/>
    <cellStyle name="Standard 11 5 2 5 2 4" xfId="47254" xr:uid="{00000000-0005-0000-0000-0000770A0000}"/>
    <cellStyle name="Standard 11 5 2 5 3" xfId="10184" xr:uid="{00000000-0005-0000-0000-0000770A0000}"/>
    <cellStyle name="Standard 11 5 2 5 3 2" xfId="23635" xr:uid="{00000000-0005-0000-0000-0000770A0000}"/>
    <cellStyle name="Standard 11 5 2 5 3 3" xfId="37119" xr:uid="{00000000-0005-0000-0000-0000770A0000}"/>
    <cellStyle name="Standard 11 5 2 5 3 4" xfId="50610" xr:uid="{00000000-0005-0000-0000-0000770A0000}"/>
    <cellStyle name="Standard 11 5 2 5 4" xfId="13540" xr:uid="{00000000-0005-0000-0000-0000770A0000}"/>
    <cellStyle name="Standard 11 5 2 5 4 2" xfId="26991" xr:uid="{00000000-0005-0000-0000-0000770A0000}"/>
    <cellStyle name="Standard 11 5 2 5 4 3" xfId="40475" xr:uid="{00000000-0005-0000-0000-0000770A0000}"/>
    <cellStyle name="Standard 11 5 2 5 4 4" xfId="53966" xr:uid="{00000000-0005-0000-0000-0000770A0000}"/>
    <cellStyle name="Standard 11 5 2 5 5" xfId="16922" xr:uid="{00000000-0005-0000-0000-0000770A0000}"/>
    <cellStyle name="Standard 11 5 2 5 6" xfId="30406" xr:uid="{00000000-0005-0000-0000-0000770A0000}"/>
    <cellStyle name="Standard 11 5 2 5 7" xfId="43897" xr:uid="{00000000-0005-0000-0000-0000770A0000}"/>
    <cellStyle name="Standard 11 5 2 6" xfId="4047" xr:uid="{00000000-0005-0000-0000-0000780A0000}"/>
    <cellStyle name="Standard 11 5 2 6 2" xfId="7404" xr:uid="{00000000-0005-0000-0000-0000780A0000}"/>
    <cellStyle name="Standard 11 5 2 6 2 2" xfId="20855" xr:uid="{00000000-0005-0000-0000-0000780A0000}"/>
    <cellStyle name="Standard 11 5 2 6 2 3" xfId="34339" xr:uid="{00000000-0005-0000-0000-0000780A0000}"/>
    <cellStyle name="Standard 11 5 2 6 2 4" xfId="47830" xr:uid="{00000000-0005-0000-0000-0000780A0000}"/>
    <cellStyle name="Standard 11 5 2 6 3" xfId="10760" xr:uid="{00000000-0005-0000-0000-0000780A0000}"/>
    <cellStyle name="Standard 11 5 2 6 3 2" xfId="24211" xr:uid="{00000000-0005-0000-0000-0000780A0000}"/>
    <cellStyle name="Standard 11 5 2 6 3 3" xfId="37695" xr:uid="{00000000-0005-0000-0000-0000780A0000}"/>
    <cellStyle name="Standard 11 5 2 6 3 4" xfId="51186" xr:uid="{00000000-0005-0000-0000-0000780A0000}"/>
    <cellStyle name="Standard 11 5 2 6 4" xfId="14116" xr:uid="{00000000-0005-0000-0000-0000780A0000}"/>
    <cellStyle name="Standard 11 5 2 6 4 2" xfId="27567" xr:uid="{00000000-0005-0000-0000-0000780A0000}"/>
    <cellStyle name="Standard 11 5 2 6 4 3" xfId="41051" xr:uid="{00000000-0005-0000-0000-0000780A0000}"/>
    <cellStyle name="Standard 11 5 2 6 4 4" xfId="54542" xr:uid="{00000000-0005-0000-0000-0000780A0000}"/>
    <cellStyle name="Standard 11 5 2 6 5" xfId="17498" xr:uid="{00000000-0005-0000-0000-0000780A0000}"/>
    <cellStyle name="Standard 11 5 2 6 6" xfId="30982" xr:uid="{00000000-0005-0000-0000-0000780A0000}"/>
    <cellStyle name="Standard 11 5 2 6 7" xfId="44473" xr:uid="{00000000-0005-0000-0000-0000780A0000}"/>
    <cellStyle name="Standard 11 5 2 7" xfId="4597" xr:uid="{00000000-0005-0000-0000-00006D0A0000}"/>
    <cellStyle name="Standard 11 5 2 7 2" xfId="18048" xr:uid="{00000000-0005-0000-0000-00006D0A0000}"/>
    <cellStyle name="Standard 11 5 2 7 3" xfId="31532" xr:uid="{00000000-0005-0000-0000-00006D0A0000}"/>
    <cellStyle name="Standard 11 5 2 7 4" xfId="45023" xr:uid="{00000000-0005-0000-0000-00006D0A0000}"/>
    <cellStyle name="Standard 11 5 2 8" xfId="7953" xr:uid="{00000000-0005-0000-0000-00006D0A0000}"/>
    <cellStyle name="Standard 11 5 2 8 2" xfId="21404" xr:uid="{00000000-0005-0000-0000-00006D0A0000}"/>
    <cellStyle name="Standard 11 5 2 8 3" xfId="34888" xr:uid="{00000000-0005-0000-0000-00006D0A0000}"/>
    <cellStyle name="Standard 11 5 2 8 4" xfId="48379" xr:uid="{00000000-0005-0000-0000-00006D0A0000}"/>
    <cellStyle name="Standard 11 5 2 9" xfId="11309" xr:uid="{00000000-0005-0000-0000-00006D0A0000}"/>
    <cellStyle name="Standard 11 5 2 9 2" xfId="24760" xr:uid="{00000000-0005-0000-0000-00006D0A0000}"/>
    <cellStyle name="Standard 11 5 2 9 3" xfId="38244" xr:uid="{00000000-0005-0000-0000-00006D0A0000}"/>
    <cellStyle name="Standard 11 5 2 9 4" xfId="51735" xr:uid="{00000000-0005-0000-0000-00006D0A0000}"/>
    <cellStyle name="Standard 11 5 3" xfId="1360" xr:uid="{00000000-0005-0000-0000-0000790A0000}"/>
    <cellStyle name="Standard 11 5 3 10" xfId="28322" xr:uid="{00000000-0005-0000-0000-0000790A0000}"/>
    <cellStyle name="Standard 11 5 3 11" xfId="41813" xr:uid="{00000000-0005-0000-0000-0000790A0000}"/>
    <cellStyle name="Standard 11 5 3 2" xfId="1931" xr:uid="{00000000-0005-0000-0000-00007A0A0000}"/>
    <cellStyle name="Standard 11 5 3 2 2" xfId="3071" xr:uid="{00000000-0005-0000-0000-00007B0A0000}"/>
    <cellStyle name="Standard 11 5 3 2 2 2" xfId="6432" xr:uid="{00000000-0005-0000-0000-00007B0A0000}"/>
    <cellStyle name="Standard 11 5 3 2 2 2 2" xfId="19883" xr:uid="{00000000-0005-0000-0000-00007B0A0000}"/>
    <cellStyle name="Standard 11 5 3 2 2 2 3" xfId="33367" xr:uid="{00000000-0005-0000-0000-00007B0A0000}"/>
    <cellStyle name="Standard 11 5 3 2 2 2 4" xfId="46858" xr:uid="{00000000-0005-0000-0000-00007B0A0000}"/>
    <cellStyle name="Standard 11 5 3 2 2 3" xfId="9788" xr:uid="{00000000-0005-0000-0000-00007B0A0000}"/>
    <cellStyle name="Standard 11 5 3 2 2 3 2" xfId="23239" xr:uid="{00000000-0005-0000-0000-00007B0A0000}"/>
    <cellStyle name="Standard 11 5 3 2 2 3 3" xfId="36723" xr:uid="{00000000-0005-0000-0000-00007B0A0000}"/>
    <cellStyle name="Standard 11 5 3 2 2 3 4" xfId="50214" xr:uid="{00000000-0005-0000-0000-00007B0A0000}"/>
    <cellStyle name="Standard 11 5 3 2 2 4" xfId="13144" xr:uid="{00000000-0005-0000-0000-00007B0A0000}"/>
    <cellStyle name="Standard 11 5 3 2 2 4 2" xfId="26595" xr:uid="{00000000-0005-0000-0000-00007B0A0000}"/>
    <cellStyle name="Standard 11 5 3 2 2 4 3" xfId="40079" xr:uid="{00000000-0005-0000-0000-00007B0A0000}"/>
    <cellStyle name="Standard 11 5 3 2 2 4 4" xfId="53570" xr:uid="{00000000-0005-0000-0000-00007B0A0000}"/>
    <cellStyle name="Standard 11 5 3 2 2 5" xfId="16526" xr:uid="{00000000-0005-0000-0000-00007B0A0000}"/>
    <cellStyle name="Standard 11 5 3 2 2 6" xfId="30010" xr:uid="{00000000-0005-0000-0000-00007B0A0000}"/>
    <cellStyle name="Standard 11 5 3 2 2 7" xfId="43501" xr:uid="{00000000-0005-0000-0000-00007B0A0000}"/>
    <cellStyle name="Standard 11 5 3 2 3" xfId="5305" xr:uid="{00000000-0005-0000-0000-00007A0A0000}"/>
    <cellStyle name="Standard 11 5 3 2 3 2" xfId="18756" xr:uid="{00000000-0005-0000-0000-00007A0A0000}"/>
    <cellStyle name="Standard 11 5 3 2 3 3" xfId="32240" xr:uid="{00000000-0005-0000-0000-00007A0A0000}"/>
    <cellStyle name="Standard 11 5 3 2 3 4" xfId="45731" xr:uid="{00000000-0005-0000-0000-00007A0A0000}"/>
    <cellStyle name="Standard 11 5 3 2 4" xfId="8661" xr:uid="{00000000-0005-0000-0000-00007A0A0000}"/>
    <cellStyle name="Standard 11 5 3 2 4 2" xfId="22112" xr:uid="{00000000-0005-0000-0000-00007A0A0000}"/>
    <cellStyle name="Standard 11 5 3 2 4 3" xfId="35596" xr:uid="{00000000-0005-0000-0000-00007A0A0000}"/>
    <cellStyle name="Standard 11 5 3 2 4 4" xfId="49087" xr:uid="{00000000-0005-0000-0000-00007A0A0000}"/>
    <cellStyle name="Standard 11 5 3 2 5" xfId="12017" xr:uid="{00000000-0005-0000-0000-00007A0A0000}"/>
    <cellStyle name="Standard 11 5 3 2 5 2" xfId="25468" xr:uid="{00000000-0005-0000-0000-00007A0A0000}"/>
    <cellStyle name="Standard 11 5 3 2 5 3" xfId="38952" xr:uid="{00000000-0005-0000-0000-00007A0A0000}"/>
    <cellStyle name="Standard 11 5 3 2 5 4" xfId="52443" xr:uid="{00000000-0005-0000-0000-00007A0A0000}"/>
    <cellStyle name="Standard 11 5 3 2 6" xfId="15399" xr:uid="{00000000-0005-0000-0000-00007A0A0000}"/>
    <cellStyle name="Standard 11 5 3 2 7" xfId="28883" xr:uid="{00000000-0005-0000-0000-00007A0A0000}"/>
    <cellStyle name="Standard 11 5 3 2 8" xfId="42374" xr:uid="{00000000-0005-0000-0000-00007A0A0000}"/>
    <cellStyle name="Standard 11 5 3 3" xfId="2511" xr:uid="{00000000-0005-0000-0000-00007C0A0000}"/>
    <cellStyle name="Standard 11 5 3 3 2" xfId="5872" xr:uid="{00000000-0005-0000-0000-00007C0A0000}"/>
    <cellStyle name="Standard 11 5 3 3 2 2" xfId="19323" xr:uid="{00000000-0005-0000-0000-00007C0A0000}"/>
    <cellStyle name="Standard 11 5 3 3 2 3" xfId="32807" xr:uid="{00000000-0005-0000-0000-00007C0A0000}"/>
    <cellStyle name="Standard 11 5 3 3 2 4" xfId="46298" xr:uid="{00000000-0005-0000-0000-00007C0A0000}"/>
    <cellStyle name="Standard 11 5 3 3 3" xfId="9228" xr:uid="{00000000-0005-0000-0000-00007C0A0000}"/>
    <cellStyle name="Standard 11 5 3 3 3 2" xfId="22679" xr:uid="{00000000-0005-0000-0000-00007C0A0000}"/>
    <cellStyle name="Standard 11 5 3 3 3 3" xfId="36163" xr:uid="{00000000-0005-0000-0000-00007C0A0000}"/>
    <cellStyle name="Standard 11 5 3 3 3 4" xfId="49654" xr:uid="{00000000-0005-0000-0000-00007C0A0000}"/>
    <cellStyle name="Standard 11 5 3 3 4" xfId="12584" xr:uid="{00000000-0005-0000-0000-00007C0A0000}"/>
    <cellStyle name="Standard 11 5 3 3 4 2" xfId="26035" xr:uid="{00000000-0005-0000-0000-00007C0A0000}"/>
    <cellStyle name="Standard 11 5 3 3 4 3" xfId="39519" xr:uid="{00000000-0005-0000-0000-00007C0A0000}"/>
    <cellStyle name="Standard 11 5 3 3 4 4" xfId="53010" xr:uid="{00000000-0005-0000-0000-00007C0A0000}"/>
    <cellStyle name="Standard 11 5 3 3 5" xfId="15966" xr:uid="{00000000-0005-0000-0000-00007C0A0000}"/>
    <cellStyle name="Standard 11 5 3 3 6" xfId="29450" xr:uid="{00000000-0005-0000-0000-00007C0A0000}"/>
    <cellStyle name="Standard 11 5 3 3 7" xfId="42941" xr:uid="{00000000-0005-0000-0000-00007C0A0000}"/>
    <cellStyle name="Standard 11 5 3 4" xfId="3616" xr:uid="{00000000-0005-0000-0000-00007D0A0000}"/>
    <cellStyle name="Standard 11 5 3 4 2" xfId="6977" xr:uid="{00000000-0005-0000-0000-00007D0A0000}"/>
    <cellStyle name="Standard 11 5 3 4 2 2" xfId="20428" xr:uid="{00000000-0005-0000-0000-00007D0A0000}"/>
    <cellStyle name="Standard 11 5 3 4 2 3" xfId="33912" xr:uid="{00000000-0005-0000-0000-00007D0A0000}"/>
    <cellStyle name="Standard 11 5 3 4 2 4" xfId="47403" xr:uid="{00000000-0005-0000-0000-00007D0A0000}"/>
    <cellStyle name="Standard 11 5 3 4 3" xfId="10333" xr:uid="{00000000-0005-0000-0000-00007D0A0000}"/>
    <cellStyle name="Standard 11 5 3 4 3 2" xfId="23784" xr:uid="{00000000-0005-0000-0000-00007D0A0000}"/>
    <cellStyle name="Standard 11 5 3 4 3 3" xfId="37268" xr:uid="{00000000-0005-0000-0000-00007D0A0000}"/>
    <cellStyle name="Standard 11 5 3 4 3 4" xfId="50759" xr:uid="{00000000-0005-0000-0000-00007D0A0000}"/>
    <cellStyle name="Standard 11 5 3 4 4" xfId="13689" xr:uid="{00000000-0005-0000-0000-00007D0A0000}"/>
    <cellStyle name="Standard 11 5 3 4 4 2" xfId="27140" xr:uid="{00000000-0005-0000-0000-00007D0A0000}"/>
    <cellStyle name="Standard 11 5 3 4 4 3" xfId="40624" xr:uid="{00000000-0005-0000-0000-00007D0A0000}"/>
    <cellStyle name="Standard 11 5 3 4 4 4" xfId="54115" xr:uid="{00000000-0005-0000-0000-00007D0A0000}"/>
    <cellStyle name="Standard 11 5 3 4 5" xfId="17071" xr:uid="{00000000-0005-0000-0000-00007D0A0000}"/>
    <cellStyle name="Standard 11 5 3 4 6" xfId="30555" xr:uid="{00000000-0005-0000-0000-00007D0A0000}"/>
    <cellStyle name="Standard 11 5 3 4 7" xfId="44046" xr:uid="{00000000-0005-0000-0000-00007D0A0000}"/>
    <cellStyle name="Standard 11 5 3 5" xfId="4196" xr:uid="{00000000-0005-0000-0000-00007E0A0000}"/>
    <cellStyle name="Standard 11 5 3 5 2" xfId="7553" xr:uid="{00000000-0005-0000-0000-00007E0A0000}"/>
    <cellStyle name="Standard 11 5 3 5 2 2" xfId="21004" xr:uid="{00000000-0005-0000-0000-00007E0A0000}"/>
    <cellStyle name="Standard 11 5 3 5 2 3" xfId="34488" xr:uid="{00000000-0005-0000-0000-00007E0A0000}"/>
    <cellStyle name="Standard 11 5 3 5 2 4" xfId="47979" xr:uid="{00000000-0005-0000-0000-00007E0A0000}"/>
    <cellStyle name="Standard 11 5 3 5 3" xfId="10909" xr:uid="{00000000-0005-0000-0000-00007E0A0000}"/>
    <cellStyle name="Standard 11 5 3 5 3 2" xfId="24360" xr:uid="{00000000-0005-0000-0000-00007E0A0000}"/>
    <cellStyle name="Standard 11 5 3 5 3 3" xfId="37844" xr:uid="{00000000-0005-0000-0000-00007E0A0000}"/>
    <cellStyle name="Standard 11 5 3 5 3 4" xfId="51335" xr:uid="{00000000-0005-0000-0000-00007E0A0000}"/>
    <cellStyle name="Standard 11 5 3 5 4" xfId="14265" xr:uid="{00000000-0005-0000-0000-00007E0A0000}"/>
    <cellStyle name="Standard 11 5 3 5 4 2" xfId="27716" xr:uid="{00000000-0005-0000-0000-00007E0A0000}"/>
    <cellStyle name="Standard 11 5 3 5 4 3" xfId="41200" xr:uid="{00000000-0005-0000-0000-00007E0A0000}"/>
    <cellStyle name="Standard 11 5 3 5 4 4" xfId="54691" xr:uid="{00000000-0005-0000-0000-00007E0A0000}"/>
    <cellStyle name="Standard 11 5 3 5 5" xfId="17647" xr:uid="{00000000-0005-0000-0000-00007E0A0000}"/>
    <cellStyle name="Standard 11 5 3 5 6" xfId="31131" xr:uid="{00000000-0005-0000-0000-00007E0A0000}"/>
    <cellStyle name="Standard 11 5 3 5 7" xfId="44622" xr:uid="{00000000-0005-0000-0000-00007E0A0000}"/>
    <cellStyle name="Standard 11 5 3 6" xfId="4746" xr:uid="{00000000-0005-0000-0000-0000790A0000}"/>
    <cellStyle name="Standard 11 5 3 6 2" xfId="18197" xr:uid="{00000000-0005-0000-0000-0000790A0000}"/>
    <cellStyle name="Standard 11 5 3 6 3" xfId="31681" xr:uid="{00000000-0005-0000-0000-0000790A0000}"/>
    <cellStyle name="Standard 11 5 3 6 4" xfId="45172" xr:uid="{00000000-0005-0000-0000-0000790A0000}"/>
    <cellStyle name="Standard 11 5 3 7" xfId="8102" xr:uid="{00000000-0005-0000-0000-0000790A0000}"/>
    <cellStyle name="Standard 11 5 3 7 2" xfId="21553" xr:uid="{00000000-0005-0000-0000-0000790A0000}"/>
    <cellStyle name="Standard 11 5 3 7 3" xfId="35037" xr:uid="{00000000-0005-0000-0000-0000790A0000}"/>
    <cellStyle name="Standard 11 5 3 7 4" xfId="48528" xr:uid="{00000000-0005-0000-0000-0000790A0000}"/>
    <cellStyle name="Standard 11 5 3 8" xfId="11458" xr:uid="{00000000-0005-0000-0000-0000790A0000}"/>
    <cellStyle name="Standard 11 5 3 8 2" xfId="24909" xr:uid="{00000000-0005-0000-0000-0000790A0000}"/>
    <cellStyle name="Standard 11 5 3 8 3" xfId="38393" xr:uid="{00000000-0005-0000-0000-0000790A0000}"/>
    <cellStyle name="Standard 11 5 3 8 4" xfId="51884" xr:uid="{00000000-0005-0000-0000-0000790A0000}"/>
    <cellStyle name="Standard 11 5 3 9" xfId="14839" xr:uid="{00000000-0005-0000-0000-0000790A0000}"/>
    <cellStyle name="Standard 11 5 4" xfId="1685" xr:uid="{00000000-0005-0000-0000-00007F0A0000}"/>
    <cellStyle name="Standard 11 5 4 2" xfId="2821" xr:uid="{00000000-0005-0000-0000-0000800A0000}"/>
    <cellStyle name="Standard 11 5 4 2 2" xfId="6182" xr:uid="{00000000-0005-0000-0000-0000800A0000}"/>
    <cellStyle name="Standard 11 5 4 2 2 2" xfId="19633" xr:uid="{00000000-0005-0000-0000-0000800A0000}"/>
    <cellStyle name="Standard 11 5 4 2 2 3" xfId="33117" xr:uid="{00000000-0005-0000-0000-0000800A0000}"/>
    <cellStyle name="Standard 11 5 4 2 2 4" xfId="46608" xr:uid="{00000000-0005-0000-0000-0000800A0000}"/>
    <cellStyle name="Standard 11 5 4 2 3" xfId="9538" xr:uid="{00000000-0005-0000-0000-0000800A0000}"/>
    <cellStyle name="Standard 11 5 4 2 3 2" xfId="22989" xr:uid="{00000000-0005-0000-0000-0000800A0000}"/>
    <cellStyle name="Standard 11 5 4 2 3 3" xfId="36473" xr:uid="{00000000-0005-0000-0000-0000800A0000}"/>
    <cellStyle name="Standard 11 5 4 2 3 4" xfId="49964" xr:uid="{00000000-0005-0000-0000-0000800A0000}"/>
    <cellStyle name="Standard 11 5 4 2 4" xfId="12894" xr:uid="{00000000-0005-0000-0000-0000800A0000}"/>
    <cellStyle name="Standard 11 5 4 2 4 2" xfId="26345" xr:uid="{00000000-0005-0000-0000-0000800A0000}"/>
    <cellStyle name="Standard 11 5 4 2 4 3" xfId="39829" xr:uid="{00000000-0005-0000-0000-0000800A0000}"/>
    <cellStyle name="Standard 11 5 4 2 4 4" xfId="53320" xr:uid="{00000000-0005-0000-0000-0000800A0000}"/>
    <cellStyle name="Standard 11 5 4 2 5" xfId="16276" xr:uid="{00000000-0005-0000-0000-0000800A0000}"/>
    <cellStyle name="Standard 11 5 4 2 6" xfId="29760" xr:uid="{00000000-0005-0000-0000-0000800A0000}"/>
    <cellStyle name="Standard 11 5 4 2 7" xfId="43251" xr:uid="{00000000-0005-0000-0000-0000800A0000}"/>
    <cellStyle name="Standard 11 5 4 3" xfId="5055" xr:uid="{00000000-0005-0000-0000-00007F0A0000}"/>
    <cellStyle name="Standard 11 5 4 3 2" xfId="18506" xr:uid="{00000000-0005-0000-0000-00007F0A0000}"/>
    <cellStyle name="Standard 11 5 4 3 3" xfId="31990" xr:uid="{00000000-0005-0000-0000-00007F0A0000}"/>
    <cellStyle name="Standard 11 5 4 3 4" xfId="45481" xr:uid="{00000000-0005-0000-0000-00007F0A0000}"/>
    <cellStyle name="Standard 11 5 4 4" xfId="8411" xr:uid="{00000000-0005-0000-0000-00007F0A0000}"/>
    <cellStyle name="Standard 11 5 4 4 2" xfId="21862" xr:uid="{00000000-0005-0000-0000-00007F0A0000}"/>
    <cellStyle name="Standard 11 5 4 4 3" xfId="35346" xr:uid="{00000000-0005-0000-0000-00007F0A0000}"/>
    <cellStyle name="Standard 11 5 4 4 4" xfId="48837" xr:uid="{00000000-0005-0000-0000-00007F0A0000}"/>
    <cellStyle name="Standard 11 5 4 5" xfId="11767" xr:uid="{00000000-0005-0000-0000-00007F0A0000}"/>
    <cellStyle name="Standard 11 5 4 5 2" xfId="25218" xr:uid="{00000000-0005-0000-0000-00007F0A0000}"/>
    <cellStyle name="Standard 11 5 4 5 3" xfId="38702" xr:uid="{00000000-0005-0000-0000-00007F0A0000}"/>
    <cellStyle name="Standard 11 5 4 5 4" xfId="52193" xr:uid="{00000000-0005-0000-0000-00007F0A0000}"/>
    <cellStyle name="Standard 11 5 4 6" xfId="15149" xr:uid="{00000000-0005-0000-0000-00007F0A0000}"/>
    <cellStyle name="Standard 11 5 4 7" xfId="28633" xr:uid="{00000000-0005-0000-0000-00007F0A0000}"/>
    <cellStyle name="Standard 11 5 4 8" xfId="42124" xr:uid="{00000000-0005-0000-0000-00007F0A0000}"/>
    <cellStyle name="Standard 11 5 5" xfId="2245" xr:uid="{00000000-0005-0000-0000-0000810A0000}"/>
    <cellStyle name="Standard 11 5 5 2" xfId="5619" xr:uid="{00000000-0005-0000-0000-0000810A0000}"/>
    <cellStyle name="Standard 11 5 5 2 2" xfId="19070" xr:uid="{00000000-0005-0000-0000-0000810A0000}"/>
    <cellStyle name="Standard 11 5 5 2 3" xfId="32554" xr:uid="{00000000-0005-0000-0000-0000810A0000}"/>
    <cellStyle name="Standard 11 5 5 2 4" xfId="46045" xr:uid="{00000000-0005-0000-0000-0000810A0000}"/>
    <cellStyle name="Standard 11 5 5 3" xfId="8975" xr:uid="{00000000-0005-0000-0000-0000810A0000}"/>
    <cellStyle name="Standard 11 5 5 3 2" xfId="22426" xr:uid="{00000000-0005-0000-0000-0000810A0000}"/>
    <cellStyle name="Standard 11 5 5 3 3" xfId="35910" xr:uid="{00000000-0005-0000-0000-0000810A0000}"/>
    <cellStyle name="Standard 11 5 5 3 4" xfId="49401" xr:uid="{00000000-0005-0000-0000-0000810A0000}"/>
    <cellStyle name="Standard 11 5 5 4" xfId="12331" xr:uid="{00000000-0005-0000-0000-0000810A0000}"/>
    <cellStyle name="Standard 11 5 5 4 2" xfId="25782" xr:uid="{00000000-0005-0000-0000-0000810A0000}"/>
    <cellStyle name="Standard 11 5 5 4 3" xfId="39266" xr:uid="{00000000-0005-0000-0000-0000810A0000}"/>
    <cellStyle name="Standard 11 5 5 4 4" xfId="52757" xr:uid="{00000000-0005-0000-0000-0000810A0000}"/>
    <cellStyle name="Standard 11 5 5 5" xfId="15713" xr:uid="{00000000-0005-0000-0000-0000810A0000}"/>
    <cellStyle name="Standard 11 5 5 6" xfId="29197" xr:uid="{00000000-0005-0000-0000-0000810A0000}"/>
    <cellStyle name="Standard 11 5 5 7" xfId="42688" xr:uid="{00000000-0005-0000-0000-0000810A0000}"/>
    <cellStyle name="Standard 11 5 6" xfId="3363" xr:uid="{00000000-0005-0000-0000-0000820A0000}"/>
    <cellStyle name="Standard 11 5 6 2" xfId="6724" xr:uid="{00000000-0005-0000-0000-0000820A0000}"/>
    <cellStyle name="Standard 11 5 6 2 2" xfId="20175" xr:uid="{00000000-0005-0000-0000-0000820A0000}"/>
    <cellStyle name="Standard 11 5 6 2 3" xfId="33659" xr:uid="{00000000-0005-0000-0000-0000820A0000}"/>
    <cellStyle name="Standard 11 5 6 2 4" xfId="47150" xr:uid="{00000000-0005-0000-0000-0000820A0000}"/>
    <cellStyle name="Standard 11 5 6 3" xfId="10080" xr:uid="{00000000-0005-0000-0000-0000820A0000}"/>
    <cellStyle name="Standard 11 5 6 3 2" xfId="23531" xr:uid="{00000000-0005-0000-0000-0000820A0000}"/>
    <cellStyle name="Standard 11 5 6 3 3" xfId="37015" xr:uid="{00000000-0005-0000-0000-0000820A0000}"/>
    <cellStyle name="Standard 11 5 6 3 4" xfId="50506" xr:uid="{00000000-0005-0000-0000-0000820A0000}"/>
    <cellStyle name="Standard 11 5 6 4" xfId="13436" xr:uid="{00000000-0005-0000-0000-0000820A0000}"/>
    <cellStyle name="Standard 11 5 6 4 2" xfId="26887" xr:uid="{00000000-0005-0000-0000-0000820A0000}"/>
    <cellStyle name="Standard 11 5 6 4 3" xfId="40371" xr:uid="{00000000-0005-0000-0000-0000820A0000}"/>
    <cellStyle name="Standard 11 5 6 4 4" xfId="53862" xr:uid="{00000000-0005-0000-0000-0000820A0000}"/>
    <cellStyle name="Standard 11 5 6 5" xfId="16818" xr:uid="{00000000-0005-0000-0000-0000820A0000}"/>
    <cellStyle name="Standard 11 5 6 6" xfId="30302" xr:uid="{00000000-0005-0000-0000-0000820A0000}"/>
    <cellStyle name="Standard 11 5 6 7" xfId="43793" xr:uid="{00000000-0005-0000-0000-0000820A0000}"/>
    <cellStyle name="Standard 11 5 7" xfId="3943" xr:uid="{00000000-0005-0000-0000-0000830A0000}"/>
    <cellStyle name="Standard 11 5 7 2" xfId="7300" xr:uid="{00000000-0005-0000-0000-0000830A0000}"/>
    <cellStyle name="Standard 11 5 7 2 2" xfId="20751" xr:uid="{00000000-0005-0000-0000-0000830A0000}"/>
    <cellStyle name="Standard 11 5 7 2 3" xfId="34235" xr:uid="{00000000-0005-0000-0000-0000830A0000}"/>
    <cellStyle name="Standard 11 5 7 2 4" xfId="47726" xr:uid="{00000000-0005-0000-0000-0000830A0000}"/>
    <cellStyle name="Standard 11 5 7 3" xfId="10656" xr:uid="{00000000-0005-0000-0000-0000830A0000}"/>
    <cellStyle name="Standard 11 5 7 3 2" xfId="24107" xr:uid="{00000000-0005-0000-0000-0000830A0000}"/>
    <cellStyle name="Standard 11 5 7 3 3" xfId="37591" xr:uid="{00000000-0005-0000-0000-0000830A0000}"/>
    <cellStyle name="Standard 11 5 7 3 4" xfId="51082" xr:uid="{00000000-0005-0000-0000-0000830A0000}"/>
    <cellStyle name="Standard 11 5 7 4" xfId="14012" xr:uid="{00000000-0005-0000-0000-0000830A0000}"/>
    <cellStyle name="Standard 11 5 7 4 2" xfId="27463" xr:uid="{00000000-0005-0000-0000-0000830A0000}"/>
    <cellStyle name="Standard 11 5 7 4 3" xfId="40947" xr:uid="{00000000-0005-0000-0000-0000830A0000}"/>
    <cellStyle name="Standard 11 5 7 4 4" xfId="54438" xr:uid="{00000000-0005-0000-0000-0000830A0000}"/>
    <cellStyle name="Standard 11 5 7 5" xfId="17394" xr:uid="{00000000-0005-0000-0000-0000830A0000}"/>
    <cellStyle name="Standard 11 5 7 6" xfId="30878" xr:uid="{00000000-0005-0000-0000-0000830A0000}"/>
    <cellStyle name="Standard 11 5 7 7" xfId="44369" xr:uid="{00000000-0005-0000-0000-0000830A0000}"/>
    <cellStyle name="Standard 11 5 8" xfId="4493" xr:uid="{00000000-0005-0000-0000-00006C0A0000}"/>
    <cellStyle name="Standard 11 5 8 2" xfId="17944" xr:uid="{00000000-0005-0000-0000-00006C0A0000}"/>
    <cellStyle name="Standard 11 5 8 3" xfId="31428" xr:uid="{00000000-0005-0000-0000-00006C0A0000}"/>
    <cellStyle name="Standard 11 5 8 4" xfId="44919" xr:uid="{00000000-0005-0000-0000-00006C0A0000}"/>
    <cellStyle name="Standard 11 5 9" xfId="7849" xr:uid="{00000000-0005-0000-0000-00006C0A0000}"/>
    <cellStyle name="Standard 11 5 9 2" xfId="21300" xr:uid="{00000000-0005-0000-0000-00006C0A0000}"/>
    <cellStyle name="Standard 11 5 9 3" xfId="34784" xr:uid="{00000000-0005-0000-0000-00006C0A0000}"/>
    <cellStyle name="Standard 11 5 9 4" xfId="48275" xr:uid="{00000000-0005-0000-0000-00006C0A0000}"/>
    <cellStyle name="Standard 11 6" xfId="345" xr:uid="{00000000-0005-0000-0000-00000F020000}"/>
    <cellStyle name="Standard 11 6 10" xfId="14681" xr:uid="{00000000-0005-0000-0000-0000840A0000}"/>
    <cellStyle name="Standard 11 6 11" xfId="28164" xr:uid="{00000000-0005-0000-0000-0000840A0000}"/>
    <cellStyle name="Standard 11 6 12" xfId="41655" xr:uid="{00000000-0005-0000-0000-0000840A0000}"/>
    <cellStyle name="Standard 11 6 13" xfId="1217" xr:uid="{00000000-0005-0000-0000-0000840A0000}"/>
    <cellStyle name="Standard 11 6 2" xfId="1449" xr:uid="{00000000-0005-0000-0000-0000850A0000}"/>
    <cellStyle name="Standard 11 6 2 10" xfId="28414" xr:uid="{00000000-0005-0000-0000-0000850A0000}"/>
    <cellStyle name="Standard 11 6 2 11" xfId="41905" xr:uid="{00000000-0005-0000-0000-0000850A0000}"/>
    <cellStyle name="Standard 11 6 2 2" xfId="2023" xr:uid="{00000000-0005-0000-0000-0000860A0000}"/>
    <cellStyle name="Standard 11 6 2 2 2" xfId="3163" xr:uid="{00000000-0005-0000-0000-0000870A0000}"/>
    <cellStyle name="Standard 11 6 2 2 2 2" xfId="6524" xr:uid="{00000000-0005-0000-0000-0000870A0000}"/>
    <cellStyle name="Standard 11 6 2 2 2 2 2" xfId="19975" xr:uid="{00000000-0005-0000-0000-0000870A0000}"/>
    <cellStyle name="Standard 11 6 2 2 2 2 3" xfId="33459" xr:uid="{00000000-0005-0000-0000-0000870A0000}"/>
    <cellStyle name="Standard 11 6 2 2 2 2 4" xfId="46950" xr:uid="{00000000-0005-0000-0000-0000870A0000}"/>
    <cellStyle name="Standard 11 6 2 2 2 3" xfId="9880" xr:uid="{00000000-0005-0000-0000-0000870A0000}"/>
    <cellStyle name="Standard 11 6 2 2 2 3 2" xfId="23331" xr:uid="{00000000-0005-0000-0000-0000870A0000}"/>
    <cellStyle name="Standard 11 6 2 2 2 3 3" xfId="36815" xr:uid="{00000000-0005-0000-0000-0000870A0000}"/>
    <cellStyle name="Standard 11 6 2 2 2 3 4" xfId="50306" xr:uid="{00000000-0005-0000-0000-0000870A0000}"/>
    <cellStyle name="Standard 11 6 2 2 2 4" xfId="13236" xr:uid="{00000000-0005-0000-0000-0000870A0000}"/>
    <cellStyle name="Standard 11 6 2 2 2 4 2" xfId="26687" xr:uid="{00000000-0005-0000-0000-0000870A0000}"/>
    <cellStyle name="Standard 11 6 2 2 2 4 3" xfId="40171" xr:uid="{00000000-0005-0000-0000-0000870A0000}"/>
    <cellStyle name="Standard 11 6 2 2 2 4 4" xfId="53662" xr:uid="{00000000-0005-0000-0000-0000870A0000}"/>
    <cellStyle name="Standard 11 6 2 2 2 5" xfId="16618" xr:uid="{00000000-0005-0000-0000-0000870A0000}"/>
    <cellStyle name="Standard 11 6 2 2 2 6" xfId="30102" xr:uid="{00000000-0005-0000-0000-0000870A0000}"/>
    <cellStyle name="Standard 11 6 2 2 2 7" xfId="43593" xr:uid="{00000000-0005-0000-0000-0000870A0000}"/>
    <cellStyle name="Standard 11 6 2 2 3" xfId="5397" xr:uid="{00000000-0005-0000-0000-0000860A0000}"/>
    <cellStyle name="Standard 11 6 2 2 3 2" xfId="18848" xr:uid="{00000000-0005-0000-0000-0000860A0000}"/>
    <cellStyle name="Standard 11 6 2 2 3 3" xfId="32332" xr:uid="{00000000-0005-0000-0000-0000860A0000}"/>
    <cellStyle name="Standard 11 6 2 2 3 4" xfId="45823" xr:uid="{00000000-0005-0000-0000-0000860A0000}"/>
    <cellStyle name="Standard 11 6 2 2 4" xfId="8753" xr:uid="{00000000-0005-0000-0000-0000860A0000}"/>
    <cellStyle name="Standard 11 6 2 2 4 2" xfId="22204" xr:uid="{00000000-0005-0000-0000-0000860A0000}"/>
    <cellStyle name="Standard 11 6 2 2 4 3" xfId="35688" xr:uid="{00000000-0005-0000-0000-0000860A0000}"/>
    <cellStyle name="Standard 11 6 2 2 4 4" xfId="49179" xr:uid="{00000000-0005-0000-0000-0000860A0000}"/>
    <cellStyle name="Standard 11 6 2 2 5" xfId="12109" xr:uid="{00000000-0005-0000-0000-0000860A0000}"/>
    <cellStyle name="Standard 11 6 2 2 5 2" xfId="25560" xr:uid="{00000000-0005-0000-0000-0000860A0000}"/>
    <cellStyle name="Standard 11 6 2 2 5 3" xfId="39044" xr:uid="{00000000-0005-0000-0000-0000860A0000}"/>
    <cellStyle name="Standard 11 6 2 2 5 4" xfId="52535" xr:uid="{00000000-0005-0000-0000-0000860A0000}"/>
    <cellStyle name="Standard 11 6 2 2 6" xfId="15491" xr:uid="{00000000-0005-0000-0000-0000860A0000}"/>
    <cellStyle name="Standard 11 6 2 2 7" xfId="28975" xr:uid="{00000000-0005-0000-0000-0000860A0000}"/>
    <cellStyle name="Standard 11 6 2 2 8" xfId="42466" xr:uid="{00000000-0005-0000-0000-0000860A0000}"/>
    <cellStyle name="Standard 11 6 2 3" xfId="2603" xr:uid="{00000000-0005-0000-0000-0000880A0000}"/>
    <cellStyle name="Standard 11 6 2 3 2" xfId="5964" xr:uid="{00000000-0005-0000-0000-0000880A0000}"/>
    <cellStyle name="Standard 11 6 2 3 2 2" xfId="19415" xr:uid="{00000000-0005-0000-0000-0000880A0000}"/>
    <cellStyle name="Standard 11 6 2 3 2 3" xfId="32899" xr:uid="{00000000-0005-0000-0000-0000880A0000}"/>
    <cellStyle name="Standard 11 6 2 3 2 4" xfId="46390" xr:uid="{00000000-0005-0000-0000-0000880A0000}"/>
    <cellStyle name="Standard 11 6 2 3 3" xfId="9320" xr:uid="{00000000-0005-0000-0000-0000880A0000}"/>
    <cellStyle name="Standard 11 6 2 3 3 2" xfId="22771" xr:uid="{00000000-0005-0000-0000-0000880A0000}"/>
    <cellStyle name="Standard 11 6 2 3 3 3" xfId="36255" xr:uid="{00000000-0005-0000-0000-0000880A0000}"/>
    <cellStyle name="Standard 11 6 2 3 3 4" xfId="49746" xr:uid="{00000000-0005-0000-0000-0000880A0000}"/>
    <cellStyle name="Standard 11 6 2 3 4" xfId="12676" xr:uid="{00000000-0005-0000-0000-0000880A0000}"/>
    <cellStyle name="Standard 11 6 2 3 4 2" xfId="26127" xr:uid="{00000000-0005-0000-0000-0000880A0000}"/>
    <cellStyle name="Standard 11 6 2 3 4 3" xfId="39611" xr:uid="{00000000-0005-0000-0000-0000880A0000}"/>
    <cellStyle name="Standard 11 6 2 3 4 4" xfId="53102" xr:uid="{00000000-0005-0000-0000-0000880A0000}"/>
    <cellStyle name="Standard 11 6 2 3 5" xfId="16058" xr:uid="{00000000-0005-0000-0000-0000880A0000}"/>
    <cellStyle name="Standard 11 6 2 3 6" xfId="29542" xr:uid="{00000000-0005-0000-0000-0000880A0000}"/>
    <cellStyle name="Standard 11 6 2 3 7" xfId="43033" xr:uid="{00000000-0005-0000-0000-0000880A0000}"/>
    <cellStyle name="Standard 11 6 2 4" xfId="3708" xr:uid="{00000000-0005-0000-0000-0000890A0000}"/>
    <cellStyle name="Standard 11 6 2 4 2" xfId="7069" xr:uid="{00000000-0005-0000-0000-0000890A0000}"/>
    <cellStyle name="Standard 11 6 2 4 2 2" xfId="20520" xr:uid="{00000000-0005-0000-0000-0000890A0000}"/>
    <cellStyle name="Standard 11 6 2 4 2 3" xfId="34004" xr:uid="{00000000-0005-0000-0000-0000890A0000}"/>
    <cellStyle name="Standard 11 6 2 4 2 4" xfId="47495" xr:uid="{00000000-0005-0000-0000-0000890A0000}"/>
    <cellStyle name="Standard 11 6 2 4 3" xfId="10425" xr:uid="{00000000-0005-0000-0000-0000890A0000}"/>
    <cellStyle name="Standard 11 6 2 4 3 2" xfId="23876" xr:uid="{00000000-0005-0000-0000-0000890A0000}"/>
    <cellStyle name="Standard 11 6 2 4 3 3" xfId="37360" xr:uid="{00000000-0005-0000-0000-0000890A0000}"/>
    <cellStyle name="Standard 11 6 2 4 3 4" xfId="50851" xr:uid="{00000000-0005-0000-0000-0000890A0000}"/>
    <cellStyle name="Standard 11 6 2 4 4" xfId="13781" xr:uid="{00000000-0005-0000-0000-0000890A0000}"/>
    <cellStyle name="Standard 11 6 2 4 4 2" xfId="27232" xr:uid="{00000000-0005-0000-0000-0000890A0000}"/>
    <cellStyle name="Standard 11 6 2 4 4 3" xfId="40716" xr:uid="{00000000-0005-0000-0000-0000890A0000}"/>
    <cellStyle name="Standard 11 6 2 4 4 4" xfId="54207" xr:uid="{00000000-0005-0000-0000-0000890A0000}"/>
    <cellStyle name="Standard 11 6 2 4 5" xfId="17163" xr:uid="{00000000-0005-0000-0000-0000890A0000}"/>
    <cellStyle name="Standard 11 6 2 4 6" xfId="30647" xr:uid="{00000000-0005-0000-0000-0000890A0000}"/>
    <cellStyle name="Standard 11 6 2 4 7" xfId="44138" xr:uid="{00000000-0005-0000-0000-0000890A0000}"/>
    <cellStyle name="Standard 11 6 2 5" xfId="4288" xr:uid="{00000000-0005-0000-0000-00008A0A0000}"/>
    <cellStyle name="Standard 11 6 2 5 2" xfId="7645" xr:uid="{00000000-0005-0000-0000-00008A0A0000}"/>
    <cellStyle name="Standard 11 6 2 5 2 2" xfId="21096" xr:uid="{00000000-0005-0000-0000-00008A0A0000}"/>
    <cellStyle name="Standard 11 6 2 5 2 3" xfId="34580" xr:uid="{00000000-0005-0000-0000-00008A0A0000}"/>
    <cellStyle name="Standard 11 6 2 5 2 4" xfId="48071" xr:uid="{00000000-0005-0000-0000-00008A0A0000}"/>
    <cellStyle name="Standard 11 6 2 5 3" xfId="11001" xr:uid="{00000000-0005-0000-0000-00008A0A0000}"/>
    <cellStyle name="Standard 11 6 2 5 3 2" xfId="24452" xr:uid="{00000000-0005-0000-0000-00008A0A0000}"/>
    <cellStyle name="Standard 11 6 2 5 3 3" xfId="37936" xr:uid="{00000000-0005-0000-0000-00008A0A0000}"/>
    <cellStyle name="Standard 11 6 2 5 3 4" xfId="51427" xr:uid="{00000000-0005-0000-0000-00008A0A0000}"/>
    <cellStyle name="Standard 11 6 2 5 4" xfId="14357" xr:uid="{00000000-0005-0000-0000-00008A0A0000}"/>
    <cellStyle name="Standard 11 6 2 5 4 2" xfId="27808" xr:uid="{00000000-0005-0000-0000-00008A0A0000}"/>
    <cellStyle name="Standard 11 6 2 5 4 3" xfId="41292" xr:uid="{00000000-0005-0000-0000-00008A0A0000}"/>
    <cellStyle name="Standard 11 6 2 5 4 4" xfId="54783" xr:uid="{00000000-0005-0000-0000-00008A0A0000}"/>
    <cellStyle name="Standard 11 6 2 5 5" xfId="17739" xr:uid="{00000000-0005-0000-0000-00008A0A0000}"/>
    <cellStyle name="Standard 11 6 2 5 6" xfId="31223" xr:uid="{00000000-0005-0000-0000-00008A0A0000}"/>
    <cellStyle name="Standard 11 6 2 5 7" xfId="44714" xr:uid="{00000000-0005-0000-0000-00008A0A0000}"/>
    <cellStyle name="Standard 11 6 2 6" xfId="4838" xr:uid="{00000000-0005-0000-0000-0000850A0000}"/>
    <cellStyle name="Standard 11 6 2 6 2" xfId="18289" xr:uid="{00000000-0005-0000-0000-0000850A0000}"/>
    <cellStyle name="Standard 11 6 2 6 3" xfId="31773" xr:uid="{00000000-0005-0000-0000-0000850A0000}"/>
    <cellStyle name="Standard 11 6 2 6 4" xfId="45264" xr:uid="{00000000-0005-0000-0000-0000850A0000}"/>
    <cellStyle name="Standard 11 6 2 7" xfId="8194" xr:uid="{00000000-0005-0000-0000-0000850A0000}"/>
    <cellStyle name="Standard 11 6 2 7 2" xfId="21645" xr:uid="{00000000-0005-0000-0000-0000850A0000}"/>
    <cellStyle name="Standard 11 6 2 7 3" xfId="35129" xr:uid="{00000000-0005-0000-0000-0000850A0000}"/>
    <cellStyle name="Standard 11 6 2 7 4" xfId="48620" xr:uid="{00000000-0005-0000-0000-0000850A0000}"/>
    <cellStyle name="Standard 11 6 2 8" xfId="11550" xr:uid="{00000000-0005-0000-0000-0000850A0000}"/>
    <cellStyle name="Standard 11 6 2 8 2" xfId="25001" xr:uid="{00000000-0005-0000-0000-0000850A0000}"/>
    <cellStyle name="Standard 11 6 2 8 3" xfId="38485" xr:uid="{00000000-0005-0000-0000-0000850A0000}"/>
    <cellStyle name="Standard 11 6 2 8 4" xfId="51976" xr:uid="{00000000-0005-0000-0000-0000850A0000}"/>
    <cellStyle name="Standard 11 6 2 9" xfId="14931" xr:uid="{00000000-0005-0000-0000-0000850A0000}"/>
    <cellStyle name="Standard 11 6 3" xfId="1774" xr:uid="{00000000-0005-0000-0000-00008B0A0000}"/>
    <cellStyle name="Standard 11 6 3 2" xfId="2913" xr:uid="{00000000-0005-0000-0000-00008C0A0000}"/>
    <cellStyle name="Standard 11 6 3 2 2" xfId="6274" xr:uid="{00000000-0005-0000-0000-00008C0A0000}"/>
    <cellStyle name="Standard 11 6 3 2 2 2" xfId="19725" xr:uid="{00000000-0005-0000-0000-00008C0A0000}"/>
    <cellStyle name="Standard 11 6 3 2 2 3" xfId="33209" xr:uid="{00000000-0005-0000-0000-00008C0A0000}"/>
    <cellStyle name="Standard 11 6 3 2 2 4" xfId="46700" xr:uid="{00000000-0005-0000-0000-00008C0A0000}"/>
    <cellStyle name="Standard 11 6 3 2 3" xfId="9630" xr:uid="{00000000-0005-0000-0000-00008C0A0000}"/>
    <cellStyle name="Standard 11 6 3 2 3 2" xfId="23081" xr:uid="{00000000-0005-0000-0000-00008C0A0000}"/>
    <cellStyle name="Standard 11 6 3 2 3 3" xfId="36565" xr:uid="{00000000-0005-0000-0000-00008C0A0000}"/>
    <cellStyle name="Standard 11 6 3 2 3 4" xfId="50056" xr:uid="{00000000-0005-0000-0000-00008C0A0000}"/>
    <cellStyle name="Standard 11 6 3 2 4" xfId="12986" xr:uid="{00000000-0005-0000-0000-00008C0A0000}"/>
    <cellStyle name="Standard 11 6 3 2 4 2" xfId="26437" xr:uid="{00000000-0005-0000-0000-00008C0A0000}"/>
    <cellStyle name="Standard 11 6 3 2 4 3" xfId="39921" xr:uid="{00000000-0005-0000-0000-00008C0A0000}"/>
    <cellStyle name="Standard 11 6 3 2 4 4" xfId="53412" xr:uid="{00000000-0005-0000-0000-00008C0A0000}"/>
    <cellStyle name="Standard 11 6 3 2 5" xfId="16368" xr:uid="{00000000-0005-0000-0000-00008C0A0000}"/>
    <cellStyle name="Standard 11 6 3 2 6" xfId="29852" xr:uid="{00000000-0005-0000-0000-00008C0A0000}"/>
    <cellStyle name="Standard 11 6 3 2 7" xfId="43343" xr:uid="{00000000-0005-0000-0000-00008C0A0000}"/>
    <cellStyle name="Standard 11 6 3 3" xfId="5147" xr:uid="{00000000-0005-0000-0000-00008B0A0000}"/>
    <cellStyle name="Standard 11 6 3 3 2" xfId="18598" xr:uid="{00000000-0005-0000-0000-00008B0A0000}"/>
    <cellStyle name="Standard 11 6 3 3 3" xfId="32082" xr:uid="{00000000-0005-0000-0000-00008B0A0000}"/>
    <cellStyle name="Standard 11 6 3 3 4" xfId="45573" xr:uid="{00000000-0005-0000-0000-00008B0A0000}"/>
    <cellStyle name="Standard 11 6 3 4" xfId="8503" xr:uid="{00000000-0005-0000-0000-00008B0A0000}"/>
    <cellStyle name="Standard 11 6 3 4 2" xfId="21954" xr:uid="{00000000-0005-0000-0000-00008B0A0000}"/>
    <cellStyle name="Standard 11 6 3 4 3" xfId="35438" xr:uid="{00000000-0005-0000-0000-00008B0A0000}"/>
    <cellStyle name="Standard 11 6 3 4 4" xfId="48929" xr:uid="{00000000-0005-0000-0000-00008B0A0000}"/>
    <cellStyle name="Standard 11 6 3 5" xfId="11859" xr:uid="{00000000-0005-0000-0000-00008B0A0000}"/>
    <cellStyle name="Standard 11 6 3 5 2" xfId="25310" xr:uid="{00000000-0005-0000-0000-00008B0A0000}"/>
    <cellStyle name="Standard 11 6 3 5 3" xfId="38794" xr:uid="{00000000-0005-0000-0000-00008B0A0000}"/>
    <cellStyle name="Standard 11 6 3 5 4" xfId="52285" xr:uid="{00000000-0005-0000-0000-00008B0A0000}"/>
    <cellStyle name="Standard 11 6 3 6" xfId="15241" xr:uid="{00000000-0005-0000-0000-00008B0A0000}"/>
    <cellStyle name="Standard 11 6 3 7" xfId="28725" xr:uid="{00000000-0005-0000-0000-00008B0A0000}"/>
    <cellStyle name="Standard 11 6 3 8" xfId="42216" xr:uid="{00000000-0005-0000-0000-00008B0A0000}"/>
    <cellStyle name="Standard 11 6 4" xfId="2352" xr:uid="{00000000-0005-0000-0000-00008D0A0000}"/>
    <cellStyle name="Standard 11 6 4 2" xfId="5714" xr:uid="{00000000-0005-0000-0000-00008D0A0000}"/>
    <cellStyle name="Standard 11 6 4 2 2" xfId="19165" xr:uid="{00000000-0005-0000-0000-00008D0A0000}"/>
    <cellStyle name="Standard 11 6 4 2 3" xfId="32649" xr:uid="{00000000-0005-0000-0000-00008D0A0000}"/>
    <cellStyle name="Standard 11 6 4 2 4" xfId="46140" xr:uid="{00000000-0005-0000-0000-00008D0A0000}"/>
    <cellStyle name="Standard 11 6 4 3" xfId="9070" xr:uid="{00000000-0005-0000-0000-00008D0A0000}"/>
    <cellStyle name="Standard 11 6 4 3 2" xfId="22521" xr:uid="{00000000-0005-0000-0000-00008D0A0000}"/>
    <cellStyle name="Standard 11 6 4 3 3" xfId="36005" xr:uid="{00000000-0005-0000-0000-00008D0A0000}"/>
    <cellStyle name="Standard 11 6 4 3 4" xfId="49496" xr:uid="{00000000-0005-0000-0000-00008D0A0000}"/>
    <cellStyle name="Standard 11 6 4 4" xfId="12426" xr:uid="{00000000-0005-0000-0000-00008D0A0000}"/>
    <cellStyle name="Standard 11 6 4 4 2" xfId="25877" xr:uid="{00000000-0005-0000-0000-00008D0A0000}"/>
    <cellStyle name="Standard 11 6 4 4 3" xfId="39361" xr:uid="{00000000-0005-0000-0000-00008D0A0000}"/>
    <cellStyle name="Standard 11 6 4 4 4" xfId="52852" xr:uid="{00000000-0005-0000-0000-00008D0A0000}"/>
    <cellStyle name="Standard 11 6 4 5" xfId="15808" xr:uid="{00000000-0005-0000-0000-00008D0A0000}"/>
    <cellStyle name="Standard 11 6 4 6" xfId="29292" xr:uid="{00000000-0005-0000-0000-00008D0A0000}"/>
    <cellStyle name="Standard 11 6 4 7" xfId="42783" xr:uid="{00000000-0005-0000-0000-00008D0A0000}"/>
    <cellStyle name="Standard 11 6 5" xfId="3458" xr:uid="{00000000-0005-0000-0000-00008E0A0000}"/>
    <cellStyle name="Standard 11 6 5 2" xfId="6819" xr:uid="{00000000-0005-0000-0000-00008E0A0000}"/>
    <cellStyle name="Standard 11 6 5 2 2" xfId="20270" xr:uid="{00000000-0005-0000-0000-00008E0A0000}"/>
    <cellStyle name="Standard 11 6 5 2 3" xfId="33754" xr:uid="{00000000-0005-0000-0000-00008E0A0000}"/>
    <cellStyle name="Standard 11 6 5 2 4" xfId="47245" xr:uid="{00000000-0005-0000-0000-00008E0A0000}"/>
    <cellStyle name="Standard 11 6 5 3" xfId="10175" xr:uid="{00000000-0005-0000-0000-00008E0A0000}"/>
    <cellStyle name="Standard 11 6 5 3 2" xfId="23626" xr:uid="{00000000-0005-0000-0000-00008E0A0000}"/>
    <cellStyle name="Standard 11 6 5 3 3" xfId="37110" xr:uid="{00000000-0005-0000-0000-00008E0A0000}"/>
    <cellStyle name="Standard 11 6 5 3 4" xfId="50601" xr:uid="{00000000-0005-0000-0000-00008E0A0000}"/>
    <cellStyle name="Standard 11 6 5 4" xfId="13531" xr:uid="{00000000-0005-0000-0000-00008E0A0000}"/>
    <cellStyle name="Standard 11 6 5 4 2" xfId="26982" xr:uid="{00000000-0005-0000-0000-00008E0A0000}"/>
    <cellStyle name="Standard 11 6 5 4 3" xfId="40466" xr:uid="{00000000-0005-0000-0000-00008E0A0000}"/>
    <cellStyle name="Standard 11 6 5 4 4" xfId="53957" xr:uid="{00000000-0005-0000-0000-00008E0A0000}"/>
    <cellStyle name="Standard 11 6 5 5" xfId="16913" xr:uid="{00000000-0005-0000-0000-00008E0A0000}"/>
    <cellStyle name="Standard 11 6 5 6" xfId="30397" xr:uid="{00000000-0005-0000-0000-00008E0A0000}"/>
    <cellStyle name="Standard 11 6 5 7" xfId="43888" xr:uid="{00000000-0005-0000-0000-00008E0A0000}"/>
    <cellStyle name="Standard 11 6 6" xfId="4038" xr:uid="{00000000-0005-0000-0000-00008F0A0000}"/>
    <cellStyle name="Standard 11 6 6 2" xfId="7395" xr:uid="{00000000-0005-0000-0000-00008F0A0000}"/>
    <cellStyle name="Standard 11 6 6 2 2" xfId="20846" xr:uid="{00000000-0005-0000-0000-00008F0A0000}"/>
    <cellStyle name="Standard 11 6 6 2 3" xfId="34330" xr:uid="{00000000-0005-0000-0000-00008F0A0000}"/>
    <cellStyle name="Standard 11 6 6 2 4" xfId="47821" xr:uid="{00000000-0005-0000-0000-00008F0A0000}"/>
    <cellStyle name="Standard 11 6 6 3" xfId="10751" xr:uid="{00000000-0005-0000-0000-00008F0A0000}"/>
    <cellStyle name="Standard 11 6 6 3 2" xfId="24202" xr:uid="{00000000-0005-0000-0000-00008F0A0000}"/>
    <cellStyle name="Standard 11 6 6 3 3" xfId="37686" xr:uid="{00000000-0005-0000-0000-00008F0A0000}"/>
    <cellStyle name="Standard 11 6 6 3 4" xfId="51177" xr:uid="{00000000-0005-0000-0000-00008F0A0000}"/>
    <cellStyle name="Standard 11 6 6 4" xfId="14107" xr:uid="{00000000-0005-0000-0000-00008F0A0000}"/>
    <cellStyle name="Standard 11 6 6 4 2" xfId="27558" xr:uid="{00000000-0005-0000-0000-00008F0A0000}"/>
    <cellStyle name="Standard 11 6 6 4 3" xfId="41042" xr:uid="{00000000-0005-0000-0000-00008F0A0000}"/>
    <cellStyle name="Standard 11 6 6 4 4" xfId="54533" xr:uid="{00000000-0005-0000-0000-00008F0A0000}"/>
    <cellStyle name="Standard 11 6 6 5" xfId="17489" xr:uid="{00000000-0005-0000-0000-00008F0A0000}"/>
    <cellStyle name="Standard 11 6 6 6" xfId="30973" xr:uid="{00000000-0005-0000-0000-00008F0A0000}"/>
    <cellStyle name="Standard 11 6 6 7" xfId="44464" xr:uid="{00000000-0005-0000-0000-00008F0A0000}"/>
    <cellStyle name="Standard 11 6 7" xfId="4588" xr:uid="{00000000-0005-0000-0000-0000840A0000}"/>
    <cellStyle name="Standard 11 6 7 2" xfId="18039" xr:uid="{00000000-0005-0000-0000-0000840A0000}"/>
    <cellStyle name="Standard 11 6 7 3" xfId="31523" xr:uid="{00000000-0005-0000-0000-0000840A0000}"/>
    <cellStyle name="Standard 11 6 7 4" xfId="45014" xr:uid="{00000000-0005-0000-0000-0000840A0000}"/>
    <cellStyle name="Standard 11 6 8" xfId="7944" xr:uid="{00000000-0005-0000-0000-0000840A0000}"/>
    <cellStyle name="Standard 11 6 8 2" xfId="21395" xr:uid="{00000000-0005-0000-0000-0000840A0000}"/>
    <cellStyle name="Standard 11 6 8 3" xfId="34879" xr:uid="{00000000-0005-0000-0000-0000840A0000}"/>
    <cellStyle name="Standard 11 6 8 4" xfId="48370" xr:uid="{00000000-0005-0000-0000-0000840A0000}"/>
    <cellStyle name="Standard 11 6 9" xfId="11300" xr:uid="{00000000-0005-0000-0000-0000840A0000}"/>
    <cellStyle name="Standard 11 6 9 2" xfId="24751" xr:uid="{00000000-0005-0000-0000-0000840A0000}"/>
    <cellStyle name="Standard 11 6 9 3" xfId="38235" xr:uid="{00000000-0005-0000-0000-0000840A0000}"/>
    <cellStyle name="Standard 11 6 9 4" xfId="51726" xr:uid="{00000000-0005-0000-0000-0000840A0000}"/>
    <cellStyle name="Standard 11 7" xfId="1302" xr:uid="{00000000-0005-0000-0000-0000900A0000}"/>
    <cellStyle name="Standard 11 7 10" xfId="14776" xr:uid="{00000000-0005-0000-0000-0000900A0000}"/>
    <cellStyle name="Standard 11 7 11" xfId="28259" xr:uid="{00000000-0005-0000-0000-0000900A0000}"/>
    <cellStyle name="Standard 11 7 12" xfId="41750" xr:uid="{00000000-0005-0000-0000-0000900A0000}"/>
    <cellStyle name="Standard 11 7 2" xfId="1541" xr:uid="{00000000-0005-0000-0000-0000910A0000}"/>
    <cellStyle name="Standard 11 7 2 10" xfId="28509" xr:uid="{00000000-0005-0000-0000-0000910A0000}"/>
    <cellStyle name="Standard 11 7 2 11" xfId="42000" xr:uid="{00000000-0005-0000-0000-0000910A0000}"/>
    <cellStyle name="Standard 11 7 2 2" xfId="2117" xr:uid="{00000000-0005-0000-0000-0000920A0000}"/>
    <cellStyle name="Standard 11 7 2 2 2" xfId="3258" xr:uid="{00000000-0005-0000-0000-0000930A0000}"/>
    <cellStyle name="Standard 11 7 2 2 2 2" xfId="6619" xr:uid="{00000000-0005-0000-0000-0000930A0000}"/>
    <cellStyle name="Standard 11 7 2 2 2 2 2" xfId="20070" xr:uid="{00000000-0005-0000-0000-0000930A0000}"/>
    <cellStyle name="Standard 11 7 2 2 2 2 3" xfId="33554" xr:uid="{00000000-0005-0000-0000-0000930A0000}"/>
    <cellStyle name="Standard 11 7 2 2 2 2 4" xfId="47045" xr:uid="{00000000-0005-0000-0000-0000930A0000}"/>
    <cellStyle name="Standard 11 7 2 2 2 3" xfId="9975" xr:uid="{00000000-0005-0000-0000-0000930A0000}"/>
    <cellStyle name="Standard 11 7 2 2 2 3 2" xfId="23426" xr:uid="{00000000-0005-0000-0000-0000930A0000}"/>
    <cellStyle name="Standard 11 7 2 2 2 3 3" xfId="36910" xr:uid="{00000000-0005-0000-0000-0000930A0000}"/>
    <cellStyle name="Standard 11 7 2 2 2 3 4" xfId="50401" xr:uid="{00000000-0005-0000-0000-0000930A0000}"/>
    <cellStyle name="Standard 11 7 2 2 2 4" xfId="13331" xr:uid="{00000000-0005-0000-0000-0000930A0000}"/>
    <cellStyle name="Standard 11 7 2 2 2 4 2" xfId="26782" xr:uid="{00000000-0005-0000-0000-0000930A0000}"/>
    <cellStyle name="Standard 11 7 2 2 2 4 3" xfId="40266" xr:uid="{00000000-0005-0000-0000-0000930A0000}"/>
    <cellStyle name="Standard 11 7 2 2 2 4 4" xfId="53757" xr:uid="{00000000-0005-0000-0000-0000930A0000}"/>
    <cellStyle name="Standard 11 7 2 2 2 5" xfId="16713" xr:uid="{00000000-0005-0000-0000-0000930A0000}"/>
    <cellStyle name="Standard 11 7 2 2 2 6" xfId="30197" xr:uid="{00000000-0005-0000-0000-0000930A0000}"/>
    <cellStyle name="Standard 11 7 2 2 2 7" xfId="43688" xr:uid="{00000000-0005-0000-0000-0000930A0000}"/>
    <cellStyle name="Standard 11 7 2 2 3" xfId="5492" xr:uid="{00000000-0005-0000-0000-0000920A0000}"/>
    <cellStyle name="Standard 11 7 2 2 3 2" xfId="18943" xr:uid="{00000000-0005-0000-0000-0000920A0000}"/>
    <cellStyle name="Standard 11 7 2 2 3 3" xfId="32427" xr:uid="{00000000-0005-0000-0000-0000920A0000}"/>
    <cellStyle name="Standard 11 7 2 2 3 4" xfId="45918" xr:uid="{00000000-0005-0000-0000-0000920A0000}"/>
    <cellStyle name="Standard 11 7 2 2 4" xfId="8848" xr:uid="{00000000-0005-0000-0000-0000920A0000}"/>
    <cellStyle name="Standard 11 7 2 2 4 2" xfId="22299" xr:uid="{00000000-0005-0000-0000-0000920A0000}"/>
    <cellStyle name="Standard 11 7 2 2 4 3" xfId="35783" xr:uid="{00000000-0005-0000-0000-0000920A0000}"/>
    <cellStyle name="Standard 11 7 2 2 4 4" xfId="49274" xr:uid="{00000000-0005-0000-0000-0000920A0000}"/>
    <cellStyle name="Standard 11 7 2 2 5" xfId="12204" xr:uid="{00000000-0005-0000-0000-0000920A0000}"/>
    <cellStyle name="Standard 11 7 2 2 5 2" xfId="25655" xr:uid="{00000000-0005-0000-0000-0000920A0000}"/>
    <cellStyle name="Standard 11 7 2 2 5 3" xfId="39139" xr:uid="{00000000-0005-0000-0000-0000920A0000}"/>
    <cellStyle name="Standard 11 7 2 2 5 4" xfId="52630" xr:uid="{00000000-0005-0000-0000-0000920A0000}"/>
    <cellStyle name="Standard 11 7 2 2 6" xfId="15586" xr:uid="{00000000-0005-0000-0000-0000920A0000}"/>
    <cellStyle name="Standard 11 7 2 2 7" xfId="29070" xr:uid="{00000000-0005-0000-0000-0000920A0000}"/>
    <cellStyle name="Standard 11 7 2 2 8" xfId="42561" xr:uid="{00000000-0005-0000-0000-0000920A0000}"/>
    <cellStyle name="Standard 11 7 2 3" xfId="2698" xr:uid="{00000000-0005-0000-0000-0000940A0000}"/>
    <cellStyle name="Standard 11 7 2 3 2" xfId="6059" xr:uid="{00000000-0005-0000-0000-0000940A0000}"/>
    <cellStyle name="Standard 11 7 2 3 2 2" xfId="19510" xr:uid="{00000000-0005-0000-0000-0000940A0000}"/>
    <cellStyle name="Standard 11 7 2 3 2 3" xfId="32994" xr:uid="{00000000-0005-0000-0000-0000940A0000}"/>
    <cellStyle name="Standard 11 7 2 3 2 4" xfId="46485" xr:uid="{00000000-0005-0000-0000-0000940A0000}"/>
    <cellStyle name="Standard 11 7 2 3 3" xfId="9415" xr:uid="{00000000-0005-0000-0000-0000940A0000}"/>
    <cellStyle name="Standard 11 7 2 3 3 2" xfId="22866" xr:uid="{00000000-0005-0000-0000-0000940A0000}"/>
    <cellStyle name="Standard 11 7 2 3 3 3" xfId="36350" xr:uid="{00000000-0005-0000-0000-0000940A0000}"/>
    <cellStyle name="Standard 11 7 2 3 3 4" xfId="49841" xr:uid="{00000000-0005-0000-0000-0000940A0000}"/>
    <cellStyle name="Standard 11 7 2 3 4" xfId="12771" xr:uid="{00000000-0005-0000-0000-0000940A0000}"/>
    <cellStyle name="Standard 11 7 2 3 4 2" xfId="26222" xr:uid="{00000000-0005-0000-0000-0000940A0000}"/>
    <cellStyle name="Standard 11 7 2 3 4 3" xfId="39706" xr:uid="{00000000-0005-0000-0000-0000940A0000}"/>
    <cellStyle name="Standard 11 7 2 3 4 4" xfId="53197" xr:uid="{00000000-0005-0000-0000-0000940A0000}"/>
    <cellStyle name="Standard 11 7 2 3 5" xfId="16153" xr:uid="{00000000-0005-0000-0000-0000940A0000}"/>
    <cellStyle name="Standard 11 7 2 3 6" xfId="29637" xr:uid="{00000000-0005-0000-0000-0000940A0000}"/>
    <cellStyle name="Standard 11 7 2 3 7" xfId="43128" xr:uid="{00000000-0005-0000-0000-0000940A0000}"/>
    <cellStyle name="Standard 11 7 2 4" xfId="3803" xr:uid="{00000000-0005-0000-0000-0000950A0000}"/>
    <cellStyle name="Standard 11 7 2 4 2" xfId="7164" xr:uid="{00000000-0005-0000-0000-0000950A0000}"/>
    <cellStyle name="Standard 11 7 2 4 2 2" xfId="20615" xr:uid="{00000000-0005-0000-0000-0000950A0000}"/>
    <cellStyle name="Standard 11 7 2 4 2 3" xfId="34099" xr:uid="{00000000-0005-0000-0000-0000950A0000}"/>
    <cellStyle name="Standard 11 7 2 4 2 4" xfId="47590" xr:uid="{00000000-0005-0000-0000-0000950A0000}"/>
    <cellStyle name="Standard 11 7 2 4 3" xfId="10520" xr:uid="{00000000-0005-0000-0000-0000950A0000}"/>
    <cellStyle name="Standard 11 7 2 4 3 2" xfId="23971" xr:uid="{00000000-0005-0000-0000-0000950A0000}"/>
    <cellStyle name="Standard 11 7 2 4 3 3" xfId="37455" xr:uid="{00000000-0005-0000-0000-0000950A0000}"/>
    <cellStyle name="Standard 11 7 2 4 3 4" xfId="50946" xr:uid="{00000000-0005-0000-0000-0000950A0000}"/>
    <cellStyle name="Standard 11 7 2 4 4" xfId="13876" xr:uid="{00000000-0005-0000-0000-0000950A0000}"/>
    <cellStyle name="Standard 11 7 2 4 4 2" xfId="27327" xr:uid="{00000000-0005-0000-0000-0000950A0000}"/>
    <cellStyle name="Standard 11 7 2 4 4 3" xfId="40811" xr:uid="{00000000-0005-0000-0000-0000950A0000}"/>
    <cellStyle name="Standard 11 7 2 4 4 4" xfId="54302" xr:uid="{00000000-0005-0000-0000-0000950A0000}"/>
    <cellStyle name="Standard 11 7 2 4 5" xfId="17258" xr:uid="{00000000-0005-0000-0000-0000950A0000}"/>
    <cellStyle name="Standard 11 7 2 4 6" xfId="30742" xr:uid="{00000000-0005-0000-0000-0000950A0000}"/>
    <cellStyle name="Standard 11 7 2 4 7" xfId="44233" xr:uid="{00000000-0005-0000-0000-0000950A0000}"/>
    <cellStyle name="Standard 11 7 2 5" xfId="4383" xr:uid="{00000000-0005-0000-0000-0000960A0000}"/>
    <cellStyle name="Standard 11 7 2 5 2" xfId="7740" xr:uid="{00000000-0005-0000-0000-0000960A0000}"/>
    <cellStyle name="Standard 11 7 2 5 2 2" xfId="21191" xr:uid="{00000000-0005-0000-0000-0000960A0000}"/>
    <cellStyle name="Standard 11 7 2 5 2 3" xfId="34675" xr:uid="{00000000-0005-0000-0000-0000960A0000}"/>
    <cellStyle name="Standard 11 7 2 5 2 4" xfId="48166" xr:uid="{00000000-0005-0000-0000-0000960A0000}"/>
    <cellStyle name="Standard 11 7 2 5 3" xfId="11096" xr:uid="{00000000-0005-0000-0000-0000960A0000}"/>
    <cellStyle name="Standard 11 7 2 5 3 2" xfId="24547" xr:uid="{00000000-0005-0000-0000-0000960A0000}"/>
    <cellStyle name="Standard 11 7 2 5 3 3" xfId="38031" xr:uid="{00000000-0005-0000-0000-0000960A0000}"/>
    <cellStyle name="Standard 11 7 2 5 3 4" xfId="51522" xr:uid="{00000000-0005-0000-0000-0000960A0000}"/>
    <cellStyle name="Standard 11 7 2 5 4" xfId="14452" xr:uid="{00000000-0005-0000-0000-0000960A0000}"/>
    <cellStyle name="Standard 11 7 2 5 4 2" xfId="27903" xr:uid="{00000000-0005-0000-0000-0000960A0000}"/>
    <cellStyle name="Standard 11 7 2 5 4 3" xfId="41387" xr:uid="{00000000-0005-0000-0000-0000960A0000}"/>
    <cellStyle name="Standard 11 7 2 5 4 4" xfId="54878" xr:uid="{00000000-0005-0000-0000-0000960A0000}"/>
    <cellStyle name="Standard 11 7 2 5 5" xfId="17834" xr:uid="{00000000-0005-0000-0000-0000960A0000}"/>
    <cellStyle name="Standard 11 7 2 5 6" xfId="31318" xr:uid="{00000000-0005-0000-0000-0000960A0000}"/>
    <cellStyle name="Standard 11 7 2 5 7" xfId="44809" xr:uid="{00000000-0005-0000-0000-0000960A0000}"/>
    <cellStyle name="Standard 11 7 2 6" xfId="4933" xr:uid="{00000000-0005-0000-0000-0000910A0000}"/>
    <cellStyle name="Standard 11 7 2 6 2" xfId="18384" xr:uid="{00000000-0005-0000-0000-0000910A0000}"/>
    <cellStyle name="Standard 11 7 2 6 3" xfId="31868" xr:uid="{00000000-0005-0000-0000-0000910A0000}"/>
    <cellStyle name="Standard 11 7 2 6 4" xfId="45359" xr:uid="{00000000-0005-0000-0000-0000910A0000}"/>
    <cellStyle name="Standard 11 7 2 7" xfId="8289" xr:uid="{00000000-0005-0000-0000-0000910A0000}"/>
    <cellStyle name="Standard 11 7 2 7 2" xfId="21740" xr:uid="{00000000-0005-0000-0000-0000910A0000}"/>
    <cellStyle name="Standard 11 7 2 7 3" xfId="35224" xr:uid="{00000000-0005-0000-0000-0000910A0000}"/>
    <cellStyle name="Standard 11 7 2 7 4" xfId="48715" xr:uid="{00000000-0005-0000-0000-0000910A0000}"/>
    <cellStyle name="Standard 11 7 2 8" xfId="11645" xr:uid="{00000000-0005-0000-0000-0000910A0000}"/>
    <cellStyle name="Standard 11 7 2 8 2" xfId="25096" xr:uid="{00000000-0005-0000-0000-0000910A0000}"/>
    <cellStyle name="Standard 11 7 2 8 3" xfId="38580" xr:uid="{00000000-0005-0000-0000-0000910A0000}"/>
    <cellStyle name="Standard 11 7 2 8 4" xfId="52071" xr:uid="{00000000-0005-0000-0000-0000910A0000}"/>
    <cellStyle name="Standard 11 7 2 9" xfId="15026" xr:uid="{00000000-0005-0000-0000-0000910A0000}"/>
    <cellStyle name="Standard 11 7 3" xfId="1868" xr:uid="{00000000-0005-0000-0000-0000970A0000}"/>
    <cellStyle name="Standard 11 7 3 2" xfId="3008" xr:uid="{00000000-0005-0000-0000-0000980A0000}"/>
    <cellStyle name="Standard 11 7 3 2 2" xfId="6369" xr:uid="{00000000-0005-0000-0000-0000980A0000}"/>
    <cellStyle name="Standard 11 7 3 2 2 2" xfId="19820" xr:uid="{00000000-0005-0000-0000-0000980A0000}"/>
    <cellStyle name="Standard 11 7 3 2 2 3" xfId="33304" xr:uid="{00000000-0005-0000-0000-0000980A0000}"/>
    <cellStyle name="Standard 11 7 3 2 2 4" xfId="46795" xr:uid="{00000000-0005-0000-0000-0000980A0000}"/>
    <cellStyle name="Standard 11 7 3 2 3" xfId="9725" xr:uid="{00000000-0005-0000-0000-0000980A0000}"/>
    <cellStyle name="Standard 11 7 3 2 3 2" xfId="23176" xr:uid="{00000000-0005-0000-0000-0000980A0000}"/>
    <cellStyle name="Standard 11 7 3 2 3 3" xfId="36660" xr:uid="{00000000-0005-0000-0000-0000980A0000}"/>
    <cellStyle name="Standard 11 7 3 2 3 4" xfId="50151" xr:uid="{00000000-0005-0000-0000-0000980A0000}"/>
    <cellStyle name="Standard 11 7 3 2 4" xfId="13081" xr:uid="{00000000-0005-0000-0000-0000980A0000}"/>
    <cellStyle name="Standard 11 7 3 2 4 2" xfId="26532" xr:uid="{00000000-0005-0000-0000-0000980A0000}"/>
    <cellStyle name="Standard 11 7 3 2 4 3" xfId="40016" xr:uid="{00000000-0005-0000-0000-0000980A0000}"/>
    <cellStyle name="Standard 11 7 3 2 4 4" xfId="53507" xr:uid="{00000000-0005-0000-0000-0000980A0000}"/>
    <cellStyle name="Standard 11 7 3 2 5" xfId="16463" xr:uid="{00000000-0005-0000-0000-0000980A0000}"/>
    <cellStyle name="Standard 11 7 3 2 6" xfId="29947" xr:uid="{00000000-0005-0000-0000-0000980A0000}"/>
    <cellStyle name="Standard 11 7 3 2 7" xfId="43438" xr:uid="{00000000-0005-0000-0000-0000980A0000}"/>
    <cellStyle name="Standard 11 7 3 3" xfId="5242" xr:uid="{00000000-0005-0000-0000-0000970A0000}"/>
    <cellStyle name="Standard 11 7 3 3 2" xfId="18693" xr:uid="{00000000-0005-0000-0000-0000970A0000}"/>
    <cellStyle name="Standard 11 7 3 3 3" xfId="32177" xr:uid="{00000000-0005-0000-0000-0000970A0000}"/>
    <cellStyle name="Standard 11 7 3 3 4" xfId="45668" xr:uid="{00000000-0005-0000-0000-0000970A0000}"/>
    <cellStyle name="Standard 11 7 3 4" xfId="8598" xr:uid="{00000000-0005-0000-0000-0000970A0000}"/>
    <cellStyle name="Standard 11 7 3 4 2" xfId="22049" xr:uid="{00000000-0005-0000-0000-0000970A0000}"/>
    <cellStyle name="Standard 11 7 3 4 3" xfId="35533" xr:uid="{00000000-0005-0000-0000-0000970A0000}"/>
    <cellStyle name="Standard 11 7 3 4 4" xfId="49024" xr:uid="{00000000-0005-0000-0000-0000970A0000}"/>
    <cellStyle name="Standard 11 7 3 5" xfId="11954" xr:uid="{00000000-0005-0000-0000-0000970A0000}"/>
    <cellStyle name="Standard 11 7 3 5 2" xfId="25405" xr:uid="{00000000-0005-0000-0000-0000970A0000}"/>
    <cellStyle name="Standard 11 7 3 5 3" xfId="38889" xr:uid="{00000000-0005-0000-0000-0000970A0000}"/>
    <cellStyle name="Standard 11 7 3 5 4" xfId="52380" xr:uid="{00000000-0005-0000-0000-0000970A0000}"/>
    <cellStyle name="Standard 11 7 3 6" xfId="15336" xr:uid="{00000000-0005-0000-0000-0000970A0000}"/>
    <cellStyle name="Standard 11 7 3 7" xfId="28820" xr:uid="{00000000-0005-0000-0000-0000970A0000}"/>
    <cellStyle name="Standard 11 7 3 8" xfId="42311" xr:uid="{00000000-0005-0000-0000-0000970A0000}"/>
    <cellStyle name="Standard 11 7 4" xfId="2447" xr:uid="{00000000-0005-0000-0000-0000990A0000}"/>
    <cellStyle name="Standard 11 7 4 2" xfId="5809" xr:uid="{00000000-0005-0000-0000-0000990A0000}"/>
    <cellStyle name="Standard 11 7 4 2 2" xfId="19260" xr:uid="{00000000-0005-0000-0000-0000990A0000}"/>
    <cellStyle name="Standard 11 7 4 2 3" xfId="32744" xr:uid="{00000000-0005-0000-0000-0000990A0000}"/>
    <cellStyle name="Standard 11 7 4 2 4" xfId="46235" xr:uid="{00000000-0005-0000-0000-0000990A0000}"/>
    <cellStyle name="Standard 11 7 4 3" xfId="9165" xr:uid="{00000000-0005-0000-0000-0000990A0000}"/>
    <cellStyle name="Standard 11 7 4 3 2" xfId="22616" xr:uid="{00000000-0005-0000-0000-0000990A0000}"/>
    <cellStyle name="Standard 11 7 4 3 3" xfId="36100" xr:uid="{00000000-0005-0000-0000-0000990A0000}"/>
    <cellStyle name="Standard 11 7 4 3 4" xfId="49591" xr:uid="{00000000-0005-0000-0000-0000990A0000}"/>
    <cellStyle name="Standard 11 7 4 4" xfId="12521" xr:uid="{00000000-0005-0000-0000-0000990A0000}"/>
    <cellStyle name="Standard 11 7 4 4 2" xfId="25972" xr:uid="{00000000-0005-0000-0000-0000990A0000}"/>
    <cellStyle name="Standard 11 7 4 4 3" xfId="39456" xr:uid="{00000000-0005-0000-0000-0000990A0000}"/>
    <cellStyle name="Standard 11 7 4 4 4" xfId="52947" xr:uid="{00000000-0005-0000-0000-0000990A0000}"/>
    <cellStyle name="Standard 11 7 4 5" xfId="15903" xr:uid="{00000000-0005-0000-0000-0000990A0000}"/>
    <cellStyle name="Standard 11 7 4 6" xfId="29387" xr:uid="{00000000-0005-0000-0000-0000990A0000}"/>
    <cellStyle name="Standard 11 7 4 7" xfId="42878" xr:uid="{00000000-0005-0000-0000-0000990A0000}"/>
    <cellStyle name="Standard 11 7 5" xfId="3553" xr:uid="{00000000-0005-0000-0000-00009A0A0000}"/>
    <cellStyle name="Standard 11 7 5 2" xfId="6914" xr:uid="{00000000-0005-0000-0000-00009A0A0000}"/>
    <cellStyle name="Standard 11 7 5 2 2" xfId="20365" xr:uid="{00000000-0005-0000-0000-00009A0A0000}"/>
    <cellStyle name="Standard 11 7 5 2 3" xfId="33849" xr:uid="{00000000-0005-0000-0000-00009A0A0000}"/>
    <cellStyle name="Standard 11 7 5 2 4" xfId="47340" xr:uid="{00000000-0005-0000-0000-00009A0A0000}"/>
    <cellStyle name="Standard 11 7 5 3" xfId="10270" xr:uid="{00000000-0005-0000-0000-00009A0A0000}"/>
    <cellStyle name="Standard 11 7 5 3 2" xfId="23721" xr:uid="{00000000-0005-0000-0000-00009A0A0000}"/>
    <cellStyle name="Standard 11 7 5 3 3" xfId="37205" xr:uid="{00000000-0005-0000-0000-00009A0A0000}"/>
    <cellStyle name="Standard 11 7 5 3 4" xfId="50696" xr:uid="{00000000-0005-0000-0000-00009A0A0000}"/>
    <cellStyle name="Standard 11 7 5 4" xfId="13626" xr:uid="{00000000-0005-0000-0000-00009A0A0000}"/>
    <cellStyle name="Standard 11 7 5 4 2" xfId="27077" xr:uid="{00000000-0005-0000-0000-00009A0A0000}"/>
    <cellStyle name="Standard 11 7 5 4 3" xfId="40561" xr:uid="{00000000-0005-0000-0000-00009A0A0000}"/>
    <cellStyle name="Standard 11 7 5 4 4" xfId="54052" xr:uid="{00000000-0005-0000-0000-00009A0A0000}"/>
    <cellStyle name="Standard 11 7 5 5" xfId="17008" xr:uid="{00000000-0005-0000-0000-00009A0A0000}"/>
    <cellStyle name="Standard 11 7 5 6" xfId="30492" xr:uid="{00000000-0005-0000-0000-00009A0A0000}"/>
    <cellStyle name="Standard 11 7 5 7" xfId="43983" xr:uid="{00000000-0005-0000-0000-00009A0A0000}"/>
    <cellStyle name="Standard 11 7 6" xfId="4133" xr:uid="{00000000-0005-0000-0000-00009B0A0000}"/>
    <cellStyle name="Standard 11 7 6 2" xfId="7490" xr:uid="{00000000-0005-0000-0000-00009B0A0000}"/>
    <cellStyle name="Standard 11 7 6 2 2" xfId="20941" xr:uid="{00000000-0005-0000-0000-00009B0A0000}"/>
    <cellStyle name="Standard 11 7 6 2 3" xfId="34425" xr:uid="{00000000-0005-0000-0000-00009B0A0000}"/>
    <cellStyle name="Standard 11 7 6 2 4" xfId="47916" xr:uid="{00000000-0005-0000-0000-00009B0A0000}"/>
    <cellStyle name="Standard 11 7 6 3" xfId="10846" xr:uid="{00000000-0005-0000-0000-00009B0A0000}"/>
    <cellStyle name="Standard 11 7 6 3 2" xfId="24297" xr:uid="{00000000-0005-0000-0000-00009B0A0000}"/>
    <cellStyle name="Standard 11 7 6 3 3" xfId="37781" xr:uid="{00000000-0005-0000-0000-00009B0A0000}"/>
    <cellStyle name="Standard 11 7 6 3 4" xfId="51272" xr:uid="{00000000-0005-0000-0000-00009B0A0000}"/>
    <cellStyle name="Standard 11 7 6 4" xfId="14202" xr:uid="{00000000-0005-0000-0000-00009B0A0000}"/>
    <cellStyle name="Standard 11 7 6 4 2" xfId="27653" xr:uid="{00000000-0005-0000-0000-00009B0A0000}"/>
    <cellStyle name="Standard 11 7 6 4 3" xfId="41137" xr:uid="{00000000-0005-0000-0000-00009B0A0000}"/>
    <cellStyle name="Standard 11 7 6 4 4" xfId="54628" xr:uid="{00000000-0005-0000-0000-00009B0A0000}"/>
    <cellStyle name="Standard 11 7 6 5" xfId="17584" xr:uid="{00000000-0005-0000-0000-00009B0A0000}"/>
    <cellStyle name="Standard 11 7 6 6" xfId="31068" xr:uid="{00000000-0005-0000-0000-00009B0A0000}"/>
    <cellStyle name="Standard 11 7 6 7" xfId="44559" xr:uid="{00000000-0005-0000-0000-00009B0A0000}"/>
    <cellStyle name="Standard 11 7 7" xfId="4683" xr:uid="{00000000-0005-0000-0000-0000900A0000}"/>
    <cellStyle name="Standard 11 7 7 2" xfId="18134" xr:uid="{00000000-0005-0000-0000-0000900A0000}"/>
    <cellStyle name="Standard 11 7 7 3" xfId="31618" xr:uid="{00000000-0005-0000-0000-0000900A0000}"/>
    <cellStyle name="Standard 11 7 7 4" xfId="45109" xr:uid="{00000000-0005-0000-0000-0000900A0000}"/>
    <cellStyle name="Standard 11 7 8" xfId="8039" xr:uid="{00000000-0005-0000-0000-0000900A0000}"/>
    <cellStyle name="Standard 11 7 8 2" xfId="21490" xr:uid="{00000000-0005-0000-0000-0000900A0000}"/>
    <cellStyle name="Standard 11 7 8 3" xfId="34974" xr:uid="{00000000-0005-0000-0000-0000900A0000}"/>
    <cellStyle name="Standard 11 7 8 4" xfId="48465" xr:uid="{00000000-0005-0000-0000-0000900A0000}"/>
    <cellStyle name="Standard 11 7 9" xfId="11395" xr:uid="{00000000-0005-0000-0000-0000900A0000}"/>
    <cellStyle name="Standard 11 7 9 2" xfId="24846" xr:uid="{00000000-0005-0000-0000-0000900A0000}"/>
    <cellStyle name="Standard 11 7 9 3" xfId="38330" xr:uid="{00000000-0005-0000-0000-0000900A0000}"/>
    <cellStyle name="Standard 11 7 9 4" xfId="51821" xr:uid="{00000000-0005-0000-0000-0000900A0000}"/>
    <cellStyle name="Standard 11 8" xfId="1339" xr:uid="{00000000-0005-0000-0000-00009C0A0000}"/>
    <cellStyle name="Standard 11 8 10" xfId="28301" xr:uid="{00000000-0005-0000-0000-00009C0A0000}"/>
    <cellStyle name="Standard 11 8 11" xfId="41792" xr:uid="{00000000-0005-0000-0000-00009C0A0000}"/>
    <cellStyle name="Standard 11 8 2" xfId="1910" xr:uid="{00000000-0005-0000-0000-00009D0A0000}"/>
    <cellStyle name="Standard 11 8 2 2" xfId="3050" xr:uid="{00000000-0005-0000-0000-00009E0A0000}"/>
    <cellStyle name="Standard 11 8 2 2 2" xfId="6411" xr:uid="{00000000-0005-0000-0000-00009E0A0000}"/>
    <cellStyle name="Standard 11 8 2 2 2 2" xfId="19862" xr:uid="{00000000-0005-0000-0000-00009E0A0000}"/>
    <cellStyle name="Standard 11 8 2 2 2 3" xfId="33346" xr:uid="{00000000-0005-0000-0000-00009E0A0000}"/>
    <cellStyle name="Standard 11 8 2 2 2 4" xfId="46837" xr:uid="{00000000-0005-0000-0000-00009E0A0000}"/>
    <cellStyle name="Standard 11 8 2 2 3" xfId="9767" xr:uid="{00000000-0005-0000-0000-00009E0A0000}"/>
    <cellStyle name="Standard 11 8 2 2 3 2" xfId="23218" xr:uid="{00000000-0005-0000-0000-00009E0A0000}"/>
    <cellStyle name="Standard 11 8 2 2 3 3" xfId="36702" xr:uid="{00000000-0005-0000-0000-00009E0A0000}"/>
    <cellStyle name="Standard 11 8 2 2 3 4" xfId="50193" xr:uid="{00000000-0005-0000-0000-00009E0A0000}"/>
    <cellStyle name="Standard 11 8 2 2 4" xfId="13123" xr:uid="{00000000-0005-0000-0000-00009E0A0000}"/>
    <cellStyle name="Standard 11 8 2 2 4 2" xfId="26574" xr:uid="{00000000-0005-0000-0000-00009E0A0000}"/>
    <cellStyle name="Standard 11 8 2 2 4 3" xfId="40058" xr:uid="{00000000-0005-0000-0000-00009E0A0000}"/>
    <cellStyle name="Standard 11 8 2 2 4 4" xfId="53549" xr:uid="{00000000-0005-0000-0000-00009E0A0000}"/>
    <cellStyle name="Standard 11 8 2 2 5" xfId="16505" xr:uid="{00000000-0005-0000-0000-00009E0A0000}"/>
    <cellStyle name="Standard 11 8 2 2 6" xfId="29989" xr:uid="{00000000-0005-0000-0000-00009E0A0000}"/>
    <cellStyle name="Standard 11 8 2 2 7" xfId="43480" xr:uid="{00000000-0005-0000-0000-00009E0A0000}"/>
    <cellStyle name="Standard 11 8 2 3" xfId="5284" xr:uid="{00000000-0005-0000-0000-00009D0A0000}"/>
    <cellStyle name="Standard 11 8 2 3 2" xfId="18735" xr:uid="{00000000-0005-0000-0000-00009D0A0000}"/>
    <cellStyle name="Standard 11 8 2 3 3" xfId="32219" xr:uid="{00000000-0005-0000-0000-00009D0A0000}"/>
    <cellStyle name="Standard 11 8 2 3 4" xfId="45710" xr:uid="{00000000-0005-0000-0000-00009D0A0000}"/>
    <cellStyle name="Standard 11 8 2 4" xfId="8640" xr:uid="{00000000-0005-0000-0000-00009D0A0000}"/>
    <cellStyle name="Standard 11 8 2 4 2" xfId="22091" xr:uid="{00000000-0005-0000-0000-00009D0A0000}"/>
    <cellStyle name="Standard 11 8 2 4 3" xfId="35575" xr:uid="{00000000-0005-0000-0000-00009D0A0000}"/>
    <cellStyle name="Standard 11 8 2 4 4" xfId="49066" xr:uid="{00000000-0005-0000-0000-00009D0A0000}"/>
    <cellStyle name="Standard 11 8 2 5" xfId="11996" xr:uid="{00000000-0005-0000-0000-00009D0A0000}"/>
    <cellStyle name="Standard 11 8 2 5 2" xfId="25447" xr:uid="{00000000-0005-0000-0000-00009D0A0000}"/>
    <cellStyle name="Standard 11 8 2 5 3" xfId="38931" xr:uid="{00000000-0005-0000-0000-00009D0A0000}"/>
    <cellStyle name="Standard 11 8 2 5 4" xfId="52422" xr:uid="{00000000-0005-0000-0000-00009D0A0000}"/>
    <cellStyle name="Standard 11 8 2 6" xfId="15378" xr:uid="{00000000-0005-0000-0000-00009D0A0000}"/>
    <cellStyle name="Standard 11 8 2 7" xfId="28862" xr:uid="{00000000-0005-0000-0000-00009D0A0000}"/>
    <cellStyle name="Standard 11 8 2 8" xfId="42353" xr:uid="{00000000-0005-0000-0000-00009D0A0000}"/>
    <cellStyle name="Standard 11 8 3" xfId="2490" xr:uid="{00000000-0005-0000-0000-00009F0A0000}"/>
    <cellStyle name="Standard 11 8 3 2" xfId="5851" xr:uid="{00000000-0005-0000-0000-00009F0A0000}"/>
    <cellStyle name="Standard 11 8 3 2 2" xfId="19302" xr:uid="{00000000-0005-0000-0000-00009F0A0000}"/>
    <cellStyle name="Standard 11 8 3 2 3" xfId="32786" xr:uid="{00000000-0005-0000-0000-00009F0A0000}"/>
    <cellStyle name="Standard 11 8 3 2 4" xfId="46277" xr:uid="{00000000-0005-0000-0000-00009F0A0000}"/>
    <cellStyle name="Standard 11 8 3 3" xfId="9207" xr:uid="{00000000-0005-0000-0000-00009F0A0000}"/>
    <cellStyle name="Standard 11 8 3 3 2" xfId="22658" xr:uid="{00000000-0005-0000-0000-00009F0A0000}"/>
    <cellStyle name="Standard 11 8 3 3 3" xfId="36142" xr:uid="{00000000-0005-0000-0000-00009F0A0000}"/>
    <cellStyle name="Standard 11 8 3 3 4" xfId="49633" xr:uid="{00000000-0005-0000-0000-00009F0A0000}"/>
    <cellStyle name="Standard 11 8 3 4" xfId="12563" xr:uid="{00000000-0005-0000-0000-00009F0A0000}"/>
    <cellStyle name="Standard 11 8 3 4 2" xfId="26014" xr:uid="{00000000-0005-0000-0000-00009F0A0000}"/>
    <cellStyle name="Standard 11 8 3 4 3" xfId="39498" xr:uid="{00000000-0005-0000-0000-00009F0A0000}"/>
    <cellStyle name="Standard 11 8 3 4 4" xfId="52989" xr:uid="{00000000-0005-0000-0000-00009F0A0000}"/>
    <cellStyle name="Standard 11 8 3 5" xfId="15945" xr:uid="{00000000-0005-0000-0000-00009F0A0000}"/>
    <cellStyle name="Standard 11 8 3 6" xfId="29429" xr:uid="{00000000-0005-0000-0000-00009F0A0000}"/>
    <cellStyle name="Standard 11 8 3 7" xfId="42920" xr:uid="{00000000-0005-0000-0000-00009F0A0000}"/>
    <cellStyle name="Standard 11 8 4" xfId="3595" xr:uid="{00000000-0005-0000-0000-0000A00A0000}"/>
    <cellStyle name="Standard 11 8 4 2" xfId="6956" xr:uid="{00000000-0005-0000-0000-0000A00A0000}"/>
    <cellStyle name="Standard 11 8 4 2 2" xfId="20407" xr:uid="{00000000-0005-0000-0000-0000A00A0000}"/>
    <cellStyle name="Standard 11 8 4 2 3" xfId="33891" xr:uid="{00000000-0005-0000-0000-0000A00A0000}"/>
    <cellStyle name="Standard 11 8 4 2 4" xfId="47382" xr:uid="{00000000-0005-0000-0000-0000A00A0000}"/>
    <cellStyle name="Standard 11 8 4 3" xfId="10312" xr:uid="{00000000-0005-0000-0000-0000A00A0000}"/>
    <cellStyle name="Standard 11 8 4 3 2" xfId="23763" xr:uid="{00000000-0005-0000-0000-0000A00A0000}"/>
    <cellStyle name="Standard 11 8 4 3 3" xfId="37247" xr:uid="{00000000-0005-0000-0000-0000A00A0000}"/>
    <cellStyle name="Standard 11 8 4 3 4" xfId="50738" xr:uid="{00000000-0005-0000-0000-0000A00A0000}"/>
    <cellStyle name="Standard 11 8 4 4" xfId="13668" xr:uid="{00000000-0005-0000-0000-0000A00A0000}"/>
    <cellStyle name="Standard 11 8 4 4 2" xfId="27119" xr:uid="{00000000-0005-0000-0000-0000A00A0000}"/>
    <cellStyle name="Standard 11 8 4 4 3" xfId="40603" xr:uid="{00000000-0005-0000-0000-0000A00A0000}"/>
    <cellStyle name="Standard 11 8 4 4 4" xfId="54094" xr:uid="{00000000-0005-0000-0000-0000A00A0000}"/>
    <cellStyle name="Standard 11 8 4 5" xfId="17050" xr:uid="{00000000-0005-0000-0000-0000A00A0000}"/>
    <cellStyle name="Standard 11 8 4 6" xfId="30534" xr:uid="{00000000-0005-0000-0000-0000A00A0000}"/>
    <cellStyle name="Standard 11 8 4 7" xfId="44025" xr:uid="{00000000-0005-0000-0000-0000A00A0000}"/>
    <cellStyle name="Standard 11 8 5" xfId="4175" xr:uid="{00000000-0005-0000-0000-0000A10A0000}"/>
    <cellStyle name="Standard 11 8 5 2" xfId="7532" xr:uid="{00000000-0005-0000-0000-0000A10A0000}"/>
    <cellStyle name="Standard 11 8 5 2 2" xfId="20983" xr:uid="{00000000-0005-0000-0000-0000A10A0000}"/>
    <cellStyle name="Standard 11 8 5 2 3" xfId="34467" xr:uid="{00000000-0005-0000-0000-0000A10A0000}"/>
    <cellStyle name="Standard 11 8 5 2 4" xfId="47958" xr:uid="{00000000-0005-0000-0000-0000A10A0000}"/>
    <cellStyle name="Standard 11 8 5 3" xfId="10888" xr:uid="{00000000-0005-0000-0000-0000A10A0000}"/>
    <cellStyle name="Standard 11 8 5 3 2" xfId="24339" xr:uid="{00000000-0005-0000-0000-0000A10A0000}"/>
    <cellStyle name="Standard 11 8 5 3 3" xfId="37823" xr:uid="{00000000-0005-0000-0000-0000A10A0000}"/>
    <cellStyle name="Standard 11 8 5 3 4" xfId="51314" xr:uid="{00000000-0005-0000-0000-0000A10A0000}"/>
    <cellStyle name="Standard 11 8 5 4" xfId="14244" xr:uid="{00000000-0005-0000-0000-0000A10A0000}"/>
    <cellStyle name="Standard 11 8 5 4 2" xfId="27695" xr:uid="{00000000-0005-0000-0000-0000A10A0000}"/>
    <cellStyle name="Standard 11 8 5 4 3" xfId="41179" xr:uid="{00000000-0005-0000-0000-0000A10A0000}"/>
    <cellStyle name="Standard 11 8 5 4 4" xfId="54670" xr:uid="{00000000-0005-0000-0000-0000A10A0000}"/>
    <cellStyle name="Standard 11 8 5 5" xfId="17626" xr:uid="{00000000-0005-0000-0000-0000A10A0000}"/>
    <cellStyle name="Standard 11 8 5 6" xfId="31110" xr:uid="{00000000-0005-0000-0000-0000A10A0000}"/>
    <cellStyle name="Standard 11 8 5 7" xfId="44601" xr:uid="{00000000-0005-0000-0000-0000A10A0000}"/>
    <cellStyle name="Standard 11 8 6" xfId="4725" xr:uid="{00000000-0005-0000-0000-00009C0A0000}"/>
    <cellStyle name="Standard 11 8 6 2" xfId="18176" xr:uid="{00000000-0005-0000-0000-00009C0A0000}"/>
    <cellStyle name="Standard 11 8 6 3" xfId="31660" xr:uid="{00000000-0005-0000-0000-00009C0A0000}"/>
    <cellStyle name="Standard 11 8 6 4" xfId="45151" xr:uid="{00000000-0005-0000-0000-00009C0A0000}"/>
    <cellStyle name="Standard 11 8 7" xfId="8081" xr:uid="{00000000-0005-0000-0000-00009C0A0000}"/>
    <cellStyle name="Standard 11 8 7 2" xfId="21532" xr:uid="{00000000-0005-0000-0000-00009C0A0000}"/>
    <cellStyle name="Standard 11 8 7 3" xfId="35016" xr:uid="{00000000-0005-0000-0000-00009C0A0000}"/>
    <cellStyle name="Standard 11 8 7 4" xfId="48507" xr:uid="{00000000-0005-0000-0000-00009C0A0000}"/>
    <cellStyle name="Standard 11 8 8" xfId="11437" xr:uid="{00000000-0005-0000-0000-00009C0A0000}"/>
    <cellStyle name="Standard 11 8 8 2" xfId="24888" xr:uid="{00000000-0005-0000-0000-00009C0A0000}"/>
    <cellStyle name="Standard 11 8 8 3" xfId="38372" xr:uid="{00000000-0005-0000-0000-00009C0A0000}"/>
    <cellStyle name="Standard 11 8 8 4" xfId="51863" xr:uid="{00000000-0005-0000-0000-00009C0A0000}"/>
    <cellStyle name="Standard 11 8 9" xfId="14818" xr:uid="{00000000-0005-0000-0000-00009C0A0000}"/>
    <cellStyle name="Standard 11 9" xfId="1080" xr:uid="{00000000-0005-0000-0000-0000A20A0000}"/>
    <cellStyle name="Standard 11 9 2" xfId="1676" xr:uid="{00000000-0005-0000-0000-0000A30A0000}"/>
    <cellStyle name="Standard 11 9 2 2" xfId="2812" xr:uid="{00000000-0005-0000-0000-0000A40A0000}"/>
    <cellStyle name="Standard 11 9 2 2 2" xfId="6173" xr:uid="{00000000-0005-0000-0000-0000A40A0000}"/>
    <cellStyle name="Standard 11 9 2 2 2 2" xfId="19624" xr:uid="{00000000-0005-0000-0000-0000A40A0000}"/>
    <cellStyle name="Standard 11 9 2 2 2 3" xfId="33108" xr:uid="{00000000-0005-0000-0000-0000A40A0000}"/>
    <cellStyle name="Standard 11 9 2 2 2 4" xfId="46599" xr:uid="{00000000-0005-0000-0000-0000A40A0000}"/>
    <cellStyle name="Standard 11 9 2 2 3" xfId="9529" xr:uid="{00000000-0005-0000-0000-0000A40A0000}"/>
    <cellStyle name="Standard 11 9 2 2 3 2" xfId="22980" xr:uid="{00000000-0005-0000-0000-0000A40A0000}"/>
    <cellStyle name="Standard 11 9 2 2 3 3" xfId="36464" xr:uid="{00000000-0005-0000-0000-0000A40A0000}"/>
    <cellStyle name="Standard 11 9 2 2 3 4" xfId="49955" xr:uid="{00000000-0005-0000-0000-0000A40A0000}"/>
    <cellStyle name="Standard 11 9 2 2 4" xfId="12885" xr:uid="{00000000-0005-0000-0000-0000A40A0000}"/>
    <cellStyle name="Standard 11 9 2 2 4 2" xfId="26336" xr:uid="{00000000-0005-0000-0000-0000A40A0000}"/>
    <cellStyle name="Standard 11 9 2 2 4 3" xfId="39820" xr:uid="{00000000-0005-0000-0000-0000A40A0000}"/>
    <cellStyle name="Standard 11 9 2 2 4 4" xfId="53311" xr:uid="{00000000-0005-0000-0000-0000A40A0000}"/>
    <cellStyle name="Standard 11 9 2 2 5" xfId="16267" xr:uid="{00000000-0005-0000-0000-0000A40A0000}"/>
    <cellStyle name="Standard 11 9 2 2 6" xfId="29751" xr:uid="{00000000-0005-0000-0000-0000A40A0000}"/>
    <cellStyle name="Standard 11 9 2 2 7" xfId="43242" xr:uid="{00000000-0005-0000-0000-0000A40A0000}"/>
    <cellStyle name="Standard 11 9 2 3" xfId="5046" xr:uid="{00000000-0005-0000-0000-0000A30A0000}"/>
    <cellStyle name="Standard 11 9 2 3 2" xfId="18497" xr:uid="{00000000-0005-0000-0000-0000A30A0000}"/>
    <cellStyle name="Standard 11 9 2 3 3" xfId="31981" xr:uid="{00000000-0005-0000-0000-0000A30A0000}"/>
    <cellStyle name="Standard 11 9 2 3 4" xfId="45472" xr:uid="{00000000-0005-0000-0000-0000A30A0000}"/>
    <cellStyle name="Standard 11 9 2 4" xfId="8402" xr:uid="{00000000-0005-0000-0000-0000A30A0000}"/>
    <cellStyle name="Standard 11 9 2 4 2" xfId="21853" xr:uid="{00000000-0005-0000-0000-0000A30A0000}"/>
    <cellStyle name="Standard 11 9 2 4 3" xfId="35337" xr:uid="{00000000-0005-0000-0000-0000A30A0000}"/>
    <cellStyle name="Standard 11 9 2 4 4" xfId="48828" xr:uid="{00000000-0005-0000-0000-0000A30A0000}"/>
    <cellStyle name="Standard 11 9 2 5" xfId="11758" xr:uid="{00000000-0005-0000-0000-0000A30A0000}"/>
    <cellStyle name="Standard 11 9 2 5 2" xfId="25209" xr:uid="{00000000-0005-0000-0000-0000A30A0000}"/>
    <cellStyle name="Standard 11 9 2 5 3" xfId="38693" xr:uid="{00000000-0005-0000-0000-0000A30A0000}"/>
    <cellStyle name="Standard 11 9 2 5 4" xfId="52184" xr:uid="{00000000-0005-0000-0000-0000A30A0000}"/>
    <cellStyle name="Standard 11 9 2 6" xfId="15140" xr:uid="{00000000-0005-0000-0000-0000A30A0000}"/>
    <cellStyle name="Standard 11 9 2 7" xfId="28624" xr:uid="{00000000-0005-0000-0000-0000A30A0000}"/>
    <cellStyle name="Standard 11 9 2 8" xfId="42115" xr:uid="{00000000-0005-0000-0000-0000A30A0000}"/>
    <cellStyle name="Standard 11 9 3" xfId="2236" xr:uid="{00000000-0005-0000-0000-0000A50A0000}"/>
    <cellStyle name="Standard 11 9 3 2" xfId="5610" xr:uid="{00000000-0005-0000-0000-0000A50A0000}"/>
    <cellStyle name="Standard 11 9 3 2 2" xfId="19061" xr:uid="{00000000-0005-0000-0000-0000A50A0000}"/>
    <cellStyle name="Standard 11 9 3 2 3" xfId="32545" xr:uid="{00000000-0005-0000-0000-0000A50A0000}"/>
    <cellStyle name="Standard 11 9 3 2 4" xfId="46036" xr:uid="{00000000-0005-0000-0000-0000A50A0000}"/>
    <cellStyle name="Standard 11 9 3 3" xfId="8966" xr:uid="{00000000-0005-0000-0000-0000A50A0000}"/>
    <cellStyle name="Standard 11 9 3 3 2" xfId="22417" xr:uid="{00000000-0005-0000-0000-0000A50A0000}"/>
    <cellStyle name="Standard 11 9 3 3 3" xfId="35901" xr:uid="{00000000-0005-0000-0000-0000A50A0000}"/>
    <cellStyle name="Standard 11 9 3 3 4" xfId="49392" xr:uid="{00000000-0005-0000-0000-0000A50A0000}"/>
    <cellStyle name="Standard 11 9 3 4" xfId="12322" xr:uid="{00000000-0005-0000-0000-0000A50A0000}"/>
    <cellStyle name="Standard 11 9 3 4 2" xfId="25773" xr:uid="{00000000-0005-0000-0000-0000A50A0000}"/>
    <cellStyle name="Standard 11 9 3 4 3" xfId="39257" xr:uid="{00000000-0005-0000-0000-0000A50A0000}"/>
    <cellStyle name="Standard 11 9 3 4 4" xfId="52748" xr:uid="{00000000-0005-0000-0000-0000A50A0000}"/>
    <cellStyle name="Standard 11 9 3 5" xfId="15704" xr:uid="{00000000-0005-0000-0000-0000A50A0000}"/>
    <cellStyle name="Standard 11 9 3 6" xfId="29188" xr:uid="{00000000-0005-0000-0000-0000A50A0000}"/>
    <cellStyle name="Standard 11 9 3 7" xfId="42679" xr:uid="{00000000-0005-0000-0000-0000A50A0000}"/>
    <cellStyle name="Standard 11 9 4" xfId="4484" xr:uid="{00000000-0005-0000-0000-0000A20A0000}"/>
    <cellStyle name="Standard 11 9 4 2" xfId="17935" xr:uid="{00000000-0005-0000-0000-0000A20A0000}"/>
    <cellStyle name="Standard 11 9 4 3" xfId="31419" xr:uid="{00000000-0005-0000-0000-0000A20A0000}"/>
    <cellStyle name="Standard 11 9 4 4" xfId="44910" xr:uid="{00000000-0005-0000-0000-0000A20A0000}"/>
    <cellStyle name="Standard 11 9 5" xfId="7840" xr:uid="{00000000-0005-0000-0000-0000A20A0000}"/>
    <cellStyle name="Standard 11 9 5 2" xfId="21291" xr:uid="{00000000-0005-0000-0000-0000A20A0000}"/>
    <cellStyle name="Standard 11 9 5 3" xfId="34775" xr:uid="{00000000-0005-0000-0000-0000A20A0000}"/>
    <cellStyle name="Standard 11 9 5 4" xfId="48266" xr:uid="{00000000-0005-0000-0000-0000A20A0000}"/>
    <cellStyle name="Standard 11 9 6" xfId="11196" xr:uid="{00000000-0005-0000-0000-0000A20A0000}"/>
    <cellStyle name="Standard 11 9 6 2" xfId="24647" xr:uid="{00000000-0005-0000-0000-0000A20A0000}"/>
    <cellStyle name="Standard 11 9 6 3" xfId="38131" xr:uid="{00000000-0005-0000-0000-0000A20A0000}"/>
    <cellStyle name="Standard 11 9 6 4" xfId="51622" xr:uid="{00000000-0005-0000-0000-0000A20A0000}"/>
    <cellStyle name="Standard 11 9 7" xfId="14577" xr:uid="{00000000-0005-0000-0000-0000A20A0000}"/>
    <cellStyle name="Standard 11 9 8" xfId="28042" xr:uid="{00000000-0005-0000-0000-0000A20A0000}"/>
    <cellStyle name="Standard 11 9 9" xfId="41509" xr:uid="{00000000-0005-0000-0000-0000A20A0000}"/>
    <cellStyle name="Standard 12" xfId="233" xr:uid="{00000000-0005-0000-0000-000010020000}"/>
    <cellStyle name="Standard 12 2" xfId="235" xr:uid="{00000000-0005-0000-0000-000011020000}"/>
    <cellStyle name="Standard 12 2 10" xfId="4517" xr:uid="{00000000-0005-0000-0000-0000A70A0000}"/>
    <cellStyle name="Standard 12 2 10 2" xfId="17968" xr:uid="{00000000-0005-0000-0000-0000A70A0000}"/>
    <cellStyle name="Standard 12 2 10 3" xfId="31452" xr:uid="{00000000-0005-0000-0000-0000A70A0000}"/>
    <cellStyle name="Standard 12 2 10 4" xfId="44943" xr:uid="{00000000-0005-0000-0000-0000A70A0000}"/>
    <cellStyle name="Standard 12 2 11" xfId="7873" xr:uid="{00000000-0005-0000-0000-0000A70A0000}"/>
    <cellStyle name="Standard 12 2 11 2" xfId="21324" xr:uid="{00000000-0005-0000-0000-0000A70A0000}"/>
    <cellStyle name="Standard 12 2 11 3" xfId="34808" xr:uid="{00000000-0005-0000-0000-0000A70A0000}"/>
    <cellStyle name="Standard 12 2 11 4" xfId="48299" xr:uid="{00000000-0005-0000-0000-0000A70A0000}"/>
    <cellStyle name="Standard 12 2 12" xfId="11229" xr:uid="{00000000-0005-0000-0000-0000A70A0000}"/>
    <cellStyle name="Standard 12 2 12 2" xfId="24680" xr:uid="{00000000-0005-0000-0000-0000A70A0000}"/>
    <cellStyle name="Standard 12 2 12 3" xfId="38164" xr:uid="{00000000-0005-0000-0000-0000A70A0000}"/>
    <cellStyle name="Standard 12 2 12 4" xfId="51655" xr:uid="{00000000-0005-0000-0000-0000A70A0000}"/>
    <cellStyle name="Standard 12 2 13" xfId="14610" xr:uid="{00000000-0005-0000-0000-0000A70A0000}"/>
    <cellStyle name="Standard 12 2 14" xfId="28093" xr:uid="{00000000-0005-0000-0000-0000A70A0000}"/>
    <cellStyle name="Standard 12 2 15" xfId="41584" xr:uid="{00000000-0005-0000-0000-0000A70A0000}"/>
    <cellStyle name="Standard 12 2 2" xfId="424" xr:uid="{00000000-0005-0000-0000-000012020000}"/>
    <cellStyle name="Standard 12 2 2 10" xfId="14712" xr:uid="{00000000-0005-0000-0000-0000A80A0000}"/>
    <cellStyle name="Standard 12 2 2 11" xfId="28195" xr:uid="{00000000-0005-0000-0000-0000A80A0000}"/>
    <cellStyle name="Standard 12 2 2 12" xfId="41686" xr:uid="{00000000-0005-0000-0000-0000A80A0000}"/>
    <cellStyle name="Standard 12 2 2 2" xfId="444" xr:uid="{00000000-0005-0000-0000-000013020000}"/>
    <cellStyle name="Standard 12 2 2 2 10" xfId="28445" xr:uid="{00000000-0005-0000-0000-0000A90A0000}"/>
    <cellStyle name="Standard 12 2 2 2 11" xfId="41936" xr:uid="{00000000-0005-0000-0000-0000A90A0000}"/>
    <cellStyle name="Standard 12 2 2 2 2" xfId="2053" xr:uid="{00000000-0005-0000-0000-0000AA0A0000}"/>
    <cellStyle name="Standard 12 2 2 2 2 2" xfId="3194" xr:uid="{00000000-0005-0000-0000-0000AB0A0000}"/>
    <cellStyle name="Standard 12 2 2 2 2 2 2" xfId="6555" xr:uid="{00000000-0005-0000-0000-0000AB0A0000}"/>
    <cellStyle name="Standard 12 2 2 2 2 2 2 2" xfId="20006" xr:uid="{00000000-0005-0000-0000-0000AB0A0000}"/>
    <cellStyle name="Standard 12 2 2 2 2 2 2 3" xfId="33490" xr:uid="{00000000-0005-0000-0000-0000AB0A0000}"/>
    <cellStyle name="Standard 12 2 2 2 2 2 2 4" xfId="46981" xr:uid="{00000000-0005-0000-0000-0000AB0A0000}"/>
    <cellStyle name="Standard 12 2 2 2 2 2 3" xfId="9911" xr:uid="{00000000-0005-0000-0000-0000AB0A0000}"/>
    <cellStyle name="Standard 12 2 2 2 2 2 3 2" xfId="23362" xr:uid="{00000000-0005-0000-0000-0000AB0A0000}"/>
    <cellStyle name="Standard 12 2 2 2 2 2 3 3" xfId="36846" xr:uid="{00000000-0005-0000-0000-0000AB0A0000}"/>
    <cellStyle name="Standard 12 2 2 2 2 2 3 4" xfId="50337" xr:uid="{00000000-0005-0000-0000-0000AB0A0000}"/>
    <cellStyle name="Standard 12 2 2 2 2 2 4" xfId="13267" xr:uid="{00000000-0005-0000-0000-0000AB0A0000}"/>
    <cellStyle name="Standard 12 2 2 2 2 2 4 2" xfId="26718" xr:uid="{00000000-0005-0000-0000-0000AB0A0000}"/>
    <cellStyle name="Standard 12 2 2 2 2 2 4 3" xfId="40202" xr:uid="{00000000-0005-0000-0000-0000AB0A0000}"/>
    <cellStyle name="Standard 12 2 2 2 2 2 4 4" xfId="53693" xr:uid="{00000000-0005-0000-0000-0000AB0A0000}"/>
    <cellStyle name="Standard 12 2 2 2 2 2 5" xfId="16649" xr:uid="{00000000-0005-0000-0000-0000AB0A0000}"/>
    <cellStyle name="Standard 12 2 2 2 2 2 6" xfId="30133" xr:uid="{00000000-0005-0000-0000-0000AB0A0000}"/>
    <cellStyle name="Standard 12 2 2 2 2 2 7" xfId="43624" xr:uid="{00000000-0005-0000-0000-0000AB0A0000}"/>
    <cellStyle name="Standard 12 2 2 2 2 3" xfId="5428" xr:uid="{00000000-0005-0000-0000-0000AA0A0000}"/>
    <cellStyle name="Standard 12 2 2 2 2 3 2" xfId="18879" xr:uid="{00000000-0005-0000-0000-0000AA0A0000}"/>
    <cellStyle name="Standard 12 2 2 2 2 3 3" xfId="32363" xr:uid="{00000000-0005-0000-0000-0000AA0A0000}"/>
    <cellStyle name="Standard 12 2 2 2 2 3 4" xfId="45854" xr:uid="{00000000-0005-0000-0000-0000AA0A0000}"/>
    <cellStyle name="Standard 12 2 2 2 2 4" xfId="8784" xr:uid="{00000000-0005-0000-0000-0000AA0A0000}"/>
    <cellStyle name="Standard 12 2 2 2 2 4 2" xfId="22235" xr:uid="{00000000-0005-0000-0000-0000AA0A0000}"/>
    <cellStyle name="Standard 12 2 2 2 2 4 3" xfId="35719" xr:uid="{00000000-0005-0000-0000-0000AA0A0000}"/>
    <cellStyle name="Standard 12 2 2 2 2 4 4" xfId="49210" xr:uid="{00000000-0005-0000-0000-0000AA0A0000}"/>
    <cellStyle name="Standard 12 2 2 2 2 5" xfId="12140" xr:uid="{00000000-0005-0000-0000-0000AA0A0000}"/>
    <cellStyle name="Standard 12 2 2 2 2 5 2" xfId="25591" xr:uid="{00000000-0005-0000-0000-0000AA0A0000}"/>
    <cellStyle name="Standard 12 2 2 2 2 5 3" xfId="39075" xr:uid="{00000000-0005-0000-0000-0000AA0A0000}"/>
    <cellStyle name="Standard 12 2 2 2 2 5 4" xfId="52566" xr:uid="{00000000-0005-0000-0000-0000AA0A0000}"/>
    <cellStyle name="Standard 12 2 2 2 2 6" xfId="15522" xr:uid="{00000000-0005-0000-0000-0000AA0A0000}"/>
    <cellStyle name="Standard 12 2 2 2 2 7" xfId="29006" xr:uid="{00000000-0005-0000-0000-0000AA0A0000}"/>
    <cellStyle name="Standard 12 2 2 2 2 8" xfId="42497" xr:uid="{00000000-0005-0000-0000-0000AA0A0000}"/>
    <cellStyle name="Standard 12 2 2 2 3" xfId="2634" xr:uid="{00000000-0005-0000-0000-0000AC0A0000}"/>
    <cellStyle name="Standard 12 2 2 2 3 2" xfId="5995" xr:uid="{00000000-0005-0000-0000-0000AC0A0000}"/>
    <cellStyle name="Standard 12 2 2 2 3 2 2" xfId="19446" xr:uid="{00000000-0005-0000-0000-0000AC0A0000}"/>
    <cellStyle name="Standard 12 2 2 2 3 2 3" xfId="32930" xr:uid="{00000000-0005-0000-0000-0000AC0A0000}"/>
    <cellStyle name="Standard 12 2 2 2 3 2 4" xfId="46421" xr:uid="{00000000-0005-0000-0000-0000AC0A0000}"/>
    <cellStyle name="Standard 12 2 2 2 3 3" xfId="9351" xr:uid="{00000000-0005-0000-0000-0000AC0A0000}"/>
    <cellStyle name="Standard 12 2 2 2 3 3 2" xfId="22802" xr:uid="{00000000-0005-0000-0000-0000AC0A0000}"/>
    <cellStyle name="Standard 12 2 2 2 3 3 3" xfId="36286" xr:uid="{00000000-0005-0000-0000-0000AC0A0000}"/>
    <cellStyle name="Standard 12 2 2 2 3 3 4" xfId="49777" xr:uid="{00000000-0005-0000-0000-0000AC0A0000}"/>
    <cellStyle name="Standard 12 2 2 2 3 4" xfId="12707" xr:uid="{00000000-0005-0000-0000-0000AC0A0000}"/>
    <cellStyle name="Standard 12 2 2 2 3 4 2" xfId="26158" xr:uid="{00000000-0005-0000-0000-0000AC0A0000}"/>
    <cellStyle name="Standard 12 2 2 2 3 4 3" xfId="39642" xr:uid="{00000000-0005-0000-0000-0000AC0A0000}"/>
    <cellStyle name="Standard 12 2 2 2 3 4 4" xfId="53133" xr:uid="{00000000-0005-0000-0000-0000AC0A0000}"/>
    <cellStyle name="Standard 12 2 2 2 3 5" xfId="16089" xr:uid="{00000000-0005-0000-0000-0000AC0A0000}"/>
    <cellStyle name="Standard 12 2 2 2 3 6" xfId="29573" xr:uid="{00000000-0005-0000-0000-0000AC0A0000}"/>
    <cellStyle name="Standard 12 2 2 2 3 7" xfId="43064" xr:uid="{00000000-0005-0000-0000-0000AC0A0000}"/>
    <cellStyle name="Standard 12 2 2 2 4" xfId="3739" xr:uid="{00000000-0005-0000-0000-0000AD0A0000}"/>
    <cellStyle name="Standard 12 2 2 2 4 2" xfId="7100" xr:uid="{00000000-0005-0000-0000-0000AD0A0000}"/>
    <cellStyle name="Standard 12 2 2 2 4 2 2" xfId="20551" xr:uid="{00000000-0005-0000-0000-0000AD0A0000}"/>
    <cellStyle name="Standard 12 2 2 2 4 2 3" xfId="34035" xr:uid="{00000000-0005-0000-0000-0000AD0A0000}"/>
    <cellStyle name="Standard 12 2 2 2 4 2 4" xfId="47526" xr:uid="{00000000-0005-0000-0000-0000AD0A0000}"/>
    <cellStyle name="Standard 12 2 2 2 4 3" xfId="10456" xr:uid="{00000000-0005-0000-0000-0000AD0A0000}"/>
    <cellStyle name="Standard 12 2 2 2 4 3 2" xfId="23907" xr:uid="{00000000-0005-0000-0000-0000AD0A0000}"/>
    <cellStyle name="Standard 12 2 2 2 4 3 3" xfId="37391" xr:uid="{00000000-0005-0000-0000-0000AD0A0000}"/>
    <cellStyle name="Standard 12 2 2 2 4 3 4" xfId="50882" xr:uid="{00000000-0005-0000-0000-0000AD0A0000}"/>
    <cellStyle name="Standard 12 2 2 2 4 4" xfId="13812" xr:uid="{00000000-0005-0000-0000-0000AD0A0000}"/>
    <cellStyle name="Standard 12 2 2 2 4 4 2" xfId="27263" xr:uid="{00000000-0005-0000-0000-0000AD0A0000}"/>
    <cellStyle name="Standard 12 2 2 2 4 4 3" xfId="40747" xr:uid="{00000000-0005-0000-0000-0000AD0A0000}"/>
    <cellStyle name="Standard 12 2 2 2 4 4 4" xfId="54238" xr:uid="{00000000-0005-0000-0000-0000AD0A0000}"/>
    <cellStyle name="Standard 12 2 2 2 4 5" xfId="17194" xr:uid="{00000000-0005-0000-0000-0000AD0A0000}"/>
    <cellStyle name="Standard 12 2 2 2 4 6" xfId="30678" xr:uid="{00000000-0005-0000-0000-0000AD0A0000}"/>
    <cellStyle name="Standard 12 2 2 2 4 7" xfId="44169" xr:uid="{00000000-0005-0000-0000-0000AD0A0000}"/>
    <cellStyle name="Standard 12 2 2 2 5" xfId="4319" xr:uid="{00000000-0005-0000-0000-0000AE0A0000}"/>
    <cellStyle name="Standard 12 2 2 2 5 2" xfId="7676" xr:uid="{00000000-0005-0000-0000-0000AE0A0000}"/>
    <cellStyle name="Standard 12 2 2 2 5 2 2" xfId="21127" xr:uid="{00000000-0005-0000-0000-0000AE0A0000}"/>
    <cellStyle name="Standard 12 2 2 2 5 2 3" xfId="34611" xr:uid="{00000000-0005-0000-0000-0000AE0A0000}"/>
    <cellStyle name="Standard 12 2 2 2 5 2 4" xfId="48102" xr:uid="{00000000-0005-0000-0000-0000AE0A0000}"/>
    <cellStyle name="Standard 12 2 2 2 5 3" xfId="11032" xr:uid="{00000000-0005-0000-0000-0000AE0A0000}"/>
    <cellStyle name="Standard 12 2 2 2 5 3 2" xfId="24483" xr:uid="{00000000-0005-0000-0000-0000AE0A0000}"/>
    <cellStyle name="Standard 12 2 2 2 5 3 3" xfId="37967" xr:uid="{00000000-0005-0000-0000-0000AE0A0000}"/>
    <cellStyle name="Standard 12 2 2 2 5 3 4" xfId="51458" xr:uid="{00000000-0005-0000-0000-0000AE0A0000}"/>
    <cellStyle name="Standard 12 2 2 2 5 4" xfId="14388" xr:uid="{00000000-0005-0000-0000-0000AE0A0000}"/>
    <cellStyle name="Standard 12 2 2 2 5 4 2" xfId="27839" xr:uid="{00000000-0005-0000-0000-0000AE0A0000}"/>
    <cellStyle name="Standard 12 2 2 2 5 4 3" xfId="41323" xr:uid="{00000000-0005-0000-0000-0000AE0A0000}"/>
    <cellStyle name="Standard 12 2 2 2 5 4 4" xfId="54814" xr:uid="{00000000-0005-0000-0000-0000AE0A0000}"/>
    <cellStyle name="Standard 12 2 2 2 5 5" xfId="17770" xr:uid="{00000000-0005-0000-0000-0000AE0A0000}"/>
    <cellStyle name="Standard 12 2 2 2 5 6" xfId="31254" xr:uid="{00000000-0005-0000-0000-0000AE0A0000}"/>
    <cellStyle name="Standard 12 2 2 2 5 7" xfId="44745" xr:uid="{00000000-0005-0000-0000-0000AE0A0000}"/>
    <cellStyle name="Standard 12 2 2 2 6" xfId="4869" xr:uid="{00000000-0005-0000-0000-0000A90A0000}"/>
    <cellStyle name="Standard 12 2 2 2 6 2" xfId="18320" xr:uid="{00000000-0005-0000-0000-0000A90A0000}"/>
    <cellStyle name="Standard 12 2 2 2 6 3" xfId="31804" xr:uid="{00000000-0005-0000-0000-0000A90A0000}"/>
    <cellStyle name="Standard 12 2 2 2 6 4" xfId="45295" xr:uid="{00000000-0005-0000-0000-0000A90A0000}"/>
    <cellStyle name="Standard 12 2 2 2 7" xfId="8225" xr:uid="{00000000-0005-0000-0000-0000A90A0000}"/>
    <cellStyle name="Standard 12 2 2 2 7 2" xfId="21676" xr:uid="{00000000-0005-0000-0000-0000A90A0000}"/>
    <cellStyle name="Standard 12 2 2 2 7 3" xfId="35160" xr:uid="{00000000-0005-0000-0000-0000A90A0000}"/>
    <cellStyle name="Standard 12 2 2 2 7 4" xfId="48651" xr:uid="{00000000-0005-0000-0000-0000A90A0000}"/>
    <cellStyle name="Standard 12 2 2 2 8" xfId="11581" xr:uid="{00000000-0005-0000-0000-0000A90A0000}"/>
    <cellStyle name="Standard 12 2 2 2 8 2" xfId="25032" xr:uid="{00000000-0005-0000-0000-0000A90A0000}"/>
    <cellStyle name="Standard 12 2 2 2 8 3" xfId="38516" xr:uid="{00000000-0005-0000-0000-0000A90A0000}"/>
    <cellStyle name="Standard 12 2 2 2 8 4" xfId="52007" xr:uid="{00000000-0005-0000-0000-0000A90A0000}"/>
    <cellStyle name="Standard 12 2 2 2 9" xfId="14962" xr:uid="{00000000-0005-0000-0000-0000A90A0000}"/>
    <cellStyle name="Standard 12 2 2 3" xfId="1804" xr:uid="{00000000-0005-0000-0000-0000AF0A0000}"/>
    <cellStyle name="Standard 12 2 2 3 2" xfId="2944" xr:uid="{00000000-0005-0000-0000-0000B00A0000}"/>
    <cellStyle name="Standard 12 2 2 3 2 2" xfId="6305" xr:uid="{00000000-0005-0000-0000-0000B00A0000}"/>
    <cellStyle name="Standard 12 2 2 3 2 2 2" xfId="19756" xr:uid="{00000000-0005-0000-0000-0000B00A0000}"/>
    <cellStyle name="Standard 12 2 2 3 2 2 3" xfId="33240" xr:uid="{00000000-0005-0000-0000-0000B00A0000}"/>
    <cellStyle name="Standard 12 2 2 3 2 2 4" xfId="46731" xr:uid="{00000000-0005-0000-0000-0000B00A0000}"/>
    <cellStyle name="Standard 12 2 2 3 2 3" xfId="9661" xr:uid="{00000000-0005-0000-0000-0000B00A0000}"/>
    <cellStyle name="Standard 12 2 2 3 2 3 2" xfId="23112" xr:uid="{00000000-0005-0000-0000-0000B00A0000}"/>
    <cellStyle name="Standard 12 2 2 3 2 3 3" xfId="36596" xr:uid="{00000000-0005-0000-0000-0000B00A0000}"/>
    <cellStyle name="Standard 12 2 2 3 2 3 4" xfId="50087" xr:uid="{00000000-0005-0000-0000-0000B00A0000}"/>
    <cellStyle name="Standard 12 2 2 3 2 4" xfId="13017" xr:uid="{00000000-0005-0000-0000-0000B00A0000}"/>
    <cellStyle name="Standard 12 2 2 3 2 4 2" xfId="26468" xr:uid="{00000000-0005-0000-0000-0000B00A0000}"/>
    <cellStyle name="Standard 12 2 2 3 2 4 3" xfId="39952" xr:uid="{00000000-0005-0000-0000-0000B00A0000}"/>
    <cellStyle name="Standard 12 2 2 3 2 4 4" xfId="53443" xr:uid="{00000000-0005-0000-0000-0000B00A0000}"/>
    <cellStyle name="Standard 12 2 2 3 2 5" xfId="16399" xr:uid="{00000000-0005-0000-0000-0000B00A0000}"/>
    <cellStyle name="Standard 12 2 2 3 2 6" xfId="29883" xr:uid="{00000000-0005-0000-0000-0000B00A0000}"/>
    <cellStyle name="Standard 12 2 2 3 2 7" xfId="43374" xr:uid="{00000000-0005-0000-0000-0000B00A0000}"/>
    <cellStyle name="Standard 12 2 2 3 3" xfId="5178" xr:uid="{00000000-0005-0000-0000-0000AF0A0000}"/>
    <cellStyle name="Standard 12 2 2 3 3 2" xfId="18629" xr:uid="{00000000-0005-0000-0000-0000AF0A0000}"/>
    <cellStyle name="Standard 12 2 2 3 3 3" xfId="32113" xr:uid="{00000000-0005-0000-0000-0000AF0A0000}"/>
    <cellStyle name="Standard 12 2 2 3 3 4" xfId="45604" xr:uid="{00000000-0005-0000-0000-0000AF0A0000}"/>
    <cellStyle name="Standard 12 2 2 3 4" xfId="8534" xr:uid="{00000000-0005-0000-0000-0000AF0A0000}"/>
    <cellStyle name="Standard 12 2 2 3 4 2" xfId="21985" xr:uid="{00000000-0005-0000-0000-0000AF0A0000}"/>
    <cellStyle name="Standard 12 2 2 3 4 3" xfId="35469" xr:uid="{00000000-0005-0000-0000-0000AF0A0000}"/>
    <cellStyle name="Standard 12 2 2 3 4 4" xfId="48960" xr:uid="{00000000-0005-0000-0000-0000AF0A0000}"/>
    <cellStyle name="Standard 12 2 2 3 5" xfId="11890" xr:uid="{00000000-0005-0000-0000-0000AF0A0000}"/>
    <cellStyle name="Standard 12 2 2 3 5 2" xfId="25341" xr:uid="{00000000-0005-0000-0000-0000AF0A0000}"/>
    <cellStyle name="Standard 12 2 2 3 5 3" xfId="38825" xr:uid="{00000000-0005-0000-0000-0000AF0A0000}"/>
    <cellStyle name="Standard 12 2 2 3 5 4" xfId="52316" xr:uid="{00000000-0005-0000-0000-0000AF0A0000}"/>
    <cellStyle name="Standard 12 2 2 3 6" xfId="15272" xr:uid="{00000000-0005-0000-0000-0000AF0A0000}"/>
    <cellStyle name="Standard 12 2 2 3 7" xfId="28756" xr:uid="{00000000-0005-0000-0000-0000AF0A0000}"/>
    <cellStyle name="Standard 12 2 2 3 8" xfId="42247" xr:uid="{00000000-0005-0000-0000-0000AF0A0000}"/>
    <cellStyle name="Standard 12 2 2 4" xfId="2383" xr:uid="{00000000-0005-0000-0000-0000B10A0000}"/>
    <cellStyle name="Standard 12 2 2 4 2" xfId="5745" xr:uid="{00000000-0005-0000-0000-0000B10A0000}"/>
    <cellStyle name="Standard 12 2 2 4 2 2" xfId="19196" xr:uid="{00000000-0005-0000-0000-0000B10A0000}"/>
    <cellStyle name="Standard 12 2 2 4 2 3" xfId="32680" xr:uid="{00000000-0005-0000-0000-0000B10A0000}"/>
    <cellStyle name="Standard 12 2 2 4 2 4" xfId="46171" xr:uid="{00000000-0005-0000-0000-0000B10A0000}"/>
    <cellStyle name="Standard 12 2 2 4 3" xfId="9101" xr:uid="{00000000-0005-0000-0000-0000B10A0000}"/>
    <cellStyle name="Standard 12 2 2 4 3 2" xfId="22552" xr:uid="{00000000-0005-0000-0000-0000B10A0000}"/>
    <cellStyle name="Standard 12 2 2 4 3 3" xfId="36036" xr:uid="{00000000-0005-0000-0000-0000B10A0000}"/>
    <cellStyle name="Standard 12 2 2 4 3 4" xfId="49527" xr:uid="{00000000-0005-0000-0000-0000B10A0000}"/>
    <cellStyle name="Standard 12 2 2 4 4" xfId="12457" xr:uid="{00000000-0005-0000-0000-0000B10A0000}"/>
    <cellStyle name="Standard 12 2 2 4 4 2" xfId="25908" xr:uid="{00000000-0005-0000-0000-0000B10A0000}"/>
    <cellStyle name="Standard 12 2 2 4 4 3" xfId="39392" xr:uid="{00000000-0005-0000-0000-0000B10A0000}"/>
    <cellStyle name="Standard 12 2 2 4 4 4" xfId="52883" xr:uid="{00000000-0005-0000-0000-0000B10A0000}"/>
    <cellStyle name="Standard 12 2 2 4 5" xfId="15839" xr:uid="{00000000-0005-0000-0000-0000B10A0000}"/>
    <cellStyle name="Standard 12 2 2 4 6" xfId="29323" xr:uid="{00000000-0005-0000-0000-0000B10A0000}"/>
    <cellStyle name="Standard 12 2 2 4 7" xfId="42814" xr:uid="{00000000-0005-0000-0000-0000B10A0000}"/>
    <cellStyle name="Standard 12 2 2 5" xfId="3489" xr:uid="{00000000-0005-0000-0000-0000B20A0000}"/>
    <cellStyle name="Standard 12 2 2 5 2" xfId="6850" xr:uid="{00000000-0005-0000-0000-0000B20A0000}"/>
    <cellStyle name="Standard 12 2 2 5 2 2" xfId="20301" xr:uid="{00000000-0005-0000-0000-0000B20A0000}"/>
    <cellStyle name="Standard 12 2 2 5 2 3" xfId="33785" xr:uid="{00000000-0005-0000-0000-0000B20A0000}"/>
    <cellStyle name="Standard 12 2 2 5 2 4" xfId="47276" xr:uid="{00000000-0005-0000-0000-0000B20A0000}"/>
    <cellStyle name="Standard 12 2 2 5 3" xfId="10206" xr:uid="{00000000-0005-0000-0000-0000B20A0000}"/>
    <cellStyle name="Standard 12 2 2 5 3 2" xfId="23657" xr:uid="{00000000-0005-0000-0000-0000B20A0000}"/>
    <cellStyle name="Standard 12 2 2 5 3 3" xfId="37141" xr:uid="{00000000-0005-0000-0000-0000B20A0000}"/>
    <cellStyle name="Standard 12 2 2 5 3 4" xfId="50632" xr:uid="{00000000-0005-0000-0000-0000B20A0000}"/>
    <cellStyle name="Standard 12 2 2 5 4" xfId="13562" xr:uid="{00000000-0005-0000-0000-0000B20A0000}"/>
    <cellStyle name="Standard 12 2 2 5 4 2" xfId="27013" xr:uid="{00000000-0005-0000-0000-0000B20A0000}"/>
    <cellStyle name="Standard 12 2 2 5 4 3" xfId="40497" xr:uid="{00000000-0005-0000-0000-0000B20A0000}"/>
    <cellStyle name="Standard 12 2 2 5 4 4" xfId="53988" xr:uid="{00000000-0005-0000-0000-0000B20A0000}"/>
    <cellStyle name="Standard 12 2 2 5 5" xfId="16944" xr:uid="{00000000-0005-0000-0000-0000B20A0000}"/>
    <cellStyle name="Standard 12 2 2 5 6" xfId="30428" xr:uid="{00000000-0005-0000-0000-0000B20A0000}"/>
    <cellStyle name="Standard 12 2 2 5 7" xfId="43919" xr:uid="{00000000-0005-0000-0000-0000B20A0000}"/>
    <cellStyle name="Standard 12 2 2 6" xfId="4069" xr:uid="{00000000-0005-0000-0000-0000B30A0000}"/>
    <cellStyle name="Standard 12 2 2 6 2" xfId="7426" xr:uid="{00000000-0005-0000-0000-0000B30A0000}"/>
    <cellStyle name="Standard 12 2 2 6 2 2" xfId="20877" xr:uid="{00000000-0005-0000-0000-0000B30A0000}"/>
    <cellStyle name="Standard 12 2 2 6 2 3" xfId="34361" xr:uid="{00000000-0005-0000-0000-0000B30A0000}"/>
    <cellStyle name="Standard 12 2 2 6 2 4" xfId="47852" xr:uid="{00000000-0005-0000-0000-0000B30A0000}"/>
    <cellStyle name="Standard 12 2 2 6 3" xfId="10782" xr:uid="{00000000-0005-0000-0000-0000B30A0000}"/>
    <cellStyle name="Standard 12 2 2 6 3 2" xfId="24233" xr:uid="{00000000-0005-0000-0000-0000B30A0000}"/>
    <cellStyle name="Standard 12 2 2 6 3 3" xfId="37717" xr:uid="{00000000-0005-0000-0000-0000B30A0000}"/>
    <cellStyle name="Standard 12 2 2 6 3 4" xfId="51208" xr:uid="{00000000-0005-0000-0000-0000B30A0000}"/>
    <cellStyle name="Standard 12 2 2 6 4" xfId="14138" xr:uid="{00000000-0005-0000-0000-0000B30A0000}"/>
    <cellStyle name="Standard 12 2 2 6 4 2" xfId="27589" xr:uid="{00000000-0005-0000-0000-0000B30A0000}"/>
    <cellStyle name="Standard 12 2 2 6 4 3" xfId="41073" xr:uid="{00000000-0005-0000-0000-0000B30A0000}"/>
    <cellStyle name="Standard 12 2 2 6 4 4" xfId="54564" xr:uid="{00000000-0005-0000-0000-0000B30A0000}"/>
    <cellStyle name="Standard 12 2 2 6 5" xfId="17520" xr:uid="{00000000-0005-0000-0000-0000B30A0000}"/>
    <cellStyle name="Standard 12 2 2 6 6" xfId="31004" xr:uid="{00000000-0005-0000-0000-0000B30A0000}"/>
    <cellStyle name="Standard 12 2 2 6 7" xfId="44495" xr:uid="{00000000-0005-0000-0000-0000B30A0000}"/>
    <cellStyle name="Standard 12 2 2 7" xfId="4619" xr:uid="{00000000-0005-0000-0000-0000A80A0000}"/>
    <cellStyle name="Standard 12 2 2 7 2" xfId="18070" xr:uid="{00000000-0005-0000-0000-0000A80A0000}"/>
    <cellStyle name="Standard 12 2 2 7 3" xfId="31554" xr:uid="{00000000-0005-0000-0000-0000A80A0000}"/>
    <cellStyle name="Standard 12 2 2 7 4" xfId="45045" xr:uid="{00000000-0005-0000-0000-0000A80A0000}"/>
    <cellStyle name="Standard 12 2 2 8" xfId="7975" xr:uid="{00000000-0005-0000-0000-0000A80A0000}"/>
    <cellStyle name="Standard 12 2 2 8 2" xfId="21426" xr:uid="{00000000-0005-0000-0000-0000A80A0000}"/>
    <cellStyle name="Standard 12 2 2 8 3" xfId="34910" xr:uid="{00000000-0005-0000-0000-0000A80A0000}"/>
    <cellStyle name="Standard 12 2 2 8 4" xfId="48401" xr:uid="{00000000-0005-0000-0000-0000A80A0000}"/>
    <cellStyle name="Standard 12 2 2 9" xfId="11331" xr:uid="{00000000-0005-0000-0000-0000A80A0000}"/>
    <cellStyle name="Standard 12 2 2 9 2" xfId="24782" xr:uid="{00000000-0005-0000-0000-0000A80A0000}"/>
    <cellStyle name="Standard 12 2 2 9 3" xfId="38266" xr:uid="{00000000-0005-0000-0000-0000A80A0000}"/>
    <cellStyle name="Standard 12 2 2 9 4" xfId="51757" xr:uid="{00000000-0005-0000-0000-0000A80A0000}"/>
    <cellStyle name="Standard 12 2 3" xfId="434" xr:uid="{00000000-0005-0000-0000-000014020000}"/>
    <cellStyle name="Standard 12 2 3 10" xfId="14798" xr:uid="{00000000-0005-0000-0000-0000B40A0000}"/>
    <cellStyle name="Standard 12 2 3 11" xfId="28281" xr:uid="{00000000-0005-0000-0000-0000B40A0000}"/>
    <cellStyle name="Standard 12 2 3 12" xfId="41772" xr:uid="{00000000-0005-0000-0000-0000B40A0000}"/>
    <cellStyle name="Standard 12 2 3 2" xfId="1562" xr:uid="{00000000-0005-0000-0000-0000B50A0000}"/>
    <cellStyle name="Standard 12 2 3 2 10" xfId="28531" xr:uid="{00000000-0005-0000-0000-0000B50A0000}"/>
    <cellStyle name="Standard 12 2 3 2 11" xfId="42022" xr:uid="{00000000-0005-0000-0000-0000B50A0000}"/>
    <cellStyle name="Standard 12 2 3 2 2" xfId="2139" xr:uid="{00000000-0005-0000-0000-0000B60A0000}"/>
    <cellStyle name="Standard 12 2 3 2 2 2" xfId="3280" xr:uid="{00000000-0005-0000-0000-0000B70A0000}"/>
    <cellStyle name="Standard 12 2 3 2 2 2 2" xfId="6641" xr:uid="{00000000-0005-0000-0000-0000B70A0000}"/>
    <cellStyle name="Standard 12 2 3 2 2 2 2 2" xfId="20092" xr:uid="{00000000-0005-0000-0000-0000B70A0000}"/>
    <cellStyle name="Standard 12 2 3 2 2 2 2 3" xfId="33576" xr:uid="{00000000-0005-0000-0000-0000B70A0000}"/>
    <cellStyle name="Standard 12 2 3 2 2 2 2 4" xfId="47067" xr:uid="{00000000-0005-0000-0000-0000B70A0000}"/>
    <cellStyle name="Standard 12 2 3 2 2 2 3" xfId="9997" xr:uid="{00000000-0005-0000-0000-0000B70A0000}"/>
    <cellStyle name="Standard 12 2 3 2 2 2 3 2" xfId="23448" xr:uid="{00000000-0005-0000-0000-0000B70A0000}"/>
    <cellStyle name="Standard 12 2 3 2 2 2 3 3" xfId="36932" xr:uid="{00000000-0005-0000-0000-0000B70A0000}"/>
    <cellStyle name="Standard 12 2 3 2 2 2 3 4" xfId="50423" xr:uid="{00000000-0005-0000-0000-0000B70A0000}"/>
    <cellStyle name="Standard 12 2 3 2 2 2 4" xfId="13353" xr:uid="{00000000-0005-0000-0000-0000B70A0000}"/>
    <cellStyle name="Standard 12 2 3 2 2 2 4 2" xfId="26804" xr:uid="{00000000-0005-0000-0000-0000B70A0000}"/>
    <cellStyle name="Standard 12 2 3 2 2 2 4 3" xfId="40288" xr:uid="{00000000-0005-0000-0000-0000B70A0000}"/>
    <cellStyle name="Standard 12 2 3 2 2 2 4 4" xfId="53779" xr:uid="{00000000-0005-0000-0000-0000B70A0000}"/>
    <cellStyle name="Standard 12 2 3 2 2 2 5" xfId="16735" xr:uid="{00000000-0005-0000-0000-0000B70A0000}"/>
    <cellStyle name="Standard 12 2 3 2 2 2 6" xfId="30219" xr:uid="{00000000-0005-0000-0000-0000B70A0000}"/>
    <cellStyle name="Standard 12 2 3 2 2 2 7" xfId="43710" xr:uid="{00000000-0005-0000-0000-0000B70A0000}"/>
    <cellStyle name="Standard 12 2 3 2 2 3" xfId="5514" xr:uid="{00000000-0005-0000-0000-0000B60A0000}"/>
    <cellStyle name="Standard 12 2 3 2 2 3 2" xfId="18965" xr:uid="{00000000-0005-0000-0000-0000B60A0000}"/>
    <cellStyle name="Standard 12 2 3 2 2 3 3" xfId="32449" xr:uid="{00000000-0005-0000-0000-0000B60A0000}"/>
    <cellStyle name="Standard 12 2 3 2 2 3 4" xfId="45940" xr:uid="{00000000-0005-0000-0000-0000B60A0000}"/>
    <cellStyle name="Standard 12 2 3 2 2 4" xfId="8870" xr:uid="{00000000-0005-0000-0000-0000B60A0000}"/>
    <cellStyle name="Standard 12 2 3 2 2 4 2" xfId="22321" xr:uid="{00000000-0005-0000-0000-0000B60A0000}"/>
    <cellStyle name="Standard 12 2 3 2 2 4 3" xfId="35805" xr:uid="{00000000-0005-0000-0000-0000B60A0000}"/>
    <cellStyle name="Standard 12 2 3 2 2 4 4" xfId="49296" xr:uid="{00000000-0005-0000-0000-0000B60A0000}"/>
    <cellStyle name="Standard 12 2 3 2 2 5" xfId="12226" xr:uid="{00000000-0005-0000-0000-0000B60A0000}"/>
    <cellStyle name="Standard 12 2 3 2 2 5 2" xfId="25677" xr:uid="{00000000-0005-0000-0000-0000B60A0000}"/>
    <cellStyle name="Standard 12 2 3 2 2 5 3" xfId="39161" xr:uid="{00000000-0005-0000-0000-0000B60A0000}"/>
    <cellStyle name="Standard 12 2 3 2 2 5 4" xfId="52652" xr:uid="{00000000-0005-0000-0000-0000B60A0000}"/>
    <cellStyle name="Standard 12 2 3 2 2 6" xfId="15608" xr:uid="{00000000-0005-0000-0000-0000B60A0000}"/>
    <cellStyle name="Standard 12 2 3 2 2 7" xfId="29092" xr:uid="{00000000-0005-0000-0000-0000B60A0000}"/>
    <cellStyle name="Standard 12 2 3 2 2 8" xfId="42583" xr:uid="{00000000-0005-0000-0000-0000B60A0000}"/>
    <cellStyle name="Standard 12 2 3 2 3" xfId="2720" xr:uid="{00000000-0005-0000-0000-0000B80A0000}"/>
    <cellStyle name="Standard 12 2 3 2 3 2" xfId="6081" xr:uid="{00000000-0005-0000-0000-0000B80A0000}"/>
    <cellStyle name="Standard 12 2 3 2 3 2 2" xfId="19532" xr:uid="{00000000-0005-0000-0000-0000B80A0000}"/>
    <cellStyle name="Standard 12 2 3 2 3 2 3" xfId="33016" xr:uid="{00000000-0005-0000-0000-0000B80A0000}"/>
    <cellStyle name="Standard 12 2 3 2 3 2 4" xfId="46507" xr:uid="{00000000-0005-0000-0000-0000B80A0000}"/>
    <cellStyle name="Standard 12 2 3 2 3 3" xfId="9437" xr:uid="{00000000-0005-0000-0000-0000B80A0000}"/>
    <cellStyle name="Standard 12 2 3 2 3 3 2" xfId="22888" xr:uid="{00000000-0005-0000-0000-0000B80A0000}"/>
    <cellStyle name="Standard 12 2 3 2 3 3 3" xfId="36372" xr:uid="{00000000-0005-0000-0000-0000B80A0000}"/>
    <cellStyle name="Standard 12 2 3 2 3 3 4" xfId="49863" xr:uid="{00000000-0005-0000-0000-0000B80A0000}"/>
    <cellStyle name="Standard 12 2 3 2 3 4" xfId="12793" xr:uid="{00000000-0005-0000-0000-0000B80A0000}"/>
    <cellStyle name="Standard 12 2 3 2 3 4 2" xfId="26244" xr:uid="{00000000-0005-0000-0000-0000B80A0000}"/>
    <cellStyle name="Standard 12 2 3 2 3 4 3" xfId="39728" xr:uid="{00000000-0005-0000-0000-0000B80A0000}"/>
    <cellStyle name="Standard 12 2 3 2 3 4 4" xfId="53219" xr:uid="{00000000-0005-0000-0000-0000B80A0000}"/>
    <cellStyle name="Standard 12 2 3 2 3 5" xfId="16175" xr:uid="{00000000-0005-0000-0000-0000B80A0000}"/>
    <cellStyle name="Standard 12 2 3 2 3 6" xfId="29659" xr:uid="{00000000-0005-0000-0000-0000B80A0000}"/>
    <cellStyle name="Standard 12 2 3 2 3 7" xfId="43150" xr:uid="{00000000-0005-0000-0000-0000B80A0000}"/>
    <cellStyle name="Standard 12 2 3 2 4" xfId="3825" xr:uid="{00000000-0005-0000-0000-0000B90A0000}"/>
    <cellStyle name="Standard 12 2 3 2 4 2" xfId="7186" xr:uid="{00000000-0005-0000-0000-0000B90A0000}"/>
    <cellStyle name="Standard 12 2 3 2 4 2 2" xfId="20637" xr:uid="{00000000-0005-0000-0000-0000B90A0000}"/>
    <cellStyle name="Standard 12 2 3 2 4 2 3" xfId="34121" xr:uid="{00000000-0005-0000-0000-0000B90A0000}"/>
    <cellStyle name="Standard 12 2 3 2 4 2 4" xfId="47612" xr:uid="{00000000-0005-0000-0000-0000B90A0000}"/>
    <cellStyle name="Standard 12 2 3 2 4 3" xfId="10542" xr:uid="{00000000-0005-0000-0000-0000B90A0000}"/>
    <cellStyle name="Standard 12 2 3 2 4 3 2" xfId="23993" xr:uid="{00000000-0005-0000-0000-0000B90A0000}"/>
    <cellStyle name="Standard 12 2 3 2 4 3 3" xfId="37477" xr:uid="{00000000-0005-0000-0000-0000B90A0000}"/>
    <cellStyle name="Standard 12 2 3 2 4 3 4" xfId="50968" xr:uid="{00000000-0005-0000-0000-0000B90A0000}"/>
    <cellStyle name="Standard 12 2 3 2 4 4" xfId="13898" xr:uid="{00000000-0005-0000-0000-0000B90A0000}"/>
    <cellStyle name="Standard 12 2 3 2 4 4 2" xfId="27349" xr:uid="{00000000-0005-0000-0000-0000B90A0000}"/>
    <cellStyle name="Standard 12 2 3 2 4 4 3" xfId="40833" xr:uid="{00000000-0005-0000-0000-0000B90A0000}"/>
    <cellStyle name="Standard 12 2 3 2 4 4 4" xfId="54324" xr:uid="{00000000-0005-0000-0000-0000B90A0000}"/>
    <cellStyle name="Standard 12 2 3 2 4 5" xfId="17280" xr:uid="{00000000-0005-0000-0000-0000B90A0000}"/>
    <cellStyle name="Standard 12 2 3 2 4 6" xfId="30764" xr:uid="{00000000-0005-0000-0000-0000B90A0000}"/>
    <cellStyle name="Standard 12 2 3 2 4 7" xfId="44255" xr:uid="{00000000-0005-0000-0000-0000B90A0000}"/>
    <cellStyle name="Standard 12 2 3 2 5" xfId="4405" xr:uid="{00000000-0005-0000-0000-0000BA0A0000}"/>
    <cellStyle name="Standard 12 2 3 2 5 2" xfId="7762" xr:uid="{00000000-0005-0000-0000-0000BA0A0000}"/>
    <cellStyle name="Standard 12 2 3 2 5 2 2" xfId="21213" xr:uid="{00000000-0005-0000-0000-0000BA0A0000}"/>
    <cellStyle name="Standard 12 2 3 2 5 2 3" xfId="34697" xr:uid="{00000000-0005-0000-0000-0000BA0A0000}"/>
    <cellStyle name="Standard 12 2 3 2 5 2 4" xfId="48188" xr:uid="{00000000-0005-0000-0000-0000BA0A0000}"/>
    <cellStyle name="Standard 12 2 3 2 5 3" xfId="11118" xr:uid="{00000000-0005-0000-0000-0000BA0A0000}"/>
    <cellStyle name="Standard 12 2 3 2 5 3 2" xfId="24569" xr:uid="{00000000-0005-0000-0000-0000BA0A0000}"/>
    <cellStyle name="Standard 12 2 3 2 5 3 3" xfId="38053" xr:uid="{00000000-0005-0000-0000-0000BA0A0000}"/>
    <cellStyle name="Standard 12 2 3 2 5 3 4" xfId="51544" xr:uid="{00000000-0005-0000-0000-0000BA0A0000}"/>
    <cellStyle name="Standard 12 2 3 2 5 4" xfId="14474" xr:uid="{00000000-0005-0000-0000-0000BA0A0000}"/>
    <cellStyle name="Standard 12 2 3 2 5 4 2" xfId="27925" xr:uid="{00000000-0005-0000-0000-0000BA0A0000}"/>
    <cellStyle name="Standard 12 2 3 2 5 4 3" xfId="41409" xr:uid="{00000000-0005-0000-0000-0000BA0A0000}"/>
    <cellStyle name="Standard 12 2 3 2 5 4 4" xfId="54900" xr:uid="{00000000-0005-0000-0000-0000BA0A0000}"/>
    <cellStyle name="Standard 12 2 3 2 5 5" xfId="17856" xr:uid="{00000000-0005-0000-0000-0000BA0A0000}"/>
    <cellStyle name="Standard 12 2 3 2 5 6" xfId="31340" xr:uid="{00000000-0005-0000-0000-0000BA0A0000}"/>
    <cellStyle name="Standard 12 2 3 2 5 7" xfId="44831" xr:uid="{00000000-0005-0000-0000-0000BA0A0000}"/>
    <cellStyle name="Standard 12 2 3 2 6" xfId="4955" xr:uid="{00000000-0005-0000-0000-0000B50A0000}"/>
    <cellStyle name="Standard 12 2 3 2 6 2" xfId="18406" xr:uid="{00000000-0005-0000-0000-0000B50A0000}"/>
    <cellStyle name="Standard 12 2 3 2 6 3" xfId="31890" xr:uid="{00000000-0005-0000-0000-0000B50A0000}"/>
    <cellStyle name="Standard 12 2 3 2 6 4" xfId="45381" xr:uid="{00000000-0005-0000-0000-0000B50A0000}"/>
    <cellStyle name="Standard 12 2 3 2 7" xfId="8311" xr:uid="{00000000-0005-0000-0000-0000B50A0000}"/>
    <cellStyle name="Standard 12 2 3 2 7 2" xfId="21762" xr:uid="{00000000-0005-0000-0000-0000B50A0000}"/>
    <cellStyle name="Standard 12 2 3 2 7 3" xfId="35246" xr:uid="{00000000-0005-0000-0000-0000B50A0000}"/>
    <cellStyle name="Standard 12 2 3 2 7 4" xfId="48737" xr:uid="{00000000-0005-0000-0000-0000B50A0000}"/>
    <cellStyle name="Standard 12 2 3 2 8" xfId="11667" xr:uid="{00000000-0005-0000-0000-0000B50A0000}"/>
    <cellStyle name="Standard 12 2 3 2 8 2" xfId="25118" xr:uid="{00000000-0005-0000-0000-0000B50A0000}"/>
    <cellStyle name="Standard 12 2 3 2 8 3" xfId="38602" xr:uid="{00000000-0005-0000-0000-0000B50A0000}"/>
    <cellStyle name="Standard 12 2 3 2 8 4" xfId="52093" xr:uid="{00000000-0005-0000-0000-0000B50A0000}"/>
    <cellStyle name="Standard 12 2 3 2 9" xfId="15048" xr:uid="{00000000-0005-0000-0000-0000B50A0000}"/>
    <cellStyle name="Standard 12 2 3 3" xfId="1890" xr:uid="{00000000-0005-0000-0000-0000BB0A0000}"/>
    <cellStyle name="Standard 12 2 3 3 2" xfId="3030" xr:uid="{00000000-0005-0000-0000-0000BC0A0000}"/>
    <cellStyle name="Standard 12 2 3 3 2 2" xfId="6391" xr:uid="{00000000-0005-0000-0000-0000BC0A0000}"/>
    <cellStyle name="Standard 12 2 3 3 2 2 2" xfId="19842" xr:uid="{00000000-0005-0000-0000-0000BC0A0000}"/>
    <cellStyle name="Standard 12 2 3 3 2 2 3" xfId="33326" xr:uid="{00000000-0005-0000-0000-0000BC0A0000}"/>
    <cellStyle name="Standard 12 2 3 3 2 2 4" xfId="46817" xr:uid="{00000000-0005-0000-0000-0000BC0A0000}"/>
    <cellStyle name="Standard 12 2 3 3 2 3" xfId="9747" xr:uid="{00000000-0005-0000-0000-0000BC0A0000}"/>
    <cellStyle name="Standard 12 2 3 3 2 3 2" xfId="23198" xr:uid="{00000000-0005-0000-0000-0000BC0A0000}"/>
    <cellStyle name="Standard 12 2 3 3 2 3 3" xfId="36682" xr:uid="{00000000-0005-0000-0000-0000BC0A0000}"/>
    <cellStyle name="Standard 12 2 3 3 2 3 4" xfId="50173" xr:uid="{00000000-0005-0000-0000-0000BC0A0000}"/>
    <cellStyle name="Standard 12 2 3 3 2 4" xfId="13103" xr:uid="{00000000-0005-0000-0000-0000BC0A0000}"/>
    <cellStyle name="Standard 12 2 3 3 2 4 2" xfId="26554" xr:uid="{00000000-0005-0000-0000-0000BC0A0000}"/>
    <cellStyle name="Standard 12 2 3 3 2 4 3" xfId="40038" xr:uid="{00000000-0005-0000-0000-0000BC0A0000}"/>
    <cellStyle name="Standard 12 2 3 3 2 4 4" xfId="53529" xr:uid="{00000000-0005-0000-0000-0000BC0A0000}"/>
    <cellStyle name="Standard 12 2 3 3 2 5" xfId="16485" xr:uid="{00000000-0005-0000-0000-0000BC0A0000}"/>
    <cellStyle name="Standard 12 2 3 3 2 6" xfId="29969" xr:uid="{00000000-0005-0000-0000-0000BC0A0000}"/>
    <cellStyle name="Standard 12 2 3 3 2 7" xfId="43460" xr:uid="{00000000-0005-0000-0000-0000BC0A0000}"/>
    <cellStyle name="Standard 12 2 3 3 3" xfId="5264" xr:uid="{00000000-0005-0000-0000-0000BB0A0000}"/>
    <cellStyle name="Standard 12 2 3 3 3 2" xfId="18715" xr:uid="{00000000-0005-0000-0000-0000BB0A0000}"/>
    <cellStyle name="Standard 12 2 3 3 3 3" xfId="32199" xr:uid="{00000000-0005-0000-0000-0000BB0A0000}"/>
    <cellStyle name="Standard 12 2 3 3 3 4" xfId="45690" xr:uid="{00000000-0005-0000-0000-0000BB0A0000}"/>
    <cellStyle name="Standard 12 2 3 3 4" xfId="8620" xr:uid="{00000000-0005-0000-0000-0000BB0A0000}"/>
    <cellStyle name="Standard 12 2 3 3 4 2" xfId="22071" xr:uid="{00000000-0005-0000-0000-0000BB0A0000}"/>
    <cellStyle name="Standard 12 2 3 3 4 3" xfId="35555" xr:uid="{00000000-0005-0000-0000-0000BB0A0000}"/>
    <cellStyle name="Standard 12 2 3 3 4 4" xfId="49046" xr:uid="{00000000-0005-0000-0000-0000BB0A0000}"/>
    <cellStyle name="Standard 12 2 3 3 5" xfId="11976" xr:uid="{00000000-0005-0000-0000-0000BB0A0000}"/>
    <cellStyle name="Standard 12 2 3 3 5 2" xfId="25427" xr:uid="{00000000-0005-0000-0000-0000BB0A0000}"/>
    <cellStyle name="Standard 12 2 3 3 5 3" xfId="38911" xr:uid="{00000000-0005-0000-0000-0000BB0A0000}"/>
    <cellStyle name="Standard 12 2 3 3 5 4" xfId="52402" xr:uid="{00000000-0005-0000-0000-0000BB0A0000}"/>
    <cellStyle name="Standard 12 2 3 3 6" xfId="15358" xr:uid="{00000000-0005-0000-0000-0000BB0A0000}"/>
    <cellStyle name="Standard 12 2 3 3 7" xfId="28842" xr:uid="{00000000-0005-0000-0000-0000BB0A0000}"/>
    <cellStyle name="Standard 12 2 3 3 8" xfId="42333" xr:uid="{00000000-0005-0000-0000-0000BB0A0000}"/>
    <cellStyle name="Standard 12 2 3 4" xfId="2469" xr:uid="{00000000-0005-0000-0000-0000BD0A0000}"/>
    <cellStyle name="Standard 12 2 3 4 2" xfId="5831" xr:uid="{00000000-0005-0000-0000-0000BD0A0000}"/>
    <cellStyle name="Standard 12 2 3 4 2 2" xfId="19282" xr:uid="{00000000-0005-0000-0000-0000BD0A0000}"/>
    <cellStyle name="Standard 12 2 3 4 2 3" xfId="32766" xr:uid="{00000000-0005-0000-0000-0000BD0A0000}"/>
    <cellStyle name="Standard 12 2 3 4 2 4" xfId="46257" xr:uid="{00000000-0005-0000-0000-0000BD0A0000}"/>
    <cellStyle name="Standard 12 2 3 4 3" xfId="9187" xr:uid="{00000000-0005-0000-0000-0000BD0A0000}"/>
    <cellStyle name="Standard 12 2 3 4 3 2" xfId="22638" xr:uid="{00000000-0005-0000-0000-0000BD0A0000}"/>
    <cellStyle name="Standard 12 2 3 4 3 3" xfId="36122" xr:uid="{00000000-0005-0000-0000-0000BD0A0000}"/>
    <cellStyle name="Standard 12 2 3 4 3 4" xfId="49613" xr:uid="{00000000-0005-0000-0000-0000BD0A0000}"/>
    <cellStyle name="Standard 12 2 3 4 4" xfId="12543" xr:uid="{00000000-0005-0000-0000-0000BD0A0000}"/>
    <cellStyle name="Standard 12 2 3 4 4 2" xfId="25994" xr:uid="{00000000-0005-0000-0000-0000BD0A0000}"/>
    <cellStyle name="Standard 12 2 3 4 4 3" xfId="39478" xr:uid="{00000000-0005-0000-0000-0000BD0A0000}"/>
    <cellStyle name="Standard 12 2 3 4 4 4" xfId="52969" xr:uid="{00000000-0005-0000-0000-0000BD0A0000}"/>
    <cellStyle name="Standard 12 2 3 4 5" xfId="15925" xr:uid="{00000000-0005-0000-0000-0000BD0A0000}"/>
    <cellStyle name="Standard 12 2 3 4 6" xfId="29409" xr:uid="{00000000-0005-0000-0000-0000BD0A0000}"/>
    <cellStyle name="Standard 12 2 3 4 7" xfId="42900" xr:uid="{00000000-0005-0000-0000-0000BD0A0000}"/>
    <cellStyle name="Standard 12 2 3 5" xfId="3575" xr:uid="{00000000-0005-0000-0000-0000BE0A0000}"/>
    <cellStyle name="Standard 12 2 3 5 2" xfId="6936" xr:uid="{00000000-0005-0000-0000-0000BE0A0000}"/>
    <cellStyle name="Standard 12 2 3 5 2 2" xfId="20387" xr:uid="{00000000-0005-0000-0000-0000BE0A0000}"/>
    <cellStyle name="Standard 12 2 3 5 2 3" xfId="33871" xr:uid="{00000000-0005-0000-0000-0000BE0A0000}"/>
    <cellStyle name="Standard 12 2 3 5 2 4" xfId="47362" xr:uid="{00000000-0005-0000-0000-0000BE0A0000}"/>
    <cellStyle name="Standard 12 2 3 5 3" xfId="10292" xr:uid="{00000000-0005-0000-0000-0000BE0A0000}"/>
    <cellStyle name="Standard 12 2 3 5 3 2" xfId="23743" xr:uid="{00000000-0005-0000-0000-0000BE0A0000}"/>
    <cellStyle name="Standard 12 2 3 5 3 3" xfId="37227" xr:uid="{00000000-0005-0000-0000-0000BE0A0000}"/>
    <cellStyle name="Standard 12 2 3 5 3 4" xfId="50718" xr:uid="{00000000-0005-0000-0000-0000BE0A0000}"/>
    <cellStyle name="Standard 12 2 3 5 4" xfId="13648" xr:uid="{00000000-0005-0000-0000-0000BE0A0000}"/>
    <cellStyle name="Standard 12 2 3 5 4 2" xfId="27099" xr:uid="{00000000-0005-0000-0000-0000BE0A0000}"/>
    <cellStyle name="Standard 12 2 3 5 4 3" xfId="40583" xr:uid="{00000000-0005-0000-0000-0000BE0A0000}"/>
    <cellStyle name="Standard 12 2 3 5 4 4" xfId="54074" xr:uid="{00000000-0005-0000-0000-0000BE0A0000}"/>
    <cellStyle name="Standard 12 2 3 5 5" xfId="17030" xr:uid="{00000000-0005-0000-0000-0000BE0A0000}"/>
    <cellStyle name="Standard 12 2 3 5 6" xfId="30514" xr:uid="{00000000-0005-0000-0000-0000BE0A0000}"/>
    <cellStyle name="Standard 12 2 3 5 7" xfId="44005" xr:uid="{00000000-0005-0000-0000-0000BE0A0000}"/>
    <cellStyle name="Standard 12 2 3 6" xfId="4155" xr:uid="{00000000-0005-0000-0000-0000BF0A0000}"/>
    <cellStyle name="Standard 12 2 3 6 2" xfId="7512" xr:uid="{00000000-0005-0000-0000-0000BF0A0000}"/>
    <cellStyle name="Standard 12 2 3 6 2 2" xfId="20963" xr:uid="{00000000-0005-0000-0000-0000BF0A0000}"/>
    <cellStyle name="Standard 12 2 3 6 2 3" xfId="34447" xr:uid="{00000000-0005-0000-0000-0000BF0A0000}"/>
    <cellStyle name="Standard 12 2 3 6 2 4" xfId="47938" xr:uid="{00000000-0005-0000-0000-0000BF0A0000}"/>
    <cellStyle name="Standard 12 2 3 6 3" xfId="10868" xr:uid="{00000000-0005-0000-0000-0000BF0A0000}"/>
    <cellStyle name="Standard 12 2 3 6 3 2" xfId="24319" xr:uid="{00000000-0005-0000-0000-0000BF0A0000}"/>
    <cellStyle name="Standard 12 2 3 6 3 3" xfId="37803" xr:uid="{00000000-0005-0000-0000-0000BF0A0000}"/>
    <cellStyle name="Standard 12 2 3 6 3 4" xfId="51294" xr:uid="{00000000-0005-0000-0000-0000BF0A0000}"/>
    <cellStyle name="Standard 12 2 3 6 4" xfId="14224" xr:uid="{00000000-0005-0000-0000-0000BF0A0000}"/>
    <cellStyle name="Standard 12 2 3 6 4 2" xfId="27675" xr:uid="{00000000-0005-0000-0000-0000BF0A0000}"/>
    <cellStyle name="Standard 12 2 3 6 4 3" xfId="41159" xr:uid="{00000000-0005-0000-0000-0000BF0A0000}"/>
    <cellStyle name="Standard 12 2 3 6 4 4" xfId="54650" xr:uid="{00000000-0005-0000-0000-0000BF0A0000}"/>
    <cellStyle name="Standard 12 2 3 6 5" xfId="17606" xr:uid="{00000000-0005-0000-0000-0000BF0A0000}"/>
    <cellStyle name="Standard 12 2 3 6 6" xfId="31090" xr:uid="{00000000-0005-0000-0000-0000BF0A0000}"/>
    <cellStyle name="Standard 12 2 3 6 7" xfId="44581" xr:uid="{00000000-0005-0000-0000-0000BF0A0000}"/>
    <cellStyle name="Standard 12 2 3 7" xfId="4705" xr:uid="{00000000-0005-0000-0000-0000B40A0000}"/>
    <cellStyle name="Standard 12 2 3 7 2" xfId="18156" xr:uid="{00000000-0005-0000-0000-0000B40A0000}"/>
    <cellStyle name="Standard 12 2 3 7 3" xfId="31640" xr:uid="{00000000-0005-0000-0000-0000B40A0000}"/>
    <cellStyle name="Standard 12 2 3 7 4" xfId="45131" xr:uid="{00000000-0005-0000-0000-0000B40A0000}"/>
    <cellStyle name="Standard 12 2 3 8" xfId="8061" xr:uid="{00000000-0005-0000-0000-0000B40A0000}"/>
    <cellStyle name="Standard 12 2 3 8 2" xfId="21512" xr:uid="{00000000-0005-0000-0000-0000B40A0000}"/>
    <cellStyle name="Standard 12 2 3 8 3" xfId="34996" xr:uid="{00000000-0005-0000-0000-0000B40A0000}"/>
    <cellStyle name="Standard 12 2 3 8 4" xfId="48487" xr:uid="{00000000-0005-0000-0000-0000B40A0000}"/>
    <cellStyle name="Standard 12 2 3 9" xfId="11417" xr:uid="{00000000-0005-0000-0000-0000B40A0000}"/>
    <cellStyle name="Standard 12 2 3 9 2" xfId="24868" xr:uid="{00000000-0005-0000-0000-0000B40A0000}"/>
    <cellStyle name="Standard 12 2 3 9 3" xfId="38352" xr:uid="{00000000-0005-0000-0000-0000B40A0000}"/>
    <cellStyle name="Standard 12 2 3 9 4" xfId="51843" xr:uid="{00000000-0005-0000-0000-0000B40A0000}"/>
    <cellStyle name="Standard 12 2 4" xfId="664" xr:uid="{00000000-0005-0000-0000-000015020000}"/>
    <cellStyle name="Standard 12 2 4 10" xfId="28344" xr:uid="{00000000-0005-0000-0000-0000C00A0000}"/>
    <cellStyle name="Standard 12 2 4 11" xfId="41835" xr:uid="{00000000-0005-0000-0000-0000C00A0000}"/>
    <cellStyle name="Standard 12 2 4 2" xfId="1953" xr:uid="{00000000-0005-0000-0000-0000C10A0000}"/>
    <cellStyle name="Standard 12 2 4 2 2" xfId="3093" xr:uid="{00000000-0005-0000-0000-0000C20A0000}"/>
    <cellStyle name="Standard 12 2 4 2 2 2" xfId="6454" xr:uid="{00000000-0005-0000-0000-0000C20A0000}"/>
    <cellStyle name="Standard 12 2 4 2 2 2 2" xfId="19905" xr:uid="{00000000-0005-0000-0000-0000C20A0000}"/>
    <cellStyle name="Standard 12 2 4 2 2 2 3" xfId="33389" xr:uid="{00000000-0005-0000-0000-0000C20A0000}"/>
    <cellStyle name="Standard 12 2 4 2 2 2 4" xfId="46880" xr:uid="{00000000-0005-0000-0000-0000C20A0000}"/>
    <cellStyle name="Standard 12 2 4 2 2 3" xfId="9810" xr:uid="{00000000-0005-0000-0000-0000C20A0000}"/>
    <cellStyle name="Standard 12 2 4 2 2 3 2" xfId="23261" xr:uid="{00000000-0005-0000-0000-0000C20A0000}"/>
    <cellStyle name="Standard 12 2 4 2 2 3 3" xfId="36745" xr:uid="{00000000-0005-0000-0000-0000C20A0000}"/>
    <cellStyle name="Standard 12 2 4 2 2 3 4" xfId="50236" xr:uid="{00000000-0005-0000-0000-0000C20A0000}"/>
    <cellStyle name="Standard 12 2 4 2 2 4" xfId="13166" xr:uid="{00000000-0005-0000-0000-0000C20A0000}"/>
    <cellStyle name="Standard 12 2 4 2 2 4 2" xfId="26617" xr:uid="{00000000-0005-0000-0000-0000C20A0000}"/>
    <cellStyle name="Standard 12 2 4 2 2 4 3" xfId="40101" xr:uid="{00000000-0005-0000-0000-0000C20A0000}"/>
    <cellStyle name="Standard 12 2 4 2 2 4 4" xfId="53592" xr:uid="{00000000-0005-0000-0000-0000C20A0000}"/>
    <cellStyle name="Standard 12 2 4 2 2 5" xfId="16548" xr:uid="{00000000-0005-0000-0000-0000C20A0000}"/>
    <cellStyle name="Standard 12 2 4 2 2 6" xfId="30032" xr:uid="{00000000-0005-0000-0000-0000C20A0000}"/>
    <cellStyle name="Standard 12 2 4 2 2 7" xfId="43523" xr:uid="{00000000-0005-0000-0000-0000C20A0000}"/>
    <cellStyle name="Standard 12 2 4 2 3" xfId="5327" xr:uid="{00000000-0005-0000-0000-0000C10A0000}"/>
    <cellStyle name="Standard 12 2 4 2 3 2" xfId="18778" xr:uid="{00000000-0005-0000-0000-0000C10A0000}"/>
    <cellStyle name="Standard 12 2 4 2 3 3" xfId="32262" xr:uid="{00000000-0005-0000-0000-0000C10A0000}"/>
    <cellStyle name="Standard 12 2 4 2 3 4" xfId="45753" xr:uid="{00000000-0005-0000-0000-0000C10A0000}"/>
    <cellStyle name="Standard 12 2 4 2 4" xfId="8683" xr:uid="{00000000-0005-0000-0000-0000C10A0000}"/>
    <cellStyle name="Standard 12 2 4 2 4 2" xfId="22134" xr:uid="{00000000-0005-0000-0000-0000C10A0000}"/>
    <cellStyle name="Standard 12 2 4 2 4 3" xfId="35618" xr:uid="{00000000-0005-0000-0000-0000C10A0000}"/>
    <cellStyle name="Standard 12 2 4 2 4 4" xfId="49109" xr:uid="{00000000-0005-0000-0000-0000C10A0000}"/>
    <cellStyle name="Standard 12 2 4 2 5" xfId="12039" xr:uid="{00000000-0005-0000-0000-0000C10A0000}"/>
    <cellStyle name="Standard 12 2 4 2 5 2" xfId="25490" xr:uid="{00000000-0005-0000-0000-0000C10A0000}"/>
    <cellStyle name="Standard 12 2 4 2 5 3" xfId="38974" xr:uid="{00000000-0005-0000-0000-0000C10A0000}"/>
    <cellStyle name="Standard 12 2 4 2 5 4" xfId="52465" xr:uid="{00000000-0005-0000-0000-0000C10A0000}"/>
    <cellStyle name="Standard 12 2 4 2 6" xfId="15421" xr:uid="{00000000-0005-0000-0000-0000C10A0000}"/>
    <cellStyle name="Standard 12 2 4 2 7" xfId="28905" xr:uid="{00000000-0005-0000-0000-0000C10A0000}"/>
    <cellStyle name="Standard 12 2 4 2 8" xfId="42396" xr:uid="{00000000-0005-0000-0000-0000C10A0000}"/>
    <cellStyle name="Standard 12 2 4 3" xfId="2533" xr:uid="{00000000-0005-0000-0000-0000C30A0000}"/>
    <cellStyle name="Standard 12 2 4 3 2" xfId="5894" xr:uid="{00000000-0005-0000-0000-0000C30A0000}"/>
    <cellStyle name="Standard 12 2 4 3 2 2" xfId="19345" xr:uid="{00000000-0005-0000-0000-0000C30A0000}"/>
    <cellStyle name="Standard 12 2 4 3 2 3" xfId="32829" xr:uid="{00000000-0005-0000-0000-0000C30A0000}"/>
    <cellStyle name="Standard 12 2 4 3 2 4" xfId="46320" xr:uid="{00000000-0005-0000-0000-0000C30A0000}"/>
    <cellStyle name="Standard 12 2 4 3 3" xfId="9250" xr:uid="{00000000-0005-0000-0000-0000C30A0000}"/>
    <cellStyle name="Standard 12 2 4 3 3 2" xfId="22701" xr:uid="{00000000-0005-0000-0000-0000C30A0000}"/>
    <cellStyle name="Standard 12 2 4 3 3 3" xfId="36185" xr:uid="{00000000-0005-0000-0000-0000C30A0000}"/>
    <cellStyle name="Standard 12 2 4 3 3 4" xfId="49676" xr:uid="{00000000-0005-0000-0000-0000C30A0000}"/>
    <cellStyle name="Standard 12 2 4 3 4" xfId="12606" xr:uid="{00000000-0005-0000-0000-0000C30A0000}"/>
    <cellStyle name="Standard 12 2 4 3 4 2" xfId="26057" xr:uid="{00000000-0005-0000-0000-0000C30A0000}"/>
    <cellStyle name="Standard 12 2 4 3 4 3" xfId="39541" xr:uid="{00000000-0005-0000-0000-0000C30A0000}"/>
    <cellStyle name="Standard 12 2 4 3 4 4" xfId="53032" xr:uid="{00000000-0005-0000-0000-0000C30A0000}"/>
    <cellStyle name="Standard 12 2 4 3 5" xfId="15988" xr:uid="{00000000-0005-0000-0000-0000C30A0000}"/>
    <cellStyle name="Standard 12 2 4 3 6" xfId="29472" xr:uid="{00000000-0005-0000-0000-0000C30A0000}"/>
    <cellStyle name="Standard 12 2 4 3 7" xfId="42963" xr:uid="{00000000-0005-0000-0000-0000C30A0000}"/>
    <cellStyle name="Standard 12 2 4 4" xfId="3638" xr:uid="{00000000-0005-0000-0000-0000C40A0000}"/>
    <cellStyle name="Standard 12 2 4 4 2" xfId="6999" xr:uid="{00000000-0005-0000-0000-0000C40A0000}"/>
    <cellStyle name="Standard 12 2 4 4 2 2" xfId="20450" xr:uid="{00000000-0005-0000-0000-0000C40A0000}"/>
    <cellStyle name="Standard 12 2 4 4 2 3" xfId="33934" xr:uid="{00000000-0005-0000-0000-0000C40A0000}"/>
    <cellStyle name="Standard 12 2 4 4 2 4" xfId="47425" xr:uid="{00000000-0005-0000-0000-0000C40A0000}"/>
    <cellStyle name="Standard 12 2 4 4 3" xfId="10355" xr:uid="{00000000-0005-0000-0000-0000C40A0000}"/>
    <cellStyle name="Standard 12 2 4 4 3 2" xfId="23806" xr:uid="{00000000-0005-0000-0000-0000C40A0000}"/>
    <cellStyle name="Standard 12 2 4 4 3 3" xfId="37290" xr:uid="{00000000-0005-0000-0000-0000C40A0000}"/>
    <cellStyle name="Standard 12 2 4 4 3 4" xfId="50781" xr:uid="{00000000-0005-0000-0000-0000C40A0000}"/>
    <cellStyle name="Standard 12 2 4 4 4" xfId="13711" xr:uid="{00000000-0005-0000-0000-0000C40A0000}"/>
    <cellStyle name="Standard 12 2 4 4 4 2" xfId="27162" xr:uid="{00000000-0005-0000-0000-0000C40A0000}"/>
    <cellStyle name="Standard 12 2 4 4 4 3" xfId="40646" xr:uid="{00000000-0005-0000-0000-0000C40A0000}"/>
    <cellStyle name="Standard 12 2 4 4 4 4" xfId="54137" xr:uid="{00000000-0005-0000-0000-0000C40A0000}"/>
    <cellStyle name="Standard 12 2 4 4 5" xfId="17093" xr:uid="{00000000-0005-0000-0000-0000C40A0000}"/>
    <cellStyle name="Standard 12 2 4 4 6" xfId="30577" xr:uid="{00000000-0005-0000-0000-0000C40A0000}"/>
    <cellStyle name="Standard 12 2 4 4 7" xfId="44068" xr:uid="{00000000-0005-0000-0000-0000C40A0000}"/>
    <cellStyle name="Standard 12 2 4 5" xfId="4218" xr:uid="{00000000-0005-0000-0000-0000C50A0000}"/>
    <cellStyle name="Standard 12 2 4 5 2" xfId="7575" xr:uid="{00000000-0005-0000-0000-0000C50A0000}"/>
    <cellStyle name="Standard 12 2 4 5 2 2" xfId="21026" xr:uid="{00000000-0005-0000-0000-0000C50A0000}"/>
    <cellStyle name="Standard 12 2 4 5 2 3" xfId="34510" xr:uid="{00000000-0005-0000-0000-0000C50A0000}"/>
    <cellStyle name="Standard 12 2 4 5 2 4" xfId="48001" xr:uid="{00000000-0005-0000-0000-0000C50A0000}"/>
    <cellStyle name="Standard 12 2 4 5 3" xfId="10931" xr:uid="{00000000-0005-0000-0000-0000C50A0000}"/>
    <cellStyle name="Standard 12 2 4 5 3 2" xfId="24382" xr:uid="{00000000-0005-0000-0000-0000C50A0000}"/>
    <cellStyle name="Standard 12 2 4 5 3 3" xfId="37866" xr:uid="{00000000-0005-0000-0000-0000C50A0000}"/>
    <cellStyle name="Standard 12 2 4 5 3 4" xfId="51357" xr:uid="{00000000-0005-0000-0000-0000C50A0000}"/>
    <cellStyle name="Standard 12 2 4 5 4" xfId="14287" xr:uid="{00000000-0005-0000-0000-0000C50A0000}"/>
    <cellStyle name="Standard 12 2 4 5 4 2" xfId="27738" xr:uid="{00000000-0005-0000-0000-0000C50A0000}"/>
    <cellStyle name="Standard 12 2 4 5 4 3" xfId="41222" xr:uid="{00000000-0005-0000-0000-0000C50A0000}"/>
    <cellStyle name="Standard 12 2 4 5 4 4" xfId="54713" xr:uid="{00000000-0005-0000-0000-0000C50A0000}"/>
    <cellStyle name="Standard 12 2 4 5 5" xfId="17669" xr:uid="{00000000-0005-0000-0000-0000C50A0000}"/>
    <cellStyle name="Standard 12 2 4 5 6" xfId="31153" xr:uid="{00000000-0005-0000-0000-0000C50A0000}"/>
    <cellStyle name="Standard 12 2 4 5 7" xfId="44644" xr:uid="{00000000-0005-0000-0000-0000C50A0000}"/>
    <cellStyle name="Standard 12 2 4 6" xfId="4768" xr:uid="{00000000-0005-0000-0000-0000C00A0000}"/>
    <cellStyle name="Standard 12 2 4 6 2" xfId="18219" xr:uid="{00000000-0005-0000-0000-0000C00A0000}"/>
    <cellStyle name="Standard 12 2 4 6 3" xfId="31703" xr:uid="{00000000-0005-0000-0000-0000C00A0000}"/>
    <cellStyle name="Standard 12 2 4 6 4" xfId="45194" xr:uid="{00000000-0005-0000-0000-0000C00A0000}"/>
    <cellStyle name="Standard 12 2 4 7" xfId="8124" xr:uid="{00000000-0005-0000-0000-0000C00A0000}"/>
    <cellStyle name="Standard 12 2 4 7 2" xfId="21575" xr:uid="{00000000-0005-0000-0000-0000C00A0000}"/>
    <cellStyle name="Standard 12 2 4 7 3" xfId="35059" xr:uid="{00000000-0005-0000-0000-0000C00A0000}"/>
    <cellStyle name="Standard 12 2 4 7 4" xfId="48550" xr:uid="{00000000-0005-0000-0000-0000C00A0000}"/>
    <cellStyle name="Standard 12 2 4 8" xfId="11480" xr:uid="{00000000-0005-0000-0000-0000C00A0000}"/>
    <cellStyle name="Standard 12 2 4 8 2" xfId="24931" xr:uid="{00000000-0005-0000-0000-0000C00A0000}"/>
    <cellStyle name="Standard 12 2 4 8 3" xfId="38415" xr:uid="{00000000-0005-0000-0000-0000C00A0000}"/>
    <cellStyle name="Standard 12 2 4 8 4" xfId="51906" xr:uid="{00000000-0005-0000-0000-0000C00A0000}"/>
    <cellStyle name="Standard 12 2 4 9" xfId="14861" xr:uid="{00000000-0005-0000-0000-0000C00A0000}"/>
    <cellStyle name="Standard 12 2 5" xfId="364" xr:uid="{00000000-0005-0000-0000-000016020000}"/>
    <cellStyle name="Standard 12 2 5 2" xfId="2843" xr:uid="{00000000-0005-0000-0000-0000C70A0000}"/>
    <cellStyle name="Standard 12 2 5 2 2" xfId="6204" xr:uid="{00000000-0005-0000-0000-0000C70A0000}"/>
    <cellStyle name="Standard 12 2 5 2 2 2" xfId="19655" xr:uid="{00000000-0005-0000-0000-0000C70A0000}"/>
    <cellStyle name="Standard 12 2 5 2 2 3" xfId="33139" xr:uid="{00000000-0005-0000-0000-0000C70A0000}"/>
    <cellStyle name="Standard 12 2 5 2 2 4" xfId="46630" xr:uid="{00000000-0005-0000-0000-0000C70A0000}"/>
    <cellStyle name="Standard 12 2 5 2 3" xfId="9560" xr:uid="{00000000-0005-0000-0000-0000C70A0000}"/>
    <cellStyle name="Standard 12 2 5 2 3 2" xfId="23011" xr:uid="{00000000-0005-0000-0000-0000C70A0000}"/>
    <cellStyle name="Standard 12 2 5 2 3 3" xfId="36495" xr:uid="{00000000-0005-0000-0000-0000C70A0000}"/>
    <cellStyle name="Standard 12 2 5 2 3 4" xfId="49986" xr:uid="{00000000-0005-0000-0000-0000C70A0000}"/>
    <cellStyle name="Standard 12 2 5 2 4" xfId="12916" xr:uid="{00000000-0005-0000-0000-0000C70A0000}"/>
    <cellStyle name="Standard 12 2 5 2 4 2" xfId="26367" xr:uid="{00000000-0005-0000-0000-0000C70A0000}"/>
    <cellStyle name="Standard 12 2 5 2 4 3" xfId="39851" xr:uid="{00000000-0005-0000-0000-0000C70A0000}"/>
    <cellStyle name="Standard 12 2 5 2 4 4" xfId="53342" xr:uid="{00000000-0005-0000-0000-0000C70A0000}"/>
    <cellStyle name="Standard 12 2 5 2 5" xfId="16298" xr:uid="{00000000-0005-0000-0000-0000C70A0000}"/>
    <cellStyle name="Standard 12 2 5 2 6" xfId="29782" xr:uid="{00000000-0005-0000-0000-0000C70A0000}"/>
    <cellStyle name="Standard 12 2 5 2 7" xfId="43273" xr:uid="{00000000-0005-0000-0000-0000C70A0000}"/>
    <cellStyle name="Standard 12 2 5 3" xfId="5077" xr:uid="{00000000-0005-0000-0000-0000C60A0000}"/>
    <cellStyle name="Standard 12 2 5 3 2" xfId="18528" xr:uid="{00000000-0005-0000-0000-0000C60A0000}"/>
    <cellStyle name="Standard 12 2 5 3 3" xfId="32012" xr:uid="{00000000-0005-0000-0000-0000C60A0000}"/>
    <cellStyle name="Standard 12 2 5 3 4" xfId="45503" xr:uid="{00000000-0005-0000-0000-0000C60A0000}"/>
    <cellStyle name="Standard 12 2 5 4" xfId="8433" xr:uid="{00000000-0005-0000-0000-0000C60A0000}"/>
    <cellStyle name="Standard 12 2 5 4 2" xfId="21884" xr:uid="{00000000-0005-0000-0000-0000C60A0000}"/>
    <cellStyle name="Standard 12 2 5 4 3" xfId="35368" xr:uid="{00000000-0005-0000-0000-0000C60A0000}"/>
    <cellStyle name="Standard 12 2 5 4 4" xfId="48859" xr:uid="{00000000-0005-0000-0000-0000C60A0000}"/>
    <cellStyle name="Standard 12 2 5 5" xfId="11789" xr:uid="{00000000-0005-0000-0000-0000C60A0000}"/>
    <cellStyle name="Standard 12 2 5 5 2" xfId="25240" xr:uid="{00000000-0005-0000-0000-0000C60A0000}"/>
    <cellStyle name="Standard 12 2 5 5 3" xfId="38724" xr:uid="{00000000-0005-0000-0000-0000C60A0000}"/>
    <cellStyle name="Standard 12 2 5 5 4" xfId="52215" xr:uid="{00000000-0005-0000-0000-0000C60A0000}"/>
    <cellStyle name="Standard 12 2 5 6" xfId="15171" xr:uid="{00000000-0005-0000-0000-0000C60A0000}"/>
    <cellStyle name="Standard 12 2 5 7" xfId="28655" xr:uid="{00000000-0005-0000-0000-0000C60A0000}"/>
    <cellStyle name="Standard 12 2 5 8" xfId="42146" xr:uid="{00000000-0005-0000-0000-0000C60A0000}"/>
    <cellStyle name="Standard 12 2 6" xfId="2272" xr:uid="{00000000-0005-0000-0000-0000C80A0000}"/>
    <cellStyle name="Standard 12 2 6 2" xfId="5643" xr:uid="{00000000-0005-0000-0000-0000C80A0000}"/>
    <cellStyle name="Standard 12 2 6 2 2" xfId="19094" xr:uid="{00000000-0005-0000-0000-0000C80A0000}"/>
    <cellStyle name="Standard 12 2 6 2 3" xfId="32578" xr:uid="{00000000-0005-0000-0000-0000C80A0000}"/>
    <cellStyle name="Standard 12 2 6 2 4" xfId="46069" xr:uid="{00000000-0005-0000-0000-0000C80A0000}"/>
    <cellStyle name="Standard 12 2 6 3" xfId="8999" xr:uid="{00000000-0005-0000-0000-0000C80A0000}"/>
    <cellStyle name="Standard 12 2 6 3 2" xfId="22450" xr:uid="{00000000-0005-0000-0000-0000C80A0000}"/>
    <cellStyle name="Standard 12 2 6 3 3" xfId="35934" xr:uid="{00000000-0005-0000-0000-0000C80A0000}"/>
    <cellStyle name="Standard 12 2 6 3 4" xfId="49425" xr:uid="{00000000-0005-0000-0000-0000C80A0000}"/>
    <cellStyle name="Standard 12 2 6 4" xfId="12355" xr:uid="{00000000-0005-0000-0000-0000C80A0000}"/>
    <cellStyle name="Standard 12 2 6 4 2" xfId="25806" xr:uid="{00000000-0005-0000-0000-0000C80A0000}"/>
    <cellStyle name="Standard 12 2 6 4 3" xfId="39290" xr:uid="{00000000-0005-0000-0000-0000C80A0000}"/>
    <cellStyle name="Standard 12 2 6 4 4" xfId="52781" xr:uid="{00000000-0005-0000-0000-0000C80A0000}"/>
    <cellStyle name="Standard 12 2 6 5" xfId="15737" xr:uid="{00000000-0005-0000-0000-0000C80A0000}"/>
    <cellStyle name="Standard 12 2 6 6" xfId="29221" xr:uid="{00000000-0005-0000-0000-0000C80A0000}"/>
    <cellStyle name="Standard 12 2 6 7" xfId="42712" xr:uid="{00000000-0005-0000-0000-0000C80A0000}"/>
    <cellStyle name="Standard 12 2 7" xfId="3387" xr:uid="{00000000-0005-0000-0000-0000C90A0000}"/>
    <cellStyle name="Standard 12 2 7 2" xfId="6748" xr:uid="{00000000-0005-0000-0000-0000C90A0000}"/>
    <cellStyle name="Standard 12 2 7 2 2" xfId="20199" xr:uid="{00000000-0005-0000-0000-0000C90A0000}"/>
    <cellStyle name="Standard 12 2 7 2 3" xfId="33683" xr:uid="{00000000-0005-0000-0000-0000C90A0000}"/>
    <cellStyle name="Standard 12 2 7 2 4" xfId="47174" xr:uid="{00000000-0005-0000-0000-0000C90A0000}"/>
    <cellStyle name="Standard 12 2 7 3" xfId="10104" xr:uid="{00000000-0005-0000-0000-0000C90A0000}"/>
    <cellStyle name="Standard 12 2 7 3 2" xfId="23555" xr:uid="{00000000-0005-0000-0000-0000C90A0000}"/>
    <cellStyle name="Standard 12 2 7 3 3" xfId="37039" xr:uid="{00000000-0005-0000-0000-0000C90A0000}"/>
    <cellStyle name="Standard 12 2 7 3 4" xfId="50530" xr:uid="{00000000-0005-0000-0000-0000C90A0000}"/>
    <cellStyle name="Standard 12 2 7 4" xfId="13460" xr:uid="{00000000-0005-0000-0000-0000C90A0000}"/>
    <cellStyle name="Standard 12 2 7 4 2" xfId="26911" xr:uid="{00000000-0005-0000-0000-0000C90A0000}"/>
    <cellStyle name="Standard 12 2 7 4 3" xfId="40395" xr:uid="{00000000-0005-0000-0000-0000C90A0000}"/>
    <cellStyle name="Standard 12 2 7 4 4" xfId="53886" xr:uid="{00000000-0005-0000-0000-0000C90A0000}"/>
    <cellStyle name="Standard 12 2 7 5" xfId="16842" xr:uid="{00000000-0005-0000-0000-0000C90A0000}"/>
    <cellStyle name="Standard 12 2 7 6" xfId="30326" xr:uid="{00000000-0005-0000-0000-0000C90A0000}"/>
    <cellStyle name="Standard 12 2 7 7" xfId="43817" xr:uid="{00000000-0005-0000-0000-0000C90A0000}"/>
    <cellStyle name="Standard 12 2 8" xfId="3898" xr:uid="{00000000-0005-0000-0000-0000CA0A0000}"/>
    <cellStyle name="Standard 12 2 8 2" xfId="7259" xr:uid="{00000000-0005-0000-0000-0000CA0A0000}"/>
    <cellStyle name="Standard 12 2 8 2 2" xfId="20710" xr:uid="{00000000-0005-0000-0000-0000CA0A0000}"/>
    <cellStyle name="Standard 12 2 8 2 3" xfId="34194" xr:uid="{00000000-0005-0000-0000-0000CA0A0000}"/>
    <cellStyle name="Standard 12 2 8 2 4" xfId="47685" xr:uid="{00000000-0005-0000-0000-0000CA0A0000}"/>
    <cellStyle name="Standard 12 2 8 3" xfId="10615" xr:uid="{00000000-0005-0000-0000-0000CA0A0000}"/>
    <cellStyle name="Standard 12 2 8 3 2" xfId="24066" xr:uid="{00000000-0005-0000-0000-0000CA0A0000}"/>
    <cellStyle name="Standard 12 2 8 3 3" xfId="37550" xr:uid="{00000000-0005-0000-0000-0000CA0A0000}"/>
    <cellStyle name="Standard 12 2 8 3 4" xfId="51041" xr:uid="{00000000-0005-0000-0000-0000CA0A0000}"/>
    <cellStyle name="Standard 12 2 8 4" xfId="13971" xr:uid="{00000000-0005-0000-0000-0000CA0A0000}"/>
    <cellStyle name="Standard 12 2 8 4 2" xfId="27422" xr:uid="{00000000-0005-0000-0000-0000CA0A0000}"/>
    <cellStyle name="Standard 12 2 8 4 3" xfId="40906" xr:uid="{00000000-0005-0000-0000-0000CA0A0000}"/>
    <cellStyle name="Standard 12 2 8 4 4" xfId="54397" xr:uid="{00000000-0005-0000-0000-0000CA0A0000}"/>
    <cellStyle name="Standard 12 2 8 5" xfId="17353" xr:uid="{00000000-0005-0000-0000-0000CA0A0000}"/>
    <cellStyle name="Standard 12 2 8 6" xfId="30837" xr:uid="{00000000-0005-0000-0000-0000CA0A0000}"/>
    <cellStyle name="Standard 12 2 8 7" xfId="44328" xr:uid="{00000000-0005-0000-0000-0000CA0A0000}"/>
    <cellStyle name="Standard 12 2 9" xfId="3967" xr:uid="{00000000-0005-0000-0000-0000CB0A0000}"/>
    <cellStyle name="Standard 12 2 9 2" xfId="7324" xr:uid="{00000000-0005-0000-0000-0000CB0A0000}"/>
    <cellStyle name="Standard 12 2 9 2 2" xfId="20775" xr:uid="{00000000-0005-0000-0000-0000CB0A0000}"/>
    <cellStyle name="Standard 12 2 9 2 3" xfId="34259" xr:uid="{00000000-0005-0000-0000-0000CB0A0000}"/>
    <cellStyle name="Standard 12 2 9 2 4" xfId="47750" xr:uid="{00000000-0005-0000-0000-0000CB0A0000}"/>
    <cellStyle name="Standard 12 2 9 3" xfId="10680" xr:uid="{00000000-0005-0000-0000-0000CB0A0000}"/>
    <cellStyle name="Standard 12 2 9 3 2" xfId="24131" xr:uid="{00000000-0005-0000-0000-0000CB0A0000}"/>
    <cellStyle name="Standard 12 2 9 3 3" xfId="37615" xr:uid="{00000000-0005-0000-0000-0000CB0A0000}"/>
    <cellStyle name="Standard 12 2 9 3 4" xfId="51106" xr:uid="{00000000-0005-0000-0000-0000CB0A0000}"/>
    <cellStyle name="Standard 12 2 9 4" xfId="14036" xr:uid="{00000000-0005-0000-0000-0000CB0A0000}"/>
    <cellStyle name="Standard 12 2 9 4 2" xfId="27487" xr:uid="{00000000-0005-0000-0000-0000CB0A0000}"/>
    <cellStyle name="Standard 12 2 9 4 3" xfId="40971" xr:uid="{00000000-0005-0000-0000-0000CB0A0000}"/>
    <cellStyle name="Standard 12 2 9 4 4" xfId="54462" xr:uid="{00000000-0005-0000-0000-0000CB0A0000}"/>
    <cellStyle name="Standard 12 2 9 5" xfId="17418" xr:uid="{00000000-0005-0000-0000-0000CB0A0000}"/>
    <cellStyle name="Standard 12 2 9 6" xfId="30902" xr:uid="{00000000-0005-0000-0000-0000CB0A0000}"/>
    <cellStyle name="Standard 12 2 9 7" xfId="44393" xr:uid="{00000000-0005-0000-0000-0000CB0A0000}"/>
    <cellStyle name="Standard 12 3" xfId="405" xr:uid="{00000000-0005-0000-0000-000017020000}"/>
    <cellStyle name="Standard 12 3 2" xfId="428" xr:uid="{00000000-0005-0000-0000-000018020000}"/>
    <cellStyle name="Standard 12 3 2 2" xfId="447" xr:uid="{00000000-0005-0000-0000-000019020000}"/>
    <cellStyle name="Standard 12 3 3" xfId="437" xr:uid="{00000000-0005-0000-0000-00001A020000}"/>
    <cellStyle name="Standard 12 3 4" xfId="577" xr:uid="{00000000-0005-0000-0000-00001B020000}"/>
    <cellStyle name="Standard 12 4" xfId="485" xr:uid="{00000000-0005-0000-0000-00001C020000}"/>
    <cellStyle name="Standard 12 4 10" xfId="11206" xr:uid="{00000000-0005-0000-0000-0000CD0A0000}"/>
    <cellStyle name="Standard 12 4 10 2" xfId="24657" xr:uid="{00000000-0005-0000-0000-0000CD0A0000}"/>
    <cellStyle name="Standard 12 4 10 3" xfId="38141" xr:uid="{00000000-0005-0000-0000-0000CD0A0000}"/>
    <cellStyle name="Standard 12 4 10 4" xfId="51632" xr:uid="{00000000-0005-0000-0000-0000CD0A0000}"/>
    <cellStyle name="Standard 12 4 11" xfId="14587" xr:uid="{00000000-0005-0000-0000-0000CD0A0000}"/>
    <cellStyle name="Standard 12 4 12" xfId="28062" xr:uid="{00000000-0005-0000-0000-0000CD0A0000}"/>
    <cellStyle name="Standard 12 4 13" xfId="41536" xr:uid="{00000000-0005-0000-0000-0000CD0A0000}"/>
    <cellStyle name="Standard 12 4 2" xfId="1226" xr:uid="{00000000-0005-0000-0000-0000CE0A0000}"/>
    <cellStyle name="Standard 12 4 2 10" xfId="14691" xr:uid="{00000000-0005-0000-0000-0000CE0A0000}"/>
    <cellStyle name="Standard 12 4 2 11" xfId="28174" xr:uid="{00000000-0005-0000-0000-0000CE0A0000}"/>
    <cellStyle name="Standard 12 4 2 12" xfId="41665" xr:uid="{00000000-0005-0000-0000-0000CE0A0000}"/>
    <cellStyle name="Standard 12 4 2 2" xfId="1459" xr:uid="{00000000-0005-0000-0000-0000CF0A0000}"/>
    <cellStyle name="Standard 12 4 2 2 10" xfId="28424" xr:uid="{00000000-0005-0000-0000-0000CF0A0000}"/>
    <cellStyle name="Standard 12 4 2 2 11" xfId="41915" xr:uid="{00000000-0005-0000-0000-0000CF0A0000}"/>
    <cellStyle name="Standard 12 4 2 2 2" xfId="2033" xr:uid="{00000000-0005-0000-0000-0000D00A0000}"/>
    <cellStyle name="Standard 12 4 2 2 2 2" xfId="3173" xr:uid="{00000000-0005-0000-0000-0000D10A0000}"/>
    <cellStyle name="Standard 12 4 2 2 2 2 2" xfId="6534" xr:uid="{00000000-0005-0000-0000-0000D10A0000}"/>
    <cellStyle name="Standard 12 4 2 2 2 2 2 2" xfId="19985" xr:uid="{00000000-0005-0000-0000-0000D10A0000}"/>
    <cellStyle name="Standard 12 4 2 2 2 2 2 3" xfId="33469" xr:uid="{00000000-0005-0000-0000-0000D10A0000}"/>
    <cellStyle name="Standard 12 4 2 2 2 2 2 4" xfId="46960" xr:uid="{00000000-0005-0000-0000-0000D10A0000}"/>
    <cellStyle name="Standard 12 4 2 2 2 2 3" xfId="9890" xr:uid="{00000000-0005-0000-0000-0000D10A0000}"/>
    <cellStyle name="Standard 12 4 2 2 2 2 3 2" xfId="23341" xr:uid="{00000000-0005-0000-0000-0000D10A0000}"/>
    <cellStyle name="Standard 12 4 2 2 2 2 3 3" xfId="36825" xr:uid="{00000000-0005-0000-0000-0000D10A0000}"/>
    <cellStyle name="Standard 12 4 2 2 2 2 3 4" xfId="50316" xr:uid="{00000000-0005-0000-0000-0000D10A0000}"/>
    <cellStyle name="Standard 12 4 2 2 2 2 4" xfId="13246" xr:uid="{00000000-0005-0000-0000-0000D10A0000}"/>
    <cellStyle name="Standard 12 4 2 2 2 2 4 2" xfId="26697" xr:uid="{00000000-0005-0000-0000-0000D10A0000}"/>
    <cellStyle name="Standard 12 4 2 2 2 2 4 3" xfId="40181" xr:uid="{00000000-0005-0000-0000-0000D10A0000}"/>
    <cellStyle name="Standard 12 4 2 2 2 2 4 4" xfId="53672" xr:uid="{00000000-0005-0000-0000-0000D10A0000}"/>
    <cellStyle name="Standard 12 4 2 2 2 2 5" xfId="16628" xr:uid="{00000000-0005-0000-0000-0000D10A0000}"/>
    <cellStyle name="Standard 12 4 2 2 2 2 6" xfId="30112" xr:uid="{00000000-0005-0000-0000-0000D10A0000}"/>
    <cellStyle name="Standard 12 4 2 2 2 2 7" xfId="43603" xr:uid="{00000000-0005-0000-0000-0000D10A0000}"/>
    <cellStyle name="Standard 12 4 2 2 2 3" xfId="5407" xr:uid="{00000000-0005-0000-0000-0000D00A0000}"/>
    <cellStyle name="Standard 12 4 2 2 2 3 2" xfId="18858" xr:uid="{00000000-0005-0000-0000-0000D00A0000}"/>
    <cellStyle name="Standard 12 4 2 2 2 3 3" xfId="32342" xr:uid="{00000000-0005-0000-0000-0000D00A0000}"/>
    <cellStyle name="Standard 12 4 2 2 2 3 4" xfId="45833" xr:uid="{00000000-0005-0000-0000-0000D00A0000}"/>
    <cellStyle name="Standard 12 4 2 2 2 4" xfId="8763" xr:uid="{00000000-0005-0000-0000-0000D00A0000}"/>
    <cellStyle name="Standard 12 4 2 2 2 4 2" xfId="22214" xr:uid="{00000000-0005-0000-0000-0000D00A0000}"/>
    <cellStyle name="Standard 12 4 2 2 2 4 3" xfId="35698" xr:uid="{00000000-0005-0000-0000-0000D00A0000}"/>
    <cellStyle name="Standard 12 4 2 2 2 4 4" xfId="49189" xr:uid="{00000000-0005-0000-0000-0000D00A0000}"/>
    <cellStyle name="Standard 12 4 2 2 2 5" xfId="12119" xr:uid="{00000000-0005-0000-0000-0000D00A0000}"/>
    <cellStyle name="Standard 12 4 2 2 2 5 2" xfId="25570" xr:uid="{00000000-0005-0000-0000-0000D00A0000}"/>
    <cellStyle name="Standard 12 4 2 2 2 5 3" xfId="39054" xr:uid="{00000000-0005-0000-0000-0000D00A0000}"/>
    <cellStyle name="Standard 12 4 2 2 2 5 4" xfId="52545" xr:uid="{00000000-0005-0000-0000-0000D00A0000}"/>
    <cellStyle name="Standard 12 4 2 2 2 6" xfId="15501" xr:uid="{00000000-0005-0000-0000-0000D00A0000}"/>
    <cellStyle name="Standard 12 4 2 2 2 7" xfId="28985" xr:uid="{00000000-0005-0000-0000-0000D00A0000}"/>
    <cellStyle name="Standard 12 4 2 2 2 8" xfId="42476" xr:uid="{00000000-0005-0000-0000-0000D00A0000}"/>
    <cellStyle name="Standard 12 4 2 2 3" xfId="2613" xr:uid="{00000000-0005-0000-0000-0000D20A0000}"/>
    <cellStyle name="Standard 12 4 2 2 3 2" xfId="5974" xr:uid="{00000000-0005-0000-0000-0000D20A0000}"/>
    <cellStyle name="Standard 12 4 2 2 3 2 2" xfId="19425" xr:uid="{00000000-0005-0000-0000-0000D20A0000}"/>
    <cellStyle name="Standard 12 4 2 2 3 2 3" xfId="32909" xr:uid="{00000000-0005-0000-0000-0000D20A0000}"/>
    <cellStyle name="Standard 12 4 2 2 3 2 4" xfId="46400" xr:uid="{00000000-0005-0000-0000-0000D20A0000}"/>
    <cellStyle name="Standard 12 4 2 2 3 3" xfId="9330" xr:uid="{00000000-0005-0000-0000-0000D20A0000}"/>
    <cellStyle name="Standard 12 4 2 2 3 3 2" xfId="22781" xr:uid="{00000000-0005-0000-0000-0000D20A0000}"/>
    <cellStyle name="Standard 12 4 2 2 3 3 3" xfId="36265" xr:uid="{00000000-0005-0000-0000-0000D20A0000}"/>
    <cellStyle name="Standard 12 4 2 2 3 3 4" xfId="49756" xr:uid="{00000000-0005-0000-0000-0000D20A0000}"/>
    <cellStyle name="Standard 12 4 2 2 3 4" xfId="12686" xr:uid="{00000000-0005-0000-0000-0000D20A0000}"/>
    <cellStyle name="Standard 12 4 2 2 3 4 2" xfId="26137" xr:uid="{00000000-0005-0000-0000-0000D20A0000}"/>
    <cellStyle name="Standard 12 4 2 2 3 4 3" xfId="39621" xr:uid="{00000000-0005-0000-0000-0000D20A0000}"/>
    <cellStyle name="Standard 12 4 2 2 3 4 4" xfId="53112" xr:uid="{00000000-0005-0000-0000-0000D20A0000}"/>
    <cellStyle name="Standard 12 4 2 2 3 5" xfId="16068" xr:uid="{00000000-0005-0000-0000-0000D20A0000}"/>
    <cellStyle name="Standard 12 4 2 2 3 6" xfId="29552" xr:uid="{00000000-0005-0000-0000-0000D20A0000}"/>
    <cellStyle name="Standard 12 4 2 2 3 7" xfId="43043" xr:uid="{00000000-0005-0000-0000-0000D20A0000}"/>
    <cellStyle name="Standard 12 4 2 2 4" xfId="3718" xr:uid="{00000000-0005-0000-0000-0000D30A0000}"/>
    <cellStyle name="Standard 12 4 2 2 4 2" xfId="7079" xr:uid="{00000000-0005-0000-0000-0000D30A0000}"/>
    <cellStyle name="Standard 12 4 2 2 4 2 2" xfId="20530" xr:uid="{00000000-0005-0000-0000-0000D30A0000}"/>
    <cellStyle name="Standard 12 4 2 2 4 2 3" xfId="34014" xr:uid="{00000000-0005-0000-0000-0000D30A0000}"/>
    <cellStyle name="Standard 12 4 2 2 4 2 4" xfId="47505" xr:uid="{00000000-0005-0000-0000-0000D30A0000}"/>
    <cellStyle name="Standard 12 4 2 2 4 3" xfId="10435" xr:uid="{00000000-0005-0000-0000-0000D30A0000}"/>
    <cellStyle name="Standard 12 4 2 2 4 3 2" xfId="23886" xr:uid="{00000000-0005-0000-0000-0000D30A0000}"/>
    <cellStyle name="Standard 12 4 2 2 4 3 3" xfId="37370" xr:uid="{00000000-0005-0000-0000-0000D30A0000}"/>
    <cellStyle name="Standard 12 4 2 2 4 3 4" xfId="50861" xr:uid="{00000000-0005-0000-0000-0000D30A0000}"/>
    <cellStyle name="Standard 12 4 2 2 4 4" xfId="13791" xr:uid="{00000000-0005-0000-0000-0000D30A0000}"/>
    <cellStyle name="Standard 12 4 2 2 4 4 2" xfId="27242" xr:uid="{00000000-0005-0000-0000-0000D30A0000}"/>
    <cellStyle name="Standard 12 4 2 2 4 4 3" xfId="40726" xr:uid="{00000000-0005-0000-0000-0000D30A0000}"/>
    <cellStyle name="Standard 12 4 2 2 4 4 4" xfId="54217" xr:uid="{00000000-0005-0000-0000-0000D30A0000}"/>
    <cellStyle name="Standard 12 4 2 2 4 5" xfId="17173" xr:uid="{00000000-0005-0000-0000-0000D30A0000}"/>
    <cellStyle name="Standard 12 4 2 2 4 6" xfId="30657" xr:uid="{00000000-0005-0000-0000-0000D30A0000}"/>
    <cellStyle name="Standard 12 4 2 2 4 7" xfId="44148" xr:uid="{00000000-0005-0000-0000-0000D30A0000}"/>
    <cellStyle name="Standard 12 4 2 2 5" xfId="4298" xr:uid="{00000000-0005-0000-0000-0000D40A0000}"/>
    <cellStyle name="Standard 12 4 2 2 5 2" xfId="7655" xr:uid="{00000000-0005-0000-0000-0000D40A0000}"/>
    <cellStyle name="Standard 12 4 2 2 5 2 2" xfId="21106" xr:uid="{00000000-0005-0000-0000-0000D40A0000}"/>
    <cellStyle name="Standard 12 4 2 2 5 2 3" xfId="34590" xr:uid="{00000000-0005-0000-0000-0000D40A0000}"/>
    <cellStyle name="Standard 12 4 2 2 5 2 4" xfId="48081" xr:uid="{00000000-0005-0000-0000-0000D40A0000}"/>
    <cellStyle name="Standard 12 4 2 2 5 3" xfId="11011" xr:uid="{00000000-0005-0000-0000-0000D40A0000}"/>
    <cellStyle name="Standard 12 4 2 2 5 3 2" xfId="24462" xr:uid="{00000000-0005-0000-0000-0000D40A0000}"/>
    <cellStyle name="Standard 12 4 2 2 5 3 3" xfId="37946" xr:uid="{00000000-0005-0000-0000-0000D40A0000}"/>
    <cellStyle name="Standard 12 4 2 2 5 3 4" xfId="51437" xr:uid="{00000000-0005-0000-0000-0000D40A0000}"/>
    <cellStyle name="Standard 12 4 2 2 5 4" xfId="14367" xr:uid="{00000000-0005-0000-0000-0000D40A0000}"/>
    <cellStyle name="Standard 12 4 2 2 5 4 2" xfId="27818" xr:uid="{00000000-0005-0000-0000-0000D40A0000}"/>
    <cellStyle name="Standard 12 4 2 2 5 4 3" xfId="41302" xr:uid="{00000000-0005-0000-0000-0000D40A0000}"/>
    <cellStyle name="Standard 12 4 2 2 5 4 4" xfId="54793" xr:uid="{00000000-0005-0000-0000-0000D40A0000}"/>
    <cellStyle name="Standard 12 4 2 2 5 5" xfId="17749" xr:uid="{00000000-0005-0000-0000-0000D40A0000}"/>
    <cellStyle name="Standard 12 4 2 2 5 6" xfId="31233" xr:uid="{00000000-0005-0000-0000-0000D40A0000}"/>
    <cellStyle name="Standard 12 4 2 2 5 7" xfId="44724" xr:uid="{00000000-0005-0000-0000-0000D40A0000}"/>
    <cellStyle name="Standard 12 4 2 2 6" xfId="4848" xr:uid="{00000000-0005-0000-0000-0000CF0A0000}"/>
    <cellStyle name="Standard 12 4 2 2 6 2" xfId="18299" xr:uid="{00000000-0005-0000-0000-0000CF0A0000}"/>
    <cellStyle name="Standard 12 4 2 2 6 3" xfId="31783" xr:uid="{00000000-0005-0000-0000-0000CF0A0000}"/>
    <cellStyle name="Standard 12 4 2 2 6 4" xfId="45274" xr:uid="{00000000-0005-0000-0000-0000CF0A0000}"/>
    <cellStyle name="Standard 12 4 2 2 7" xfId="8204" xr:uid="{00000000-0005-0000-0000-0000CF0A0000}"/>
    <cellStyle name="Standard 12 4 2 2 7 2" xfId="21655" xr:uid="{00000000-0005-0000-0000-0000CF0A0000}"/>
    <cellStyle name="Standard 12 4 2 2 7 3" xfId="35139" xr:uid="{00000000-0005-0000-0000-0000CF0A0000}"/>
    <cellStyle name="Standard 12 4 2 2 7 4" xfId="48630" xr:uid="{00000000-0005-0000-0000-0000CF0A0000}"/>
    <cellStyle name="Standard 12 4 2 2 8" xfId="11560" xr:uid="{00000000-0005-0000-0000-0000CF0A0000}"/>
    <cellStyle name="Standard 12 4 2 2 8 2" xfId="25011" xr:uid="{00000000-0005-0000-0000-0000CF0A0000}"/>
    <cellStyle name="Standard 12 4 2 2 8 3" xfId="38495" xr:uid="{00000000-0005-0000-0000-0000CF0A0000}"/>
    <cellStyle name="Standard 12 4 2 2 8 4" xfId="51986" xr:uid="{00000000-0005-0000-0000-0000CF0A0000}"/>
    <cellStyle name="Standard 12 4 2 2 9" xfId="14941" xr:uid="{00000000-0005-0000-0000-0000CF0A0000}"/>
    <cellStyle name="Standard 12 4 2 3" xfId="1784" xr:uid="{00000000-0005-0000-0000-0000D50A0000}"/>
    <cellStyle name="Standard 12 4 2 3 2" xfId="2923" xr:uid="{00000000-0005-0000-0000-0000D60A0000}"/>
    <cellStyle name="Standard 12 4 2 3 2 2" xfId="6284" xr:uid="{00000000-0005-0000-0000-0000D60A0000}"/>
    <cellStyle name="Standard 12 4 2 3 2 2 2" xfId="19735" xr:uid="{00000000-0005-0000-0000-0000D60A0000}"/>
    <cellStyle name="Standard 12 4 2 3 2 2 3" xfId="33219" xr:uid="{00000000-0005-0000-0000-0000D60A0000}"/>
    <cellStyle name="Standard 12 4 2 3 2 2 4" xfId="46710" xr:uid="{00000000-0005-0000-0000-0000D60A0000}"/>
    <cellStyle name="Standard 12 4 2 3 2 3" xfId="9640" xr:uid="{00000000-0005-0000-0000-0000D60A0000}"/>
    <cellStyle name="Standard 12 4 2 3 2 3 2" xfId="23091" xr:uid="{00000000-0005-0000-0000-0000D60A0000}"/>
    <cellStyle name="Standard 12 4 2 3 2 3 3" xfId="36575" xr:uid="{00000000-0005-0000-0000-0000D60A0000}"/>
    <cellStyle name="Standard 12 4 2 3 2 3 4" xfId="50066" xr:uid="{00000000-0005-0000-0000-0000D60A0000}"/>
    <cellStyle name="Standard 12 4 2 3 2 4" xfId="12996" xr:uid="{00000000-0005-0000-0000-0000D60A0000}"/>
    <cellStyle name="Standard 12 4 2 3 2 4 2" xfId="26447" xr:uid="{00000000-0005-0000-0000-0000D60A0000}"/>
    <cellStyle name="Standard 12 4 2 3 2 4 3" xfId="39931" xr:uid="{00000000-0005-0000-0000-0000D60A0000}"/>
    <cellStyle name="Standard 12 4 2 3 2 4 4" xfId="53422" xr:uid="{00000000-0005-0000-0000-0000D60A0000}"/>
    <cellStyle name="Standard 12 4 2 3 2 5" xfId="16378" xr:uid="{00000000-0005-0000-0000-0000D60A0000}"/>
    <cellStyle name="Standard 12 4 2 3 2 6" xfId="29862" xr:uid="{00000000-0005-0000-0000-0000D60A0000}"/>
    <cellStyle name="Standard 12 4 2 3 2 7" xfId="43353" xr:uid="{00000000-0005-0000-0000-0000D60A0000}"/>
    <cellStyle name="Standard 12 4 2 3 3" xfId="5157" xr:uid="{00000000-0005-0000-0000-0000D50A0000}"/>
    <cellStyle name="Standard 12 4 2 3 3 2" xfId="18608" xr:uid="{00000000-0005-0000-0000-0000D50A0000}"/>
    <cellStyle name="Standard 12 4 2 3 3 3" xfId="32092" xr:uid="{00000000-0005-0000-0000-0000D50A0000}"/>
    <cellStyle name="Standard 12 4 2 3 3 4" xfId="45583" xr:uid="{00000000-0005-0000-0000-0000D50A0000}"/>
    <cellStyle name="Standard 12 4 2 3 4" xfId="8513" xr:uid="{00000000-0005-0000-0000-0000D50A0000}"/>
    <cellStyle name="Standard 12 4 2 3 4 2" xfId="21964" xr:uid="{00000000-0005-0000-0000-0000D50A0000}"/>
    <cellStyle name="Standard 12 4 2 3 4 3" xfId="35448" xr:uid="{00000000-0005-0000-0000-0000D50A0000}"/>
    <cellStyle name="Standard 12 4 2 3 4 4" xfId="48939" xr:uid="{00000000-0005-0000-0000-0000D50A0000}"/>
    <cellStyle name="Standard 12 4 2 3 5" xfId="11869" xr:uid="{00000000-0005-0000-0000-0000D50A0000}"/>
    <cellStyle name="Standard 12 4 2 3 5 2" xfId="25320" xr:uid="{00000000-0005-0000-0000-0000D50A0000}"/>
    <cellStyle name="Standard 12 4 2 3 5 3" xfId="38804" xr:uid="{00000000-0005-0000-0000-0000D50A0000}"/>
    <cellStyle name="Standard 12 4 2 3 5 4" xfId="52295" xr:uid="{00000000-0005-0000-0000-0000D50A0000}"/>
    <cellStyle name="Standard 12 4 2 3 6" xfId="15251" xr:uid="{00000000-0005-0000-0000-0000D50A0000}"/>
    <cellStyle name="Standard 12 4 2 3 7" xfId="28735" xr:uid="{00000000-0005-0000-0000-0000D50A0000}"/>
    <cellStyle name="Standard 12 4 2 3 8" xfId="42226" xr:uid="{00000000-0005-0000-0000-0000D50A0000}"/>
    <cellStyle name="Standard 12 4 2 4" xfId="2362" xr:uid="{00000000-0005-0000-0000-0000D70A0000}"/>
    <cellStyle name="Standard 12 4 2 4 2" xfId="5724" xr:uid="{00000000-0005-0000-0000-0000D70A0000}"/>
    <cellStyle name="Standard 12 4 2 4 2 2" xfId="19175" xr:uid="{00000000-0005-0000-0000-0000D70A0000}"/>
    <cellStyle name="Standard 12 4 2 4 2 3" xfId="32659" xr:uid="{00000000-0005-0000-0000-0000D70A0000}"/>
    <cellStyle name="Standard 12 4 2 4 2 4" xfId="46150" xr:uid="{00000000-0005-0000-0000-0000D70A0000}"/>
    <cellStyle name="Standard 12 4 2 4 3" xfId="9080" xr:uid="{00000000-0005-0000-0000-0000D70A0000}"/>
    <cellStyle name="Standard 12 4 2 4 3 2" xfId="22531" xr:uid="{00000000-0005-0000-0000-0000D70A0000}"/>
    <cellStyle name="Standard 12 4 2 4 3 3" xfId="36015" xr:uid="{00000000-0005-0000-0000-0000D70A0000}"/>
    <cellStyle name="Standard 12 4 2 4 3 4" xfId="49506" xr:uid="{00000000-0005-0000-0000-0000D70A0000}"/>
    <cellStyle name="Standard 12 4 2 4 4" xfId="12436" xr:uid="{00000000-0005-0000-0000-0000D70A0000}"/>
    <cellStyle name="Standard 12 4 2 4 4 2" xfId="25887" xr:uid="{00000000-0005-0000-0000-0000D70A0000}"/>
    <cellStyle name="Standard 12 4 2 4 4 3" xfId="39371" xr:uid="{00000000-0005-0000-0000-0000D70A0000}"/>
    <cellStyle name="Standard 12 4 2 4 4 4" xfId="52862" xr:uid="{00000000-0005-0000-0000-0000D70A0000}"/>
    <cellStyle name="Standard 12 4 2 4 5" xfId="15818" xr:uid="{00000000-0005-0000-0000-0000D70A0000}"/>
    <cellStyle name="Standard 12 4 2 4 6" xfId="29302" xr:uid="{00000000-0005-0000-0000-0000D70A0000}"/>
    <cellStyle name="Standard 12 4 2 4 7" xfId="42793" xr:uid="{00000000-0005-0000-0000-0000D70A0000}"/>
    <cellStyle name="Standard 12 4 2 5" xfId="3468" xr:uid="{00000000-0005-0000-0000-0000D80A0000}"/>
    <cellStyle name="Standard 12 4 2 5 2" xfId="6829" xr:uid="{00000000-0005-0000-0000-0000D80A0000}"/>
    <cellStyle name="Standard 12 4 2 5 2 2" xfId="20280" xr:uid="{00000000-0005-0000-0000-0000D80A0000}"/>
    <cellStyle name="Standard 12 4 2 5 2 3" xfId="33764" xr:uid="{00000000-0005-0000-0000-0000D80A0000}"/>
    <cellStyle name="Standard 12 4 2 5 2 4" xfId="47255" xr:uid="{00000000-0005-0000-0000-0000D80A0000}"/>
    <cellStyle name="Standard 12 4 2 5 3" xfId="10185" xr:uid="{00000000-0005-0000-0000-0000D80A0000}"/>
    <cellStyle name="Standard 12 4 2 5 3 2" xfId="23636" xr:uid="{00000000-0005-0000-0000-0000D80A0000}"/>
    <cellStyle name="Standard 12 4 2 5 3 3" xfId="37120" xr:uid="{00000000-0005-0000-0000-0000D80A0000}"/>
    <cellStyle name="Standard 12 4 2 5 3 4" xfId="50611" xr:uid="{00000000-0005-0000-0000-0000D80A0000}"/>
    <cellStyle name="Standard 12 4 2 5 4" xfId="13541" xr:uid="{00000000-0005-0000-0000-0000D80A0000}"/>
    <cellStyle name="Standard 12 4 2 5 4 2" xfId="26992" xr:uid="{00000000-0005-0000-0000-0000D80A0000}"/>
    <cellStyle name="Standard 12 4 2 5 4 3" xfId="40476" xr:uid="{00000000-0005-0000-0000-0000D80A0000}"/>
    <cellStyle name="Standard 12 4 2 5 4 4" xfId="53967" xr:uid="{00000000-0005-0000-0000-0000D80A0000}"/>
    <cellStyle name="Standard 12 4 2 5 5" xfId="16923" xr:uid="{00000000-0005-0000-0000-0000D80A0000}"/>
    <cellStyle name="Standard 12 4 2 5 6" xfId="30407" xr:uid="{00000000-0005-0000-0000-0000D80A0000}"/>
    <cellStyle name="Standard 12 4 2 5 7" xfId="43898" xr:uid="{00000000-0005-0000-0000-0000D80A0000}"/>
    <cellStyle name="Standard 12 4 2 6" xfId="4048" xr:uid="{00000000-0005-0000-0000-0000D90A0000}"/>
    <cellStyle name="Standard 12 4 2 6 2" xfId="7405" xr:uid="{00000000-0005-0000-0000-0000D90A0000}"/>
    <cellStyle name="Standard 12 4 2 6 2 2" xfId="20856" xr:uid="{00000000-0005-0000-0000-0000D90A0000}"/>
    <cellStyle name="Standard 12 4 2 6 2 3" xfId="34340" xr:uid="{00000000-0005-0000-0000-0000D90A0000}"/>
    <cellStyle name="Standard 12 4 2 6 2 4" xfId="47831" xr:uid="{00000000-0005-0000-0000-0000D90A0000}"/>
    <cellStyle name="Standard 12 4 2 6 3" xfId="10761" xr:uid="{00000000-0005-0000-0000-0000D90A0000}"/>
    <cellStyle name="Standard 12 4 2 6 3 2" xfId="24212" xr:uid="{00000000-0005-0000-0000-0000D90A0000}"/>
    <cellStyle name="Standard 12 4 2 6 3 3" xfId="37696" xr:uid="{00000000-0005-0000-0000-0000D90A0000}"/>
    <cellStyle name="Standard 12 4 2 6 3 4" xfId="51187" xr:uid="{00000000-0005-0000-0000-0000D90A0000}"/>
    <cellStyle name="Standard 12 4 2 6 4" xfId="14117" xr:uid="{00000000-0005-0000-0000-0000D90A0000}"/>
    <cellStyle name="Standard 12 4 2 6 4 2" xfId="27568" xr:uid="{00000000-0005-0000-0000-0000D90A0000}"/>
    <cellStyle name="Standard 12 4 2 6 4 3" xfId="41052" xr:uid="{00000000-0005-0000-0000-0000D90A0000}"/>
    <cellStyle name="Standard 12 4 2 6 4 4" xfId="54543" xr:uid="{00000000-0005-0000-0000-0000D90A0000}"/>
    <cellStyle name="Standard 12 4 2 6 5" xfId="17499" xr:uid="{00000000-0005-0000-0000-0000D90A0000}"/>
    <cellStyle name="Standard 12 4 2 6 6" xfId="30983" xr:uid="{00000000-0005-0000-0000-0000D90A0000}"/>
    <cellStyle name="Standard 12 4 2 6 7" xfId="44474" xr:uid="{00000000-0005-0000-0000-0000D90A0000}"/>
    <cellStyle name="Standard 12 4 2 7" xfId="4598" xr:uid="{00000000-0005-0000-0000-0000CE0A0000}"/>
    <cellStyle name="Standard 12 4 2 7 2" xfId="18049" xr:uid="{00000000-0005-0000-0000-0000CE0A0000}"/>
    <cellStyle name="Standard 12 4 2 7 3" xfId="31533" xr:uid="{00000000-0005-0000-0000-0000CE0A0000}"/>
    <cellStyle name="Standard 12 4 2 7 4" xfId="45024" xr:uid="{00000000-0005-0000-0000-0000CE0A0000}"/>
    <cellStyle name="Standard 12 4 2 8" xfId="7954" xr:uid="{00000000-0005-0000-0000-0000CE0A0000}"/>
    <cellStyle name="Standard 12 4 2 8 2" xfId="21405" xr:uid="{00000000-0005-0000-0000-0000CE0A0000}"/>
    <cellStyle name="Standard 12 4 2 8 3" xfId="34889" xr:uid="{00000000-0005-0000-0000-0000CE0A0000}"/>
    <cellStyle name="Standard 12 4 2 8 4" xfId="48380" xr:uid="{00000000-0005-0000-0000-0000CE0A0000}"/>
    <cellStyle name="Standard 12 4 2 9" xfId="11310" xr:uid="{00000000-0005-0000-0000-0000CE0A0000}"/>
    <cellStyle name="Standard 12 4 2 9 2" xfId="24761" xr:uid="{00000000-0005-0000-0000-0000CE0A0000}"/>
    <cellStyle name="Standard 12 4 2 9 3" xfId="38245" xr:uid="{00000000-0005-0000-0000-0000CE0A0000}"/>
    <cellStyle name="Standard 12 4 2 9 4" xfId="51736" xr:uid="{00000000-0005-0000-0000-0000CE0A0000}"/>
    <cellStyle name="Standard 12 4 3" xfId="1361" xr:uid="{00000000-0005-0000-0000-0000DA0A0000}"/>
    <cellStyle name="Standard 12 4 3 10" xfId="28323" xr:uid="{00000000-0005-0000-0000-0000DA0A0000}"/>
    <cellStyle name="Standard 12 4 3 11" xfId="41814" xr:uid="{00000000-0005-0000-0000-0000DA0A0000}"/>
    <cellStyle name="Standard 12 4 3 2" xfId="1932" xr:uid="{00000000-0005-0000-0000-0000DB0A0000}"/>
    <cellStyle name="Standard 12 4 3 2 2" xfId="3072" xr:uid="{00000000-0005-0000-0000-0000DC0A0000}"/>
    <cellStyle name="Standard 12 4 3 2 2 2" xfId="6433" xr:uid="{00000000-0005-0000-0000-0000DC0A0000}"/>
    <cellStyle name="Standard 12 4 3 2 2 2 2" xfId="19884" xr:uid="{00000000-0005-0000-0000-0000DC0A0000}"/>
    <cellStyle name="Standard 12 4 3 2 2 2 3" xfId="33368" xr:uid="{00000000-0005-0000-0000-0000DC0A0000}"/>
    <cellStyle name="Standard 12 4 3 2 2 2 4" xfId="46859" xr:uid="{00000000-0005-0000-0000-0000DC0A0000}"/>
    <cellStyle name="Standard 12 4 3 2 2 3" xfId="9789" xr:uid="{00000000-0005-0000-0000-0000DC0A0000}"/>
    <cellStyle name="Standard 12 4 3 2 2 3 2" xfId="23240" xr:uid="{00000000-0005-0000-0000-0000DC0A0000}"/>
    <cellStyle name="Standard 12 4 3 2 2 3 3" xfId="36724" xr:uid="{00000000-0005-0000-0000-0000DC0A0000}"/>
    <cellStyle name="Standard 12 4 3 2 2 3 4" xfId="50215" xr:uid="{00000000-0005-0000-0000-0000DC0A0000}"/>
    <cellStyle name="Standard 12 4 3 2 2 4" xfId="13145" xr:uid="{00000000-0005-0000-0000-0000DC0A0000}"/>
    <cellStyle name="Standard 12 4 3 2 2 4 2" xfId="26596" xr:uid="{00000000-0005-0000-0000-0000DC0A0000}"/>
    <cellStyle name="Standard 12 4 3 2 2 4 3" xfId="40080" xr:uid="{00000000-0005-0000-0000-0000DC0A0000}"/>
    <cellStyle name="Standard 12 4 3 2 2 4 4" xfId="53571" xr:uid="{00000000-0005-0000-0000-0000DC0A0000}"/>
    <cellStyle name="Standard 12 4 3 2 2 5" xfId="16527" xr:uid="{00000000-0005-0000-0000-0000DC0A0000}"/>
    <cellStyle name="Standard 12 4 3 2 2 6" xfId="30011" xr:uid="{00000000-0005-0000-0000-0000DC0A0000}"/>
    <cellStyle name="Standard 12 4 3 2 2 7" xfId="43502" xr:uid="{00000000-0005-0000-0000-0000DC0A0000}"/>
    <cellStyle name="Standard 12 4 3 2 3" xfId="5306" xr:uid="{00000000-0005-0000-0000-0000DB0A0000}"/>
    <cellStyle name="Standard 12 4 3 2 3 2" xfId="18757" xr:uid="{00000000-0005-0000-0000-0000DB0A0000}"/>
    <cellStyle name="Standard 12 4 3 2 3 3" xfId="32241" xr:uid="{00000000-0005-0000-0000-0000DB0A0000}"/>
    <cellStyle name="Standard 12 4 3 2 3 4" xfId="45732" xr:uid="{00000000-0005-0000-0000-0000DB0A0000}"/>
    <cellStyle name="Standard 12 4 3 2 4" xfId="8662" xr:uid="{00000000-0005-0000-0000-0000DB0A0000}"/>
    <cellStyle name="Standard 12 4 3 2 4 2" xfId="22113" xr:uid="{00000000-0005-0000-0000-0000DB0A0000}"/>
    <cellStyle name="Standard 12 4 3 2 4 3" xfId="35597" xr:uid="{00000000-0005-0000-0000-0000DB0A0000}"/>
    <cellStyle name="Standard 12 4 3 2 4 4" xfId="49088" xr:uid="{00000000-0005-0000-0000-0000DB0A0000}"/>
    <cellStyle name="Standard 12 4 3 2 5" xfId="12018" xr:uid="{00000000-0005-0000-0000-0000DB0A0000}"/>
    <cellStyle name="Standard 12 4 3 2 5 2" xfId="25469" xr:uid="{00000000-0005-0000-0000-0000DB0A0000}"/>
    <cellStyle name="Standard 12 4 3 2 5 3" xfId="38953" xr:uid="{00000000-0005-0000-0000-0000DB0A0000}"/>
    <cellStyle name="Standard 12 4 3 2 5 4" xfId="52444" xr:uid="{00000000-0005-0000-0000-0000DB0A0000}"/>
    <cellStyle name="Standard 12 4 3 2 6" xfId="15400" xr:uid="{00000000-0005-0000-0000-0000DB0A0000}"/>
    <cellStyle name="Standard 12 4 3 2 7" xfId="28884" xr:uid="{00000000-0005-0000-0000-0000DB0A0000}"/>
    <cellStyle name="Standard 12 4 3 2 8" xfId="42375" xr:uid="{00000000-0005-0000-0000-0000DB0A0000}"/>
    <cellStyle name="Standard 12 4 3 3" xfId="2512" xr:uid="{00000000-0005-0000-0000-0000DD0A0000}"/>
    <cellStyle name="Standard 12 4 3 3 2" xfId="5873" xr:uid="{00000000-0005-0000-0000-0000DD0A0000}"/>
    <cellStyle name="Standard 12 4 3 3 2 2" xfId="19324" xr:uid="{00000000-0005-0000-0000-0000DD0A0000}"/>
    <cellStyle name="Standard 12 4 3 3 2 3" xfId="32808" xr:uid="{00000000-0005-0000-0000-0000DD0A0000}"/>
    <cellStyle name="Standard 12 4 3 3 2 4" xfId="46299" xr:uid="{00000000-0005-0000-0000-0000DD0A0000}"/>
    <cellStyle name="Standard 12 4 3 3 3" xfId="9229" xr:uid="{00000000-0005-0000-0000-0000DD0A0000}"/>
    <cellStyle name="Standard 12 4 3 3 3 2" xfId="22680" xr:uid="{00000000-0005-0000-0000-0000DD0A0000}"/>
    <cellStyle name="Standard 12 4 3 3 3 3" xfId="36164" xr:uid="{00000000-0005-0000-0000-0000DD0A0000}"/>
    <cellStyle name="Standard 12 4 3 3 3 4" xfId="49655" xr:uid="{00000000-0005-0000-0000-0000DD0A0000}"/>
    <cellStyle name="Standard 12 4 3 3 4" xfId="12585" xr:uid="{00000000-0005-0000-0000-0000DD0A0000}"/>
    <cellStyle name="Standard 12 4 3 3 4 2" xfId="26036" xr:uid="{00000000-0005-0000-0000-0000DD0A0000}"/>
    <cellStyle name="Standard 12 4 3 3 4 3" xfId="39520" xr:uid="{00000000-0005-0000-0000-0000DD0A0000}"/>
    <cellStyle name="Standard 12 4 3 3 4 4" xfId="53011" xr:uid="{00000000-0005-0000-0000-0000DD0A0000}"/>
    <cellStyle name="Standard 12 4 3 3 5" xfId="15967" xr:uid="{00000000-0005-0000-0000-0000DD0A0000}"/>
    <cellStyle name="Standard 12 4 3 3 6" xfId="29451" xr:uid="{00000000-0005-0000-0000-0000DD0A0000}"/>
    <cellStyle name="Standard 12 4 3 3 7" xfId="42942" xr:uid="{00000000-0005-0000-0000-0000DD0A0000}"/>
    <cellStyle name="Standard 12 4 3 4" xfId="3617" xr:uid="{00000000-0005-0000-0000-0000DE0A0000}"/>
    <cellStyle name="Standard 12 4 3 4 2" xfId="6978" xr:uid="{00000000-0005-0000-0000-0000DE0A0000}"/>
    <cellStyle name="Standard 12 4 3 4 2 2" xfId="20429" xr:uid="{00000000-0005-0000-0000-0000DE0A0000}"/>
    <cellStyle name="Standard 12 4 3 4 2 3" xfId="33913" xr:uid="{00000000-0005-0000-0000-0000DE0A0000}"/>
    <cellStyle name="Standard 12 4 3 4 2 4" xfId="47404" xr:uid="{00000000-0005-0000-0000-0000DE0A0000}"/>
    <cellStyle name="Standard 12 4 3 4 3" xfId="10334" xr:uid="{00000000-0005-0000-0000-0000DE0A0000}"/>
    <cellStyle name="Standard 12 4 3 4 3 2" xfId="23785" xr:uid="{00000000-0005-0000-0000-0000DE0A0000}"/>
    <cellStyle name="Standard 12 4 3 4 3 3" xfId="37269" xr:uid="{00000000-0005-0000-0000-0000DE0A0000}"/>
    <cellStyle name="Standard 12 4 3 4 3 4" xfId="50760" xr:uid="{00000000-0005-0000-0000-0000DE0A0000}"/>
    <cellStyle name="Standard 12 4 3 4 4" xfId="13690" xr:uid="{00000000-0005-0000-0000-0000DE0A0000}"/>
    <cellStyle name="Standard 12 4 3 4 4 2" xfId="27141" xr:uid="{00000000-0005-0000-0000-0000DE0A0000}"/>
    <cellStyle name="Standard 12 4 3 4 4 3" xfId="40625" xr:uid="{00000000-0005-0000-0000-0000DE0A0000}"/>
    <cellStyle name="Standard 12 4 3 4 4 4" xfId="54116" xr:uid="{00000000-0005-0000-0000-0000DE0A0000}"/>
    <cellStyle name="Standard 12 4 3 4 5" xfId="17072" xr:uid="{00000000-0005-0000-0000-0000DE0A0000}"/>
    <cellStyle name="Standard 12 4 3 4 6" xfId="30556" xr:uid="{00000000-0005-0000-0000-0000DE0A0000}"/>
    <cellStyle name="Standard 12 4 3 4 7" xfId="44047" xr:uid="{00000000-0005-0000-0000-0000DE0A0000}"/>
    <cellStyle name="Standard 12 4 3 5" xfId="4197" xr:uid="{00000000-0005-0000-0000-0000DF0A0000}"/>
    <cellStyle name="Standard 12 4 3 5 2" xfId="7554" xr:uid="{00000000-0005-0000-0000-0000DF0A0000}"/>
    <cellStyle name="Standard 12 4 3 5 2 2" xfId="21005" xr:uid="{00000000-0005-0000-0000-0000DF0A0000}"/>
    <cellStyle name="Standard 12 4 3 5 2 3" xfId="34489" xr:uid="{00000000-0005-0000-0000-0000DF0A0000}"/>
    <cellStyle name="Standard 12 4 3 5 2 4" xfId="47980" xr:uid="{00000000-0005-0000-0000-0000DF0A0000}"/>
    <cellStyle name="Standard 12 4 3 5 3" xfId="10910" xr:uid="{00000000-0005-0000-0000-0000DF0A0000}"/>
    <cellStyle name="Standard 12 4 3 5 3 2" xfId="24361" xr:uid="{00000000-0005-0000-0000-0000DF0A0000}"/>
    <cellStyle name="Standard 12 4 3 5 3 3" xfId="37845" xr:uid="{00000000-0005-0000-0000-0000DF0A0000}"/>
    <cellStyle name="Standard 12 4 3 5 3 4" xfId="51336" xr:uid="{00000000-0005-0000-0000-0000DF0A0000}"/>
    <cellStyle name="Standard 12 4 3 5 4" xfId="14266" xr:uid="{00000000-0005-0000-0000-0000DF0A0000}"/>
    <cellStyle name="Standard 12 4 3 5 4 2" xfId="27717" xr:uid="{00000000-0005-0000-0000-0000DF0A0000}"/>
    <cellStyle name="Standard 12 4 3 5 4 3" xfId="41201" xr:uid="{00000000-0005-0000-0000-0000DF0A0000}"/>
    <cellStyle name="Standard 12 4 3 5 4 4" xfId="54692" xr:uid="{00000000-0005-0000-0000-0000DF0A0000}"/>
    <cellStyle name="Standard 12 4 3 5 5" xfId="17648" xr:uid="{00000000-0005-0000-0000-0000DF0A0000}"/>
    <cellStyle name="Standard 12 4 3 5 6" xfId="31132" xr:uid="{00000000-0005-0000-0000-0000DF0A0000}"/>
    <cellStyle name="Standard 12 4 3 5 7" xfId="44623" xr:uid="{00000000-0005-0000-0000-0000DF0A0000}"/>
    <cellStyle name="Standard 12 4 3 6" xfId="4747" xr:uid="{00000000-0005-0000-0000-0000DA0A0000}"/>
    <cellStyle name="Standard 12 4 3 6 2" xfId="18198" xr:uid="{00000000-0005-0000-0000-0000DA0A0000}"/>
    <cellStyle name="Standard 12 4 3 6 3" xfId="31682" xr:uid="{00000000-0005-0000-0000-0000DA0A0000}"/>
    <cellStyle name="Standard 12 4 3 6 4" xfId="45173" xr:uid="{00000000-0005-0000-0000-0000DA0A0000}"/>
    <cellStyle name="Standard 12 4 3 7" xfId="8103" xr:uid="{00000000-0005-0000-0000-0000DA0A0000}"/>
    <cellStyle name="Standard 12 4 3 7 2" xfId="21554" xr:uid="{00000000-0005-0000-0000-0000DA0A0000}"/>
    <cellStyle name="Standard 12 4 3 7 3" xfId="35038" xr:uid="{00000000-0005-0000-0000-0000DA0A0000}"/>
    <cellStyle name="Standard 12 4 3 7 4" xfId="48529" xr:uid="{00000000-0005-0000-0000-0000DA0A0000}"/>
    <cellStyle name="Standard 12 4 3 8" xfId="11459" xr:uid="{00000000-0005-0000-0000-0000DA0A0000}"/>
    <cellStyle name="Standard 12 4 3 8 2" xfId="24910" xr:uid="{00000000-0005-0000-0000-0000DA0A0000}"/>
    <cellStyle name="Standard 12 4 3 8 3" xfId="38394" xr:uid="{00000000-0005-0000-0000-0000DA0A0000}"/>
    <cellStyle name="Standard 12 4 3 8 4" xfId="51885" xr:uid="{00000000-0005-0000-0000-0000DA0A0000}"/>
    <cellStyle name="Standard 12 4 3 9" xfId="14840" xr:uid="{00000000-0005-0000-0000-0000DA0A0000}"/>
    <cellStyle name="Standard 12 4 4" xfId="1686" xr:uid="{00000000-0005-0000-0000-0000E00A0000}"/>
    <cellStyle name="Standard 12 4 4 2" xfId="2822" xr:uid="{00000000-0005-0000-0000-0000E10A0000}"/>
    <cellStyle name="Standard 12 4 4 2 2" xfId="6183" xr:uid="{00000000-0005-0000-0000-0000E10A0000}"/>
    <cellStyle name="Standard 12 4 4 2 2 2" xfId="19634" xr:uid="{00000000-0005-0000-0000-0000E10A0000}"/>
    <cellStyle name="Standard 12 4 4 2 2 3" xfId="33118" xr:uid="{00000000-0005-0000-0000-0000E10A0000}"/>
    <cellStyle name="Standard 12 4 4 2 2 4" xfId="46609" xr:uid="{00000000-0005-0000-0000-0000E10A0000}"/>
    <cellStyle name="Standard 12 4 4 2 3" xfId="9539" xr:uid="{00000000-0005-0000-0000-0000E10A0000}"/>
    <cellStyle name="Standard 12 4 4 2 3 2" xfId="22990" xr:uid="{00000000-0005-0000-0000-0000E10A0000}"/>
    <cellStyle name="Standard 12 4 4 2 3 3" xfId="36474" xr:uid="{00000000-0005-0000-0000-0000E10A0000}"/>
    <cellStyle name="Standard 12 4 4 2 3 4" xfId="49965" xr:uid="{00000000-0005-0000-0000-0000E10A0000}"/>
    <cellStyle name="Standard 12 4 4 2 4" xfId="12895" xr:uid="{00000000-0005-0000-0000-0000E10A0000}"/>
    <cellStyle name="Standard 12 4 4 2 4 2" xfId="26346" xr:uid="{00000000-0005-0000-0000-0000E10A0000}"/>
    <cellStyle name="Standard 12 4 4 2 4 3" xfId="39830" xr:uid="{00000000-0005-0000-0000-0000E10A0000}"/>
    <cellStyle name="Standard 12 4 4 2 4 4" xfId="53321" xr:uid="{00000000-0005-0000-0000-0000E10A0000}"/>
    <cellStyle name="Standard 12 4 4 2 5" xfId="16277" xr:uid="{00000000-0005-0000-0000-0000E10A0000}"/>
    <cellStyle name="Standard 12 4 4 2 6" xfId="29761" xr:uid="{00000000-0005-0000-0000-0000E10A0000}"/>
    <cellStyle name="Standard 12 4 4 2 7" xfId="43252" xr:uid="{00000000-0005-0000-0000-0000E10A0000}"/>
    <cellStyle name="Standard 12 4 4 3" xfId="5056" xr:uid="{00000000-0005-0000-0000-0000E00A0000}"/>
    <cellStyle name="Standard 12 4 4 3 2" xfId="18507" xr:uid="{00000000-0005-0000-0000-0000E00A0000}"/>
    <cellStyle name="Standard 12 4 4 3 3" xfId="31991" xr:uid="{00000000-0005-0000-0000-0000E00A0000}"/>
    <cellStyle name="Standard 12 4 4 3 4" xfId="45482" xr:uid="{00000000-0005-0000-0000-0000E00A0000}"/>
    <cellStyle name="Standard 12 4 4 4" xfId="8412" xr:uid="{00000000-0005-0000-0000-0000E00A0000}"/>
    <cellStyle name="Standard 12 4 4 4 2" xfId="21863" xr:uid="{00000000-0005-0000-0000-0000E00A0000}"/>
    <cellStyle name="Standard 12 4 4 4 3" xfId="35347" xr:uid="{00000000-0005-0000-0000-0000E00A0000}"/>
    <cellStyle name="Standard 12 4 4 4 4" xfId="48838" xr:uid="{00000000-0005-0000-0000-0000E00A0000}"/>
    <cellStyle name="Standard 12 4 4 5" xfId="11768" xr:uid="{00000000-0005-0000-0000-0000E00A0000}"/>
    <cellStyle name="Standard 12 4 4 5 2" xfId="25219" xr:uid="{00000000-0005-0000-0000-0000E00A0000}"/>
    <cellStyle name="Standard 12 4 4 5 3" xfId="38703" xr:uid="{00000000-0005-0000-0000-0000E00A0000}"/>
    <cellStyle name="Standard 12 4 4 5 4" xfId="52194" xr:uid="{00000000-0005-0000-0000-0000E00A0000}"/>
    <cellStyle name="Standard 12 4 4 6" xfId="15150" xr:uid="{00000000-0005-0000-0000-0000E00A0000}"/>
    <cellStyle name="Standard 12 4 4 7" xfId="28634" xr:uid="{00000000-0005-0000-0000-0000E00A0000}"/>
    <cellStyle name="Standard 12 4 4 8" xfId="42125" xr:uid="{00000000-0005-0000-0000-0000E00A0000}"/>
    <cellStyle name="Standard 12 4 5" xfId="2246" xr:uid="{00000000-0005-0000-0000-0000E20A0000}"/>
    <cellStyle name="Standard 12 4 5 2" xfId="5620" xr:uid="{00000000-0005-0000-0000-0000E20A0000}"/>
    <cellStyle name="Standard 12 4 5 2 2" xfId="19071" xr:uid="{00000000-0005-0000-0000-0000E20A0000}"/>
    <cellStyle name="Standard 12 4 5 2 3" xfId="32555" xr:uid="{00000000-0005-0000-0000-0000E20A0000}"/>
    <cellStyle name="Standard 12 4 5 2 4" xfId="46046" xr:uid="{00000000-0005-0000-0000-0000E20A0000}"/>
    <cellStyle name="Standard 12 4 5 3" xfId="8976" xr:uid="{00000000-0005-0000-0000-0000E20A0000}"/>
    <cellStyle name="Standard 12 4 5 3 2" xfId="22427" xr:uid="{00000000-0005-0000-0000-0000E20A0000}"/>
    <cellStyle name="Standard 12 4 5 3 3" xfId="35911" xr:uid="{00000000-0005-0000-0000-0000E20A0000}"/>
    <cellStyle name="Standard 12 4 5 3 4" xfId="49402" xr:uid="{00000000-0005-0000-0000-0000E20A0000}"/>
    <cellStyle name="Standard 12 4 5 4" xfId="12332" xr:uid="{00000000-0005-0000-0000-0000E20A0000}"/>
    <cellStyle name="Standard 12 4 5 4 2" xfId="25783" xr:uid="{00000000-0005-0000-0000-0000E20A0000}"/>
    <cellStyle name="Standard 12 4 5 4 3" xfId="39267" xr:uid="{00000000-0005-0000-0000-0000E20A0000}"/>
    <cellStyle name="Standard 12 4 5 4 4" xfId="52758" xr:uid="{00000000-0005-0000-0000-0000E20A0000}"/>
    <cellStyle name="Standard 12 4 5 5" xfId="15714" xr:uid="{00000000-0005-0000-0000-0000E20A0000}"/>
    <cellStyle name="Standard 12 4 5 6" xfId="29198" xr:uid="{00000000-0005-0000-0000-0000E20A0000}"/>
    <cellStyle name="Standard 12 4 5 7" xfId="42689" xr:uid="{00000000-0005-0000-0000-0000E20A0000}"/>
    <cellStyle name="Standard 12 4 6" xfId="3364" xr:uid="{00000000-0005-0000-0000-0000E30A0000}"/>
    <cellStyle name="Standard 12 4 6 2" xfId="6725" xr:uid="{00000000-0005-0000-0000-0000E30A0000}"/>
    <cellStyle name="Standard 12 4 6 2 2" xfId="20176" xr:uid="{00000000-0005-0000-0000-0000E30A0000}"/>
    <cellStyle name="Standard 12 4 6 2 3" xfId="33660" xr:uid="{00000000-0005-0000-0000-0000E30A0000}"/>
    <cellStyle name="Standard 12 4 6 2 4" xfId="47151" xr:uid="{00000000-0005-0000-0000-0000E30A0000}"/>
    <cellStyle name="Standard 12 4 6 3" xfId="10081" xr:uid="{00000000-0005-0000-0000-0000E30A0000}"/>
    <cellStyle name="Standard 12 4 6 3 2" xfId="23532" xr:uid="{00000000-0005-0000-0000-0000E30A0000}"/>
    <cellStyle name="Standard 12 4 6 3 3" xfId="37016" xr:uid="{00000000-0005-0000-0000-0000E30A0000}"/>
    <cellStyle name="Standard 12 4 6 3 4" xfId="50507" xr:uid="{00000000-0005-0000-0000-0000E30A0000}"/>
    <cellStyle name="Standard 12 4 6 4" xfId="13437" xr:uid="{00000000-0005-0000-0000-0000E30A0000}"/>
    <cellStyle name="Standard 12 4 6 4 2" xfId="26888" xr:uid="{00000000-0005-0000-0000-0000E30A0000}"/>
    <cellStyle name="Standard 12 4 6 4 3" xfId="40372" xr:uid="{00000000-0005-0000-0000-0000E30A0000}"/>
    <cellStyle name="Standard 12 4 6 4 4" xfId="53863" xr:uid="{00000000-0005-0000-0000-0000E30A0000}"/>
    <cellStyle name="Standard 12 4 6 5" xfId="16819" xr:uid="{00000000-0005-0000-0000-0000E30A0000}"/>
    <cellStyle name="Standard 12 4 6 6" xfId="30303" xr:uid="{00000000-0005-0000-0000-0000E30A0000}"/>
    <cellStyle name="Standard 12 4 6 7" xfId="43794" xr:uid="{00000000-0005-0000-0000-0000E30A0000}"/>
    <cellStyle name="Standard 12 4 7" xfId="3944" xr:uid="{00000000-0005-0000-0000-0000E40A0000}"/>
    <cellStyle name="Standard 12 4 7 2" xfId="7301" xr:uid="{00000000-0005-0000-0000-0000E40A0000}"/>
    <cellStyle name="Standard 12 4 7 2 2" xfId="20752" xr:uid="{00000000-0005-0000-0000-0000E40A0000}"/>
    <cellStyle name="Standard 12 4 7 2 3" xfId="34236" xr:uid="{00000000-0005-0000-0000-0000E40A0000}"/>
    <cellStyle name="Standard 12 4 7 2 4" xfId="47727" xr:uid="{00000000-0005-0000-0000-0000E40A0000}"/>
    <cellStyle name="Standard 12 4 7 3" xfId="10657" xr:uid="{00000000-0005-0000-0000-0000E40A0000}"/>
    <cellStyle name="Standard 12 4 7 3 2" xfId="24108" xr:uid="{00000000-0005-0000-0000-0000E40A0000}"/>
    <cellStyle name="Standard 12 4 7 3 3" xfId="37592" xr:uid="{00000000-0005-0000-0000-0000E40A0000}"/>
    <cellStyle name="Standard 12 4 7 3 4" xfId="51083" xr:uid="{00000000-0005-0000-0000-0000E40A0000}"/>
    <cellStyle name="Standard 12 4 7 4" xfId="14013" xr:uid="{00000000-0005-0000-0000-0000E40A0000}"/>
    <cellStyle name="Standard 12 4 7 4 2" xfId="27464" xr:uid="{00000000-0005-0000-0000-0000E40A0000}"/>
    <cellStyle name="Standard 12 4 7 4 3" xfId="40948" xr:uid="{00000000-0005-0000-0000-0000E40A0000}"/>
    <cellStyle name="Standard 12 4 7 4 4" xfId="54439" xr:uid="{00000000-0005-0000-0000-0000E40A0000}"/>
    <cellStyle name="Standard 12 4 7 5" xfId="17395" xr:uid="{00000000-0005-0000-0000-0000E40A0000}"/>
    <cellStyle name="Standard 12 4 7 6" xfId="30879" xr:uid="{00000000-0005-0000-0000-0000E40A0000}"/>
    <cellStyle name="Standard 12 4 7 7" xfId="44370" xr:uid="{00000000-0005-0000-0000-0000E40A0000}"/>
    <cellStyle name="Standard 12 4 8" xfId="4494" xr:uid="{00000000-0005-0000-0000-0000CD0A0000}"/>
    <cellStyle name="Standard 12 4 8 2" xfId="17945" xr:uid="{00000000-0005-0000-0000-0000CD0A0000}"/>
    <cellStyle name="Standard 12 4 8 3" xfId="31429" xr:uid="{00000000-0005-0000-0000-0000CD0A0000}"/>
    <cellStyle name="Standard 12 4 8 4" xfId="44920" xr:uid="{00000000-0005-0000-0000-0000CD0A0000}"/>
    <cellStyle name="Standard 12 4 9" xfId="7850" xr:uid="{00000000-0005-0000-0000-0000CD0A0000}"/>
    <cellStyle name="Standard 12 4 9 2" xfId="21301" xr:uid="{00000000-0005-0000-0000-0000CD0A0000}"/>
    <cellStyle name="Standard 12 4 9 3" xfId="34785" xr:uid="{00000000-0005-0000-0000-0000CD0A0000}"/>
    <cellStyle name="Standard 12 4 9 4" xfId="48276" xr:uid="{00000000-0005-0000-0000-0000CD0A0000}"/>
    <cellStyle name="Standard 12 5" xfId="1303" xr:uid="{00000000-0005-0000-0000-0000E50A0000}"/>
    <cellStyle name="Standard 12 5 10" xfId="14777" xr:uid="{00000000-0005-0000-0000-0000E50A0000}"/>
    <cellStyle name="Standard 12 5 11" xfId="28260" xr:uid="{00000000-0005-0000-0000-0000E50A0000}"/>
    <cellStyle name="Standard 12 5 12" xfId="41751" xr:uid="{00000000-0005-0000-0000-0000E50A0000}"/>
    <cellStyle name="Standard 12 5 2" xfId="1542" xr:uid="{00000000-0005-0000-0000-0000E60A0000}"/>
    <cellStyle name="Standard 12 5 2 10" xfId="28510" xr:uid="{00000000-0005-0000-0000-0000E60A0000}"/>
    <cellStyle name="Standard 12 5 2 11" xfId="42001" xr:uid="{00000000-0005-0000-0000-0000E60A0000}"/>
    <cellStyle name="Standard 12 5 2 2" xfId="2118" xr:uid="{00000000-0005-0000-0000-0000E70A0000}"/>
    <cellStyle name="Standard 12 5 2 2 2" xfId="3259" xr:uid="{00000000-0005-0000-0000-0000E80A0000}"/>
    <cellStyle name="Standard 12 5 2 2 2 2" xfId="6620" xr:uid="{00000000-0005-0000-0000-0000E80A0000}"/>
    <cellStyle name="Standard 12 5 2 2 2 2 2" xfId="20071" xr:uid="{00000000-0005-0000-0000-0000E80A0000}"/>
    <cellStyle name="Standard 12 5 2 2 2 2 3" xfId="33555" xr:uid="{00000000-0005-0000-0000-0000E80A0000}"/>
    <cellStyle name="Standard 12 5 2 2 2 2 4" xfId="47046" xr:uid="{00000000-0005-0000-0000-0000E80A0000}"/>
    <cellStyle name="Standard 12 5 2 2 2 3" xfId="9976" xr:uid="{00000000-0005-0000-0000-0000E80A0000}"/>
    <cellStyle name="Standard 12 5 2 2 2 3 2" xfId="23427" xr:uid="{00000000-0005-0000-0000-0000E80A0000}"/>
    <cellStyle name="Standard 12 5 2 2 2 3 3" xfId="36911" xr:uid="{00000000-0005-0000-0000-0000E80A0000}"/>
    <cellStyle name="Standard 12 5 2 2 2 3 4" xfId="50402" xr:uid="{00000000-0005-0000-0000-0000E80A0000}"/>
    <cellStyle name="Standard 12 5 2 2 2 4" xfId="13332" xr:uid="{00000000-0005-0000-0000-0000E80A0000}"/>
    <cellStyle name="Standard 12 5 2 2 2 4 2" xfId="26783" xr:uid="{00000000-0005-0000-0000-0000E80A0000}"/>
    <cellStyle name="Standard 12 5 2 2 2 4 3" xfId="40267" xr:uid="{00000000-0005-0000-0000-0000E80A0000}"/>
    <cellStyle name="Standard 12 5 2 2 2 4 4" xfId="53758" xr:uid="{00000000-0005-0000-0000-0000E80A0000}"/>
    <cellStyle name="Standard 12 5 2 2 2 5" xfId="16714" xr:uid="{00000000-0005-0000-0000-0000E80A0000}"/>
    <cellStyle name="Standard 12 5 2 2 2 6" xfId="30198" xr:uid="{00000000-0005-0000-0000-0000E80A0000}"/>
    <cellStyle name="Standard 12 5 2 2 2 7" xfId="43689" xr:uid="{00000000-0005-0000-0000-0000E80A0000}"/>
    <cellStyle name="Standard 12 5 2 2 3" xfId="5493" xr:uid="{00000000-0005-0000-0000-0000E70A0000}"/>
    <cellStyle name="Standard 12 5 2 2 3 2" xfId="18944" xr:uid="{00000000-0005-0000-0000-0000E70A0000}"/>
    <cellStyle name="Standard 12 5 2 2 3 3" xfId="32428" xr:uid="{00000000-0005-0000-0000-0000E70A0000}"/>
    <cellStyle name="Standard 12 5 2 2 3 4" xfId="45919" xr:uid="{00000000-0005-0000-0000-0000E70A0000}"/>
    <cellStyle name="Standard 12 5 2 2 4" xfId="8849" xr:uid="{00000000-0005-0000-0000-0000E70A0000}"/>
    <cellStyle name="Standard 12 5 2 2 4 2" xfId="22300" xr:uid="{00000000-0005-0000-0000-0000E70A0000}"/>
    <cellStyle name="Standard 12 5 2 2 4 3" xfId="35784" xr:uid="{00000000-0005-0000-0000-0000E70A0000}"/>
    <cellStyle name="Standard 12 5 2 2 4 4" xfId="49275" xr:uid="{00000000-0005-0000-0000-0000E70A0000}"/>
    <cellStyle name="Standard 12 5 2 2 5" xfId="12205" xr:uid="{00000000-0005-0000-0000-0000E70A0000}"/>
    <cellStyle name="Standard 12 5 2 2 5 2" xfId="25656" xr:uid="{00000000-0005-0000-0000-0000E70A0000}"/>
    <cellStyle name="Standard 12 5 2 2 5 3" xfId="39140" xr:uid="{00000000-0005-0000-0000-0000E70A0000}"/>
    <cellStyle name="Standard 12 5 2 2 5 4" xfId="52631" xr:uid="{00000000-0005-0000-0000-0000E70A0000}"/>
    <cellStyle name="Standard 12 5 2 2 6" xfId="15587" xr:uid="{00000000-0005-0000-0000-0000E70A0000}"/>
    <cellStyle name="Standard 12 5 2 2 7" xfId="29071" xr:uid="{00000000-0005-0000-0000-0000E70A0000}"/>
    <cellStyle name="Standard 12 5 2 2 8" xfId="42562" xr:uid="{00000000-0005-0000-0000-0000E70A0000}"/>
    <cellStyle name="Standard 12 5 2 3" xfId="2699" xr:uid="{00000000-0005-0000-0000-0000E90A0000}"/>
    <cellStyle name="Standard 12 5 2 3 2" xfId="6060" xr:uid="{00000000-0005-0000-0000-0000E90A0000}"/>
    <cellStyle name="Standard 12 5 2 3 2 2" xfId="19511" xr:uid="{00000000-0005-0000-0000-0000E90A0000}"/>
    <cellStyle name="Standard 12 5 2 3 2 3" xfId="32995" xr:uid="{00000000-0005-0000-0000-0000E90A0000}"/>
    <cellStyle name="Standard 12 5 2 3 2 4" xfId="46486" xr:uid="{00000000-0005-0000-0000-0000E90A0000}"/>
    <cellStyle name="Standard 12 5 2 3 3" xfId="9416" xr:uid="{00000000-0005-0000-0000-0000E90A0000}"/>
    <cellStyle name="Standard 12 5 2 3 3 2" xfId="22867" xr:uid="{00000000-0005-0000-0000-0000E90A0000}"/>
    <cellStyle name="Standard 12 5 2 3 3 3" xfId="36351" xr:uid="{00000000-0005-0000-0000-0000E90A0000}"/>
    <cellStyle name="Standard 12 5 2 3 3 4" xfId="49842" xr:uid="{00000000-0005-0000-0000-0000E90A0000}"/>
    <cellStyle name="Standard 12 5 2 3 4" xfId="12772" xr:uid="{00000000-0005-0000-0000-0000E90A0000}"/>
    <cellStyle name="Standard 12 5 2 3 4 2" xfId="26223" xr:uid="{00000000-0005-0000-0000-0000E90A0000}"/>
    <cellStyle name="Standard 12 5 2 3 4 3" xfId="39707" xr:uid="{00000000-0005-0000-0000-0000E90A0000}"/>
    <cellStyle name="Standard 12 5 2 3 4 4" xfId="53198" xr:uid="{00000000-0005-0000-0000-0000E90A0000}"/>
    <cellStyle name="Standard 12 5 2 3 5" xfId="16154" xr:uid="{00000000-0005-0000-0000-0000E90A0000}"/>
    <cellStyle name="Standard 12 5 2 3 6" xfId="29638" xr:uid="{00000000-0005-0000-0000-0000E90A0000}"/>
    <cellStyle name="Standard 12 5 2 3 7" xfId="43129" xr:uid="{00000000-0005-0000-0000-0000E90A0000}"/>
    <cellStyle name="Standard 12 5 2 4" xfId="3804" xr:uid="{00000000-0005-0000-0000-0000EA0A0000}"/>
    <cellStyle name="Standard 12 5 2 4 2" xfId="7165" xr:uid="{00000000-0005-0000-0000-0000EA0A0000}"/>
    <cellStyle name="Standard 12 5 2 4 2 2" xfId="20616" xr:uid="{00000000-0005-0000-0000-0000EA0A0000}"/>
    <cellStyle name="Standard 12 5 2 4 2 3" xfId="34100" xr:uid="{00000000-0005-0000-0000-0000EA0A0000}"/>
    <cellStyle name="Standard 12 5 2 4 2 4" xfId="47591" xr:uid="{00000000-0005-0000-0000-0000EA0A0000}"/>
    <cellStyle name="Standard 12 5 2 4 3" xfId="10521" xr:uid="{00000000-0005-0000-0000-0000EA0A0000}"/>
    <cellStyle name="Standard 12 5 2 4 3 2" xfId="23972" xr:uid="{00000000-0005-0000-0000-0000EA0A0000}"/>
    <cellStyle name="Standard 12 5 2 4 3 3" xfId="37456" xr:uid="{00000000-0005-0000-0000-0000EA0A0000}"/>
    <cellStyle name="Standard 12 5 2 4 3 4" xfId="50947" xr:uid="{00000000-0005-0000-0000-0000EA0A0000}"/>
    <cellStyle name="Standard 12 5 2 4 4" xfId="13877" xr:uid="{00000000-0005-0000-0000-0000EA0A0000}"/>
    <cellStyle name="Standard 12 5 2 4 4 2" xfId="27328" xr:uid="{00000000-0005-0000-0000-0000EA0A0000}"/>
    <cellStyle name="Standard 12 5 2 4 4 3" xfId="40812" xr:uid="{00000000-0005-0000-0000-0000EA0A0000}"/>
    <cellStyle name="Standard 12 5 2 4 4 4" xfId="54303" xr:uid="{00000000-0005-0000-0000-0000EA0A0000}"/>
    <cellStyle name="Standard 12 5 2 4 5" xfId="17259" xr:uid="{00000000-0005-0000-0000-0000EA0A0000}"/>
    <cellStyle name="Standard 12 5 2 4 6" xfId="30743" xr:uid="{00000000-0005-0000-0000-0000EA0A0000}"/>
    <cellStyle name="Standard 12 5 2 4 7" xfId="44234" xr:uid="{00000000-0005-0000-0000-0000EA0A0000}"/>
    <cellStyle name="Standard 12 5 2 5" xfId="4384" xr:uid="{00000000-0005-0000-0000-0000EB0A0000}"/>
    <cellStyle name="Standard 12 5 2 5 2" xfId="7741" xr:uid="{00000000-0005-0000-0000-0000EB0A0000}"/>
    <cellStyle name="Standard 12 5 2 5 2 2" xfId="21192" xr:uid="{00000000-0005-0000-0000-0000EB0A0000}"/>
    <cellStyle name="Standard 12 5 2 5 2 3" xfId="34676" xr:uid="{00000000-0005-0000-0000-0000EB0A0000}"/>
    <cellStyle name="Standard 12 5 2 5 2 4" xfId="48167" xr:uid="{00000000-0005-0000-0000-0000EB0A0000}"/>
    <cellStyle name="Standard 12 5 2 5 3" xfId="11097" xr:uid="{00000000-0005-0000-0000-0000EB0A0000}"/>
    <cellStyle name="Standard 12 5 2 5 3 2" xfId="24548" xr:uid="{00000000-0005-0000-0000-0000EB0A0000}"/>
    <cellStyle name="Standard 12 5 2 5 3 3" xfId="38032" xr:uid="{00000000-0005-0000-0000-0000EB0A0000}"/>
    <cellStyle name="Standard 12 5 2 5 3 4" xfId="51523" xr:uid="{00000000-0005-0000-0000-0000EB0A0000}"/>
    <cellStyle name="Standard 12 5 2 5 4" xfId="14453" xr:uid="{00000000-0005-0000-0000-0000EB0A0000}"/>
    <cellStyle name="Standard 12 5 2 5 4 2" xfId="27904" xr:uid="{00000000-0005-0000-0000-0000EB0A0000}"/>
    <cellStyle name="Standard 12 5 2 5 4 3" xfId="41388" xr:uid="{00000000-0005-0000-0000-0000EB0A0000}"/>
    <cellStyle name="Standard 12 5 2 5 4 4" xfId="54879" xr:uid="{00000000-0005-0000-0000-0000EB0A0000}"/>
    <cellStyle name="Standard 12 5 2 5 5" xfId="17835" xr:uid="{00000000-0005-0000-0000-0000EB0A0000}"/>
    <cellStyle name="Standard 12 5 2 5 6" xfId="31319" xr:uid="{00000000-0005-0000-0000-0000EB0A0000}"/>
    <cellStyle name="Standard 12 5 2 5 7" xfId="44810" xr:uid="{00000000-0005-0000-0000-0000EB0A0000}"/>
    <cellStyle name="Standard 12 5 2 6" xfId="4934" xr:uid="{00000000-0005-0000-0000-0000E60A0000}"/>
    <cellStyle name="Standard 12 5 2 6 2" xfId="18385" xr:uid="{00000000-0005-0000-0000-0000E60A0000}"/>
    <cellStyle name="Standard 12 5 2 6 3" xfId="31869" xr:uid="{00000000-0005-0000-0000-0000E60A0000}"/>
    <cellStyle name="Standard 12 5 2 6 4" xfId="45360" xr:uid="{00000000-0005-0000-0000-0000E60A0000}"/>
    <cellStyle name="Standard 12 5 2 7" xfId="8290" xr:uid="{00000000-0005-0000-0000-0000E60A0000}"/>
    <cellStyle name="Standard 12 5 2 7 2" xfId="21741" xr:uid="{00000000-0005-0000-0000-0000E60A0000}"/>
    <cellStyle name="Standard 12 5 2 7 3" xfId="35225" xr:uid="{00000000-0005-0000-0000-0000E60A0000}"/>
    <cellStyle name="Standard 12 5 2 7 4" xfId="48716" xr:uid="{00000000-0005-0000-0000-0000E60A0000}"/>
    <cellStyle name="Standard 12 5 2 8" xfId="11646" xr:uid="{00000000-0005-0000-0000-0000E60A0000}"/>
    <cellStyle name="Standard 12 5 2 8 2" xfId="25097" xr:uid="{00000000-0005-0000-0000-0000E60A0000}"/>
    <cellStyle name="Standard 12 5 2 8 3" xfId="38581" xr:uid="{00000000-0005-0000-0000-0000E60A0000}"/>
    <cellStyle name="Standard 12 5 2 8 4" xfId="52072" xr:uid="{00000000-0005-0000-0000-0000E60A0000}"/>
    <cellStyle name="Standard 12 5 2 9" xfId="15027" xr:uid="{00000000-0005-0000-0000-0000E60A0000}"/>
    <cellStyle name="Standard 12 5 3" xfId="1869" xr:uid="{00000000-0005-0000-0000-0000EC0A0000}"/>
    <cellStyle name="Standard 12 5 3 2" xfId="3009" xr:uid="{00000000-0005-0000-0000-0000ED0A0000}"/>
    <cellStyle name="Standard 12 5 3 2 2" xfId="6370" xr:uid="{00000000-0005-0000-0000-0000ED0A0000}"/>
    <cellStyle name="Standard 12 5 3 2 2 2" xfId="19821" xr:uid="{00000000-0005-0000-0000-0000ED0A0000}"/>
    <cellStyle name="Standard 12 5 3 2 2 3" xfId="33305" xr:uid="{00000000-0005-0000-0000-0000ED0A0000}"/>
    <cellStyle name="Standard 12 5 3 2 2 4" xfId="46796" xr:uid="{00000000-0005-0000-0000-0000ED0A0000}"/>
    <cellStyle name="Standard 12 5 3 2 3" xfId="9726" xr:uid="{00000000-0005-0000-0000-0000ED0A0000}"/>
    <cellStyle name="Standard 12 5 3 2 3 2" xfId="23177" xr:uid="{00000000-0005-0000-0000-0000ED0A0000}"/>
    <cellStyle name="Standard 12 5 3 2 3 3" xfId="36661" xr:uid="{00000000-0005-0000-0000-0000ED0A0000}"/>
    <cellStyle name="Standard 12 5 3 2 3 4" xfId="50152" xr:uid="{00000000-0005-0000-0000-0000ED0A0000}"/>
    <cellStyle name="Standard 12 5 3 2 4" xfId="13082" xr:uid="{00000000-0005-0000-0000-0000ED0A0000}"/>
    <cellStyle name="Standard 12 5 3 2 4 2" xfId="26533" xr:uid="{00000000-0005-0000-0000-0000ED0A0000}"/>
    <cellStyle name="Standard 12 5 3 2 4 3" xfId="40017" xr:uid="{00000000-0005-0000-0000-0000ED0A0000}"/>
    <cellStyle name="Standard 12 5 3 2 4 4" xfId="53508" xr:uid="{00000000-0005-0000-0000-0000ED0A0000}"/>
    <cellStyle name="Standard 12 5 3 2 5" xfId="16464" xr:uid="{00000000-0005-0000-0000-0000ED0A0000}"/>
    <cellStyle name="Standard 12 5 3 2 6" xfId="29948" xr:uid="{00000000-0005-0000-0000-0000ED0A0000}"/>
    <cellStyle name="Standard 12 5 3 2 7" xfId="43439" xr:uid="{00000000-0005-0000-0000-0000ED0A0000}"/>
    <cellStyle name="Standard 12 5 3 3" xfId="5243" xr:uid="{00000000-0005-0000-0000-0000EC0A0000}"/>
    <cellStyle name="Standard 12 5 3 3 2" xfId="18694" xr:uid="{00000000-0005-0000-0000-0000EC0A0000}"/>
    <cellStyle name="Standard 12 5 3 3 3" xfId="32178" xr:uid="{00000000-0005-0000-0000-0000EC0A0000}"/>
    <cellStyle name="Standard 12 5 3 3 4" xfId="45669" xr:uid="{00000000-0005-0000-0000-0000EC0A0000}"/>
    <cellStyle name="Standard 12 5 3 4" xfId="8599" xr:uid="{00000000-0005-0000-0000-0000EC0A0000}"/>
    <cellStyle name="Standard 12 5 3 4 2" xfId="22050" xr:uid="{00000000-0005-0000-0000-0000EC0A0000}"/>
    <cellStyle name="Standard 12 5 3 4 3" xfId="35534" xr:uid="{00000000-0005-0000-0000-0000EC0A0000}"/>
    <cellStyle name="Standard 12 5 3 4 4" xfId="49025" xr:uid="{00000000-0005-0000-0000-0000EC0A0000}"/>
    <cellStyle name="Standard 12 5 3 5" xfId="11955" xr:uid="{00000000-0005-0000-0000-0000EC0A0000}"/>
    <cellStyle name="Standard 12 5 3 5 2" xfId="25406" xr:uid="{00000000-0005-0000-0000-0000EC0A0000}"/>
    <cellStyle name="Standard 12 5 3 5 3" xfId="38890" xr:uid="{00000000-0005-0000-0000-0000EC0A0000}"/>
    <cellStyle name="Standard 12 5 3 5 4" xfId="52381" xr:uid="{00000000-0005-0000-0000-0000EC0A0000}"/>
    <cellStyle name="Standard 12 5 3 6" xfId="15337" xr:uid="{00000000-0005-0000-0000-0000EC0A0000}"/>
    <cellStyle name="Standard 12 5 3 7" xfId="28821" xr:uid="{00000000-0005-0000-0000-0000EC0A0000}"/>
    <cellStyle name="Standard 12 5 3 8" xfId="42312" xr:uid="{00000000-0005-0000-0000-0000EC0A0000}"/>
    <cellStyle name="Standard 12 5 4" xfId="2448" xr:uid="{00000000-0005-0000-0000-0000EE0A0000}"/>
    <cellStyle name="Standard 12 5 4 2" xfId="5810" xr:uid="{00000000-0005-0000-0000-0000EE0A0000}"/>
    <cellStyle name="Standard 12 5 4 2 2" xfId="19261" xr:uid="{00000000-0005-0000-0000-0000EE0A0000}"/>
    <cellStyle name="Standard 12 5 4 2 3" xfId="32745" xr:uid="{00000000-0005-0000-0000-0000EE0A0000}"/>
    <cellStyle name="Standard 12 5 4 2 4" xfId="46236" xr:uid="{00000000-0005-0000-0000-0000EE0A0000}"/>
    <cellStyle name="Standard 12 5 4 3" xfId="9166" xr:uid="{00000000-0005-0000-0000-0000EE0A0000}"/>
    <cellStyle name="Standard 12 5 4 3 2" xfId="22617" xr:uid="{00000000-0005-0000-0000-0000EE0A0000}"/>
    <cellStyle name="Standard 12 5 4 3 3" xfId="36101" xr:uid="{00000000-0005-0000-0000-0000EE0A0000}"/>
    <cellStyle name="Standard 12 5 4 3 4" xfId="49592" xr:uid="{00000000-0005-0000-0000-0000EE0A0000}"/>
    <cellStyle name="Standard 12 5 4 4" xfId="12522" xr:uid="{00000000-0005-0000-0000-0000EE0A0000}"/>
    <cellStyle name="Standard 12 5 4 4 2" xfId="25973" xr:uid="{00000000-0005-0000-0000-0000EE0A0000}"/>
    <cellStyle name="Standard 12 5 4 4 3" xfId="39457" xr:uid="{00000000-0005-0000-0000-0000EE0A0000}"/>
    <cellStyle name="Standard 12 5 4 4 4" xfId="52948" xr:uid="{00000000-0005-0000-0000-0000EE0A0000}"/>
    <cellStyle name="Standard 12 5 4 5" xfId="15904" xr:uid="{00000000-0005-0000-0000-0000EE0A0000}"/>
    <cellStyle name="Standard 12 5 4 6" xfId="29388" xr:uid="{00000000-0005-0000-0000-0000EE0A0000}"/>
    <cellStyle name="Standard 12 5 4 7" xfId="42879" xr:uid="{00000000-0005-0000-0000-0000EE0A0000}"/>
    <cellStyle name="Standard 12 5 5" xfId="3554" xr:uid="{00000000-0005-0000-0000-0000EF0A0000}"/>
    <cellStyle name="Standard 12 5 5 2" xfId="6915" xr:uid="{00000000-0005-0000-0000-0000EF0A0000}"/>
    <cellStyle name="Standard 12 5 5 2 2" xfId="20366" xr:uid="{00000000-0005-0000-0000-0000EF0A0000}"/>
    <cellStyle name="Standard 12 5 5 2 3" xfId="33850" xr:uid="{00000000-0005-0000-0000-0000EF0A0000}"/>
    <cellStyle name="Standard 12 5 5 2 4" xfId="47341" xr:uid="{00000000-0005-0000-0000-0000EF0A0000}"/>
    <cellStyle name="Standard 12 5 5 3" xfId="10271" xr:uid="{00000000-0005-0000-0000-0000EF0A0000}"/>
    <cellStyle name="Standard 12 5 5 3 2" xfId="23722" xr:uid="{00000000-0005-0000-0000-0000EF0A0000}"/>
    <cellStyle name="Standard 12 5 5 3 3" xfId="37206" xr:uid="{00000000-0005-0000-0000-0000EF0A0000}"/>
    <cellStyle name="Standard 12 5 5 3 4" xfId="50697" xr:uid="{00000000-0005-0000-0000-0000EF0A0000}"/>
    <cellStyle name="Standard 12 5 5 4" xfId="13627" xr:uid="{00000000-0005-0000-0000-0000EF0A0000}"/>
    <cellStyle name="Standard 12 5 5 4 2" xfId="27078" xr:uid="{00000000-0005-0000-0000-0000EF0A0000}"/>
    <cellStyle name="Standard 12 5 5 4 3" xfId="40562" xr:uid="{00000000-0005-0000-0000-0000EF0A0000}"/>
    <cellStyle name="Standard 12 5 5 4 4" xfId="54053" xr:uid="{00000000-0005-0000-0000-0000EF0A0000}"/>
    <cellStyle name="Standard 12 5 5 5" xfId="17009" xr:uid="{00000000-0005-0000-0000-0000EF0A0000}"/>
    <cellStyle name="Standard 12 5 5 6" xfId="30493" xr:uid="{00000000-0005-0000-0000-0000EF0A0000}"/>
    <cellStyle name="Standard 12 5 5 7" xfId="43984" xr:uid="{00000000-0005-0000-0000-0000EF0A0000}"/>
    <cellStyle name="Standard 12 5 6" xfId="4134" xr:uid="{00000000-0005-0000-0000-0000F00A0000}"/>
    <cellStyle name="Standard 12 5 6 2" xfId="7491" xr:uid="{00000000-0005-0000-0000-0000F00A0000}"/>
    <cellStyle name="Standard 12 5 6 2 2" xfId="20942" xr:uid="{00000000-0005-0000-0000-0000F00A0000}"/>
    <cellStyle name="Standard 12 5 6 2 3" xfId="34426" xr:uid="{00000000-0005-0000-0000-0000F00A0000}"/>
    <cellStyle name="Standard 12 5 6 2 4" xfId="47917" xr:uid="{00000000-0005-0000-0000-0000F00A0000}"/>
    <cellStyle name="Standard 12 5 6 3" xfId="10847" xr:uid="{00000000-0005-0000-0000-0000F00A0000}"/>
    <cellStyle name="Standard 12 5 6 3 2" xfId="24298" xr:uid="{00000000-0005-0000-0000-0000F00A0000}"/>
    <cellStyle name="Standard 12 5 6 3 3" xfId="37782" xr:uid="{00000000-0005-0000-0000-0000F00A0000}"/>
    <cellStyle name="Standard 12 5 6 3 4" xfId="51273" xr:uid="{00000000-0005-0000-0000-0000F00A0000}"/>
    <cellStyle name="Standard 12 5 6 4" xfId="14203" xr:uid="{00000000-0005-0000-0000-0000F00A0000}"/>
    <cellStyle name="Standard 12 5 6 4 2" xfId="27654" xr:uid="{00000000-0005-0000-0000-0000F00A0000}"/>
    <cellStyle name="Standard 12 5 6 4 3" xfId="41138" xr:uid="{00000000-0005-0000-0000-0000F00A0000}"/>
    <cellStyle name="Standard 12 5 6 4 4" xfId="54629" xr:uid="{00000000-0005-0000-0000-0000F00A0000}"/>
    <cellStyle name="Standard 12 5 6 5" xfId="17585" xr:uid="{00000000-0005-0000-0000-0000F00A0000}"/>
    <cellStyle name="Standard 12 5 6 6" xfId="31069" xr:uid="{00000000-0005-0000-0000-0000F00A0000}"/>
    <cellStyle name="Standard 12 5 6 7" xfId="44560" xr:uid="{00000000-0005-0000-0000-0000F00A0000}"/>
    <cellStyle name="Standard 12 5 7" xfId="4684" xr:uid="{00000000-0005-0000-0000-0000E50A0000}"/>
    <cellStyle name="Standard 12 5 7 2" xfId="18135" xr:uid="{00000000-0005-0000-0000-0000E50A0000}"/>
    <cellStyle name="Standard 12 5 7 3" xfId="31619" xr:uid="{00000000-0005-0000-0000-0000E50A0000}"/>
    <cellStyle name="Standard 12 5 7 4" xfId="45110" xr:uid="{00000000-0005-0000-0000-0000E50A0000}"/>
    <cellStyle name="Standard 12 5 8" xfId="8040" xr:uid="{00000000-0005-0000-0000-0000E50A0000}"/>
    <cellStyle name="Standard 12 5 8 2" xfId="21491" xr:uid="{00000000-0005-0000-0000-0000E50A0000}"/>
    <cellStyle name="Standard 12 5 8 3" xfId="34975" xr:uid="{00000000-0005-0000-0000-0000E50A0000}"/>
    <cellStyle name="Standard 12 5 8 4" xfId="48466" xr:uid="{00000000-0005-0000-0000-0000E50A0000}"/>
    <cellStyle name="Standard 12 5 9" xfId="11396" xr:uid="{00000000-0005-0000-0000-0000E50A0000}"/>
    <cellStyle name="Standard 12 5 9 2" xfId="24847" xr:uid="{00000000-0005-0000-0000-0000E50A0000}"/>
    <cellStyle name="Standard 12 5 9 3" xfId="38331" xr:uid="{00000000-0005-0000-0000-0000E50A0000}"/>
    <cellStyle name="Standard 12 5 9 4" xfId="51822" xr:uid="{00000000-0005-0000-0000-0000E50A0000}"/>
    <cellStyle name="Standard 12 6" xfId="1007" xr:uid="{00000000-0005-0000-0000-00005A000000}"/>
    <cellStyle name="Standard 13" xfId="236" xr:uid="{00000000-0005-0000-0000-00001D020000}"/>
    <cellStyle name="Standard 13 10" xfId="1643" xr:uid="{00000000-0005-0000-0000-0000F20A0000}"/>
    <cellStyle name="Standard 13 10 2" xfId="2779" xr:uid="{00000000-0005-0000-0000-0000F30A0000}"/>
    <cellStyle name="Standard 13 10 2 2" xfId="6140" xr:uid="{00000000-0005-0000-0000-0000F30A0000}"/>
    <cellStyle name="Standard 13 10 2 2 2" xfId="19591" xr:uid="{00000000-0005-0000-0000-0000F30A0000}"/>
    <cellStyle name="Standard 13 10 2 2 3" xfId="33075" xr:uid="{00000000-0005-0000-0000-0000F30A0000}"/>
    <cellStyle name="Standard 13 10 2 2 4" xfId="46566" xr:uid="{00000000-0005-0000-0000-0000F30A0000}"/>
    <cellStyle name="Standard 13 10 2 3" xfId="9496" xr:uid="{00000000-0005-0000-0000-0000F30A0000}"/>
    <cellStyle name="Standard 13 10 2 3 2" xfId="22947" xr:uid="{00000000-0005-0000-0000-0000F30A0000}"/>
    <cellStyle name="Standard 13 10 2 3 3" xfId="36431" xr:uid="{00000000-0005-0000-0000-0000F30A0000}"/>
    <cellStyle name="Standard 13 10 2 3 4" xfId="49922" xr:uid="{00000000-0005-0000-0000-0000F30A0000}"/>
    <cellStyle name="Standard 13 10 2 4" xfId="12852" xr:uid="{00000000-0005-0000-0000-0000F30A0000}"/>
    <cellStyle name="Standard 13 10 2 4 2" xfId="26303" xr:uid="{00000000-0005-0000-0000-0000F30A0000}"/>
    <cellStyle name="Standard 13 10 2 4 3" xfId="39787" xr:uid="{00000000-0005-0000-0000-0000F30A0000}"/>
    <cellStyle name="Standard 13 10 2 4 4" xfId="53278" xr:uid="{00000000-0005-0000-0000-0000F30A0000}"/>
    <cellStyle name="Standard 13 10 2 5" xfId="16234" xr:uid="{00000000-0005-0000-0000-0000F30A0000}"/>
    <cellStyle name="Standard 13 10 2 6" xfId="29718" xr:uid="{00000000-0005-0000-0000-0000F30A0000}"/>
    <cellStyle name="Standard 13 10 2 7" xfId="43209" xr:uid="{00000000-0005-0000-0000-0000F30A0000}"/>
    <cellStyle name="Standard 13 10 3" xfId="5013" xr:uid="{00000000-0005-0000-0000-0000F20A0000}"/>
    <cellStyle name="Standard 13 10 3 2" xfId="18464" xr:uid="{00000000-0005-0000-0000-0000F20A0000}"/>
    <cellStyle name="Standard 13 10 3 3" xfId="31948" xr:uid="{00000000-0005-0000-0000-0000F20A0000}"/>
    <cellStyle name="Standard 13 10 3 4" xfId="45439" xr:uid="{00000000-0005-0000-0000-0000F20A0000}"/>
    <cellStyle name="Standard 13 10 4" xfId="8369" xr:uid="{00000000-0005-0000-0000-0000F20A0000}"/>
    <cellStyle name="Standard 13 10 4 2" xfId="21820" xr:uid="{00000000-0005-0000-0000-0000F20A0000}"/>
    <cellStyle name="Standard 13 10 4 3" xfId="35304" xr:uid="{00000000-0005-0000-0000-0000F20A0000}"/>
    <cellStyle name="Standard 13 10 4 4" xfId="48795" xr:uid="{00000000-0005-0000-0000-0000F20A0000}"/>
    <cellStyle name="Standard 13 10 5" xfId="11725" xr:uid="{00000000-0005-0000-0000-0000F20A0000}"/>
    <cellStyle name="Standard 13 10 5 2" xfId="25176" xr:uid="{00000000-0005-0000-0000-0000F20A0000}"/>
    <cellStyle name="Standard 13 10 5 3" xfId="38660" xr:uid="{00000000-0005-0000-0000-0000F20A0000}"/>
    <cellStyle name="Standard 13 10 5 4" xfId="52151" xr:uid="{00000000-0005-0000-0000-0000F20A0000}"/>
    <cellStyle name="Standard 13 10 6" xfId="15107" xr:uid="{00000000-0005-0000-0000-0000F20A0000}"/>
    <cellStyle name="Standard 13 10 7" xfId="28591" xr:uid="{00000000-0005-0000-0000-0000F20A0000}"/>
    <cellStyle name="Standard 13 10 8" xfId="42082" xr:uid="{00000000-0005-0000-0000-0000F20A0000}"/>
    <cellStyle name="Standard 13 11" xfId="2202" xr:uid="{00000000-0005-0000-0000-0000F40A0000}"/>
    <cellStyle name="Standard 13 11 2" xfId="5577" xr:uid="{00000000-0005-0000-0000-0000F40A0000}"/>
    <cellStyle name="Standard 13 11 2 2" xfId="19028" xr:uid="{00000000-0005-0000-0000-0000F40A0000}"/>
    <cellStyle name="Standard 13 11 2 3" xfId="32512" xr:uid="{00000000-0005-0000-0000-0000F40A0000}"/>
    <cellStyle name="Standard 13 11 2 4" xfId="46003" xr:uid="{00000000-0005-0000-0000-0000F40A0000}"/>
    <cellStyle name="Standard 13 11 3" xfId="8933" xr:uid="{00000000-0005-0000-0000-0000F40A0000}"/>
    <cellStyle name="Standard 13 11 3 2" xfId="22384" xr:uid="{00000000-0005-0000-0000-0000F40A0000}"/>
    <cellStyle name="Standard 13 11 3 3" xfId="35868" xr:uid="{00000000-0005-0000-0000-0000F40A0000}"/>
    <cellStyle name="Standard 13 11 3 4" xfId="49359" xr:uid="{00000000-0005-0000-0000-0000F40A0000}"/>
    <cellStyle name="Standard 13 11 4" xfId="12289" xr:uid="{00000000-0005-0000-0000-0000F40A0000}"/>
    <cellStyle name="Standard 13 11 4 2" xfId="25740" xr:uid="{00000000-0005-0000-0000-0000F40A0000}"/>
    <cellStyle name="Standard 13 11 4 3" xfId="39224" xr:uid="{00000000-0005-0000-0000-0000F40A0000}"/>
    <cellStyle name="Standard 13 11 4 4" xfId="52715" xr:uid="{00000000-0005-0000-0000-0000F40A0000}"/>
    <cellStyle name="Standard 13 11 5" xfId="15671" xr:uid="{00000000-0005-0000-0000-0000F40A0000}"/>
    <cellStyle name="Standard 13 11 6" xfId="29155" xr:uid="{00000000-0005-0000-0000-0000F40A0000}"/>
    <cellStyle name="Standard 13 11 7" xfId="42646" xr:uid="{00000000-0005-0000-0000-0000F40A0000}"/>
    <cellStyle name="Standard 13 12" xfId="3343" xr:uid="{00000000-0005-0000-0000-0000F50A0000}"/>
    <cellStyle name="Standard 13 12 2" xfId="6704" xr:uid="{00000000-0005-0000-0000-0000F50A0000}"/>
    <cellStyle name="Standard 13 12 2 2" xfId="20155" xr:uid="{00000000-0005-0000-0000-0000F50A0000}"/>
    <cellStyle name="Standard 13 12 2 3" xfId="33639" xr:uid="{00000000-0005-0000-0000-0000F50A0000}"/>
    <cellStyle name="Standard 13 12 2 4" xfId="47130" xr:uid="{00000000-0005-0000-0000-0000F50A0000}"/>
    <cellStyle name="Standard 13 12 3" xfId="10060" xr:uid="{00000000-0005-0000-0000-0000F50A0000}"/>
    <cellStyle name="Standard 13 12 3 2" xfId="23511" xr:uid="{00000000-0005-0000-0000-0000F50A0000}"/>
    <cellStyle name="Standard 13 12 3 3" xfId="36995" xr:uid="{00000000-0005-0000-0000-0000F50A0000}"/>
    <cellStyle name="Standard 13 12 3 4" xfId="50486" xr:uid="{00000000-0005-0000-0000-0000F50A0000}"/>
    <cellStyle name="Standard 13 12 4" xfId="13416" xr:uid="{00000000-0005-0000-0000-0000F50A0000}"/>
    <cellStyle name="Standard 13 12 4 2" xfId="26867" xr:uid="{00000000-0005-0000-0000-0000F50A0000}"/>
    <cellStyle name="Standard 13 12 4 3" xfId="40351" xr:uid="{00000000-0005-0000-0000-0000F50A0000}"/>
    <cellStyle name="Standard 13 12 4 4" xfId="53842" xr:uid="{00000000-0005-0000-0000-0000F50A0000}"/>
    <cellStyle name="Standard 13 12 5" xfId="16798" xr:uid="{00000000-0005-0000-0000-0000F50A0000}"/>
    <cellStyle name="Standard 13 12 6" xfId="30282" xr:uid="{00000000-0005-0000-0000-0000F50A0000}"/>
    <cellStyle name="Standard 13 12 7" xfId="43773" xr:uid="{00000000-0005-0000-0000-0000F50A0000}"/>
    <cellStyle name="Standard 13 13" xfId="3923" xr:uid="{00000000-0005-0000-0000-0000F60A0000}"/>
    <cellStyle name="Standard 13 13 2" xfId="7280" xr:uid="{00000000-0005-0000-0000-0000F60A0000}"/>
    <cellStyle name="Standard 13 13 2 2" xfId="20731" xr:uid="{00000000-0005-0000-0000-0000F60A0000}"/>
    <cellStyle name="Standard 13 13 2 3" xfId="34215" xr:uid="{00000000-0005-0000-0000-0000F60A0000}"/>
    <cellStyle name="Standard 13 13 2 4" xfId="47706" xr:uid="{00000000-0005-0000-0000-0000F60A0000}"/>
    <cellStyle name="Standard 13 13 3" xfId="10636" xr:uid="{00000000-0005-0000-0000-0000F60A0000}"/>
    <cellStyle name="Standard 13 13 3 2" xfId="24087" xr:uid="{00000000-0005-0000-0000-0000F60A0000}"/>
    <cellStyle name="Standard 13 13 3 3" xfId="37571" xr:uid="{00000000-0005-0000-0000-0000F60A0000}"/>
    <cellStyle name="Standard 13 13 3 4" xfId="51062" xr:uid="{00000000-0005-0000-0000-0000F60A0000}"/>
    <cellStyle name="Standard 13 13 4" xfId="13992" xr:uid="{00000000-0005-0000-0000-0000F60A0000}"/>
    <cellStyle name="Standard 13 13 4 2" xfId="27443" xr:uid="{00000000-0005-0000-0000-0000F60A0000}"/>
    <cellStyle name="Standard 13 13 4 3" xfId="40927" xr:uid="{00000000-0005-0000-0000-0000F60A0000}"/>
    <cellStyle name="Standard 13 13 4 4" xfId="54418" xr:uid="{00000000-0005-0000-0000-0000F60A0000}"/>
    <cellStyle name="Standard 13 13 5" xfId="17374" xr:uid="{00000000-0005-0000-0000-0000F60A0000}"/>
    <cellStyle name="Standard 13 13 6" xfId="30858" xr:uid="{00000000-0005-0000-0000-0000F60A0000}"/>
    <cellStyle name="Standard 13 13 7" xfId="44349" xr:uid="{00000000-0005-0000-0000-0000F60A0000}"/>
    <cellStyle name="Standard 13 14" xfId="1050" xr:uid="{00000000-0005-0000-0000-0000F10A0000}"/>
    <cellStyle name="Standard 13 14 2" xfId="14556" xr:uid="{00000000-0005-0000-0000-0000F10A0000}"/>
    <cellStyle name="Standard 13 14 3" xfId="28021" xr:uid="{00000000-0005-0000-0000-0000F10A0000}"/>
    <cellStyle name="Standard 13 14 4" xfId="41488" xr:uid="{00000000-0005-0000-0000-0000F10A0000}"/>
    <cellStyle name="Standard 13 15" xfId="4451" xr:uid="{00000000-0005-0000-0000-0000F10A0000}"/>
    <cellStyle name="Standard 13 15 2" xfId="17902" xr:uid="{00000000-0005-0000-0000-0000F10A0000}"/>
    <cellStyle name="Standard 13 15 3" xfId="31386" xr:uid="{00000000-0005-0000-0000-0000F10A0000}"/>
    <cellStyle name="Standard 13 15 4" xfId="44877" xr:uid="{00000000-0005-0000-0000-0000F10A0000}"/>
    <cellStyle name="Standard 13 16" xfId="7807" xr:uid="{00000000-0005-0000-0000-0000F10A0000}"/>
    <cellStyle name="Standard 13 16 2" xfId="21258" xr:uid="{00000000-0005-0000-0000-0000F10A0000}"/>
    <cellStyle name="Standard 13 16 3" xfId="34742" xr:uid="{00000000-0005-0000-0000-0000F10A0000}"/>
    <cellStyle name="Standard 13 16 4" xfId="48233" xr:uid="{00000000-0005-0000-0000-0000F10A0000}"/>
    <cellStyle name="Standard 13 17" xfId="11163" xr:uid="{00000000-0005-0000-0000-0000F10A0000}"/>
    <cellStyle name="Standard 13 17 2" xfId="24614" xr:uid="{00000000-0005-0000-0000-0000F10A0000}"/>
    <cellStyle name="Standard 13 17 3" xfId="38098" xr:uid="{00000000-0005-0000-0000-0000F10A0000}"/>
    <cellStyle name="Standard 13 17 4" xfId="51589" xr:uid="{00000000-0005-0000-0000-0000F10A0000}"/>
    <cellStyle name="Standard 13 18" xfId="1032" xr:uid="{00000000-0005-0000-0000-00005B000000}"/>
    <cellStyle name="Standard 13 19" xfId="14539" xr:uid="{00000000-0005-0000-0000-00005B000000}"/>
    <cellStyle name="Standard 13 2" xfId="626" xr:uid="{00000000-0005-0000-0000-00001E020000}"/>
    <cellStyle name="Standard 13 2 2" xfId="684" xr:uid="{00000000-0005-0000-0000-00001F020000}"/>
    <cellStyle name="Standard 13 20" xfId="27992" xr:uid="{00000000-0005-0000-0000-00005B000000}"/>
    <cellStyle name="Standard 13 21" xfId="41459" xr:uid="{00000000-0005-0000-0000-00005B000000}"/>
    <cellStyle name="Standard 13 22" xfId="1017" xr:uid="{00000000-0005-0000-0000-00005B000000}"/>
    <cellStyle name="Standard 13 3" xfId="633" xr:uid="{00000000-0005-0000-0000-000020020000}"/>
    <cellStyle name="Standard 13 4" xfId="608" xr:uid="{00000000-0005-0000-0000-000021020000}"/>
    <cellStyle name="Standard 13 5" xfId="469" xr:uid="{00000000-0005-0000-0000-000022020000}"/>
    <cellStyle name="Standard 13 6" xfId="1218" xr:uid="{00000000-0005-0000-0000-0000FC0A0000}"/>
    <cellStyle name="Standard 13 6 10" xfId="14682" xr:uid="{00000000-0005-0000-0000-0000FC0A0000}"/>
    <cellStyle name="Standard 13 6 11" xfId="28165" xr:uid="{00000000-0005-0000-0000-0000FC0A0000}"/>
    <cellStyle name="Standard 13 6 12" xfId="41656" xr:uid="{00000000-0005-0000-0000-0000FC0A0000}"/>
    <cellStyle name="Standard 13 6 2" xfId="1450" xr:uid="{00000000-0005-0000-0000-0000FD0A0000}"/>
    <cellStyle name="Standard 13 6 2 10" xfId="28415" xr:uid="{00000000-0005-0000-0000-0000FD0A0000}"/>
    <cellStyle name="Standard 13 6 2 11" xfId="41906" xr:uid="{00000000-0005-0000-0000-0000FD0A0000}"/>
    <cellStyle name="Standard 13 6 2 2" xfId="2024" xr:uid="{00000000-0005-0000-0000-0000FE0A0000}"/>
    <cellStyle name="Standard 13 6 2 2 2" xfId="3164" xr:uid="{00000000-0005-0000-0000-0000FF0A0000}"/>
    <cellStyle name="Standard 13 6 2 2 2 2" xfId="6525" xr:uid="{00000000-0005-0000-0000-0000FF0A0000}"/>
    <cellStyle name="Standard 13 6 2 2 2 2 2" xfId="19976" xr:uid="{00000000-0005-0000-0000-0000FF0A0000}"/>
    <cellStyle name="Standard 13 6 2 2 2 2 3" xfId="33460" xr:uid="{00000000-0005-0000-0000-0000FF0A0000}"/>
    <cellStyle name="Standard 13 6 2 2 2 2 4" xfId="46951" xr:uid="{00000000-0005-0000-0000-0000FF0A0000}"/>
    <cellStyle name="Standard 13 6 2 2 2 3" xfId="9881" xr:uid="{00000000-0005-0000-0000-0000FF0A0000}"/>
    <cellStyle name="Standard 13 6 2 2 2 3 2" xfId="23332" xr:uid="{00000000-0005-0000-0000-0000FF0A0000}"/>
    <cellStyle name="Standard 13 6 2 2 2 3 3" xfId="36816" xr:uid="{00000000-0005-0000-0000-0000FF0A0000}"/>
    <cellStyle name="Standard 13 6 2 2 2 3 4" xfId="50307" xr:uid="{00000000-0005-0000-0000-0000FF0A0000}"/>
    <cellStyle name="Standard 13 6 2 2 2 4" xfId="13237" xr:uid="{00000000-0005-0000-0000-0000FF0A0000}"/>
    <cellStyle name="Standard 13 6 2 2 2 4 2" xfId="26688" xr:uid="{00000000-0005-0000-0000-0000FF0A0000}"/>
    <cellStyle name="Standard 13 6 2 2 2 4 3" xfId="40172" xr:uid="{00000000-0005-0000-0000-0000FF0A0000}"/>
    <cellStyle name="Standard 13 6 2 2 2 4 4" xfId="53663" xr:uid="{00000000-0005-0000-0000-0000FF0A0000}"/>
    <cellStyle name="Standard 13 6 2 2 2 5" xfId="16619" xr:uid="{00000000-0005-0000-0000-0000FF0A0000}"/>
    <cellStyle name="Standard 13 6 2 2 2 6" xfId="30103" xr:uid="{00000000-0005-0000-0000-0000FF0A0000}"/>
    <cellStyle name="Standard 13 6 2 2 2 7" xfId="43594" xr:uid="{00000000-0005-0000-0000-0000FF0A0000}"/>
    <cellStyle name="Standard 13 6 2 2 3" xfId="5398" xr:uid="{00000000-0005-0000-0000-0000FE0A0000}"/>
    <cellStyle name="Standard 13 6 2 2 3 2" xfId="18849" xr:uid="{00000000-0005-0000-0000-0000FE0A0000}"/>
    <cellStyle name="Standard 13 6 2 2 3 3" xfId="32333" xr:uid="{00000000-0005-0000-0000-0000FE0A0000}"/>
    <cellStyle name="Standard 13 6 2 2 3 4" xfId="45824" xr:uid="{00000000-0005-0000-0000-0000FE0A0000}"/>
    <cellStyle name="Standard 13 6 2 2 4" xfId="8754" xr:uid="{00000000-0005-0000-0000-0000FE0A0000}"/>
    <cellStyle name="Standard 13 6 2 2 4 2" xfId="22205" xr:uid="{00000000-0005-0000-0000-0000FE0A0000}"/>
    <cellStyle name="Standard 13 6 2 2 4 3" xfId="35689" xr:uid="{00000000-0005-0000-0000-0000FE0A0000}"/>
    <cellStyle name="Standard 13 6 2 2 4 4" xfId="49180" xr:uid="{00000000-0005-0000-0000-0000FE0A0000}"/>
    <cellStyle name="Standard 13 6 2 2 5" xfId="12110" xr:uid="{00000000-0005-0000-0000-0000FE0A0000}"/>
    <cellStyle name="Standard 13 6 2 2 5 2" xfId="25561" xr:uid="{00000000-0005-0000-0000-0000FE0A0000}"/>
    <cellStyle name="Standard 13 6 2 2 5 3" xfId="39045" xr:uid="{00000000-0005-0000-0000-0000FE0A0000}"/>
    <cellStyle name="Standard 13 6 2 2 5 4" xfId="52536" xr:uid="{00000000-0005-0000-0000-0000FE0A0000}"/>
    <cellStyle name="Standard 13 6 2 2 6" xfId="15492" xr:uid="{00000000-0005-0000-0000-0000FE0A0000}"/>
    <cellStyle name="Standard 13 6 2 2 7" xfId="28976" xr:uid="{00000000-0005-0000-0000-0000FE0A0000}"/>
    <cellStyle name="Standard 13 6 2 2 8" xfId="42467" xr:uid="{00000000-0005-0000-0000-0000FE0A0000}"/>
    <cellStyle name="Standard 13 6 2 3" xfId="2604" xr:uid="{00000000-0005-0000-0000-0000000B0000}"/>
    <cellStyle name="Standard 13 6 2 3 2" xfId="5965" xr:uid="{00000000-0005-0000-0000-0000000B0000}"/>
    <cellStyle name="Standard 13 6 2 3 2 2" xfId="19416" xr:uid="{00000000-0005-0000-0000-0000000B0000}"/>
    <cellStyle name="Standard 13 6 2 3 2 3" xfId="32900" xr:uid="{00000000-0005-0000-0000-0000000B0000}"/>
    <cellStyle name="Standard 13 6 2 3 2 4" xfId="46391" xr:uid="{00000000-0005-0000-0000-0000000B0000}"/>
    <cellStyle name="Standard 13 6 2 3 3" xfId="9321" xr:uid="{00000000-0005-0000-0000-0000000B0000}"/>
    <cellStyle name="Standard 13 6 2 3 3 2" xfId="22772" xr:uid="{00000000-0005-0000-0000-0000000B0000}"/>
    <cellStyle name="Standard 13 6 2 3 3 3" xfId="36256" xr:uid="{00000000-0005-0000-0000-0000000B0000}"/>
    <cellStyle name="Standard 13 6 2 3 3 4" xfId="49747" xr:uid="{00000000-0005-0000-0000-0000000B0000}"/>
    <cellStyle name="Standard 13 6 2 3 4" xfId="12677" xr:uid="{00000000-0005-0000-0000-0000000B0000}"/>
    <cellStyle name="Standard 13 6 2 3 4 2" xfId="26128" xr:uid="{00000000-0005-0000-0000-0000000B0000}"/>
    <cellStyle name="Standard 13 6 2 3 4 3" xfId="39612" xr:uid="{00000000-0005-0000-0000-0000000B0000}"/>
    <cellStyle name="Standard 13 6 2 3 4 4" xfId="53103" xr:uid="{00000000-0005-0000-0000-0000000B0000}"/>
    <cellStyle name="Standard 13 6 2 3 5" xfId="16059" xr:uid="{00000000-0005-0000-0000-0000000B0000}"/>
    <cellStyle name="Standard 13 6 2 3 6" xfId="29543" xr:uid="{00000000-0005-0000-0000-0000000B0000}"/>
    <cellStyle name="Standard 13 6 2 3 7" xfId="43034" xr:uid="{00000000-0005-0000-0000-0000000B0000}"/>
    <cellStyle name="Standard 13 6 2 4" xfId="3709" xr:uid="{00000000-0005-0000-0000-0000010B0000}"/>
    <cellStyle name="Standard 13 6 2 4 2" xfId="7070" xr:uid="{00000000-0005-0000-0000-0000010B0000}"/>
    <cellStyle name="Standard 13 6 2 4 2 2" xfId="20521" xr:uid="{00000000-0005-0000-0000-0000010B0000}"/>
    <cellStyle name="Standard 13 6 2 4 2 3" xfId="34005" xr:uid="{00000000-0005-0000-0000-0000010B0000}"/>
    <cellStyle name="Standard 13 6 2 4 2 4" xfId="47496" xr:uid="{00000000-0005-0000-0000-0000010B0000}"/>
    <cellStyle name="Standard 13 6 2 4 3" xfId="10426" xr:uid="{00000000-0005-0000-0000-0000010B0000}"/>
    <cellStyle name="Standard 13 6 2 4 3 2" xfId="23877" xr:uid="{00000000-0005-0000-0000-0000010B0000}"/>
    <cellStyle name="Standard 13 6 2 4 3 3" xfId="37361" xr:uid="{00000000-0005-0000-0000-0000010B0000}"/>
    <cellStyle name="Standard 13 6 2 4 3 4" xfId="50852" xr:uid="{00000000-0005-0000-0000-0000010B0000}"/>
    <cellStyle name="Standard 13 6 2 4 4" xfId="13782" xr:uid="{00000000-0005-0000-0000-0000010B0000}"/>
    <cellStyle name="Standard 13 6 2 4 4 2" xfId="27233" xr:uid="{00000000-0005-0000-0000-0000010B0000}"/>
    <cellStyle name="Standard 13 6 2 4 4 3" xfId="40717" xr:uid="{00000000-0005-0000-0000-0000010B0000}"/>
    <cellStyle name="Standard 13 6 2 4 4 4" xfId="54208" xr:uid="{00000000-0005-0000-0000-0000010B0000}"/>
    <cellStyle name="Standard 13 6 2 4 5" xfId="17164" xr:uid="{00000000-0005-0000-0000-0000010B0000}"/>
    <cellStyle name="Standard 13 6 2 4 6" xfId="30648" xr:uid="{00000000-0005-0000-0000-0000010B0000}"/>
    <cellStyle name="Standard 13 6 2 4 7" xfId="44139" xr:uid="{00000000-0005-0000-0000-0000010B0000}"/>
    <cellStyle name="Standard 13 6 2 5" xfId="4289" xr:uid="{00000000-0005-0000-0000-0000020B0000}"/>
    <cellStyle name="Standard 13 6 2 5 2" xfId="7646" xr:uid="{00000000-0005-0000-0000-0000020B0000}"/>
    <cellStyle name="Standard 13 6 2 5 2 2" xfId="21097" xr:uid="{00000000-0005-0000-0000-0000020B0000}"/>
    <cellStyle name="Standard 13 6 2 5 2 3" xfId="34581" xr:uid="{00000000-0005-0000-0000-0000020B0000}"/>
    <cellStyle name="Standard 13 6 2 5 2 4" xfId="48072" xr:uid="{00000000-0005-0000-0000-0000020B0000}"/>
    <cellStyle name="Standard 13 6 2 5 3" xfId="11002" xr:uid="{00000000-0005-0000-0000-0000020B0000}"/>
    <cellStyle name="Standard 13 6 2 5 3 2" xfId="24453" xr:uid="{00000000-0005-0000-0000-0000020B0000}"/>
    <cellStyle name="Standard 13 6 2 5 3 3" xfId="37937" xr:uid="{00000000-0005-0000-0000-0000020B0000}"/>
    <cellStyle name="Standard 13 6 2 5 3 4" xfId="51428" xr:uid="{00000000-0005-0000-0000-0000020B0000}"/>
    <cellStyle name="Standard 13 6 2 5 4" xfId="14358" xr:uid="{00000000-0005-0000-0000-0000020B0000}"/>
    <cellStyle name="Standard 13 6 2 5 4 2" xfId="27809" xr:uid="{00000000-0005-0000-0000-0000020B0000}"/>
    <cellStyle name="Standard 13 6 2 5 4 3" xfId="41293" xr:uid="{00000000-0005-0000-0000-0000020B0000}"/>
    <cellStyle name="Standard 13 6 2 5 4 4" xfId="54784" xr:uid="{00000000-0005-0000-0000-0000020B0000}"/>
    <cellStyle name="Standard 13 6 2 5 5" xfId="17740" xr:uid="{00000000-0005-0000-0000-0000020B0000}"/>
    <cellStyle name="Standard 13 6 2 5 6" xfId="31224" xr:uid="{00000000-0005-0000-0000-0000020B0000}"/>
    <cellStyle name="Standard 13 6 2 5 7" xfId="44715" xr:uid="{00000000-0005-0000-0000-0000020B0000}"/>
    <cellStyle name="Standard 13 6 2 6" xfId="4839" xr:uid="{00000000-0005-0000-0000-0000FD0A0000}"/>
    <cellStyle name="Standard 13 6 2 6 2" xfId="18290" xr:uid="{00000000-0005-0000-0000-0000FD0A0000}"/>
    <cellStyle name="Standard 13 6 2 6 3" xfId="31774" xr:uid="{00000000-0005-0000-0000-0000FD0A0000}"/>
    <cellStyle name="Standard 13 6 2 6 4" xfId="45265" xr:uid="{00000000-0005-0000-0000-0000FD0A0000}"/>
    <cellStyle name="Standard 13 6 2 7" xfId="8195" xr:uid="{00000000-0005-0000-0000-0000FD0A0000}"/>
    <cellStyle name="Standard 13 6 2 7 2" xfId="21646" xr:uid="{00000000-0005-0000-0000-0000FD0A0000}"/>
    <cellStyle name="Standard 13 6 2 7 3" xfId="35130" xr:uid="{00000000-0005-0000-0000-0000FD0A0000}"/>
    <cellStyle name="Standard 13 6 2 7 4" xfId="48621" xr:uid="{00000000-0005-0000-0000-0000FD0A0000}"/>
    <cellStyle name="Standard 13 6 2 8" xfId="11551" xr:uid="{00000000-0005-0000-0000-0000FD0A0000}"/>
    <cellStyle name="Standard 13 6 2 8 2" xfId="25002" xr:uid="{00000000-0005-0000-0000-0000FD0A0000}"/>
    <cellStyle name="Standard 13 6 2 8 3" xfId="38486" xr:uid="{00000000-0005-0000-0000-0000FD0A0000}"/>
    <cellStyle name="Standard 13 6 2 8 4" xfId="51977" xr:uid="{00000000-0005-0000-0000-0000FD0A0000}"/>
    <cellStyle name="Standard 13 6 2 9" xfId="14932" xr:uid="{00000000-0005-0000-0000-0000FD0A0000}"/>
    <cellStyle name="Standard 13 6 3" xfId="1775" xr:uid="{00000000-0005-0000-0000-0000030B0000}"/>
    <cellStyle name="Standard 13 6 3 2" xfId="2914" xr:uid="{00000000-0005-0000-0000-0000040B0000}"/>
    <cellStyle name="Standard 13 6 3 2 2" xfId="6275" xr:uid="{00000000-0005-0000-0000-0000040B0000}"/>
    <cellStyle name="Standard 13 6 3 2 2 2" xfId="19726" xr:uid="{00000000-0005-0000-0000-0000040B0000}"/>
    <cellStyle name="Standard 13 6 3 2 2 3" xfId="33210" xr:uid="{00000000-0005-0000-0000-0000040B0000}"/>
    <cellStyle name="Standard 13 6 3 2 2 4" xfId="46701" xr:uid="{00000000-0005-0000-0000-0000040B0000}"/>
    <cellStyle name="Standard 13 6 3 2 3" xfId="9631" xr:uid="{00000000-0005-0000-0000-0000040B0000}"/>
    <cellStyle name="Standard 13 6 3 2 3 2" xfId="23082" xr:uid="{00000000-0005-0000-0000-0000040B0000}"/>
    <cellStyle name="Standard 13 6 3 2 3 3" xfId="36566" xr:uid="{00000000-0005-0000-0000-0000040B0000}"/>
    <cellStyle name="Standard 13 6 3 2 3 4" xfId="50057" xr:uid="{00000000-0005-0000-0000-0000040B0000}"/>
    <cellStyle name="Standard 13 6 3 2 4" xfId="12987" xr:uid="{00000000-0005-0000-0000-0000040B0000}"/>
    <cellStyle name="Standard 13 6 3 2 4 2" xfId="26438" xr:uid="{00000000-0005-0000-0000-0000040B0000}"/>
    <cellStyle name="Standard 13 6 3 2 4 3" xfId="39922" xr:uid="{00000000-0005-0000-0000-0000040B0000}"/>
    <cellStyle name="Standard 13 6 3 2 4 4" xfId="53413" xr:uid="{00000000-0005-0000-0000-0000040B0000}"/>
    <cellStyle name="Standard 13 6 3 2 5" xfId="16369" xr:uid="{00000000-0005-0000-0000-0000040B0000}"/>
    <cellStyle name="Standard 13 6 3 2 6" xfId="29853" xr:uid="{00000000-0005-0000-0000-0000040B0000}"/>
    <cellStyle name="Standard 13 6 3 2 7" xfId="43344" xr:uid="{00000000-0005-0000-0000-0000040B0000}"/>
    <cellStyle name="Standard 13 6 3 3" xfId="5148" xr:uid="{00000000-0005-0000-0000-0000030B0000}"/>
    <cellStyle name="Standard 13 6 3 3 2" xfId="18599" xr:uid="{00000000-0005-0000-0000-0000030B0000}"/>
    <cellStyle name="Standard 13 6 3 3 3" xfId="32083" xr:uid="{00000000-0005-0000-0000-0000030B0000}"/>
    <cellStyle name="Standard 13 6 3 3 4" xfId="45574" xr:uid="{00000000-0005-0000-0000-0000030B0000}"/>
    <cellStyle name="Standard 13 6 3 4" xfId="8504" xr:uid="{00000000-0005-0000-0000-0000030B0000}"/>
    <cellStyle name="Standard 13 6 3 4 2" xfId="21955" xr:uid="{00000000-0005-0000-0000-0000030B0000}"/>
    <cellStyle name="Standard 13 6 3 4 3" xfId="35439" xr:uid="{00000000-0005-0000-0000-0000030B0000}"/>
    <cellStyle name="Standard 13 6 3 4 4" xfId="48930" xr:uid="{00000000-0005-0000-0000-0000030B0000}"/>
    <cellStyle name="Standard 13 6 3 5" xfId="11860" xr:uid="{00000000-0005-0000-0000-0000030B0000}"/>
    <cellStyle name="Standard 13 6 3 5 2" xfId="25311" xr:uid="{00000000-0005-0000-0000-0000030B0000}"/>
    <cellStyle name="Standard 13 6 3 5 3" xfId="38795" xr:uid="{00000000-0005-0000-0000-0000030B0000}"/>
    <cellStyle name="Standard 13 6 3 5 4" xfId="52286" xr:uid="{00000000-0005-0000-0000-0000030B0000}"/>
    <cellStyle name="Standard 13 6 3 6" xfId="15242" xr:uid="{00000000-0005-0000-0000-0000030B0000}"/>
    <cellStyle name="Standard 13 6 3 7" xfId="28726" xr:uid="{00000000-0005-0000-0000-0000030B0000}"/>
    <cellStyle name="Standard 13 6 3 8" xfId="42217" xr:uid="{00000000-0005-0000-0000-0000030B0000}"/>
    <cellStyle name="Standard 13 6 4" xfId="2353" xr:uid="{00000000-0005-0000-0000-0000050B0000}"/>
    <cellStyle name="Standard 13 6 4 2" xfId="5715" xr:uid="{00000000-0005-0000-0000-0000050B0000}"/>
    <cellStyle name="Standard 13 6 4 2 2" xfId="19166" xr:uid="{00000000-0005-0000-0000-0000050B0000}"/>
    <cellStyle name="Standard 13 6 4 2 3" xfId="32650" xr:uid="{00000000-0005-0000-0000-0000050B0000}"/>
    <cellStyle name="Standard 13 6 4 2 4" xfId="46141" xr:uid="{00000000-0005-0000-0000-0000050B0000}"/>
    <cellStyle name="Standard 13 6 4 3" xfId="9071" xr:uid="{00000000-0005-0000-0000-0000050B0000}"/>
    <cellStyle name="Standard 13 6 4 3 2" xfId="22522" xr:uid="{00000000-0005-0000-0000-0000050B0000}"/>
    <cellStyle name="Standard 13 6 4 3 3" xfId="36006" xr:uid="{00000000-0005-0000-0000-0000050B0000}"/>
    <cellStyle name="Standard 13 6 4 3 4" xfId="49497" xr:uid="{00000000-0005-0000-0000-0000050B0000}"/>
    <cellStyle name="Standard 13 6 4 4" xfId="12427" xr:uid="{00000000-0005-0000-0000-0000050B0000}"/>
    <cellStyle name="Standard 13 6 4 4 2" xfId="25878" xr:uid="{00000000-0005-0000-0000-0000050B0000}"/>
    <cellStyle name="Standard 13 6 4 4 3" xfId="39362" xr:uid="{00000000-0005-0000-0000-0000050B0000}"/>
    <cellStyle name="Standard 13 6 4 4 4" xfId="52853" xr:uid="{00000000-0005-0000-0000-0000050B0000}"/>
    <cellStyle name="Standard 13 6 4 5" xfId="15809" xr:uid="{00000000-0005-0000-0000-0000050B0000}"/>
    <cellStyle name="Standard 13 6 4 6" xfId="29293" xr:uid="{00000000-0005-0000-0000-0000050B0000}"/>
    <cellStyle name="Standard 13 6 4 7" xfId="42784" xr:uid="{00000000-0005-0000-0000-0000050B0000}"/>
    <cellStyle name="Standard 13 6 5" xfId="3459" xr:uid="{00000000-0005-0000-0000-0000060B0000}"/>
    <cellStyle name="Standard 13 6 5 2" xfId="6820" xr:uid="{00000000-0005-0000-0000-0000060B0000}"/>
    <cellStyle name="Standard 13 6 5 2 2" xfId="20271" xr:uid="{00000000-0005-0000-0000-0000060B0000}"/>
    <cellStyle name="Standard 13 6 5 2 3" xfId="33755" xr:uid="{00000000-0005-0000-0000-0000060B0000}"/>
    <cellStyle name="Standard 13 6 5 2 4" xfId="47246" xr:uid="{00000000-0005-0000-0000-0000060B0000}"/>
    <cellStyle name="Standard 13 6 5 3" xfId="10176" xr:uid="{00000000-0005-0000-0000-0000060B0000}"/>
    <cellStyle name="Standard 13 6 5 3 2" xfId="23627" xr:uid="{00000000-0005-0000-0000-0000060B0000}"/>
    <cellStyle name="Standard 13 6 5 3 3" xfId="37111" xr:uid="{00000000-0005-0000-0000-0000060B0000}"/>
    <cellStyle name="Standard 13 6 5 3 4" xfId="50602" xr:uid="{00000000-0005-0000-0000-0000060B0000}"/>
    <cellStyle name="Standard 13 6 5 4" xfId="13532" xr:uid="{00000000-0005-0000-0000-0000060B0000}"/>
    <cellStyle name="Standard 13 6 5 4 2" xfId="26983" xr:uid="{00000000-0005-0000-0000-0000060B0000}"/>
    <cellStyle name="Standard 13 6 5 4 3" xfId="40467" xr:uid="{00000000-0005-0000-0000-0000060B0000}"/>
    <cellStyle name="Standard 13 6 5 4 4" xfId="53958" xr:uid="{00000000-0005-0000-0000-0000060B0000}"/>
    <cellStyle name="Standard 13 6 5 5" xfId="16914" xr:uid="{00000000-0005-0000-0000-0000060B0000}"/>
    <cellStyle name="Standard 13 6 5 6" xfId="30398" xr:uid="{00000000-0005-0000-0000-0000060B0000}"/>
    <cellStyle name="Standard 13 6 5 7" xfId="43889" xr:uid="{00000000-0005-0000-0000-0000060B0000}"/>
    <cellStyle name="Standard 13 6 6" xfId="4039" xr:uid="{00000000-0005-0000-0000-0000070B0000}"/>
    <cellStyle name="Standard 13 6 6 2" xfId="7396" xr:uid="{00000000-0005-0000-0000-0000070B0000}"/>
    <cellStyle name="Standard 13 6 6 2 2" xfId="20847" xr:uid="{00000000-0005-0000-0000-0000070B0000}"/>
    <cellStyle name="Standard 13 6 6 2 3" xfId="34331" xr:uid="{00000000-0005-0000-0000-0000070B0000}"/>
    <cellStyle name="Standard 13 6 6 2 4" xfId="47822" xr:uid="{00000000-0005-0000-0000-0000070B0000}"/>
    <cellStyle name="Standard 13 6 6 3" xfId="10752" xr:uid="{00000000-0005-0000-0000-0000070B0000}"/>
    <cellStyle name="Standard 13 6 6 3 2" xfId="24203" xr:uid="{00000000-0005-0000-0000-0000070B0000}"/>
    <cellStyle name="Standard 13 6 6 3 3" xfId="37687" xr:uid="{00000000-0005-0000-0000-0000070B0000}"/>
    <cellStyle name="Standard 13 6 6 3 4" xfId="51178" xr:uid="{00000000-0005-0000-0000-0000070B0000}"/>
    <cellStyle name="Standard 13 6 6 4" xfId="14108" xr:uid="{00000000-0005-0000-0000-0000070B0000}"/>
    <cellStyle name="Standard 13 6 6 4 2" xfId="27559" xr:uid="{00000000-0005-0000-0000-0000070B0000}"/>
    <cellStyle name="Standard 13 6 6 4 3" xfId="41043" xr:uid="{00000000-0005-0000-0000-0000070B0000}"/>
    <cellStyle name="Standard 13 6 6 4 4" xfId="54534" xr:uid="{00000000-0005-0000-0000-0000070B0000}"/>
    <cellStyle name="Standard 13 6 6 5" xfId="17490" xr:uid="{00000000-0005-0000-0000-0000070B0000}"/>
    <cellStyle name="Standard 13 6 6 6" xfId="30974" xr:uid="{00000000-0005-0000-0000-0000070B0000}"/>
    <cellStyle name="Standard 13 6 6 7" xfId="44465" xr:uid="{00000000-0005-0000-0000-0000070B0000}"/>
    <cellStyle name="Standard 13 6 7" xfId="4589" xr:uid="{00000000-0005-0000-0000-0000FC0A0000}"/>
    <cellStyle name="Standard 13 6 7 2" xfId="18040" xr:uid="{00000000-0005-0000-0000-0000FC0A0000}"/>
    <cellStyle name="Standard 13 6 7 3" xfId="31524" xr:uid="{00000000-0005-0000-0000-0000FC0A0000}"/>
    <cellStyle name="Standard 13 6 7 4" xfId="45015" xr:uid="{00000000-0005-0000-0000-0000FC0A0000}"/>
    <cellStyle name="Standard 13 6 8" xfId="7945" xr:uid="{00000000-0005-0000-0000-0000FC0A0000}"/>
    <cellStyle name="Standard 13 6 8 2" xfId="21396" xr:uid="{00000000-0005-0000-0000-0000FC0A0000}"/>
    <cellStyle name="Standard 13 6 8 3" xfId="34880" xr:uid="{00000000-0005-0000-0000-0000FC0A0000}"/>
    <cellStyle name="Standard 13 6 8 4" xfId="48371" xr:uid="{00000000-0005-0000-0000-0000FC0A0000}"/>
    <cellStyle name="Standard 13 6 9" xfId="11301" xr:uid="{00000000-0005-0000-0000-0000FC0A0000}"/>
    <cellStyle name="Standard 13 6 9 2" xfId="24752" xr:uid="{00000000-0005-0000-0000-0000FC0A0000}"/>
    <cellStyle name="Standard 13 6 9 3" xfId="38236" xr:uid="{00000000-0005-0000-0000-0000FC0A0000}"/>
    <cellStyle name="Standard 13 6 9 4" xfId="51727" xr:uid="{00000000-0005-0000-0000-0000FC0A0000}"/>
    <cellStyle name="Standard 13 7" xfId="1340" xr:uid="{00000000-0005-0000-0000-0000080B0000}"/>
    <cellStyle name="Standard 13 7 10" xfId="28302" xr:uid="{00000000-0005-0000-0000-0000080B0000}"/>
    <cellStyle name="Standard 13 7 11" xfId="41793" xr:uid="{00000000-0005-0000-0000-0000080B0000}"/>
    <cellStyle name="Standard 13 7 2" xfId="1911" xr:uid="{00000000-0005-0000-0000-0000090B0000}"/>
    <cellStyle name="Standard 13 7 2 2" xfId="3051" xr:uid="{00000000-0005-0000-0000-00000A0B0000}"/>
    <cellStyle name="Standard 13 7 2 2 2" xfId="6412" xr:uid="{00000000-0005-0000-0000-00000A0B0000}"/>
    <cellStyle name="Standard 13 7 2 2 2 2" xfId="19863" xr:uid="{00000000-0005-0000-0000-00000A0B0000}"/>
    <cellStyle name="Standard 13 7 2 2 2 3" xfId="33347" xr:uid="{00000000-0005-0000-0000-00000A0B0000}"/>
    <cellStyle name="Standard 13 7 2 2 2 4" xfId="46838" xr:uid="{00000000-0005-0000-0000-00000A0B0000}"/>
    <cellStyle name="Standard 13 7 2 2 3" xfId="9768" xr:uid="{00000000-0005-0000-0000-00000A0B0000}"/>
    <cellStyle name="Standard 13 7 2 2 3 2" xfId="23219" xr:uid="{00000000-0005-0000-0000-00000A0B0000}"/>
    <cellStyle name="Standard 13 7 2 2 3 3" xfId="36703" xr:uid="{00000000-0005-0000-0000-00000A0B0000}"/>
    <cellStyle name="Standard 13 7 2 2 3 4" xfId="50194" xr:uid="{00000000-0005-0000-0000-00000A0B0000}"/>
    <cellStyle name="Standard 13 7 2 2 4" xfId="13124" xr:uid="{00000000-0005-0000-0000-00000A0B0000}"/>
    <cellStyle name="Standard 13 7 2 2 4 2" xfId="26575" xr:uid="{00000000-0005-0000-0000-00000A0B0000}"/>
    <cellStyle name="Standard 13 7 2 2 4 3" xfId="40059" xr:uid="{00000000-0005-0000-0000-00000A0B0000}"/>
    <cellStyle name="Standard 13 7 2 2 4 4" xfId="53550" xr:uid="{00000000-0005-0000-0000-00000A0B0000}"/>
    <cellStyle name="Standard 13 7 2 2 5" xfId="16506" xr:uid="{00000000-0005-0000-0000-00000A0B0000}"/>
    <cellStyle name="Standard 13 7 2 2 6" xfId="29990" xr:uid="{00000000-0005-0000-0000-00000A0B0000}"/>
    <cellStyle name="Standard 13 7 2 2 7" xfId="43481" xr:uid="{00000000-0005-0000-0000-00000A0B0000}"/>
    <cellStyle name="Standard 13 7 2 3" xfId="5285" xr:uid="{00000000-0005-0000-0000-0000090B0000}"/>
    <cellStyle name="Standard 13 7 2 3 2" xfId="18736" xr:uid="{00000000-0005-0000-0000-0000090B0000}"/>
    <cellStyle name="Standard 13 7 2 3 3" xfId="32220" xr:uid="{00000000-0005-0000-0000-0000090B0000}"/>
    <cellStyle name="Standard 13 7 2 3 4" xfId="45711" xr:uid="{00000000-0005-0000-0000-0000090B0000}"/>
    <cellStyle name="Standard 13 7 2 4" xfId="8641" xr:uid="{00000000-0005-0000-0000-0000090B0000}"/>
    <cellStyle name="Standard 13 7 2 4 2" xfId="22092" xr:uid="{00000000-0005-0000-0000-0000090B0000}"/>
    <cellStyle name="Standard 13 7 2 4 3" xfId="35576" xr:uid="{00000000-0005-0000-0000-0000090B0000}"/>
    <cellStyle name="Standard 13 7 2 4 4" xfId="49067" xr:uid="{00000000-0005-0000-0000-0000090B0000}"/>
    <cellStyle name="Standard 13 7 2 5" xfId="11997" xr:uid="{00000000-0005-0000-0000-0000090B0000}"/>
    <cellStyle name="Standard 13 7 2 5 2" xfId="25448" xr:uid="{00000000-0005-0000-0000-0000090B0000}"/>
    <cellStyle name="Standard 13 7 2 5 3" xfId="38932" xr:uid="{00000000-0005-0000-0000-0000090B0000}"/>
    <cellStyle name="Standard 13 7 2 5 4" xfId="52423" xr:uid="{00000000-0005-0000-0000-0000090B0000}"/>
    <cellStyle name="Standard 13 7 2 6" xfId="15379" xr:uid="{00000000-0005-0000-0000-0000090B0000}"/>
    <cellStyle name="Standard 13 7 2 7" xfId="28863" xr:uid="{00000000-0005-0000-0000-0000090B0000}"/>
    <cellStyle name="Standard 13 7 2 8" xfId="42354" xr:uid="{00000000-0005-0000-0000-0000090B0000}"/>
    <cellStyle name="Standard 13 7 3" xfId="2491" xr:uid="{00000000-0005-0000-0000-00000B0B0000}"/>
    <cellStyle name="Standard 13 7 3 2" xfId="5852" xr:uid="{00000000-0005-0000-0000-00000B0B0000}"/>
    <cellStyle name="Standard 13 7 3 2 2" xfId="19303" xr:uid="{00000000-0005-0000-0000-00000B0B0000}"/>
    <cellStyle name="Standard 13 7 3 2 3" xfId="32787" xr:uid="{00000000-0005-0000-0000-00000B0B0000}"/>
    <cellStyle name="Standard 13 7 3 2 4" xfId="46278" xr:uid="{00000000-0005-0000-0000-00000B0B0000}"/>
    <cellStyle name="Standard 13 7 3 3" xfId="9208" xr:uid="{00000000-0005-0000-0000-00000B0B0000}"/>
    <cellStyle name="Standard 13 7 3 3 2" xfId="22659" xr:uid="{00000000-0005-0000-0000-00000B0B0000}"/>
    <cellStyle name="Standard 13 7 3 3 3" xfId="36143" xr:uid="{00000000-0005-0000-0000-00000B0B0000}"/>
    <cellStyle name="Standard 13 7 3 3 4" xfId="49634" xr:uid="{00000000-0005-0000-0000-00000B0B0000}"/>
    <cellStyle name="Standard 13 7 3 4" xfId="12564" xr:uid="{00000000-0005-0000-0000-00000B0B0000}"/>
    <cellStyle name="Standard 13 7 3 4 2" xfId="26015" xr:uid="{00000000-0005-0000-0000-00000B0B0000}"/>
    <cellStyle name="Standard 13 7 3 4 3" xfId="39499" xr:uid="{00000000-0005-0000-0000-00000B0B0000}"/>
    <cellStyle name="Standard 13 7 3 4 4" xfId="52990" xr:uid="{00000000-0005-0000-0000-00000B0B0000}"/>
    <cellStyle name="Standard 13 7 3 5" xfId="15946" xr:uid="{00000000-0005-0000-0000-00000B0B0000}"/>
    <cellStyle name="Standard 13 7 3 6" xfId="29430" xr:uid="{00000000-0005-0000-0000-00000B0B0000}"/>
    <cellStyle name="Standard 13 7 3 7" xfId="42921" xr:uid="{00000000-0005-0000-0000-00000B0B0000}"/>
    <cellStyle name="Standard 13 7 4" xfId="3596" xr:uid="{00000000-0005-0000-0000-00000C0B0000}"/>
    <cellStyle name="Standard 13 7 4 2" xfId="6957" xr:uid="{00000000-0005-0000-0000-00000C0B0000}"/>
    <cellStyle name="Standard 13 7 4 2 2" xfId="20408" xr:uid="{00000000-0005-0000-0000-00000C0B0000}"/>
    <cellStyle name="Standard 13 7 4 2 3" xfId="33892" xr:uid="{00000000-0005-0000-0000-00000C0B0000}"/>
    <cellStyle name="Standard 13 7 4 2 4" xfId="47383" xr:uid="{00000000-0005-0000-0000-00000C0B0000}"/>
    <cellStyle name="Standard 13 7 4 3" xfId="10313" xr:uid="{00000000-0005-0000-0000-00000C0B0000}"/>
    <cellStyle name="Standard 13 7 4 3 2" xfId="23764" xr:uid="{00000000-0005-0000-0000-00000C0B0000}"/>
    <cellStyle name="Standard 13 7 4 3 3" xfId="37248" xr:uid="{00000000-0005-0000-0000-00000C0B0000}"/>
    <cellStyle name="Standard 13 7 4 3 4" xfId="50739" xr:uid="{00000000-0005-0000-0000-00000C0B0000}"/>
    <cellStyle name="Standard 13 7 4 4" xfId="13669" xr:uid="{00000000-0005-0000-0000-00000C0B0000}"/>
    <cellStyle name="Standard 13 7 4 4 2" xfId="27120" xr:uid="{00000000-0005-0000-0000-00000C0B0000}"/>
    <cellStyle name="Standard 13 7 4 4 3" xfId="40604" xr:uid="{00000000-0005-0000-0000-00000C0B0000}"/>
    <cellStyle name="Standard 13 7 4 4 4" xfId="54095" xr:uid="{00000000-0005-0000-0000-00000C0B0000}"/>
    <cellStyle name="Standard 13 7 4 5" xfId="17051" xr:uid="{00000000-0005-0000-0000-00000C0B0000}"/>
    <cellStyle name="Standard 13 7 4 6" xfId="30535" xr:uid="{00000000-0005-0000-0000-00000C0B0000}"/>
    <cellStyle name="Standard 13 7 4 7" xfId="44026" xr:uid="{00000000-0005-0000-0000-00000C0B0000}"/>
    <cellStyle name="Standard 13 7 5" xfId="4176" xr:uid="{00000000-0005-0000-0000-00000D0B0000}"/>
    <cellStyle name="Standard 13 7 5 2" xfId="7533" xr:uid="{00000000-0005-0000-0000-00000D0B0000}"/>
    <cellStyle name="Standard 13 7 5 2 2" xfId="20984" xr:uid="{00000000-0005-0000-0000-00000D0B0000}"/>
    <cellStyle name="Standard 13 7 5 2 3" xfId="34468" xr:uid="{00000000-0005-0000-0000-00000D0B0000}"/>
    <cellStyle name="Standard 13 7 5 2 4" xfId="47959" xr:uid="{00000000-0005-0000-0000-00000D0B0000}"/>
    <cellStyle name="Standard 13 7 5 3" xfId="10889" xr:uid="{00000000-0005-0000-0000-00000D0B0000}"/>
    <cellStyle name="Standard 13 7 5 3 2" xfId="24340" xr:uid="{00000000-0005-0000-0000-00000D0B0000}"/>
    <cellStyle name="Standard 13 7 5 3 3" xfId="37824" xr:uid="{00000000-0005-0000-0000-00000D0B0000}"/>
    <cellStyle name="Standard 13 7 5 3 4" xfId="51315" xr:uid="{00000000-0005-0000-0000-00000D0B0000}"/>
    <cellStyle name="Standard 13 7 5 4" xfId="14245" xr:uid="{00000000-0005-0000-0000-00000D0B0000}"/>
    <cellStyle name="Standard 13 7 5 4 2" xfId="27696" xr:uid="{00000000-0005-0000-0000-00000D0B0000}"/>
    <cellStyle name="Standard 13 7 5 4 3" xfId="41180" xr:uid="{00000000-0005-0000-0000-00000D0B0000}"/>
    <cellStyle name="Standard 13 7 5 4 4" xfId="54671" xr:uid="{00000000-0005-0000-0000-00000D0B0000}"/>
    <cellStyle name="Standard 13 7 5 5" xfId="17627" xr:uid="{00000000-0005-0000-0000-00000D0B0000}"/>
    <cellStyle name="Standard 13 7 5 6" xfId="31111" xr:uid="{00000000-0005-0000-0000-00000D0B0000}"/>
    <cellStyle name="Standard 13 7 5 7" xfId="44602" xr:uid="{00000000-0005-0000-0000-00000D0B0000}"/>
    <cellStyle name="Standard 13 7 6" xfId="4726" xr:uid="{00000000-0005-0000-0000-0000080B0000}"/>
    <cellStyle name="Standard 13 7 6 2" xfId="18177" xr:uid="{00000000-0005-0000-0000-0000080B0000}"/>
    <cellStyle name="Standard 13 7 6 3" xfId="31661" xr:uid="{00000000-0005-0000-0000-0000080B0000}"/>
    <cellStyle name="Standard 13 7 6 4" xfId="45152" xr:uid="{00000000-0005-0000-0000-0000080B0000}"/>
    <cellStyle name="Standard 13 7 7" xfId="8082" xr:uid="{00000000-0005-0000-0000-0000080B0000}"/>
    <cellStyle name="Standard 13 7 7 2" xfId="21533" xr:uid="{00000000-0005-0000-0000-0000080B0000}"/>
    <cellStyle name="Standard 13 7 7 3" xfId="35017" xr:uid="{00000000-0005-0000-0000-0000080B0000}"/>
    <cellStyle name="Standard 13 7 7 4" xfId="48508" xr:uid="{00000000-0005-0000-0000-0000080B0000}"/>
    <cellStyle name="Standard 13 7 8" xfId="11438" xr:uid="{00000000-0005-0000-0000-0000080B0000}"/>
    <cellStyle name="Standard 13 7 8 2" xfId="24889" xr:uid="{00000000-0005-0000-0000-0000080B0000}"/>
    <cellStyle name="Standard 13 7 8 3" xfId="38373" xr:uid="{00000000-0005-0000-0000-0000080B0000}"/>
    <cellStyle name="Standard 13 7 8 4" xfId="51864" xr:uid="{00000000-0005-0000-0000-0000080B0000}"/>
    <cellStyle name="Standard 13 7 9" xfId="14819" xr:uid="{00000000-0005-0000-0000-0000080B0000}"/>
    <cellStyle name="Standard 13 8" xfId="1081" xr:uid="{00000000-0005-0000-0000-00000E0B0000}"/>
    <cellStyle name="Standard 13 8 2" xfId="1677" xr:uid="{00000000-0005-0000-0000-00000F0B0000}"/>
    <cellStyle name="Standard 13 8 2 2" xfId="2813" xr:uid="{00000000-0005-0000-0000-0000100B0000}"/>
    <cellStyle name="Standard 13 8 2 2 2" xfId="6174" xr:uid="{00000000-0005-0000-0000-0000100B0000}"/>
    <cellStyle name="Standard 13 8 2 2 2 2" xfId="19625" xr:uid="{00000000-0005-0000-0000-0000100B0000}"/>
    <cellStyle name="Standard 13 8 2 2 2 3" xfId="33109" xr:uid="{00000000-0005-0000-0000-0000100B0000}"/>
    <cellStyle name="Standard 13 8 2 2 2 4" xfId="46600" xr:uid="{00000000-0005-0000-0000-0000100B0000}"/>
    <cellStyle name="Standard 13 8 2 2 3" xfId="9530" xr:uid="{00000000-0005-0000-0000-0000100B0000}"/>
    <cellStyle name="Standard 13 8 2 2 3 2" xfId="22981" xr:uid="{00000000-0005-0000-0000-0000100B0000}"/>
    <cellStyle name="Standard 13 8 2 2 3 3" xfId="36465" xr:uid="{00000000-0005-0000-0000-0000100B0000}"/>
    <cellStyle name="Standard 13 8 2 2 3 4" xfId="49956" xr:uid="{00000000-0005-0000-0000-0000100B0000}"/>
    <cellStyle name="Standard 13 8 2 2 4" xfId="12886" xr:uid="{00000000-0005-0000-0000-0000100B0000}"/>
    <cellStyle name="Standard 13 8 2 2 4 2" xfId="26337" xr:uid="{00000000-0005-0000-0000-0000100B0000}"/>
    <cellStyle name="Standard 13 8 2 2 4 3" xfId="39821" xr:uid="{00000000-0005-0000-0000-0000100B0000}"/>
    <cellStyle name="Standard 13 8 2 2 4 4" xfId="53312" xr:uid="{00000000-0005-0000-0000-0000100B0000}"/>
    <cellStyle name="Standard 13 8 2 2 5" xfId="16268" xr:uid="{00000000-0005-0000-0000-0000100B0000}"/>
    <cellStyle name="Standard 13 8 2 2 6" xfId="29752" xr:uid="{00000000-0005-0000-0000-0000100B0000}"/>
    <cellStyle name="Standard 13 8 2 2 7" xfId="43243" xr:uid="{00000000-0005-0000-0000-0000100B0000}"/>
    <cellStyle name="Standard 13 8 2 3" xfId="5047" xr:uid="{00000000-0005-0000-0000-00000F0B0000}"/>
    <cellStyle name="Standard 13 8 2 3 2" xfId="18498" xr:uid="{00000000-0005-0000-0000-00000F0B0000}"/>
    <cellStyle name="Standard 13 8 2 3 3" xfId="31982" xr:uid="{00000000-0005-0000-0000-00000F0B0000}"/>
    <cellStyle name="Standard 13 8 2 3 4" xfId="45473" xr:uid="{00000000-0005-0000-0000-00000F0B0000}"/>
    <cellStyle name="Standard 13 8 2 4" xfId="8403" xr:uid="{00000000-0005-0000-0000-00000F0B0000}"/>
    <cellStyle name="Standard 13 8 2 4 2" xfId="21854" xr:uid="{00000000-0005-0000-0000-00000F0B0000}"/>
    <cellStyle name="Standard 13 8 2 4 3" xfId="35338" xr:uid="{00000000-0005-0000-0000-00000F0B0000}"/>
    <cellStyle name="Standard 13 8 2 4 4" xfId="48829" xr:uid="{00000000-0005-0000-0000-00000F0B0000}"/>
    <cellStyle name="Standard 13 8 2 5" xfId="11759" xr:uid="{00000000-0005-0000-0000-00000F0B0000}"/>
    <cellStyle name="Standard 13 8 2 5 2" xfId="25210" xr:uid="{00000000-0005-0000-0000-00000F0B0000}"/>
    <cellStyle name="Standard 13 8 2 5 3" xfId="38694" xr:uid="{00000000-0005-0000-0000-00000F0B0000}"/>
    <cellStyle name="Standard 13 8 2 5 4" xfId="52185" xr:uid="{00000000-0005-0000-0000-00000F0B0000}"/>
    <cellStyle name="Standard 13 8 2 6" xfId="15141" xr:uid="{00000000-0005-0000-0000-00000F0B0000}"/>
    <cellStyle name="Standard 13 8 2 7" xfId="28625" xr:uid="{00000000-0005-0000-0000-00000F0B0000}"/>
    <cellStyle name="Standard 13 8 2 8" xfId="42116" xr:uid="{00000000-0005-0000-0000-00000F0B0000}"/>
    <cellStyle name="Standard 13 8 3" xfId="2237" xr:uid="{00000000-0005-0000-0000-0000110B0000}"/>
    <cellStyle name="Standard 13 8 3 2" xfId="5611" xr:uid="{00000000-0005-0000-0000-0000110B0000}"/>
    <cellStyle name="Standard 13 8 3 2 2" xfId="19062" xr:uid="{00000000-0005-0000-0000-0000110B0000}"/>
    <cellStyle name="Standard 13 8 3 2 3" xfId="32546" xr:uid="{00000000-0005-0000-0000-0000110B0000}"/>
    <cellStyle name="Standard 13 8 3 2 4" xfId="46037" xr:uid="{00000000-0005-0000-0000-0000110B0000}"/>
    <cellStyle name="Standard 13 8 3 3" xfId="8967" xr:uid="{00000000-0005-0000-0000-0000110B0000}"/>
    <cellStyle name="Standard 13 8 3 3 2" xfId="22418" xr:uid="{00000000-0005-0000-0000-0000110B0000}"/>
    <cellStyle name="Standard 13 8 3 3 3" xfId="35902" xr:uid="{00000000-0005-0000-0000-0000110B0000}"/>
    <cellStyle name="Standard 13 8 3 3 4" xfId="49393" xr:uid="{00000000-0005-0000-0000-0000110B0000}"/>
    <cellStyle name="Standard 13 8 3 4" xfId="12323" xr:uid="{00000000-0005-0000-0000-0000110B0000}"/>
    <cellStyle name="Standard 13 8 3 4 2" xfId="25774" xr:uid="{00000000-0005-0000-0000-0000110B0000}"/>
    <cellStyle name="Standard 13 8 3 4 3" xfId="39258" xr:uid="{00000000-0005-0000-0000-0000110B0000}"/>
    <cellStyle name="Standard 13 8 3 4 4" xfId="52749" xr:uid="{00000000-0005-0000-0000-0000110B0000}"/>
    <cellStyle name="Standard 13 8 3 5" xfId="15705" xr:uid="{00000000-0005-0000-0000-0000110B0000}"/>
    <cellStyle name="Standard 13 8 3 6" xfId="29189" xr:uid="{00000000-0005-0000-0000-0000110B0000}"/>
    <cellStyle name="Standard 13 8 3 7" xfId="42680" xr:uid="{00000000-0005-0000-0000-0000110B0000}"/>
    <cellStyle name="Standard 13 8 4" xfId="4485" xr:uid="{00000000-0005-0000-0000-00000E0B0000}"/>
    <cellStyle name="Standard 13 8 4 2" xfId="17936" xr:uid="{00000000-0005-0000-0000-00000E0B0000}"/>
    <cellStyle name="Standard 13 8 4 3" xfId="31420" xr:uid="{00000000-0005-0000-0000-00000E0B0000}"/>
    <cellStyle name="Standard 13 8 4 4" xfId="44911" xr:uid="{00000000-0005-0000-0000-00000E0B0000}"/>
    <cellStyle name="Standard 13 8 5" xfId="7841" xr:uid="{00000000-0005-0000-0000-00000E0B0000}"/>
    <cellStyle name="Standard 13 8 5 2" xfId="21292" xr:uid="{00000000-0005-0000-0000-00000E0B0000}"/>
    <cellStyle name="Standard 13 8 5 3" xfId="34776" xr:uid="{00000000-0005-0000-0000-00000E0B0000}"/>
    <cellStyle name="Standard 13 8 5 4" xfId="48267" xr:uid="{00000000-0005-0000-0000-00000E0B0000}"/>
    <cellStyle name="Standard 13 8 6" xfId="11197" xr:uid="{00000000-0005-0000-0000-00000E0B0000}"/>
    <cellStyle name="Standard 13 8 6 2" xfId="24648" xr:uid="{00000000-0005-0000-0000-00000E0B0000}"/>
    <cellStyle name="Standard 13 8 6 3" xfId="38132" xr:uid="{00000000-0005-0000-0000-00000E0B0000}"/>
    <cellStyle name="Standard 13 8 6 4" xfId="51623" xr:uid="{00000000-0005-0000-0000-00000E0B0000}"/>
    <cellStyle name="Standard 13 8 7" xfId="14578" xr:uid="{00000000-0005-0000-0000-00000E0B0000}"/>
    <cellStyle name="Standard 13 8 8" xfId="28043" xr:uid="{00000000-0005-0000-0000-00000E0B0000}"/>
    <cellStyle name="Standard 13 8 9" xfId="41510" xr:uid="{00000000-0005-0000-0000-00000E0B0000}"/>
    <cellStyle name="Standard 13 9" xfId="1069" xr:uid="{00000000-0005-0000-0000-0000120B0000}"/>
    <cellStyle name="Standard 13 9 2" xfId="1666" xr:uid="{00000000-0005-0000-0000-0000130B0000}"/>
    <cellStyle name="Standard 13 9 2 2" xfId="2802" xr:uid="{00000000-0005-0000-0000-0000140B0000}"/>
    <cellStyle name="Standard 13 9 2 2 2" xfId="6163" xr:uid="{00000000-0005-0000-0000-0000140B0000}"/>
    <cellStyle name="Standard 13 9 2 2 2 2" xfId="19614" xr:uid="{00000000-0005-0000-0000-0000140B0000}"/>
    <cellStyle name="Standard 13 9 2 2 2 3" xfId="33098" xr:uid="{00000000-0005-0000-0000-0000140B0000}"/>
    <cellStyle name="Standard 13 9 2 2 2 4" xfId="46589" xr:uid="{00000000-0005-0000-0000-0000140B0000}"/>
    <cellStyle name="Standard 13 9 2 2 3" xfId="9519" xr:uid="{00000000-0005-0000-0000-0000140B0000}"/>
    <cellStyle name="Standard 13 9 2 2 3 2" xfId="22970" xr:uid="{00000000-0005-0000-0000-0000140B0000}"/>
    <cellStyle name="Standard 13 9 2 2 3 3" xfId="36454" xr:uid="{00000000-0005-0000-0000-0000140B0000}"/>
    <cellStyle name="Standard 13 9 2 2 3 4" xfId="49945" xr:uid="{00000000-0005-0000-0000-0000140B0000}"/>
    <cellStyle name="Standard 13 9 2 2 4" xfId="12875" xr:uid="{00000000-0005-0000-0000-0000140B0000}"/>
    <cellStyle name="Standard 13 9 2 2 4 2" xfId="26326" xr:uid="{00000000-0005-0000-0000-0000140B0000}"/>
    <cellStyle name="Standard 13 9 2 2 4 3" xfId="39810" xr:uid="{00000000-0005-0000-0000-0000140B0000}"/>
    <cellStyle name="Standard 13 9 2 2 4 4" xfId="53301" xr:uid="{00000000-0005-0000-0000-0000140B0000}"/>
    <cellStyle name="Standard 13 9 2 2 5" xfId="16257" xr:uid="{00000000-0005-0000-0000-0000140B0000}"/>
    <cellStyle name="Standard 13 9 2 2 6" xfId="29741" xr:uid="{00000000-0005-0000-0000-0000140B0000}"/>
    <cellStyle name="Standard 13 9 2 2 7" xfId="43232" xr:uid="{00000000-0005-0000-0000-0000140B0000}"/>
    <cellStyle name="Standard 13 9 2 3" xfId="5036" xr:uid="{00000000-0005-0000-0000-0000130B0000}"/>
    <cellStyle name="Standard 13 9 2 3 2" xfId="18487" xr:uid="{00000000-0005-0000-0000-0000130B0000}"/>
    <cellStyle name="Standard 13 9 2 3 3" xfId="31971" xr:uid="{00000000-0005-0000-0000-0000130B0000}"/>
    <cellStyle name="Standard 13 9 2 3 4" xfId="45462" xr:uid="{00000000-0005-0000-0000-0000130B0000}"/>
    <cellStyle name="Standard 13 9 2 4" xfId="8392" xr:uid="{00000000-0005-0000-0000-0000130B0000}"/>
    <cellStyle name="Standard 13 9 2 4 2" xfId="21843" xr:uid="{00000000-0005-0000-0000-0000130B0000}"/>
    <cellStyle name="Standard 13 9 2 4 3" xfId="35327" xr:uid="{00000000-0005-0000-0000-0000130B0000}"/>
    <cellStyle name="Standard 13 9 2 4 4" xfId="48818" xr:uid="{00000000-0005-0000-0000-0000130B0000}"/>
    <cellStyle name="Standard 13 9 2 5" xfId="11748" xr:uid="{00000000-0005-0000-0000-0000130B0000}"/>
    <cellStyle name="Standard 13 9 2 5 2" xfId="25199" xr:uid="{00000000-0005-0000-0000-0000130B0000}"/>
    <cellStyle name="Standard 13 9 2 5 3" xfId="38683" xr:uid="{00000000-0005-0000-0000-0000130B0000}"/>
    <cellStyle name="Standard 13 9 2 5 4" xfId="52174" xr:uid="{00000000-0005-0000-0000-0000130B0000}"/>
    <cellStyle name="Standard 13 9 2 6" xfId="15130" xr:uid="{00000000-0005-0000-0000-0000130B0000}"/>
    <cellStyle name="Standard 13 9 2 7" xfId="28614" xr:uid="{00000000-0005-0000-0000-0000130B0000}"/>
    <cellStyle name="Standard 13 9 2 8" xfId="42105" xr:uid="{00000000-0005-0000-0000-0000130B0000}"/>
    <cellStyle name="Standard 13 9 3" xfId="2225" xr:uid="{00000000-0005-0000-0000-0000150B0000}"/>
    <cellStyle name="Standard 13 9 3 2" xfId="5600" xr:uid="{00000000-0005-0000-0000-0000150B0000}"/>
    <cellStyle name="Standard 13 9 3 2 2" xfId="19051" xr:uid="{00000000-0005-0000-0000-0000150B0000}"/>
    <cellStyle name="Standard 13 9 3 2 3" xfId="32535" xr:uid="{00000000-0005-0000-0000-0000150B0000}"/>
    <cellStyle name="Standard 13 9 3 2 4" xfId="46026" xr:uid="{00000000-0005-0000-0000-0000150B0000}"/>
    <cellStyle name="Standard 13 9 3 3" xfId="8956" xr:uid="{00000000-0005-0000-0000-0000150B0000}"/>
    <cellStyle name="Standard 13 9 3 3 2" xfId="22407" xr:uid="{00000000-0005-0000-0000-0000150B0000}"/>
    <cellStyle name="Standard 13 9 3 3 3" xfId="35891" xr:uid="{00000000-0005-0000-0000-0000150B0000}"/>
    <cellStyle name="Standard 13 9 3 3 4" xfId="49382" xr:uid="{00000000-0005-0000-0000-0000150B0000}"/>
    <cellStyle name="Standard 13 9 3 4" xfId="12312" xr:uid="{00000000-0005-0000-0000-0000150B0000}"/>
    <cellStyle name="Standard 13 9 3 4 2" xfId="25763" xr:uid="{00000000-0005-0000-0000-0000150B0000}"/>
    <cellStyle name="Standard 13 9 3 4 3" xfId="39247" xr:uid="{00000000-0005-0000-0000-0000150B0000}"/>
    <cellStyle name="Standard 13 9 3 4 4" xfId="52738" xr:uid="{00000000-0005-0000-0000-0000150B0000}"/>
    <cellStyle name="Standard 13 9 3 5" xfId="15694" xr:uid="{00000000-0005-0000-0000-0000150B0000}"/>
    <cellStyle name="Standard 13 9 3 6" xfId="29178" xr:uid="{00000000-0005-0000-0000-0000150B0000}"/>
    <cellStyle name="Standard 13 9 3 7" xfId="42669" xr:uid="{00000000-0005-0000-0000-0000150B0000}"/>
    <cellStyle name="Standard 13 9 4" xfId="4474" xr:uid="{00000000-0005-0000-0000-0000120B0000}"/>
    <cellStyle name="Standard 13 9 4 2" xfId="17925" xr:uid="{00000000-0005-0000-0000-0000120B0000}"/>
    <cellStyle name="Standard 13 9 4 3" xfId="31409" xr:uid="{00000000-0005-0000-0000-0000120B0000}"/>
    <cellStyle name="Standard 13 9 4 4" xfId="44900" xr:uid="{00000000-0005-0000-0000-0000120B0000}"/>
    <cellStyle name="Standard 13 9 5" xfId="7830" xr:uid="{00000000-0005-0000-0000-0000120B0000}"/>
    <cellStyle name="Standard 13 9 5 2" xfId="21281" xr:uid="{00000000-0005-0000-0000-0000120B0000}"/>
    <cellStyle name="Standard 13 9 5 3" xfId="34765" xr:uid="{00000000-0005-0000-0000-0000120B0000}"/>
    <cellStyle name="Standard 13 9 5 4" xfId="48256" xr:uid="{00000000-0005-0000-0000-0000120B0000}"/>
    <cellStyle name="Standard 13 9 6" xfId="11186" xr:uid="{00000000-0005-0000-0000-0000120B0000}"/>
    <cellStyle name="Standard 13 9 6 2" xfId="24637" xr:uid="{00000000-0005-0000-0000-0000120B0000}"/>
    <cellStyle name="Standard 13 9 6 3" xfId="38121" xr:uid="{00000000-0005-0000-0000-0000120B0000}"/>
    <cellStyle name="Standard 13 9 6 4" xfId="51612" xr:uid="{00000000-0005-0000-0000-0000120B0000}"/>
    <cellStyle name="Standard 13 9 7" xfId="14567" xr:uid="{00000000-0005-0000-0000-0000120B0000}"/>
    <cellStyle name="Standard 13 9 8" xfId="28032" xr:uid="{00000000-0005-0000-0000-0000120B0000}"/>
    <cellStyle name="Standard 13 9 9" xfId="41499" xr:uid="{00000000-0005-0000-0000-0000120B0000}"/>
    <cellStyle name="Standard 14" xfId="690" xr:uid="{00000000-0005-0000-0000-000023020000}"/>
    <cellStyle name="Standard 14 2" xfId="691" xr:uid="{00000000-0005-0000-0000-000024020000}"/>
    <cellStyle name="Standard 14 3" xfId="3907" xr:uid="{00000000-0005-0000-0000-0000180B0000}"/>
    <cellStyle name="Standard 15" xfId="450" xr:uid="{00000000-0005-0000-0000-000025020000}"/>
    <cellStyle name="Standard 15 2" xfId="1143" xr:uid="{00000000-0005-0000-0000-0000190B0000}"/>
    <cellStyle name="Standard 16" xfId="237" xr:uid="{00000000-0005-0000-0000-000026020000}"/>
    <cellStyle name="Standard 16 2" xfId="1329" xr:uid="{00000000-0005-0000-0000-00001B0B0000}"/>
    <cellStyle name="Standard 17" xfId="1110" xr:uid="{00000000-0005-0000-0000-00001C0B0000}"/>
    <cellStyle name="Standard 17 10" xfId="7844" xr:uid="{00000000-0005-0000-0000-00001C0B0000}"/>
    <cellStyle name="Standard 17 10 2" xfId="21295" xr:uid="{00000000-0005-0000-0000-00001C0B0000}"/>
    <cellStyle name="Standard 17 10 3" xfId="34779" xr:uid="{00000000-0005-0000-0000-00001C0B0000}"/>
    <cellStyle name="Standard 17 10 4" xfId="48270" xr:uid="{00000000-0005-0000-0000-00001C0B0000}"/>
    <cellStyle name="Standard 17 11" xfId="11200" xr:uid="{00000000-0005-0000-0000-00001C0B0000}"/>
    <cellStyle name="Standard 17 11 2" xfId="24651" xr:uid="{00000000-0005-0000-0000-00001C0B0000}"/>
    <cellStyle name="Standard 17 11 3" xfId="38135" xr:uid="{00000000-0005-0000-0000-00001C0B0000}"/>
    <cellStyle name="Standard 17 11 4" xfId="51626" xr:uid="{00000000-0005-0000-0000-00001C0B0000}"/>
    <cellStyle name="Standard 17 12" xfId="14581" xr:uid="{00000000-0005-0000-0000-00001C0B0000}"/>
    <cellStyle name="Standard 17 13" xfId="28052" xr:uid="{00000000-0005-0000-0000-00001C0B0000}"/>
    <cellStyle name="Standard 17 14" xfId="41530" xr:uid="{00000000-0005-0000-0000-00001C0B0000}"/>
    <cellStyle name="Standard 17 2" xfId="1221" xr:uid="{00000000-0005-0000-0000-00001D0B0000}"/>
    <cellStyle name="Standard 17 2 10" xfId="14685" xr:uid="{00000000-0005-0000-0000-00001D0B0000}"/>
    <cellStyle name="Standard 17 2 11" xfId="28168" xr:uid="{00000000-0005-0000-0000-00001D0B0000}"/>
    <cellStyle name="Standard 17 2 12" xfId="41659" xr:uid="{00000000-0005-0000-0000-00001D0B0000}"/>
    <cellStyle name="Standard 17 2 2" xfId="1453" xr:uid="{00000000-0005-0000-0000-00001E0B0000}"/>
    <cellStyle name="Standard 17 2 2 10" xfId="28418" xr:uid="{00000000-0005-0000-0000-00001E0B0000}"/>
    <cellStyle name="Standard 17 2 2 11" xfId="41909" xr:uid="{00000000-0005-0000-0000-00001E0B0000}"/>
    <cellStyle name="Standard 17 2 2 2" xfId="2027" xr:uid="{00000000-0005-0000-0000-00001F0B0000}"/>
    <cellStyle name="Standard 17 2 2 2 2" xfId="3167" xr:uid="{00000000-0005-0000-0000-0000200B0000}"/>
    <cellStyle name="Standard 17 2 2 2 2 2" xfId="6528" xr:uid="{00000000-0005-0000-0000-0000200B0000}"/>
    <cellStyle name="Standard 17 2 2 2 2 2 2" xfId="19979" xr:uid="{00000000-0005-0000-0000-0000200B0000}"/>
    <cellStyle name="Standard 17 2 2 2 2 2 3" xfId="33463" xr:uid="{00000000-0005-0000-0000-0000200B0000}"/>
    <cellStyle name="Standard 17 2 2 2 2 2 4" xfId="46954" xr:uid="{00000000-0005-0000-0000-0000200B0000}"/>
    <cellStyle name="Standard 17 2 2 2 2 3" xfId="9884" xr:uid="{00000000-0005-0000-0000-0000200B0000}"/>
    <cellStyle name="Standard 17 2 2 2 2 3 2" xfId="23335" xr:uid="{00000000-0005-0000-0000-0000200B0000}"/>
    <cellStyle name="Standard 17 2 2 2 2 3 3" xfId="36819" xr:uid="{00000000-0005-0000-0000-0000200B0000}"/>
    <cellStyle name="Standard 17 2 2 2 2 3 4" xfId="50310" xr:uid="{00000000-0005-0000-0000-0000200B0000}"/>
    <cellStyle name="Standard 17 2 2 2 2 4" xfId="13240" xr:uid="{00000000-0005-0000-0000-0000200B0000}"/>
    <cellStyle name="Standard 17 2 2 2 2 4 2" xfId="26691" xr:uid="{00000000-0005-0000-0000-0000200B0000}"/>
    <cellStyle name="Standard 17 2 2 2 2 4 3" xfId="40175" xr:uid="{00000000-0005-0000-0000-0000200B0000}"/>
    <cellStyle name="Standard 17 2 2 2 2 4 4" xfId="53666" xr:uid="{00000000-0005-0000-0000-0000200B0000}"/>
    <cellStyle name="Standard 17 2 2 2 2 5" xfId="16622" xr:uid="{00000000-0005-0000-0000-0000200B0000}"/>
    <cellStyle name="Standard 17 2 2 2 2 6" xfId="30106" xr:uid="{00000000-0005-0000-0000-0000200B0000}"/>
    <cellStyle name="Standard 17 2 2 2 2 7" xfId="43597" xr:uid="{00000000-0005-0000-0000-0000200B0000}"/>
    <cellStyle name="Standard 17 2 2 2 3" xfId="5401" xr:uid="{00000000-0005-0000-0000-00001F0B0000}"/>
    <cellStyle name="Standard 17 2 2 2 3 2" xfId="18852" xr:uid="{00000000-0005-0000-0000-00001F0B0000}"/>
    <cellStyle name="Standard 17 2 2 2 3 3" xfId="32336" xr:uid="{00000000-0005-0000-0000-00001F0B0000}"/>
    <cellStyle name="Standard 17 2 2 2 3 4" xfId="45827" xr:uid="{00000000-0005-0000-0000-00001F0B0000}"/>
    <cellStyle name="Standard 17 2 2 2 4" xfId="8757" xr:uid="{00000000-0005-0000-0000-00001F0B0000}"/>
    <cellStyle name="Standard 17 2 2 2 4 2" xfId="22208" xr:uid="{00000000-0005-0000-0000-00001F0B0000}"/>
    <cellStyle name="Standard 17 2 2 2 4 3" xfId="35692" xr:uid="{00000000-0005-0000-0000-00001F0B0000}"/>
    <cellStyle name="Standard 17 2 2 2 4 4" xfId="49183" xr:uid="{00000000-0005-0000-0000-00001F0B0000}"/>
    <cellStyle name="Standard 17 2 2 2 5" xfId="12113" xr:uid="{00000000-0005-0000-0000-00001F0B0000}"/>
    <cellStyle name="Standard 17 2 2 2 5 2" xfId="25564" xr:uid="{00000000-0005-0000-0000-00001F0B0000}"/>
    <cellStyle name="Standard 17 2 2 2 5 3" xfId="39048" xr:uid="{00000000-0005-0000-0000-00001F0B0000}"/>
    <cellStyle name="Standard 17 2 2 2 5 4" xfId="52539" xr:uid="{00000000-0005-0000-0000-00001F0B0000}"/>
    <cellStyle name="Standard 17 2 2 2 6" xfId="15495" xr:uid="{00000000-0005-0000-0000-00001F0B0000}"/>
    <cellStyle name="Standard 17 2 2 2 7" xfId="28979" xr:uid="{00000000-0005-0000-0000-00001F0B0000}"/>
    <cellStyle name="Standard 17 2 2 2 8" xfId="42470" xr:uid="{00000000-0005-0000-0000-00001F0B0000}"/>
    <cellStyle name="Standard 17 2 2 3" xfId="2607" xr:uid="{00000000-0005-0000-0000-0000210B0000}"/>
    <cellStyle name="Standard 17 2 2 3 2" xfId="5968" xr:uid="{00000000-0005-0000-0000-0000210B0000}"/>
    <cellStyle name="Standard 17 2 2 3 2 2" xfId="19419" xr:uid="{00000000-0005-0000-0000-0000210B0000}"/>
    <cellStyle name="Standard 17 2 2 3 2 3" xfId="32903" xr:uid="{00000000-0005-0000-0000-0000210B0000}"/>
    <cellStyle name="Standard 17 2 2 3 2 4" xfId="46394" xr:uid="{00000000-0005-0000-0000-0000210B0000}"/>
    <cellStyle name="Standard 17 2 2 3 3" xfId="9324" xr:uid="{00000000-0005-0000-0000-0000210B0000}"/>
    <cellStyle name="Standard 17 2 2 3 3 2" xfId="22775" xr:uid="{00000000-0005-0000-0000-0000210B0000}"/>
    <cellStyle name="Standard 17 2 2 3 3 3" xfId="36259" xr:uid="{00000000-0005-0000-0000-0000210B0000}"/>
    <cellStyle name="Standard 17 2 2 3 3 4" xfId="49750" xr:uid="{00000000-0005-0000-0000-0000210B0000}"/>
    <cellStyle name="Standard 17 2 2 3 4" xfId="12680" xr:uid="{00000000-0005-0000-0000-0000210B0000}"/>
    <cellStyle name="Standard 17 2 2 3 4 2" xfId="26131" xr:uid="{00000000-0005-0000-0000-0000210B0000}"/>
    <cellStyle name="Standard 17 2 2 3 4 3" xfId="39615" xr:uid="{00000000-0005-0000-0000-0000210B0000}"/>
    <cellStyle name="Standard 17 2 2 3 4 4" xfId="53106" xr:uid="{00000000-0005-0000-0000-0000210B0000}"/>
    <cellStyle name="Standard 17 2 2 3 5" xfId="16062" xr:uid="{00000000-0005-0000-0000-0000210B0000}"/>
    <cellStyle name="Standard 17 2 2 3 6" xfId="29546" xr:uid="{00000000-0005-0000-0000-0000210B0000}"/>
    <cellStyle name="Standard 17 2 2 3 7" xfId="43037" xr:uid="{00000000-0005-0000-0000-0000210B0000}"/>
    <cellStyle name="Standard 17 2 2 4" xfId="3712" xr:uid="{00000000-0005-0000-0000-0000220B0000}"/>
    <cellStyle name="Standard 17 2 2 4 2" xfId="7073" xr:uid="{00000000-0005-0000-0000-0000220B0000}"/>
    <cellStyle name="Standard 17 2 2 4 2 2" xfId="20524" xr:uid="{00000000-0005-0000-0000-0000220B0000}"/>
    <cellStyle name="Standard 17 2 2 4 2 3" xfId="34008" xr:uid="{00000000-0005-0000-0000-0000220B0000}"/>
    <cellStyle name="Standard 17 2 2 4 2 4" xfId="47499" xr:uid="{00000000-0005-0000-0000-0000220B0000}"/>
    <cellStyle name="Standard 17 2 2 4 3" xfId="10429" xr:uid="{00000000-0005-0000-0000-0000220B0000}"/>
    <cellStyle name="Standard 17 2 2 4 3 2" xfId="23880" xr:uid="{00000000-0005-0000-0000-0000220B0000}"/>
    <cellStyle name="Standard 17 2 2 4 3 3" xfId="37364" xr:uid="{00000000-0005-0000-0000-0000220B0000}"/>
    <cellStyle name="Standard 17 2 2 4 3 4" xfId="50855" xr:uid="{00000000-0005-0000-0000-0000220B0000}"/>
    <cellStyle name="Standard 17 2 2 4 4" xfId="13785" xr:uid="{00000000-0005-0000-0000-0000220B0000}"/>
    <cellStyle name="Standard 17 2 2 4 4 2" xfId="27236" xr:uid="{00000000-0005-0000-0000-0000220B0000}"/>
    <cellStyle name="Standard 17 2 2 4 4 3" xfId="40720" xr:uid="{00000000-0005-0000-0000-0000220B0000}"/>
    <cellStyle name="Standard 17 2 2 4 4 4" xfId="54211" xr:uid="{00000000-0005-0000-0000-0000220B0000}"/>
    <cellStyle name="Standard 17 2 2 4 5" xfId="17167" xr:uid="{00000000-0005-0000-0000-0000220B0000}"/>
    <cellStyle name="Standard 17 2 2 4 6" xfId="30651" xr:uid="{00000000-0005-0000-0000-0000220B0000}"/>
    <cellStyle name="Standard 17 2 2 4 7" xfId="44142" xr:uid="{00000000-0005-0000-0000-0000220B0000}"/>
    <cellStyle name="Standard 17 2 2 5" xfId="4292" xr:uid="{00000000-0005-0000-0000-0000230B0000}"/>
    <cellStyle name="Standard 17 2 2 5 2" xfId="7649" xr:uid="{00000000-0005-0000-0000-0000230B0000}"/>
    <cellStyle name="Standard 17 2 2 5 2 2" xfId="21100" xr:uid="{00000000-0005-0000-0000-0000230B0000}"/>
    <cellStyle name="Standard 17 2 2 5 2 3" xfId="34584" xr:uid="{00000000-0005-0000-0000-0000230B0000}"/>
    <cellStyle name="Standard 17 2 2 5 2 4" xfId="48075" xr:uid="{00000000-0005-0000-0000-0000230B0000}"/>
    <cellStyle name="Standard 17 2 2 5 3" xfId="11005" xr:uid="{00000000-0005-0000-0000-0000230B0000}"/>
    <cellStyle name="Standard 17 2 2 5 3 2" xfId="24456" xr:uid="{00000000-0005-0000-0000-0000230B0000}"/>
    <cellStyle name="Standard 17 2 2 5 3 3" xfId="37940" xr:uid="{00000000-0005-0000-0000-0000230B0000}"/>
    <cellStyle name="Standard 17 2 2 5 3 4" xfId="51431" xr:uid="{00000000-0005-0000-0000-0000230B0000}"/>
    <cellStyle name="Standard 17 2 2 5 4" xfId="14361" xr:uid="{00000000-0005-0000-0000-0000230B0000}"/>
    <cellStyle name="Standard 17 2 2 5 4 2" xfId="27812" xr:uid="{00000000-0005-0000-0000-0000230B0000}"/>
    <cellStyle name="Standard 17 2 2 5 4 3" xfId="41296" xr:uid="{00000000-0005-0000-0000-0000230B0000}"/>
    <cellStyle name="Standard 17 2 2 5 4 4" xfId="54787" xr:uid="{00000000-0005-0000-0000-0000230B0000}"/>
    <cellStyle name="Standard 17 2 2 5 5" xfId="17743" xr:uid="{00000000-0005-0000-0000-0000230B0000}"/>
    <cellStyle name="Standard 17 2 2 5 6" xfId="31227" xr:uid="{00000000-0005-0000-0000-0000230B0000}"/>
    <cellStyle name="Standard 17 2 2 5 7" xfId="44718" xr:uid="{00000000-0005-0000-0000-0000230B0000}"/>
    <cellStyle name="Standard 17 2 2 6" xfId="4842" xr:uid="{00000000-0005-0000-0000-00001E0B0000}"/>
    <cellStyle name="Standard 17 2 2 6 2" xfId="18293" xr:uid="{00000000-0005-0000-0000-00001E0B0000}"/>
    <cellStyle name="Standard 17 2 2 6 3" xfId="31777" xr:uid="{00000000-0005-0000-0000-00001E0B0000}"/>
    <cellStyle name="Standard 17 2 2 6 4" xfId="45268" xr:uid="{00000000-0005-0000-0000-00001E0B0000}"/>
    <cellStyle name="Standard 17 2 2 7" xfId="8198" xr:uid="{00000000-0005-0000-0000-00001E0B0000}"/>
    <cellStyle name="Standard 17 2 2 7 2" xfId="21649" xr:uid="{00000000-0005-0000-0000-00001E0B0000}"/>
    <cellStyle name="Standard 17 2 2 7 3" xfId="35133" xr:uid="{00000000-0005-0000-0000-00001E0B0000}"/>
    <cellStyle name="Standard 17 2 2 7 4" xfId="48624" xr:uid="{00000000-0005-0000-0000-00001E0B0000}"/>
    <cellStyle name="Standard 17 2 2 8" xfId="11554" xr:uid="{00000000-0005-0000-0000-00001E0B0000}"/>
    <cellStyle name="Standard 17 2 2 8 2" xfId="25005" xr:uid="{00000000-0005-0000-0000-00001E0B0000}"/>
    <cellStyle name="Standard 17 2 2 8 3" xfId="38489" xr:uid="{00000000-0005-0000-0000-00001E0B0000}"/>
    <cellStyle name="Standard 17 2 2 8 4" xfId="51980" xr:uid="{00000000-0005-0000-0000-00001E0B0000}"/>
    <cellStyle name="Standard 17 2 2 9" xfId="14935" xr:uid="{00000000-0005-0000-0000-00001E0B0000}"/>
    <cellStyle name="Standard 17 2 3" xfId="1778" xr:uid="{00000000-0005-0000-0000-0000240B0000}"/>
    <cellStyle name="Standard 17 2 3 2" xfId="2917" xr:uid="{00000000-0005-0000-0000-0000250B0000}"/>
    <cellStyle name="Standard 17 2 3 2 2" xfId="6278" xr:uid="{00000000-0005-0000-0000-0000250B0000}"/>
    <cellStyle name="Standard 17 2 3 2 2 2" xfId="19729" xr:uid="{00000000-0005-0000-0000-0000250B0000}"/>
    <cellStyle name="Standard 17 2 3 2 2 3" xfId="33213" xr:uid="{00000000-0005-0000-0000-0000250B0000}"/>
    <cellStyle name="Standard 17 2 3 2 2 4" xfId="46704" xr:uid="{00000000-0005-0000-0000-0000250B0000}"/>
    <cellStyle name="Standard 17 2 3 2 3" xfId="9634" xr:uid="{00000000-0005-0000-0000-0000250B0000}"/>
    <cellStyle name="Standard 17 2 3 2 3 2" xfId="23085" xr:uid="{00000000-0005-0000-0000-0000250B0000}"/>
    <cellStyle name="Standard 17 2 3 2 3 3" xfId="36569" xr:uid="{00000000-0005-0000-0000-0000250B0000}"/>
    <cellStyle name="Standard 17 2 3 2 3 4" xfId="50060" xr:uid="{00000000-0005-0000-0000-0000250B0000}"/>
    <cellStyle name="Standard 17 2 3 2 4" xfId="12990" xr:uid="{00000000-0005-0000-0000-0000250B0000}"/>
    <cellStyle name="Standard 17 2 3 2 4 2" xfId="26441" xr:uid="{00000000-0005-0000-0000-0000250B0000}"/>
    <cellStyle name="Standard 17 2 3 2 4 3" xfId="39925" xr:uid="{00000000-0005-0000-0000-0000250B0000}"/>
    <cellStyle name="Standard 17 2 3 2 4 4" xfId="53416" xr:uid="{00000000-0005-0000-0000-0000250B0000}"/>
    <cellStyle name="Standard 17 2 3 2 5" xfId="16372" xr:uid="{00000000-0005-0000-0000-0000250B0000}"/>
    <cellStyle name="Standard 17 2 3 2 6" xfId="29856" xr:uid="{00000000-0005-0000-0000-0000250B0000}"/>
    <cellStyle name="Standard 17 2 3 2 7" xfId="43347" xr:uid="{00000000-0005-0000-0000-0000250B0000}"/>
    <cellStyle name="Standard 17 2 3 3" xfId="5151" xr:uid="{00000000-0005-0000-0000-0000240B0000}"/>
    <cellStyle name="Standard 17 2 3 3 2" xfId="18602" xr:uid="{00000000-0005-0000-0000-0000240B0000}"/>
    <cellStyle name="Standard 17 2 3 3 3" xfId="32086" xr:uid="{00000000-0005-0000-0000-0000240B0000}"/>
    <cellStyle name="Standard 17 2 3 3 4" xfId="45577" xr:uid="{00000000-0005-0000-0000-0000240B0000}"/>
    <cellStyle name="Standard 17 2 3 4" xfId="8507" xr:uid="{00000000-0005-0000-0000-0000240B0000}"/>
    <cellStyle name="Standard 17 2 3 4 2" xfId="21958" xr:uid="{00000000-0005-0000-0000-0000240B0000}"/>
    <cellStyle name="Standard 17 2 3 4 3" xfId="35442" xr:uid="{00000000-0005-0000-0000-0000240B0000}"/>
    <cellStyle name="Standard 17 2 3 4 4" xfId="48933" xr:uid="{00000000-0005-0000-0000-0000240B0000}"/>
    <cellStyle name="Standard 17 2 3 5" xfId="11863" xr:uid="{00000000-0005-0000-0000-0000240B0000}"/>
    <cellStyle name="Standard 17 2 3 5 2" xfId="25314" xr:uid="{00000000-0005-0000-0000-0000240B0000}"/>
    <cellStyle name="Standard 17 2 3 5 3" xfId="38798" xr:uid="{00000000-0005-0000-0000-0000240B0000}"/>
    <cellStyle name="Standard 17 2 3 5 4" xfId="52289" xr:uid="{00000000-0005-0000-0000-0000240B0000}"/>
    <cellStyle name="Standard 17 2 3 6" xfId="15245" xr:uid="{00000000-0005-0000-0000-0000240B0000}"/>
    <cellStyle name="Standard 17 2 3 7" xfId="28729" xr:uid="{00000000-0005-0000-0000-0000240B0000}"/>
    <cellStyle name="Standard 17 2 3 8" xfId="42220" xr:uid="{00000000-0005-0000-0000-0000240B0000}"/>
    <cellStyle name="Standard 17 2 4" xfId="2356" xr:uid="{00000000-0005-0000-0000-0000260B0000}"/>
    <cellStyle name="Standard 17 2 4 2" xfId="5718" xr:uid="{00000000-0005-0000-0000-0000260B0000}"/>
    <cellStyle name="Standard 17 2 4 2 2" xfId="19169" xr:uid="{00000000-0005-0000-0000-0000260B0000}"/>
    <cellStyle name="Standard 17 2 4 2 3" xfId="32653" xr:uid="{00000000-0005-0000-0000-0000260B0000}"/>
    <cellStyle name="Standard 17 2 4 2 4" xfId="46144" xr:uid="{00000000-0005-0000-0000-0000260B0000}"/>
    <cellStyle name="Standard 17 2 4 3" xfId="9074" xr:uid="{00000000-0005-0000-0000-0000260B0000}"/>
    <cellStyle name="Standard 17 2 4 3 2" xfId="22525" xr:uid="{00000000-0005-0000-0000-0000260B0000}"/>
    <cellStyle name="Standard 17 2 4 3 3" xfId="36009" xr:uid="{00000000-0005-0000-0000-0000260B0000}"/>
    <cellStyle name="Standard 17 2 4 3 4" xfId="49500" xr:uid="{00000000-0005-0000-0000-0000260B0000}"/>
    <cellStyle name="Standard 17 2 4 4" xfId="12430" xr:uid="{00000000-0005-0000-0000-0000260B0000}"/>
    <cellStyle name="Standard 17 2 4 4 2" xfId="25881" xr:uid="{00000000-0005-0000-0000-0000260B0000}"/>
    <cellStyle name="Standard 17 2 4 4 3" xfId="39365" xr:uid="{00000000-0005-0000-0000-0000260B0000}"/>
    <cellStyle name="Standard 17 2 4 4 4" xfId="52856" xr:uid="{00000000-0005-0000-0000-0000260B0000}"/>
    <cellStyle name="Standard 17 2 4 5" xfId="15812" xr:uid="{00000000-0005-0000-0000-0000260B0000}"/>
    <cellStyle name="Standard 17 2 4 6" xfId="29296" xr:uid="{00000000-0005-0000-0000-0000260B0000}"/>
    <cellStyle name="Standard 17 2 4 7" xfId="42787" xr:uid="{00000000-0005-0000-0000-0000260B0000}"/>
    <cellStyle name="Standard 17 2 5" xfId="3462" xr:uid="{00000000-0005-0000-0000-0000270B0000}"/>
    <cellStyle name="Standard 17 2 5 2" xfId="6823" xr:uid="{00000000-0005-0000-0000-0000270B0000}"/>
    <cellStyle name="Standard 17 2 5 2 2" xfId="20274" xr:uid="{00000000-0005-0000-0000-0000270B0000}"/>
    <cellStyle name="Standard 17 2 5 2 3" xfId="33758" xr:uid="{00000000-0005-0000-0000-0000270B0000}"/>
    <cellStyle name="Standard 17 2 5 2 4" xfId="47249" xr:uid="{00000000-0005-0000-0000-0000270B0000}"/>
    <cellStyle name="Standard 17 2 5 3" xfId="10179" xr:uid="{00000000-0005-0000-0000-0000270B0000}"/>
    <cellStyle name="Standard 17 2 5 3 2" xfId="23630" xr:uid="{00000000-0005-0000-0000-0000270B0000}"/>
    <cellStyle name="Standard 17 2 5 3 3" xfId="37114" xr:uid="{00000000-0005-0000-0000-0000270B0000}"/>
    <cellStyle name="Standard 17 2 5 3 4" xfId="50605" xr:uid="{00000000-0005-0000-0000-0000270B0000}"/>
    <cellStyle name="Standard 17 2 5 4" xfId="13535" xr:uid="{00000000-0005-0000-0000-0000270B0000}"/>
    <cellStyle name="Standard 17 2 5 4 2" xfId="26986" xr:uid="{00000000-0005-0000-0000-0000270B0000}"/>
    <cellStyle name="Standard 17 2 5 4 3" xfId="40470" xr:uid="{00000000-0005-0000-0000-0000270B0000}"/>
    <cellStyle name="Standard 17 2 5 4 4" xfId="53961" xr:uid="{00000000-0005-0000-0000-0000270B0000}"/>
    <cellStyle name="Standard 17 2 5 5" xfId="16917" xr:uid="{00000000-0005-0000-0000-0000270B0000}"/>
    <cellStyle name="Standard 17 2 5 6" xfId="30401" xr:uid="{00000000-0005-0000-0000-0000270B0000}"/>
    <cellStyle name="Standard 17 2 5 7" xfId="43892" xr:uid="{00000000-0005-0000-0000-0000270B0000}"/>
    <cellStyle name="Standard 17 2 6" xfId="4042" xr:uid="{00000000-0005-0000-0000-0000280B0000}"/>
    <cellStyle name="Standard 17 2 6 2" xfId="7399" xr:uid="{00000000-0005-0000-0000-0000280B0000}"/>
    <cellStyle name="Standard 17 2 6 2 2" xfId="20850" xr:uid="{00000000-0005-0000-0000-0000280B0000}"/>
    <cellStyle name="Standard 17 2 6 2 3" xfId="34334" xr:uid="{00000000-0005-0000-0000-0000280B0000}"/>
    <cellStyle name="Standard 17 2 6 2 4" xfId="47825" xr:uid="{00000000-0005-0000-0000-0000280B0000}"/>
    <cellStyle name="Standard 17 2 6 3" xfId="10755" xr:uid="{00000000-0005-0000-0000-0000280B0000}"/>
    <cellStyle name="Standard 17 2 6 3 2" xfId="24206" xr:uid="{00000000-0005-0000-0000-0000280B0000}"/>
    <cellStyle name="Standard 17 2 6 3 3" xfId="37690" xr:uid="{00000000-0005-0000-0000-0000280B0000}"/>
    <cellStyle name="Standard 17 2 6 3 4" xfId="51181" xr:uid="{00000000-0005-0000-0000-0000280B0000}"/>
    <cellStyle name="Standard 17 2 6 4" xfId="14111" xr:uid="{00000000-0005-0000-0000-0000280B0000}"/>
    <cellStyle name="Standard 17 2 6 4 2" xfId="27562" xr:uid="{00000000-0005-0000-0000-0000280B0000}"/>
    <cellStyle name="Standard 17 2 6 4 3" xfId="41046" xr:uid="{00000000-0005-0000-0000-0000280B0000}"/>
    <cellStyle name="Standard 17 2 6 4 4" xfId="54537" xr:uid="{00000000-0005-0000-0000-0000280B0000}"/>
    <cellStyle name="Standard 17 2 6 5" xfId="17493" xr:uid="{00000000-0005-0000-0000-0000280B0000}"/>
    <cellStyle name="Standard 17 2 6 6" xfId="30977" xr:uid="{00000000-0005-0000-0000-0000280B0000}"/>
    <cellStyle name="Standard 17 2 6 7" xfId="44468" xr:uid="{00000000-0005-0000-0000-0000280B0000}"/>
    <cellStyle name="Standard 17 2 7" xfId="4592" xr:uid="{00000000-0005-0000-0000-00001D0B0000}"/>
    <cellStyle name="Standard 17 2 7 2" xfId="18043" xr:uid="{00000000-0005-0000-0000-00001D0B0000}"/>
    <cellStyle name="Standard 17 2 7 3" xfId="31527" xr:uid="{00000000-0005-0000-0000-00001D0B0000}"/>
    <cellStyle name="Standard 17 2 7 4" xfId="45018" xr:uid="{00000000-0005-0000-0000-00001D0B0000}"/>
    <cellStyle name="Standard 17 2 8" xfId="7948" xr:uid="{00000000-0005-0000-0000-00001D0B0000}"/>
    <cellStyle name="Standard 17 2 8 2" xfId="21399" xr:uid="{00000000-0005-0000-0000-00001D0B0000}"/>
    <cellStyle name="Standard 17 2 8 3" xfId="34883" xr:uid="{00000000-0005-0000-0000-00001D0B0000}"/>
    <cellStyle name="Standard 17 2 8 4" xfId="48374" xr:uid="{00000000-0005-0000-0000-00001D0B0000}"/>
    <cellStyle name="Standard 17 2 9" xfId="11304" xr:uid="{00000000-0005-0000-0000-00001D0B0000}"/>
    <cellStyle name="Standard 17 2 9 2" xfId="24755" xr:uid="{00000000-0005-0000-0000-00001D0B0000}"/>
    <cellStyle name="Standard 17 2 9 3" xfId="38239" xr:uid="{00000000-0005-0000-0000-00001D0B0000}"/>
    <cellStyle name="Standard 17 2 9 4" xfId="51730" xr:uid="{00000000-0005-0000-0000-00001D0B0000}"/>
    <cellStyle name="Standard 17 3" xfId="1325" xr:uid="{00000000-0005-0000-0000-0000290B0000}"/>
    <cellStyle name="Standard 17 3 10" xfId="14805" xr:uid="{00000000-0005-0000-0000-0000290B0000}"/>
    <cellStyle name="Standard 17 3 11" xfId="28288" xr:uid="{00000000-0005-0000-0000-0000290B0000}"/>
    <cellStyle name="Standard 17 3 12" xfId="41779" xr:uid="{00000000-0005-0000-0000-0000290B0000}"/>
    <cellStyle name="Standard 17 3 2" xfId="1569" xr:uid="{00000000-0005-0000-0000-00002A0B0000}"/>
    <cellStyle name="Standard 17 3 2 10" xfId="28538" xr:uid="{00000000-0005-0000-0000-00002A0B0000}"/>
    <cellStyle name="Standard 17 3 2 11" xfId="42029" xr:uid="{00000000-0005-0000-0000-00002A0B0000}"/>
    <cellStyle name="Standard 17 3 2 2" xfId="2146" xr:uid="{00000000-0005-0000-0000-00002B0B0000}"/>
    <cellStyle name="Standard 17 3 2 2 2" xfId="3287" xr:uid="{00000000-0005-0000-0000-00002C0B0000}"/>
    <cellStyle name="Standard 17 3 2 2 2 2" xfId="6648" xr:uid="{00000000-0005-0000-0000-00002C0B0000}"/>
    <cellStyle name="Standard 17 3 2 2 2 2 2" xfId="20099" xr:uid="{00000000-0005-0000-0000-00002C0B0000}"/>
    <cellStyle name="Standard 17 3 2 2 2 2 3" xfId="33583" xr:uid="{00000000-0005-0000-0000-00002C0B0000}"/>
    <cellStyle name="Standard 17 3 2 2 2 2 4" xfId="47074" xr:uid="{00000000-0005-0000-0000-00002C0B0000}"/>
    <cellStyle name="Standard 17 3 2 2 2 3" xfId="10004" xr:uid="{00000000-0005-0000-0000-00002C0B0000}"/>
    <cellStyle name="Standard 17 3 2 2 2 3 2" xfId="23455" xr:uid="{00000000-0005-0000-0000-00002C0B0000}"/>
    <cellStyle name="Standard 17 3 2 2 2 3 3" xfId="36939" xr:uid="{00000000-0005-0000-0000-00002C0B0000}"/>
    <cellStyle name="Standard 17 3 2 2 2 3 4" xfId="50430" xr:uid="{00000000-0005-0000-0000-00002C0B0000}"/>
    <cellStyle name="Standard 17 3 2 2 2 4" xfId="13360" xr:uid="{00000000-0005-0000-0000-00002C0B0000}"/>
    <cellStyle name="Standard 17 3 2 2 2 4 2" xfId="26811" xr:uid="{00000000-0005-0000-0000-00002C0B0000}"/>
    <cellStyle name="Standard 17 3 2 2 2 4 3" xfId="40295" xr:uid="{00000000-0005-0000-0000-00002C0B0000}"/>
    <cellStyle name="Standard 17 3 2 2 2 4 4" xfId="53786" xr:uid="{00000000-0005-0000-0000-00002C0B0000}"/>
    <cellStyle name="Standard 17 3 2 2 2 5" xfId="16742" xr:uid="{00000000-0005-0000-0000-00002C0B0000}"/>
    <cellStyle name="Standard 17 3 2 2 2 6" xfId="30226" xr:uid="{00000000-0005-0000-0000-00002C0B0000}"/>
    <cellStyle name="Standard 17 3 2 2 2 7" xfId="43717" xr:uid="{00000000-0005-0000-0000-00002C0B0000}"/>
    <cellStyle name="Standard 17 3 2 2 3" xfId="5521" xr:uid="{00000000-0005-0000-0000-00002B0B0000}"/>
    <cellStyle name="Standard 17 3 2 2 3 2" xfId="18972" xr:uid="{00000000-0005-0000-0000-00002B0B0000}"/>
    <cellStyle name="Standard 17 3 2 2 3 3" xfId="32456" xr:uid="{00000000-0005-0000-0000-00002B0B0000}"/>
    <cellStyle name="Standard 17 3 2 2 3 4" xfId="45947" xr:uid="{00000000-0005-0000-0000-00002B0B0000}"/>
    <cellStyle name="Standard 17 3 2 2 4" xfId="8877" xr:uid="{00000000-0005-0000-0000-00002B0B0000}"/>
    <cellStyle name="Standard 17 3 2 2 4 2" xfId="22328" xr:uid="{00000000-0005-0000-0000-00002B0B0000}"/>
    <cellStyle name="Standard 17 3 2 2 4 3" xfId="35812" xr:uid="{00000000-0005-0000-0000-00002B0B0000}"/>
    <cellStyle name="Standard 17 3 2 2 4 4" xfId="49303" xr:uid="{00000000-0005-0000-0000-00002B0B0000}"/>
    <cellStyle name="Standard 17 3 2 2 5" xfId="12233" xr:uid="{00000000-0005-0000-0000-00002B0B0000}"/>
    <cellStyle name="Standard 17 3 2 2 5 2" xfId="25684" xr:uid="{00000000-0005-0000-0000-00002B0B0000}"/>
    <cellStyle name="Standard 17 3 2 2 5 3" xfId="39168" xr:uid="{00000000-0005-0000-0000-00002B0B0000}"/>
    <cellStyle name="Standard 17 3 2 2 5 4" xfId="52659" xr:uid="{00000000-0005-0000-0000-00002B0B0000}"/>
    <cellStyle name="Standard 17 3 2 2 6" xfId="15615" xr:uid="{00000000-0005-0000-0000-00002B0B0000}"/>
    <cellStyle name="Standard 17 3 2 2 7" xfId="29099" xr:uid="{00000000-0005-0000-0000-00002B0B0000}"/>
    <cellStyle name="Standard 17 3 2 2 8" xfId="42590" xr:uid="{00000000-0005-0000-0000-00002B0B0000}"/>
    <cellStyle name="Standard 17 3 2 3" xfId="2727" xr:uid="{00000000-0005-0000-0000-00002D0B0000}"/>
    <cellStyle name="Standard 17 3 2 3 2" xfId="6088" xr:uid="{00000000-0005-0000-0000-00002D0B0000}"/>
    <cellStyle name="Standard 17 3 2 3 2 2" xfId="19539" xr:uid="{00000000-0005-0000-0000-00002D0B0000}"/>
    <cellStyle name="Standard 17 3 2 3 2 3" xfId="33023" xr:uid="{00000000-0005-0000-0000-00002D0B0000}"/>
    <cellStyle name="Standard 17 3 2 3 2 4" xfId="46514" xr:uid="{00000000-0005-0000-0000-00002D0B0000}"/>
    <cellStyle name="Standard 17 3 2 3 3" xfId="9444" xr:uid="{00000000-0005-0000-0000-00002D0B0000}"/>
    <cellStyle name="Standard 17 3 2 3 3 2" xfId="22895" xr:uid="{00000000-0005-0000-0000-00002D0B0000}"/>
    <cellStyle name="Standard 17 3 2 3 3 3" xfId="36379" xr:uid="{00000000-0005-0000-0000-00002D0B0000}"/>
    <cellStyle name="Standard 17 3 2 3 3 4" xfId="49870" xr:uid="{00000000-0005-0000-0000-00002D0B0000}"/>
    <cellStyle name="Standard 17 3 2 3 4" xfId="12800" xr:uid="{00000000-0005-0000-0000-00002D0B0000}"/>
    <cellStyle name="Standard 17 3 2 3 4 2" xfId="26251" xr:uid="{00000000-0005-0000-0000-00002D0B0000}"/>
    <cellStyle name="Standard 17 3 2 3 4 3" xfId="39735" xr:uid="{00000000-0005-0000-0000-00002D0B0000}"/>
    <cellStyle name="Standard 17 3 2 3 4 4" xfId="53226" xr:uid="{00000000-0005-0000-0000-00002D0B0000}"/>
    <cellStyle name="Standard 17 3 2 3 5" xfId="16182" xr:uid="{00000000-0005-0000-0000-00002D0B0000}"/>
    <cellStyle name="Standard 17 3 2 3 6" xfId="29666" xr:uid="{00000000-0005-0000-0000-00002D0B0000}"/>
    <cellStyle name="Standard 17 3 2 3 7" xfId="43157" xr:uid="{00000000-0005-0000-0000-00002D0B0000}"/>
    <cellStyle name="Standard 17 3 2 4" xfId="3832" xr:uid="{00000000-0005-0000-0000-00002E0B0000}"/>
    <cellStyle name="Standard 17 3 2 4 2" xfId="7193" xr:uid="{00000000-0005-0000-0000-00002E0B0000}"/>
    <cellStyle name="Standard 17 3 2 4 2 2" xfId="20644" xr:uid="{00000000-0005-0000-0000-00002E0B0000}"/>
    <cellStyle name="Standard 17 3 2 4 2 3" xfId="34128" xr:uid="{00000000-0005-0000-0000-00002E0B0000}"/>
    <cellStyle name="Standard 17 3 2 4 2 4" xfId="47619" xr:uid="{00000000-0005-0000-0000-00002E0B0000}"/>
    <cellStyle name="Standard 17 3 2 4 3" xfId="10549" xr:uid="{00000000-0005-0000-0000-00002E0B0000}"/>
    <cellStyle name="Standard 17 3 2 4 3 2" xfId="24000" xr:uid="{00000000-0005-0000-0000-00002E0B0000}"/>
    <cellStyle name="Standard 17 3 2 4 3 3" xfId="37484" xr:uid="{00000000-0005-0000-0000-00002E0B0000}"/>
    <cellStyle name="Standard 17 3 2 4 3 4" xfId="50975" xr:uid="{00000000-0005-0000-0000-00002E0B0000}"/>
    <cellStyle name="Standard 17 3 2 4 4" xfId="13905" xr:uid="{00000000-0005-0000-0000-00002E0B0000}"/>
    <cellStyle name="Standard 17 3 2 4 4 2" xfId="27356" xr:uid="{00000000-0005-0000-0000-00002E0B0000}"/>
    <cellStyle name="Standard 17 3 2 4 4 3" xfId="40840" xr:uid="{00000000-0005-0000-0000-00002E0B0000}"/>
    <cellStyle name="Standard 17 3 2 4 4 4" xfId="54331" xr:uid="{00000000-0005-0000-0000-00002E0B0000}"/>
    <cellStyle name="Standard 17 3 2 4 5" xfId="17287" xr:uid="{00000000-0005-0000-0000-00002E0B0000}"/>
    <cellStyle name="Standard 17 3 2 4 6" xfId="30771" xr:uid="{00000000-0005-0000-0000-00002E0B0000}"/>
    <cellStyle name="Standard 17 3 2 4 7" xfId="44262" xr:uid="{00000000-0005-0000-0000-00002E0B0000}"/>
    <cellStyle name="Standard 17 3 2 5" xfId="4412" xr:uid="{00000000-0005-0000-0000-00002F0B0000}"/>
    <cellStyle name="Standard 17 3 2 5 2" xfId="7769" xr:uid="{00000000-0005-0000-0000-00002F0B0000}"/>
    <cellStyle name="Standard 17 3 2 5 2 2" xfId="21220" xr:uid="{00000000-0005-0000-0000-00002F0B0000}"/>
    <cellStyle name="Standard 17 3 2 5 2 3" xfId="34704" xr:uid="{00000000-0005-0000-0000-00002F0B0000}"/>
    <cellStyle name="Standard 17 3 2 5 2 4" xfId="48195" xr:uid="{00000000-0005-0000-0000-00002F0B0000}"/>
    <cellStyle name="Standard 17 3 2 5 3" xfId="11125" xr:uid="{00000000-0005-0000-0000-00002F0B0000}"/>
    <cellStyle name="Standard 17 3 2 5 3 2" xfId="24576" xr:uid="{00000000-0005-0000-0000-00002F0B0000}"/>
    <cellStyle name="Standard 17 3 2 5 3 3" xfId="38060" xr:uid="{00000000-0005-0000-0000-00002F0B0000}"/>
    <cellStyle name="Standard 17 3 2 5 3 4" xfId="51551" xr:uid="{00000000-0005-0000-0000-00002F0B0000}"/>
    <cellStyle name="Standard 17 3 2 5 4" xfId="14481" xr:uid="{00000000-0005-0000-0000-00002F0B0000}"/>
    <cellStyle name="Standard 17 3 2 5 4 2" xfId="27932" xr:uid="{00000000-0005-0000-0000-00002F0B0000}"/>
    <cellStyle name="Standard 17 3 2 5 4 3" xfId="41416" xr:uid="{00000000-0005-0000-0000-00002F0B0000}"/>
    <cellStyle name="Standard 17 3 2 5 4 4" xfId="54907" xr:uid="{00000000-0005-0000-0000-00002F0B0000}"/>
    <cellStyle name="Standard 17 3 2 5 5" xfId="17863" xr:uid="{00000000-0005-0000-0000-00002F0B0000}"/>
    <cellStyle name="Standard 17 3 2 5 6" xfId="31347" xr:uid="{00000000-0005-0000-0000-00002F0B0000}"/>
    <cellStyle name="Standard 17 3 2 5 7" xfId="44838" xr:uid="{00000000-0005-0000-0000-00002F0B0000}"/>
    <cellStyle name="Standard 17 3 2 6" xfId="4962" xr:uid="{00000000-0005-0000-0000-00002A0B0000}"/>
    <cellStyle name="Standard 17 3 2 6 2" xfId="18413" xr:uid="{00000000-0005-0000-0000-00002A0B0000}"/>
    <cellStyle name="Standard 17 3 2 6 3" xfId="31897" xr:uid="{00000000-0005-0000-0000-00002A0B0000}"/>
    <cellStyle name="Standard 17 3 2 6 4" xfId="45388" xr:uid="{00000000-0005-0000-0000-00002A0B0000}"/>
    <cellStyle name="Standard 17 3 2 7" xfId="8318" xr:uid="{00000000-0005-0000-0000-00002A0B0000}"/>
    <cellStyle name="Standard 17 3 2 7 2" xfId="21769" xr:uid="{00000000-0005-0000-0000-00002A0B0000}"/>
    <cellStyle name="Standard 17 3 2 7 3" xfId="35253" xr:uid="{00000000-0005-0000-0000-00002A0B0000}"/>
    <cellStyle name="Standard 17 3 2 7 4" xfId="48744" xr:uid="{00000000-0005-0000-0000-00002A0B0000}"/>
    <cellStyle name="Standard 17 3 2 8" xfId="11674" xr:uid="{00000000-0005-0000-0000-00002A0B0000}"/>
    <cellStyle name="Standard 17 3 2 8 2" xfId="25125" xr:uid="{00000000-0005-0000-0000-00002A0B0000}"/>
    <cellStyle name="Standard 17 3 2 8 3" xfId="38609" xr:uid="{00000000-0005-0000-0000-00002A0B0000}"/>
    <cellStyle name="Standard 17 3 2 8 4" xfId="52100" xr:uid="{00000000-0005-0000-0000-00002A0B0000}"/>
    <cellStyle name="Standard 17 3 2 9" xfId="15055" xr:uid="{00000000-0005-0000-0000-00002A0B0000}"/>
    <cellStyle name="Standard 17 3 3" xfId="1897" xr:uid="{00000000-0005-0000-0000-0000300B0000}"/>
    <cellStyle name="Standard 17 3 3 2" xfId="3037" xr:uid="{00000000-0005-0000-0000-0000310B0000}"/>
    <cellStyle name="Standard 17 3 3 2 2" xfId="6398" xr:uid="{00000000-0005-0000-0000-0000310B0000}"/>
    <cellStyle name="Standard 17 3 3 2 2 2" xfId="19849" xr:uid="{00000000-0005-0000-0000-0000310B0000}"/>
    <cellStyle name="Standard 17 3 3 2 2 3" xfId="33333" xr:uid="{00000000-0005-0000-0000-0000310B0000}"/>
    <cellStyle name="Standard 17 3 3 2 2 4" xfId="46824" xr:uid="{00000000-0005-0000-0000-0000310B0000}"/>
    <cellStyle name="Standard 17 3 3 2 3" xfId="9754" xr:uid="{00000000-0005-0000-0000-0000310B0000}"/>
    <cellStyle name="Standard 17 3 3 2 3 2" xfId="23205" xr:uid="{00000000-0005-0000-0000-0000310B0000}"/>
    <cellStyle name="Standard 17 3 3 2 3 3" xfId="36689" xr:uid="{00000000-0005-0000-0000-0000310B0000}"/>
    <cellStyle name="Standard 17 3 3 2 3 4" xfId="50180" xr:uid="{00000000-0005-0000-0000-0000310B0000}"/>
    <cellStyle name="Standard 17 3 3 2 4" xfId="13110" xr:uid="{00000000-0005-0000-0000-0000310B0000}"/>
    <cellStyle name="Standard 17 3 3 2 4 2" xfId="26561" xr:uid="{00000000-0005-0000-0000-0000310B0000}"/>
    <cellStyle name="Standard 17 3 3 2 4 3" xfId="40045" xr:uid="{00000000-0005-0000-0000-0000310B0000}"/>
    <cellStyle name="Standard 17 3 3 2 4 4" xfId="53536" xr:uid="{00000000-0005-0000-0000-0000310B0000}"/>
    <cellStyle name="Standard 17 3 3 2 5" xfId="16492" xr:uid="{00000000-0005-0000-0000-0000310B0000}"/>
    <cellStyle name="Standard 17 3 3 2 6" xfId="29976" xr:uid="{00000000-0005-0000-0000-0000310B0000}"/>
    <cellStyle name="Standard 17 3 3 2 7" xfId="43467" xr:uid="{00000000-0005-0000-0000-0000310B0000}"/>
    <cellStyle name="Standard 17 3 3 3" xfId="5271" xr:uid="{00000000-0005-0000-0000-0000300B0000}"/>
    <cellStyle name="Standard 17 3 3 3 2" xfId="18722" xr:uid="{00000000-0005-0000-0000-0000300B0000}"/>
    <cellStyle name="Standard 17 3 3 3 3" xfId="32206" xr:uid="{00000000-0005-0000-0000-0000300B0000}"/>
    <cellStyle name="Standard 17 3 3 3 4" xfId="45697" xr:uid="{00000000-0005-0000-0000-0000300B0000}"/>
    <cellStyle name="Standard 17 3 3 4" xfId="8627" xr:uid="{00000000-0005-0000-0000-0000300B0000}"/>
    <cellStyle name="Standard 17 3 3 4 2" xfId="22078" xr:uid="{00000000-0005-0000-0000-0000300B0000}"/>
    <cellStyle name="Standard 17 3 3 4 3" xfId="35562" xr:uid="{00000000-0005-0000-0000-0000300B0000}"/>
    <cellStyle name="Standard 17 3 3 4 4" xfId="49053" xr:uid="{00000000-0005-0000-0000-0000300B0000}"/>
    <cellStyle name="Standard 17 3 3 5" xfId="11983" xr:uid="{00000000-0005-0000-0000-0000300B0000}"/>
    <cellStyle name="Standard 17 3 3 5 2" xfId="25434" xr:uid="{00000000-0005-0000-0000-0000300B0000}"/>
    <cellStyle name="Standard 17 3 3 5 3" xfId="38918" xr:uid="{00000000-0005-0000-0000-0000300B0000}"/>
    <cellStyle name="Standard 17 3 3 5 4" xfId="52409" xr:uid="{00000000-0005-0000-0000-0000300B0000}"/>
    <cellStyle name="Standard 17 3 3 6" xfId="15365" xr:uid="{00000000-0005-0000-0000-0000300B0000}"/>
    <cellStyle name="Standard 17 3 3 7" xfId="28849" xr:uid="{00000000-0005-0000-0000-0000300B0000}"/>
    <cellStyle name="Standard 17 3 3 8" xfId="42340" xr:uid="{00000000-0005-0000-0000-0000300B0000}"/>
    <cellStyle name="Standard 17 3 4" xfId="2476" xr:uid="{00000000-0005-0000-0000-0000320B0000}"/>
    <cellStyle name="Standard 17 3 4 2" xfId="5838" xr:uid="{00000000-0005-0000-0000-0000320B0000}"/>
    <cellStyle name="Standard 17 3 4 2 2" xfId="19289" xr:uid="{00000000-0005-0000-0000-0000320B0000}"/>
    <cellStyle name="Standard 17 3 4 2 3" xfId="32773" xr:uid="{00000000-0005-0000-0000-0000320B0000}"/>
    <cellStyle name="Standard 17 3 4 2 4" xfId="46264" xr:uid="{00000000-0005-0000-0000-0000320B0000}"/>
    <cellStyle name="Standard 17 3 4 3" xfId="9194" xr:uid="{00000000-0005-0000-0000-0000320B0000}"/>
    <cellStyle name="Standard 17 3 4 3 2" xfId="22645" xr:uid="{00000000-0005-0000-0000-0000320B0000}"/>
    <cellStyle name="Standard 17 3 4 3 3" xfId="36129" xr:uid="{00000000-0005-0000-0000-0000320B0000}"/>
    <cellStyle name="Standard 17 3 4 3 4" xfId="49620" xr:uid="{00000000-0005-0000-0000-0000320B0000}"/>
    <cellStyle name="Standard 17 3 4 4" xfId="12550" xr:uid="{00000000-0005-0000-0000-0000320B0000}"/>
    <cellStyle name="Standard 17 3 4 4 2" xfId="26001" xr:uid="{00000000-0005-0000-0000-0000320B0000}"/>
    <cellStyle name="Standard 17 3 4 4 3" xfId="39485" xr:uid="{00000000-0005-0000-0000-0000320B0000}"/>
    <cellStyle name="Standard 17 3 4 4 4" xfId="52976" xr:uid="{00000000-0005-0000-0000-0000320B0000}"/>
    <cellStyle name="Standard 17 3 4 5" xfId="15932" xr:uid="{00000000-0005-0000-0000-0000320B0000}"/>
    <cellStyle name="Standard 17 3 4 6" xfId="29416" xr:uid="{00000000-0005-0000-0000-0000320B0000}"/>
    <cellStyle name="Standard 17 3 4 7" xfId="42907" xr:uid="{00000000-0005-0000-0000-0000320B0000}"/>
    <cellStyle name="Standard 17 3 5" xfId="3582" xr:uid="{00000000-0005-0000-0000-0000330B0000}"/>
    <cellStyle name="Standard 17 3 5 2" xfId="6943" xr:uid="{00000000-0005-0000-0000-0000330B0000}"/>
    <cellStyle name="Standard 17 3 5 2 2" xfId="20394" xr:uid="{00000000-0005-0000-0000-0000330B0000}"/>
    <cellStyle name="Standard 17 3 5 2 3" xfId="33878" xr:uid="{00000000-0005-0000-0000-0000330B0000}"/>
    <cellStyle name="Standard 17 3 5 2 4" xfId="47369" xr:uid="{00000000-0005-0000-0000-0000330B0000}"/>
    <cellStyle name="Standard 17 3 5 3" xfId="10299" xr:uid="{00000000-0005-0000-0000-0000330B0000}"/>
    <cellStyle name="Standard 17 3 5 3 2" xfId="23750" xr:uid="{00000000-0005-0000-0000-0000330B0000}"/>
    <cellStyle name="Standard 17 3 5 3 3" xfId="37234" xr:uid="{00000000-0005-0000-0000-0000330B0000}"/>
    <cellStyle name="Standard 17 3 5 3 4" xfId="50725" xr:uid="{00000000-0005-0000-0000-0000330B0000}"/>
    <cellStyle name="Standard 17 3 5 4" xfId="13655" xr:uid="{00000000-0005-0000-0000-0000330B0000}"/>
    <cellStyle name="Standard 17 3 5 4 2" xfId="27106" xr:uid="{00000000-0005-0000-0000-0000330B0000}"/>
    <cellStyle name="Standard 17 3 5 4 3" xfId="40590" xr:uid="{00000000-0005-0000-0000-0000330B0000}"/>
    <cellStyle name="Standard 17 3 5 4 4" xfId="54081" xr:uid="{00000000-0005-0000-0000-0000330B0000}"/>
    <cellStyle name="Standard 17 3 5 5" xfId="17037" xr:uid="{00000000-0005-0000-0000-0000330B0000}"/>
    <cellStyle name="Standard 17 3 5 6" xfId="30521" xr:uid="{00000000-0005-0000-0000-0000330B0000}"/>
    <cellStyle name="Standard 17 3 5 7" xfId="44012" xr:uid="{00000000-0005-0000-0000-0000330B0000}"/>
    <cellStyle name="Standard 17 3 6" xfId="4162" xr:uid="{00000000-0005-0000-0000-0000340B0000}"/>
    <cellStyle name="Standard 17 3 6 2" xfId="7519" xr:uid="{00000000-0005-0000-0000-0000340B0000}"/>
    <cellStyle name="Standard 17 3 6 2 2" xfId="20970" xr:uid="{00000000-0005-0000-0000-0000340B0000}"/>
    <cellStyle name="Standard 17 3 6 2 3" xfId="34454" xr:uid="{00000000-0005-0000-0000-0000340B0000}"/>
    <cellStyle name="Standard 17 3 6 2 4" xfId="47945" xr:uid="{00000000-0005-0000-0000-0000340B0000}"/>
    <cellStyle name="Standard 17 3 6 3" xfId="10875" xr:uid="{00000000-0005-0000-0000-0000340B0000}"/>
    <cellStyle name="Standard 17 3 6 3 2" xfId="24326" xr:uid="{00000000-0005-0000-0000-0000340B0000}"/>
    <cellStyle name="Standard 17 3 6 3 3" xfId="37810" xr:uid="{00000000-0005-0000-0000-0000340B0000}"/>
    <cellStyle name="Standard 17 3 6 3 4" xfId="51301" xr:uid="{00000000-0005-0000-0000-0000340B0000}"/>
    <cellStyle name="Standard 17 3 6 4" xfId="14231" xr:uid="{00000000-0005-0000-0000-0000340B0000}"/>
    <cellStyle name="Standard 17 3 6 4 2" xfId="27682" xr:uid="{00000000-0005-0000-0000-0000340B0000}"/>
    <cellStyle name="Standard 17 3 6 4 3" xfId="41166" xr:uid="{00000000-0005-0000-0000-0000340B0000}"/>
    <cellStyle name="Standard 17 3 6 4 4" xfId="54657" xr:uid="{00000000-0005-0000-0000-0000340B0000}"/>
    <cellStyle name="Standard 17 3 6 5" xfId="17613" xr:uid="{00000000-0005-0000-0000-0000340B0000}"/>
    <cellStyle name="Standard 17 3 6 6" xfId="31097" xr:uid="{00000000-0005-0000-0000-0000340B0000}"/>
    <cellStyle name="Standard 17 3 6 7" xfId="44588" xr:uid="{00000000-0005-0000-0000-0000340B0000}"/>
    <cellStyle name="Standard 17 3 7" xfId="4712" xr:uid="{00000000-0005-0000-0000-0000290B0000}"/>
    <cellStyle name="Standard 17 3 7 2" xfId="18163" xr:uid="{00000000-0005-0000-0000-0000290B0000}"/>
    <cellStyle name="Standard 17 3 7 3" xfId="31647" xr:uid="{00000000-0005-0000-0000-0000290B0000}"/>
    <cellStyle name="Standard 17 3 7 4" xfId="45138" xr:uid="{00000000-0005-0000-0000-0000290B0000}"/>
    <cellStyle name="Standard 17 3 8" xfId="8068" xr:uid="{00000000-0005-0000-0000-0000290B0000}"/>
    <cellStyle name="Standard 17 3 8 2" xfId="21519" xr:uid="{00000000-0005-0000-0000-0000290B0000}"/>
    <cellStyle name="Standard 17 3 8 3" xfId="35003" xr:uid="{00000000-0005-0000-0000-0000290B0000}"/>
    <cellStyle name="Standard 17 3 8 4" xfId="48494" xr:uid="{00000000-0005-0000-0000-0000290B0000}"/>
    <cellStyle name="Standard 17 3 9" xfId="11424" xr:uid="{00000000-0005-0000-0000-0000290B0000}"/>
    <cellStyle name="Standard 17 3 9 2" xfId="24875" xr:uid="{00000000-0005-0000-0000-0000290B0000}"/>
    <cellStyle name="Standard 17 3 9 3" xfId="38359" xr:uid="{00000000-0005-0000-0000-0000290B0000}"/>
    <cellStyle name="Standard 17 3 9 4" xfId="51850" xr:uid="{00000000-0005-0000-0000-0000290B0000}"/>
    <cellStyle name="Standard 17 4" xfId="1355" xr:uid="{00000000-0005-0000-0000-0000350B0000}"/>
    <cellStyle name="Standard 17 4 10" xfId="28317" xr:uid="{00000000-0005-0000-0000-0000350B0000}"/>
    <cellStyle name="Standard 17 4 11" xfId="41808" xr:uid="{00000000-0005-0000-0000-0000350B0000}"/>
    <cellStyle name="Standard 17 4 2" xfId="1926" xr:uid="{00000000-0005-0000-0000-0000360B0000}"/>
    <cellStyle name="Standard 17 4 2 2" xfId="3066" xr:uid="{00000000-0005-0000-0000-0000370B0000}"/>
    <cellStyle name="Standard 17 4 2 2 2" xfId="6427" xr:uid="{00000000-0005-0000-0000-0000370B0000}"/>
    <cellStyle name="Standard 17 4 2 2 2 2" xfId="19878" xr:uid="{00000000-0005-0000-0000-0000370B0000}"/>
    <cellStyle name="Standard 17 4 2 2 2 3" xfId="33362" xr:uid="{00000000-0005-0000-0000-0000370B0000}"/>
    <cellStyle name="Standard 17 4 2 2 2 4" xfId="46853" xr:uid="{00000000-0005-0000-0000-0000370B0000}"/>
    <cellStyle name="Standard 17 4 2 2 3" xfId="9783" xr:uid="{00000000-0005-0000-0000-0000370B0000}"/>
    <cellStyle name="Standard 17 4 2 2 3 2" xfId="23234" xr:uid="{00000000-0005-0000-0000-0000370B0000}"/>
    <cellStyle name="Standard 17 4 2 2 3 3" xfId="36718" xr:uid="{00000000-0005-0000-0000-0000370B0000}"/>
    <cellStyle name="Standard 17 4 2 2 3 4" xfId="50209" xr:uid="{00000000-0005-0000-0000-0000370B0000}"/>
    <cellStyle name="Standard 17 4 2 2 4" xfId="13139" xr:uid="{00000000-0005-0000-0000-0000370B0000}"/>
    <cellStyle name="Standard 17 4 2 2 4 2" xfId="26590" xr:uid="{00000000-0005-0000-0000-0000370B0000}"/>
    <cellStyle name="Standard 17 4 2 2 4 3" xfId="40074" xr:uid="{00000000-0005-0000-0000-0000370B0000}"/>
    <cellStyle name="Standard 17 4 2 2 4 4" xfId="53565" xr:uid="{00000000-0005-0000-0000-0000370B0000}"/>
    <cellStyle name="Standard 17 4 2 2 5" xfId="16521" xr:uid="{00000000-0005-0000-0000-0000370B0000}"/>
    <cellStyle name="Standard 17 4 2 2 6" xfId="30005" xr:uid="{00000000-0005-0000-0000-0000370B0000}"/>
    <cellStyle name="Standard 17 4 2 2 7" xfId="43496" xr:uid="{00000000-0005-0000-0000-0000370B0000}"/>
    <cellStyle name="Standard 17 4 2 3" xfId="5300" xr:uid="{00000000-0005-0000-0000-0000360B0000}"/>
    <cellStyle name="Standard 17 4 2 3 2" xfId="18751" xr:uid="{00000000-0005-0000-0000-0000360B0000}"/>
    <cellStyle name="Standard 17 4 2 3 3" xfId="32235" xr:uid="{00000000-0005-0000-0000-0000360B0000}"/>
    <cellStyle name="Standard 17 4 2 3 4" xfId="45726" xr:uid="{00000000-0005-0000-0000-0000360B0000}"/>
    <cellStyle name="Standard 17 4 2 4" xfId="8656" xr:uid="{00000000-0005-0000-0000-0000360B0000}"/>
    <cellStyle name="Standard 17 4 2 4 2" xfId="22107" xr:uid="{00000000-0005-0000-0000-0000360B0000}"/>
    <cellStyle name="Standard 17 4 2 4 3" xfId="35591" xr:uid="{00000000-0005-0000-0000-0000360B0000}"/>
    <cellStyle name="Standard 17 4 2 4 4" xfId="49082" xr:uid="{00000000-0005-0000-0000-0000360B0000}"/>
    <cellStyle name="Standard 17 4 2 5" xfId="12012" xr:uid="{00000000-0005-0000-0000-0000360B0000}"/>
    <cellStyle name="Standard 17 4 2 5 2" xfId="25463" xr:uid="{00000000-0005-0000-0000-0000360B0000}"/>
    <cellStyle name="Standard 17 4 2 5 3" xfId="38947" xr:uid="{00000000-0005-0000-0000-0000360B0000}"/>
    <cellStyle name="Standard 17 4 2 5 4" xfId="52438" xr:uid="{00000000-0005-0000-0000-0000360B0000}"/>
    <cellStyle name="Standard 17 4 2 6" xfId="15394" xr:uid="{00000000-0005-0000-0000-0000360B0000}"/>
    <cellStyle name="Standard 17 4 2 7" xfId="28878" xr:uid="{00000000-0005-0000-0000-0000360B0000}"/>
    <cellStyle name="Standard 17 4 2 8" xfId="42369" xr:uid="{00000000-0005-0000-0000-0000360B0000}"/>
    <cellStyle name="Standard 17 4 3" xfId="2506" xr:uid="{00000000-0005-0000-0000-0000380B0000}"/>
    <cellStyle name="Standard 17 4 3 2" xfId="5867" xr:uid="{00000000-0005-0000-0000-0000380B0000}"/>
    <cellStyle name="Standard 17 4 3 2 2" xfId="19318" xr:uid="{00000000-0005-0000-0000-0000380B0000}"/>
    <cellStyle name="Standard 17 4 3 2 3" xfId="32802" xr:uid="{00000000-0005-0000-0000-0000380B0000}"/>
    <cellStyle name="Standard 17 4 3 2 4" xfId="46293" xr:uid="{00000000-0005-0000-0000-0000380B0000}"/>
    <cellStyle name="Standard 17 4 3 3" xfId="9223" xr:uid="{00000000-0005-0000-0000-0000380B0000}"/>
    <cellStyle name="Standard 17 4 3 3 2" xfId="22674" xr:uid="{00000000-0005-0000-0000-0000380B0000}"/>
    <cellStyle name="Standard 17 4 3 3 3" xfId="36158" xr:uid="{00000000-0005-0000-0000-0000380B0000}"/>
    <cellStyle name="Standard 17 4 3 3 4" xfId="49649" xr:uid="{00000000-0005-0000-0000-0000380B0000}"/>
    <cellStyle name="Standard 17 4 3 4" xfId="12579" xr:uid="{00000000-0005-0000-0000-0000380B0000}"/>
    <cellStyle name="Standard 17 4 3 4 2" xfId="26030" xr:uid="{00000000-0005-0000-0000-0000380B0000}"/>
    <cellStyle name="Standard 17 4 3 4 3" xfId="39514" xr:uid="{00000000-0005-0000-0000-0000380B0000}"/>
    <cellStyle name="Standard 17 4 3 4 4" xfId="53005" xr:uid="{00000000-0005-0000-0000-0000380B0000}"/>
    <cellStyle name="Standard 17 4 3 5" xfId="15961" xr:uid="{00000000-0005-0000-0000-0000380B0000}"/>
    <cellStyle name="Standard 17 4 3 6" xfId="29445" xr:uid="{00000000-0005-0000-0000-0000380B0000}"/>
    <cellStyle name="Standard 17 4 3 7" xfId="42936" xr:uid="{00000000-0005-0000-0000-0000380B0000}"/>
    <cellStyle name="Standard 17 4 4" xfId="3611" xr:uid="{00000000-0005-0000-0000-0000390B0000}"/>
    <cellStyle name="Standard 17 4 4 2" xfId="6972" xr:uid="{00000000-0005-0000-0000-0000390B0000}"/>
    <cellStyle name="Standard 17 4 4 2 2" xfId="20423" xr:uid="{00000000-0005-0000-0000-0000390B0000}"/>
    <cellStyle name="Standard 17 4 4 2 3" xfId="33907" xr:uid="{00000000-0005-0000-0000-0000390B0000}"/>
    <cellStyle name="Standard 17 4 4 2 4" xfId="47398" xr:uid="{00000000-0005-0000-0000-0000390B0000}"/>
    <cellStyle name="Standard 17 4 4 3" xfId="10328" xr:uid="{00000000-0005-0000-0000-0000390B0000}"/>
    <cellStyle name="Standard 17 4 4 3 2" xfId="23779" xr:uid="{00000000-0005-0000-0000-0000390B0000}"/>
    <cellStyle name="Standard 17 4 4 3 3" xfId="37263" xr:uid="{00000000-0005-0000-0000-0000390B0000}"/>
    <cellStyle name="Standard 17 4 4 3 4" xfId="50754" xr:uid="{00000000-0005-0000-0000-0000390B0000}"/>
    <cellStyle name="Standard 17 4 4 4" xfId="13684" xr:uid="{00000000-0005-0000-0000-0000390B0000}"/>
    <cellStyle name="Standard 17 4 4 4 2" xfId="27135" xr:uid="{00000000-0005-0000-0000-0000390B0000}"/>
    <cellStyle name="Standard 17 4 4 4 3" xfId="40619" xr:uid="{00000000-0005-0000-0000-0000390B0000}"/>
    <cellStyle name="Standard 17 4 4 4 4" xfId="54110" xr:uid="{00000000-0005-0000-0000-0000390B0000}"/>
    <cellStyle name="Standard 17 4 4 5" xfId="17066" xr:uid="{00000000-0005-0000-0000-0000390B0000}"/>
    <cellStyle name="Standard 17 4 4 6" xfId="30550" xr:uid="{00000000-0005-0000-0000-0000390B0000}"/>
    <cellStyle name="Standard 17 4 4 7" xfId="44041" xr:uid="{00000000-0005-0000-0000-0000390B0000}"/>
    <cellStyle name="Standard 17 4 5" xfId="4191" xr:uid="{00000000-0005-0000-0000-00003A0B0000}"/>
    <cellStyle name="Standard 17 4 5 2" xfId="7548" xr:uid="{00000000-0005-0000-0000-00003A0B0000}"/>
    <cellStyle name="Standard 17 4 5 2 2" xfId="20999" xr:uid="{00000000-0005-0000-0000-00003A0B0000}"/>
    <cellStyle name="Standard 17 4 5 2 3" xfId="34483" xr:uid="{00000000-0005-0000-0000-00003A0B0000}"/>
    <cellStyle name="Standard 17 4 5 2 4" xfId="47974" xr:uid="{00000000-0005-0000-0000-00003A0B0000}"/>
    <cellStyle name="Standard 17 4 5 3" xfId="10904" xr:uid="{00000000-0005-0000-0000-00003A0B0000}"/>
    <cellStyle name="Standard 17 4 5 3 2" xfId="24355" xr:uid="{00000000-0005-0000-0000-00003A0B0000}"/>
    <cellStyle name="Standard 17 4 5 3 3" xfId="37839" xr:uid="{00000000-0005-0000-0000-00003A0B0000}"/>
    <cellStyle name="Standard 17 4 5 3 4" xfId="51330" xr:uid="{00000000-0005-0000-0000-00003A0B0000}"/>
    <cellStyle name="Standard 17 4 5 4" xfId="14260" xr:uid="{00000000-0005-0000-0000-00003A0B0000}"/>
    <cellStyle name="Standard 17 4 5 4 2" xfId="27711" xr:uid="{00000000-0005-0000-0000-00003A0B0000}"/>
    <cellStyle name="Standard 17 4 5 4 3" xfId="41195" xr:uid="{00000000-0005-0000-0000-00003A0B0000}"/>
    <cellStyle name="Standard 17 4 5 4 4" xfId="54686" xr:uid="{00000000-0005-0000-0000-00003A0B0000}"/>
    <cellStyle name="Standard 17 4 5 5" xfId="17642" xr:uid="{00000000-0005-0000-0000-00003A0B0000}"/>
    <cellStyle name="Standard 17 4 5 6" xfId="31126" xr:uid="{00000000-0005-0000-0000-00003A0B0000}"/>
    <cellStyle name="Standard 17 4 5 7" xfId="44617" xr:uid="{00000000-0005-0000-0000-00003A0B0000}"/>
    <cellStyle name="Standard 17 4 6" xfId="4741" xr:uid="{00000000-0005-0000-0000-0000350B0000}"/>
    <cellStyle name="Standard 17 4 6 2" xfId="18192" xr:uid="{00000000-0005-0000-0000-0000350B0000}"/>
    <cellStyle name="Standard 17 4 6 3" xfId="31676" xr:uid="{00000000-0005-0000-0000-0000350B0000}"/>
    <cellStyle name="Standard 17 4 6 4" xfId="45167" xr:uid="{00000000-0005-0000-0000-0000350B0000}"/>
    <cellStyle name="Standard 17 4 7" xfId="8097" xr:uid="{00000000-0005-0000-0000-0000350B0000}"/>
    <cellStyle name="Standard 17 4 7 2" xfId="21548" xr:uid="{00000000-0005-0000-0000-0000350B0000}"/>
    <cellStyle name="Standard 17 4 7 3" xfId="35032" xr:uid="{00000000-0005-0000-0000-0000350B0000}"/>
    <cellStyle name="Standard 17 4 7 4" xfId="48523" xr:uid="{00000000-0005-0000-0000-0000350B0000}"/>
    <cellStyle name="Standard 17 4 8" xfId="11453" xr:uid="{00000000-0005-0000-0000-0000350B0000}"/>
    <cellStyle name="Standard 17 4 8 2" xfId="24904" xr:uid="{00000000-0005-0000-0000-0000350B0000}"/>
    <cellStyle name="Standard 17 4 8 3" xfId="38388" xr:uid="{00000000-0005-0000-0000-0000350B0000}"/>
    <cellStyle name="Standard 17 4 8 4" xfId="51879" xr:uid="{00000000-0005-0000-0000-0000350B0000}"/>
    <cellStyle name="Standard 17 4 9" xfId="14834" xr:uid="{00000000-0005-0000-0000-0000350B0000}"/>
    <cellStyle name="Standard 17 5" xfId="1680" xr:uid="{00000000-0005-0000-0000-00003B0B0000}"/>
    <cellStyle name="Standard 17 5 2" xfId="2816" xr:uid="{00000000-0005-0000-0000-00003C0B0000}"/>
    <cellStyle name="Standard 17 5 2 2" xfId="6177" xr:uid="{00000000-0005-0000-0000-00003C0B0000}"/>
    <cellStyle name="Standard 17 5 2 2 2" xfId="19628" xr:uid="{00000000-0005-0000-0000-00003C0B0000}"/>
    <cellStyle name="Standard 17 5 2 2 3" xfId="33112" xr:uid="{00000000-0005-0000-0000-00003C0B0000}"/>
    <cellStyle name="Standard 17 5 2 2 4" xfId="46603" xr:uid="{00000000-0005-0000-0000-00003C0B0000}"/>
    <cellStyle name="Standard 17 5 2 3" xfId="9533" xr:uid="{00000000-0005-0000-0000-00003C0B0000}"/>
    <cellStyle name="Standard 17 5 2 3 2" xfId="22984" xr:uid="{00000000-0005-0000-0000-00003C0B0000}"/>
    <cellStyle name="Standard 17 5 2 3 3" xfId="36468" xr:uid="{00000000-0005-0000-0000-00003C0B0000}"/>
    <cellStyle name="Standard 17 5 2 3 4" xfId="49959" xr:uid="{00000000-0005-0000-0000-00003C0B0000}"/>
    <cellStyle name="Standard 17 5 2 4" xfId="12889" xr:uid="{00000000-0005-0000-0000-00003C0B0000}"/>
    <cellStyle name="Standard 17 5 2 4 2" xfId="26340" xr:uid="{00000000-0005-0000-0000-00003C0B0000}"/>
    <cellStyle name="Standard 17 5 2 4 3" xfId="39824" xr:uid="{00000000-0005-0000-0000-00003C0B0000}"/>
    <cellStyle name="Standard 17 5 2 4 4" xfId="53315" xr:uid="{00000000-0005-0000-0000-00003C0B0000}"/>
    <cellStyle name="Standard 17 5 2 5" xfId="16271" xr:uid="{00000000-0005-0000-0000-00003C0B0000}"/>
    <cellStyle name="Standard 17 5 2 6" xfId="29755" xr:uid="{00000000-0005-0000-0000-00003C0B0000}"/>
    <cellStyle name="Standard 17 5 2 7" xfId="43246" xr:uid="{00000000-0005-0000-0000-00003C0B0000}"/>
    <cellStyle name="Standard 17 5 3" xfId="5050" xr:uid="{00000000-0005-0000-0000-00003B0B0000}"/>
    <cellStyle name="Standard 17 5 3 2" xfId="18501" xr:uid="{00000000-0005-0000-0000-00003B0B0000}"/>
    <cellStyle name="Standard 17 5 3 3" xfId="31985" xr:uid="{00000000-0005-0000-0000-00003B0B0000}"/>
    <cellStyle name="Standard 17 5 3 4" xfId="45476" xr:uid="{00000000-0005-0000-0000-00003B0B0000}"/>
    <cellStyle name="Standard 17 5 4" xfId="8406" xr:uid="{00000000-0005-0000-0000-00003B0B0000}"/>
    <cellStyle name="Standard 17 5 4 2" xfId="21857" xr:uid="{00000000-0005-0000-0000-00003B0B0000}"/>
    <cellStyle name="Standard 17 5 4 3" xfId="35341" xr:uid="{00000000-0005-0000-0000-00003B0B0000}"/>
    <cellStyle name="Standard 17 5 4 4" xfId="48832" xr:uid="{00000000-0005-0000-0000-00003B0B0000}"/>
    <cellStyle name="Standard 17 5 5" xfId="11762" xr:uid="{00000000-0005-0000-0000-00003B0B0000}"/>
    <cellStyle name="Standard 17 5 5 2" xfId="25213" xr:uid="{00000000-0005-0000-0000-00003B0B0000}"/>
    <cellStyle name="Standard 17 5 5 3" xfId="38697" xr:uid="{00000000-0005-0000-0000-00003B0B0000}"/>
    <cellStyle name="Standard 17 5 5 4" xfId="52188" xr:uid="{00000000-0005-0000-0000-00003B0B0000}"/>
    <cellStyle name="Standard 17 5 6" xfId="15144" xr:uid="{00000000-0005-0000-0000-00003B0B0000}"/>
    <cellStyle name="Standard 17 5 7" xfId="28628" xr:uid="{00000000-0005-0000-0000-00003B0B0000}"/>
    <cellStyle name="Standard 17 5 8" xfId="42119" xr:uid="{00000000-0005-0000-0000-00003B0B0000}"/>
    <cellStyle name="Standard 17 6" xfId="2240" xr:uid="{00000000-0005-0000-0000-00003D0B0000}"/>
    <cellStyle name="Standard 17 6 2" xfId="5614" xr:uid="{00000000-0005-0000-0000-00003D0B0000}"/>
    <cellStyle name="Standard 17 6 2 2" xfId="19065" xr:uid="{00000000-0005-0000-0000-00003D0B0000}"/>
    <cellStyle name="Standard 17 6 2 3" xfId="32549" xr:uid="{00000000-0005-0000-0000-00003D0B0000}"/>
    <cellStyle name="Standard 17 6 2 4" xfId="46040" xr:uid="{00000000-0005-0000-0000-00003D0B0000}"/>
    <cellStyle name="Standard 17 6 3" xfId="8970" xr:uid="{00000000-0005-0000-0000-00003D0B0000}"/>
    <cellStyle name="Standard 17 6 3 2" xfId="22421" xr:uid="{00000000-0005-0000-0000-00003D0B0000}"/>
    <cellStyle name="Standard 17 6 3 3" xfId="35905" xr:uid="{00000000-0005-0000-0000-00003D0B0000}"/>
    <cellStyle name="Standard 17 6 3 4" xfId="49396" xr:uid="{00000000-0005-0000-0000-00003D0B0000}"/>
    <cellStyle name="Standard 17 6 4" xfId="12326" xr:uid="{00000000-0005-0000-0000-00003D0B0000}"/>
    <cellStyle name="Standard 17 6 4 2" xfId="25777" xr:uid="{00000000-0005-0000-0000-00003D0B0000}"/>
    <cellStyle name="Standard 17 6 4 3" xfId="39261" xr:uid="{00000000-0005-0000-0000-00003D0B0000}"/>
    <cellStyle name="Standard 17 6 4 4" xfId="52752" xr:uid="{00000000-0005-0000-0000-00003D0B0000}"/>
    <cellStyle name="Standard 17 6 5" xfId="15708" xr:uid="{00000000-0005-0000-0000-00003D0B0000}"/>
    <cellStyle name="Standard 17 6 6" xfId="29192" xr:uid="{00000000-0005-0000-0000-00003D0B0000}"/>
    <cellStyle name="Standard 17 6 7" xfId="42683" xr:uid="{00000000-0005-0000-0000-00003D0B0000}"/>
    <cellStyle name="Standard 17 7" xfId="3358" xr:uid="{00000000-0005-0000-0000-00003E0B0000}"/>
    <cellStyle name="Standard 17 7 2" xfId="6719" xr:uid="{00000000-0005-0000-0000-00003E0B0000}"/>
    <cellStyle name="Standard 17 7 2 2" xfId="20170" xr:uid="{00000000-0005-0000-0000-00003E0B0000}"/>
    <cellStyle name="Standard 17 7 2 3" xfId="33654" xr:uid="{00000000-0005-0000-0000-00003E0B0000}"/>
    <cellStyle name="Standard 17 7 2 4" xfId="47145" xr:uid="{00000000-0005-0000-0000-00003E0B0000}"/>
    <cellStyle name="Standard 17 7 3" xfId="10075" xr:uid="{00000000-0005-0000-0000-00003E0B0000}"/>
    <cellStyle name="Standard 17 7 3 2" xfId="23526" xr:uid="{00000000-0005-0000-0000-00003E0B0000}"/>
    <cellStyle name="Standard 17 7 3 3" xfId="37010" xr:uid="{00000000-0005-0000-0000-00003E0B0000}"/>
    <cellStyle name="Standard 17 7 3 4" xfId="50501" xr:uid="{00000000-0005-0000-0000-00003E0B0000}"/>
    <cellStyle name="Standard 17 7 4" xfId="13431" xr:uid="{00000000-0005-0000-0000-00003E0B0000}"/>
    <cellStyle name="Standard 17 7 4 2" xfId="26882" xr:uid="{00000000-0005-0000-0000-00003E0B0000}"/>
    <cellStyle name="Standard 17 7 4 3" xfId="40366" xr:uid="{00000000-0005-0000-0000-00003E0B0000}"/>
    <cellStyle name="Standard 17 7 4 4" xfId="53857" xr:uid="{00000000-0005-0000-0000-00003E0B0000}"/>
    <cellStyle name="Standard 17 7 5" xfId="16813" xr:uid="{00000000-0005-0000-0000-00003E0B0000}"/>
    <cellStyle name="Standard 17 7 6" xfId="30297" xr:uid="{00000000-0005-0000-0000-00003E0B0000}"/>
    <cellStyle name="Standard 17 7 7" xfId="43788" xr:uid="{00000000-0005-0000-0000-00003E0B0000}"/>
    <cellStyle name="Standard 17 8" xfId="3938" xr:uid="{00000000-0005-0000-0000-00003F0B0000}"/>
    <cellStyle name="Standard 17 8 2" xfId="7295" xr:uid="{00000000-0005-0000-0000-00003F0B0000}"/>
    <cellStyle name="Standard 17 8 2 2" xfId="20746" xr:uid="{00000000-0005-0000-0000-00003F0B0000}"/>
    <cellStyle name="Standard 17 8 2 3" xfId="34230" xr:uid="{00000000-0005-0000-0000-00003F0B0000}"/>
    <cellStyle name="Standard 17 8 2 4" xfId="47721" xr:uid="{00000000-0005-0000-0000-00003F0B0000}"/>
    <cellStyle name="Standard 17 8 3" xfId="10651" xr:uid="{00000000-0005-0000-0000-00003F0B0000}"/>
    <cellStyle name="Standard 17 8 3 2" xfId="24102" xr:uid="{00000000-0005-0000-0000-00003F0B0000}"/>
    <cellStyle name="Standard 17 8 3 3" xfId="37586" xr:uid="{00000000-0005-0000-0000-00003F0B0000}"/>
    <cellStyle name="Standard 17 8 3 4" xfId="51077" xr:uid="{00000000-0005-0000-0000-00003F0B0000}"/>
    <cellStyle name="Standard 17 8 4" xfId="14007" xr:uid="{00000000-0005-0000-0000-00003F0B0000}"/>
    <cellStyle name="Standard 17 8 4 2" xfId="27458" xr:uid="{00000000-0005-0000-0000-00003F0B0000}"/>
    <cellStyle name="Standard 17 8 4 3" xfId="40942" xr:uid="{00000000-0005-0000-0000-00003F0B0000}"/>
    <cellStyle name="Standard 17 8 4 4" xfId="54433" xr:uid="{00000000-0005-0000-0000-00003F0B0000}"/>
    <cellStyle name="Standard 17 8 5" xfId="17389" xr:uid="{00000000-0005-0000-0000-00003F0B0000}"/>
    <cellStyle name="Standard 17 8 6" xfId="30873" xr:uid="{00000000-0005-0000-0000-00003F0B0000}"/>
    <cellStyle name="Standard 17 8 7" xfId="44364" xr:uid="{00000000-0005-0000-0000-00003F0B0000}"/>
    <cellStyle name="Standard 17 9" xfId="4488" xr:uid="{00000000-0005-0000-0000-00001C0B0000}"/>
    <cellStyle name="Standard 17 9 2" xfId="17939" xr:uid="{00000000-0005-0000-0000-00001C0B0000}"/>
    <cellStyle name="Standard 17 9 3" xfId="31423" xr:uid="{00000000-0005-0000-0000-00001C0B0000}"/>
    <cellStyle name="Standard 17 9 4" xfId="44914" xr:uid="{00000000-0005-0000-0000-00001C0B0000}"/>
    <cellStyle name="Standard 18" xfId="1153" xr:uid="{00000000-0005-0000-0000-0000400B0000}"/>
    <cellStyle name="Standard 18 10" xfId="11237" xr:uid="{00000000-0005-0000-0000-0000400B0000}"/>
    <cellStyle name="Standard 18 10 2" xfId="24688" xr:uid="{00000000-0005-0000-0000-0000400B0000}"/>
    <cellStyle name="Standard 18 10 3" xfId="38172" xr:uid="{00000000-0005-0000-0000-0000400B0000}"/>
    <cellStyle name="Standard 18 10 4" xfId="51663" xr:uid="{00000000-0005-0000-0000-0000400B0000}"/>
    <cellStyle name="Standard 18 11" xfId="14618" xr:uid="{00000000-0005-0000-0000-0000400B0000}"/>
    <cellStyle name="Standard 18 12" xfId="28101" xr:uid="{00000000-0005-0000-0000-0000400B0000}"/>
    <cellStyle name="Standard 18 13" xfId="41592" xr:uid="{00000000-0005-0000-0000-0000400B0000}"/>
    <cellStyle name="Standard 18 2" xfId="1247" xr:uid="{00000000-0005-0000-0000-0000410B0000}"/>
    <cellStyle name="Standard 18 2 10" xfId="14720" xr:uid="{00000000-0005-0000-0000-0000410B0000}"/>
    <cellStyle name="Standard 18 2 11" xfId="28203" xr:uid="{00000000-0005-0000-0000-0000410B0000}"/>
    <cellStyle name="Standard 18 2 12" xfId="41694" xr:uid="{00000000-0005-0000-0000-0000410B0000}"/>
    <cellStyle name="Standard 18 2 2" xfId="1485" xr:uid="{00000000-0005-0000-0000-0000420B0000}"/>
    <cellStyle name="Standard 18 2 2 10" xfId="28453" xr:uid="{00000000-0005-0000-0000-0000420B0000}"/>
    <cellStyle name="Standard 18 2 2 11" xfId="41944" xr:uid="{00000000-0005-0000-0000-0000420B0000}"/>
    <cellStyle name="Standard 18 2 2 2" xfId="2061" xr:uid="{00000000-0005-0000-0000-0000430B0000}"/>
    <cellStyle name="Standard 18 2 2 2 2" xfId="3202" xr:uid="{00000000-0005-0000-0000-0000440B0000}"/>
    <cellStyle name="Standard 18 2 2 2 2 2" xfId="6563" xr:uid="{00000000-0005-0000-0000-0000440B0000}"/>
    <cellStyle name="Standard 18 2 2 2 2 2 2" xfId="20014" xr:uid="{00000000-0005-0000-0000-0000440B0000}"/>
    <cellStyle name="Standard 18 2 2 2 2 2 3" xfId="33498" xr:uid="{00000000-0005-0000-0000-0000440B0000}"/>
    <cellStyle name="Standard 18 2 2 2 2 2 4" xfId="46989" xr:uid="{00000000-0005-0000-0000-0000440B0000}"/>
    <cellStyle name="Standard 18 2 2 2 2 3" xfId="9919" xr:uid="{00000000-0005-0000-0000-0000440B0000}"/>
    <cellStyle name="Standard 18 2 2 2 2 3 2" xfId="23370" xr:uid="{00000000-0005-0000-0000-0000440B0000}"/>
    <cellStyle name="Standard 18 2 2 2 2 3 3" xfId="36854" xr:uid="{00000000-0005-0000-0000-0000440B0000}"/>
    <cellStyle name="Standard 18 2 2 2 2 3 4" xfId="50345" xr:uid="{00000000-0005-0000-0000-0000440B0000}"/>
    <cellStyle name="Standard 18 2 2 2 2 4" xfId="13275" xr:uid="{00000000-0005-0000-0000-0000440B0000}"/>
    <cellStyle name="Standard 18 2 2 2 2 4 2" xfId="26726" xr:uid="{00000000-0005-0000-0000-0000440B0000}"/>
    <cellStyle name="Standard 18 2 2 2 2 4 3" xfId="40210" xr:uid="{00000000-0005-0000-0000-0000440B0000}"/>
    <cellStyle name="Standard 18 2 2 2 2 4 4" xfId="53701" xr:uid="{00000000-0005-0000-0000-0000440B0000}"/>
    <cellStyle name="Standard 18 2 2 2 2 5" xfId="16657" xr:uid="{00000000-0005-0000-0000-0000440B0000}"/>
    <cellStyle name="Standard 18 2 2 2 2 6" xfId="30141" xr:uid="{00000000-0005-0000-0000-0000440B0000}"/>
    <cellStyle name="Standard 18 2 2 2 2 7" xfId="43632" xr:uid="{00000000-0005-0000-0000-0000440B0000}"/>
    <cellStyle name="Standard 18 2 2 2 3" xfId="5436" xr:uid="{00000000-0005-0000-0000-0000430B0000}"/>
    <cellStyle name="Standard 18 2 2 2 3 2" xfId="18887" xr:uid="{00000000-0005-0000-0000-0000430B0000}"/>
    <cellStyle name="Standard 18 2 2 2 3 3" xfId="32371" xr:uid="{00000000-0005-0000-0000-0000430B0000}"/>
    <cellStyle name="Standard 18 2 2 2 3 4" xfId="45862" xr:uid="{00000000-0005-0000-0000-0000430B0000}"/>
    <cellStyle name="Standard 18 2 2 2 4" xfId="8792" xr:uid="{00000000-0005-0000-0000-0000430B0000}"/>
    <cellStyle name="Standard 18 2 2 2 4 2" xfId="22243" xr:uid="{00000000-0005-0000-0000-0000430B0000}"/>
    <cellStyle name="Standard 18 2 2 2 4 3" xfId="35727" xr:uid="{00000000-0005-0000-0000-0000430B0000}"/>
    <cellStyle name="Standard 18 2 2 2 4 4" xfId="49218" xr:uid="{00000000-0005-0000-0000-0000430B0000}"/>
    <cellStyle name="Standard 18 2 2 2 5" xfId="12148" xr:uid="{00000000-0005-0000-0000-0000430B0000}"/>
    <cellStyle name="Standard 18 2 2 2 5 2" xfId="25599" xr:uid="{00000000-0005-0000-0000-0000430B0000}"/>
    <cellStyle name="Standard 18 2 2 2 5 3" xfId="39083" xr:uid="{00000000-0005-0000-0000-0000430B0000}"/>
    <cellStyle name="Standard 18 2 2 2 5 4" xfId="52574" xr:uid="{00000000-0005-0000-0000-0000430B0000}"/>
    <cellStyle name="Standard 18 2 2 2 6" xfId="15530" xr:uid="{00000000-0005-0000-0000-0000430B0000}"/>
    <cellStyle name="Standard 18 2 2 2 7" xfId="29014" xr:uid="{00000000-0005-0000-0000-0000430B0000}"/>
    <cellStyle name="Standard 18 2 2 2 8" xfId="42505" xr:uid="{00000000-0005-0000-0000-0000430B0000}"/>
    <cellStyle name="Standard 18 2 2 3" xfId="2642" xr:uid="{00000000-0005-0000-0000-0000450B0000}"/>
    <cellStyle name="Standard 18 2 2 3 2" xfId="6003" xr:uid="{00000000-0005-0000-0000-0000450B0000}"/>
    <cellStyle name="Standard 18 2 2 3 2 2" xfId="19454" xr:uid="{00000000-0005-0000-0000-0000450B0000}"/>
    <cellStyle name="Standard 18 2 2 3 2 3" xfId="32938" xr:uid="{00000000-0005-0000-0000-0000450B0000}"/>
    <cellStyle name="Standard 18 2 2 3 2 4" xfId="46429" xr:uid="{00000000-0005-0000-0000-0000450B0000}"/>
    <cellStyle name="Standard 18 2 2 3 3" xfId="9359" xr:uid="{00000000-0005-0000-0000-0000450B0000}"/>
    <cellStyle name="Standard 18 2 2 3 3 2" xfId="22810" xr:uid="{00000000-0005-0000-0000-0000450B0000}"/>
    <cellStyle name="Standard 18 2 2 3 3 3" xfId="36294" xr:uid="{00000000-0005-0000-0000-0000450B0000}"/>
    <cellStyle name="Standard 18 2 2 3 3 4" xfId="49785" xr:uid="{00000000-0005-0000-0000-0000450B0000}"/>
    <cellStyle name="Standard 18 2 2 3 4" xfId="12715" xr:uid="{00000000-0005-0000-0000-0000450B0000}"/>
    <cellStyle name="Standard 18 2 2 3 4 2" xfId="26166" xr:uid="{00000000-0005-0000-0000-0000450B0000}"/>
    <cellStyle name="Standard 18 2 2 3 4 3" xfId="39650" xr:uid="{00000000-0005-0000-0000-0000450B0000}"/>
    <cellStyle name="Standard 18 2 2 3 4 4" xfId="53141" xr:uid="{00000000-0005-0000-0000-0000450B0000}"/>
    <cellStyle name="Standard 18 2 2 3 5" xfId="16097" xr:uid="{00000000-0005-0000-0000-0000450B0000}"/>
    <cellStyle name="Standard 18 2 2 3 6" xfId="29581" xr:uid="{00000000-0005-0000-0000-0000450B0000}"/>
    <cellStyle name="Standard 18 2 2 3 7" xfId="43072" xr:uid="{00000000-0005-0000-0000-0000450B0000}"/>
    <cellStyle name="Standard 18 2 2 4" xfId="3747" xr:uid="{00000000-0005-0000-0000-0000460B0000}"/>
    <cellStyle name="Standard 18 2 2 4 2" xfId="7108" xr:uid="{00000000-0005-0000-0000-0000460B0000}"/>
    <cellStyle name="Standard 18 2 2 4 2 2" xfId="20559" xr:uid="{00000000-0005-0000-0000-0000460B0000}"/>
    <cellStyle name="Standard 18 2 2 4 2 3" xfId="34043" xr:uid="{00000000-0005-0000-0000-0000460B0000}"/>
    <cellStyle name="Standard 18 2 2 4 2 4" xfId="47534" xr:uid="{00000000-0005-0000-0000-0000460B0000}"/>
    <cellStyle name="Standard 18 2 2 4 3" xfId="10464" xr:uid="{00000000-0005-0000-0000-0000460B0000}"/>
    <cellStyle name="Standard 18 2 2 4 3 2" xfId="23915" xr:uid="{00000000-0005-0000-0000-0000460B0000}"/>
    <cellStyle name="Standard 18 2 2 4 3 3" xfId="37399" xr:uid="{00000000-0005-0000-0000-0000460B0000}"/>
    <cellStyle name="Standard 18 2 2 4 3 4" xfId="50890" xr:uid="{00000000-0005-0000-0000-0000460B0000}"/>
    <cellStyle name="Standard 18 2 2 4 4" xfId="13820" xr:uid="{00000000-0005-0000-0000-0000460B0000}"/>
    <cellStyle name="Standard 18 2 2 4 4 2" xfId="27271" xr:uid="{00000000-0005-0000-0000-0000460B0000}"/>
    <cellStyle name="Standard 18 2 2 4 4 3" xfId="40755" xr:uid="{00000000-0005-0000-0000-0000460B0000}"/>
    <cellStyle name="Standard 18 2 2 4 4 4" xfId="54246" xr:uid="{00000000-0005-0000-0000-0000460B0000}"/>
    <cellStyle name="Standard 18 2 2 4 5" xfId="17202" xr:uid="{00000000-0005-0000-0000-0000460B0000}"/>
    <cellStyle name="Standard 18 2 2 4 6" xfId="30686" xr:uid="{00000000-0005-0000-0000-0000460B0000}"/>
    <cellStyle name="Standard 18 2 2 4 7" xfId="44177" xr:uid="{00000000-0005-0000-0000-0000460B0000}"/>
    <cellStyle name="Standard 18 2 2 5" xfId="4327" xr:uid="{00000000-0005-0000-0000-0000470B0000}"/>
    <cellStyle name="Standard 18 2 2 5 2" xfId="7684" xr:uid="{00000000-0005-0000-0000-0000470B0000}"/>
    <cellStyle name="Standard 18 2 2 5 2 2" xfId="21135" xr:uid="{00000000-0005-0000-0000-0000470B0000}"/>
    <cellStyle name="Standard 18 2 2 5 2 3" xfId="34619" xr:uid="{00000000-0005-0000-0000-0000470B0000}"/>
    <cellStyle name="Standard 18 2 2 5 2 4" xfId="48110" xr:uid="{00000000-0005-0000-0000-0000470B0000}"/>
    <cellStyle name="Standard 18 2 2 5 3" xfId="11040" xr:uid="{00000000-0005-0000-0000-0000470B0000}"/>
    <cellStyle name="Standard 18 2 2 5 3 2" xfId="24491" xr:uid="{00000000-0005-0000-0000-0000470B0000}"/>
    <cellStyle name="Standard 18 2 2 5 3 3" xfId="37975" xr:uid="{00000000-0005-0000-0000-0000470B0000}"/>
    <cellStyle name="Standard 18 2 2 5 3 4" xfId="51466" xr:uid="{00000000-0005-0000-0000-0000470B0000}"/>
    <cellStyle name="Standard 18 2 2 5 4" xfId="14396" xr:uid="{00000000-0005-0000-0000-0000470B0000}"/>
    <cellStyle name="Standard 18 2 2 5 4 2" xfId="27847" xr:uid="{00000000-0005-0000-0000-0000470B0000}"/>
    <cellStyle name="Standard 18 2 2 5 4 3" xfId="41331" xr:uid="{00000000-0005-0000-0000-0000470B0000}"/>
    <cellStyle name="Standard 18 2 2 5 4 4" xfId="54822" xr:uid="{00000000-0005-0000-0000-0000470B0000}"/>
    <cellStyle name="Standard 18 2 2 5 5" xfId="17778" xr:uid="{00000000-0005-0000-0000-0000470B0000}"/>
    <cellStyle name="Standard 18 2 2 5 6" xfId="31262" xr:uid="{00000000-0005-0000-0000-0000470B0000}"/>
    <cellStyle name="Standard 18 2 2 5 7" xfId="44753" xr:uid="{00000000-0005-0000-0000-0000470B0000}"/>
    <cellStyle name="Standard 18 2 2 6" xfId="4877" xr:uid="{00000000-0005-0000-0000-0000420B0000}"/>
    <cellStyle name="Standard 18 2 2 6 2" xfId="18328" xr:uid="{00000000-0005-0000-0000-0000420B0000}"/>
    <cellStyle name="Standard 18 2 2 6 3" xfId="31812" xr:uid="{00000000-0005-0000-0000-0000420B0000}"/>
    <cellStyle name="Standard 18 2 2 6 4" xfId="45303" xr:uid="{00000000-0005-0000-0000-0000420B0000}"/>
    <cellStyle name="Standard 18 2 2 7" xfId="8233" xr:uid="{00000000-0005-0000-0000-0000420B0000}"/>
    <cellStyle name="Standard 18 2 2 7 2" xfId="21684" xr:uid="{00000000-0005-0000-0000-0000420B0000}"/>
    <cellStyle name="Standard 18 2 2 7 3" xfId="35168" xr:uid="{00000000-0005-0000-0000-0000420B0000}"/>
    <cellStyle name="Standard 18 2 2 7 4" xfId="48659" xr:uid="{00000000-0005-0000-0000-0000420B0000}"/>
    <cellStyle name="Standard 18 2 2 8" xfId="11589" xr:uid="{00000000-0005-0000-0000-0000420B0000}"/>
    <cellStyle name="Standard 18 2 2 8 2" xfId="25040" xr:uid="{00000000-0005-0000-0000-0000420B0000}"/>
    <cellStyle name="Standard 18 2 2 8 3" xfId="38524" xr:uid="{00000000-0005-0000-0000-0000420B0000}"/>
    <cellStyle name="Standard 18 2 2 8 4" xfId="52015" xr:uid="{00000000-0005-0000-0000-0000420B0000}"/>
    <cellStyle name="Standard 18 2 2 9" xfId="14970" xr:uid="{00000000-0005-0000-0000-0000420B0000}"/>
    <cellStyle name="Standard 18 2 3" xfId="1812" xr:uid="{00000000-0005-0000-0000-0000480B0000}"/>
    <cellStyle name="Standard 18 2 3 2" xfId="2952" xr:uid="{00000000-0005-0000-0000-0000490B0000}"/>
    <cellStyle name="Standard 18 2 3 2 2" xfId="6313" xr:uid="{00000000-0005-0000-0000-0000490B0000}"/>
    <cellStyle name="Standard 18 2 3 2 2 2" xfId="19764" xr:uid="{00000000-0005-0000-0000-0000490B0000}"/>
    <cellStyle name="Standard 18 2 3 2 2 3" xfId="33248" xr:uid="{00000000-0005-0000-0000-0000490B0000}"/>
    <cellStyle name="Standard 18 2 3 2 2 4" xfId="46739" xr:uid="{00000000-0005-0000-0000-0000490B0000}"/>
    <cellStyle name="Standard 18 2 3 2 3" xfId="9669" xr:uid="{00000000-0005-0000-0000-0000490B0000}"/>
    <cellStyle name="Standard 18 2 3 2 3 2" xfId="23120" xr:uid="{00000000-0005-0000-0000-0000490B0000}"/>
    <cellStyle name="Standard 18 2 3 2 3 3" xfId="36604" xr:uid="{00000000-0005-0000-0000-0000490B0000}"/>
    <cellStyle name="Standard 18 2 3 2 3 4" xfId="50095" xr:uid="{00000000-0005-0000-0000-0000490B0000}"/>
    <cellStyle name="Standard 18 2 3 2 4" xfId="13025" xr:uid="{00000000-0005-0000-0000-0000490B0000}"/>
    <cellStyle name="Standard 18 2 3 2 4 2" xfId="26476" xr:uid="{00000000-0005-0000-0000-0000490B0000}"/>
    <cellStyle name="Standard 18 2 3 2 4 3" xfId="39960" xr:uid="{00000000-0005-0000-0000-0000490B0000}"/>
    <cellStyle name="Standard 18 2 3 2 4 4" xfId="53451" xr:uid="{00000000-0005-0000-0000-0000490B0000}"/>
    <cellStyle name="Standard 18 2 3 2 5" xfId="16407" xr:uid="{00000000-0005-0000-0000-0000490B0000}"/>
    <cellStyle name="Standard 18 2 3 2 6" xfId="29891" xr:uid="{00000000-0005-0000-0000-0000490B0000}"/>
    <cellStyle name="Standard 18 2 3 2 7" xfId="43382" xr:uid="{00000000-0005-0000-0000-0000490B0000}"/>
    <cellStyle name="Standard 18 2 3 3" xfId="5186" xr:uid="{00000000-0005-0000-0000-0000480B0000}"/>
    <cellStyle name="Standard 18 2 3 3 2" xfId="18637" xr:uid="{00000000-0005-0000-0000-0000480B0000}"/>
    <cellStyle name="Standard 18 2 3 3 3" xfId="32121" xr:uid="{00000000-0005-0000-0000-0000480B0000}"/>
    <cellStyle name="Standard 18 2 3 3 4" xfId="45612" xr:uid="{00000000-0005-0000-0000-0000480B0000}"/>
    <cellStyle name="Standard 18 2 3 4" xfId="8542" xr:uid="{00000000-0005-0000-0000-0000480B0000}"/>
    <cellStyle name="Standard 18 2 3 4 2" xfId="21993" xr:uid="{00000000-0005-0000-0000-0000480B0000}"/>
    <cellStyle name="Standard 18 2 3 4 3" xfId="35477" xr:uid="{00000000-0005-0000-0000-0000480B0000}"/>
    <cellStyle name="Standard 18 2 3 4 4" xfId="48968" xr:uid="{00000000-0005-0000-0000-0000480B0000}"/>
    <cellStyle name="Standard 18 2 3 5" xfId="11898" xr:uid="{00000000-0005-0000-0000-0000480B0000}"/>
    <cellStyle name="Standard 18 2 3 5 2" xfId="25349" xr:uid="{00000000-0005-0000-0000-0000480B0000}"/>
    <cellStyle name="Standard 18 2 3 5 3" xfId="38833" xr:uid="{00000000-0005-0000-0000-0000480B0000}"/>
    <cellStyle name="Standard 18 2 3 5 4" xfId="52324" xr:uid="{00000000-0005-0000-0000-0000480B0000}"/>
    <cellStyle name="Standard 18 2 3 6" xfId="15280" xr:uid="{00000000-0005-0000-0000-0000480B0000}"/>
    <cellStyle name="Standard 18 2 3 7" xfId="28764" xr:uid="{00000000-0005-0000-0000-0000480B0000}"/>
    <cellStyle name="Standard 18 2 3 8" xfId="42255" xr:uid="{00000000-0005-0000-0000-0000480B0000}"/>
    <cellStyle name="Standard 18 2 4" xfId="2391" xr:uid="{00000000-0005-0000-0000-00004A0B0000}"/>
    <cellStyle name="Standard 18 2 4 2" xfId="5753" xr:uid="{00000000-0005-0000-0000-00004A0B0000}"/>
    <cellStyle name="Standard 18 2 4 2 2" xfId="19204" xr:uid="{00000000-0005-0000-0000-00004A0B0000}"/>
    <cellStyle name="Standard 18 2 4 2 3" xfId="32688" xr:uid="{00000000-0005-0000-0000-00004A0B0000}"/>
    <cellStyle name="Standard 18 2 4 2 4" xfId="46179" xr:uid="{00000000-0005-0000-0000-00004A0B0000}"/>
    <cellStyle name="Standard 18 2 4 3" xfId="9109" xr:uid="{00000000-0005-0000-0000-00004A0B0000}"/>
    <cellStyle name="Standard 18 2 4 3 2" xfId="22560" xr:uid="{00000000-0005-0000-0000-00004A0B0000}"/>
    <cellStyle name="Standard 18 2 4 3 3" xfId="36044" xr:uid="{00000000-0005-0000-0000-00004A0B0000}"/>
    <cellStyle name="Standard 18 2 4 3 4" xfId="49535" xr:uid="{00000000-0005-0000-0000-00004A0B0000}"/>
    <cellStyle name="Standard 18 2 4 4" xfId="12465" xr:uid="{00000000-0005-0000-0000-00004A0B0000}"/>
    <cellStyle name="Standard 18 2 4 4 2" xfId="25916" xr:uid="{00000000-0005-0000-0000-00004A0B0000}"/>
    <cellStyle name="Standard 18 2 4 4 3" xfId="39400" xr:uid="{00000000-0005-0000-0000-00004A0B0000}"/>
    <cellStyle name="Standard 18 2 4 4 4" xfId="52891" xr:uid="{00000000-0005-0000-0000-00004A0B0000}"/>
    <cellStyle name="Standard 18 2 4 5" xfId="15847" xr:uid="{00000000-0005-0000-0000-00004A0B0000}"/>
    <cellStyle name="Standard 18 2 4 6" xfId="29331" xr:uid="{00000000-0005-0000-0000-00004A0B0000}"/>
    <cellStyle name="Standard 18 2 4 7" xfId="42822" xr:uid="{00000000-0005-0000-0000-00004A0B0000}"/>
    <cellStyle name="Standard 18 2 5" xfId="3497" xr:uid="{00000000-0005-0000-0000-00004B0B0000}"/>
    <cellStyle name="Standard 18 2 5 2" xfId="6858" xr:uid="{00000000-0005-0000-0000-00004B0B0000}"/>
    <cellStyle name="Standard 18 2 5 2 2" xfId="20309" xr:uid="{00000000-0005-0000-0000-00004B0B0000}"/>
    <cellStyle name="Standard 18 2 5 2 3" xfId="33793" xr:uid="{00000000-0005-0000-0000-00004B0B0000}"/>
    <cellStyle name="Standard 18 2 5 2 4" xfId="47284" xr:uid="{00000000-0005-0000-0000-00004B0B0000}"/>
    <cellStyle name="Standard 18 2 5 3" xfId="10214" xr:uid="{00000000-0005-0000-0000-00004B0B0000}"/>
    <cellStyle name="Standard 18 2 5 3 2" xfId="23665" xr:uid="{00000000-0005-0000-0000-00004B0B0000}"/>
    <cellStyle name="Standard 18 2 5 3 3" xfId="37149" xr:uid="{00000000-0005-0000-0000-00004B0B0000}"/>
    <cellStyle name="Standard 18 2 5 3 4" xfId="50640" xr:uid="{00000000-0005-0000-0000-00004B0B0000}"/>
    <cellStyle name="Standard 18 2 5 4" xfId="13570" xr:uid="{00000000-0005-0000-0000-00004B0B0000}"/>
    <cellStyle name="Standard 18 2 5 4 2" xfId="27021" xr:uid="{00000000-0005-0000-0000-00004B0B0000}"/>
    <cellStyle name="Standard 18 2 5 4 3" xfId="40505" xr:uid="{00000000-0005-0000-0000-00004B0B0000}"/>
    <cellStyle name="Standard 18 2 5 4 4" xfId="53996" xr:uid="{00000000-0005-0000-0000-00004B0B0000}"/>
    <cellStyle name="Standard 18 2 5 5" xfId="16952" xr:uid="{00000000-0005-0000-0000-00004B0B0000}"/>
    <cellStyle name="Standard 18 2 5 6" xfId="30436" xr:uid="{00000000-0005-0000-0000-00004B0B0000}"/>
    <cellStyle name="Standard 18 2 5 7" xfId="43927" xr:uid="{00000000-0005-0000-0000-00004B0B0000}"/>
    <cellStyle name="Standard 18 2 6" xfId="4077" xr:uid="{00000000-0005-0000-0000-00004C0B0000}"/>
    <cellStyle name="Standard 18 2 6 2" xfId="7434" xr:uid="{00000000-0005-0000-0000-00004C0B0000}"/>
    <cellStyle name="Standard 18 2 6 2 2" xfId="20885" xr:uid="{00000000-0005-0000-0000-00004C0B0000}"/>
    <cellStyle name="Standard 18 2 6 2 3" xfId="34369" xr:uid="{00000000-0005-0000-0000-00004C0B0000}"/>
    <cellStyle name="Standard 18 2 6 2 4" xfId="47860" xr:uid="{00000000-0005-0000-0000-00004C0B0000}"/>
    <cellStyle name="Standard 18 2 6 3" xfId="10790" xr:uid="{00000000-0005-0000-0000-00004C0B0000}"/>
    <cellStyle name="Standard 18 2 6 3 2" xfId="24241" xr:uid="{00000000-0005-0000-0000-00004C0B0000}"/>
    <cellStyle name="Standard 18 2 6 3 3" xfId="37725" xr:uid="{00000000-0005-0000-0000-00004C0B0000}"/>
    <cellStyle name="Standard 18 2 6 3 4" xfId="51216" xr:uid="{00000000-0005-0000-0000-00004C0B0000}"/>
    <cellStyle name="Standard 18 2 6 4" xfId="14146" xr:uid="{00000000-0005-0000-0000-00004C0B0000}"/>
    <cellStyle name="Standard 18 2 6 4 2" xfId="27597" xr:uid="{00000000-0005-0000-0000-00004C0B0000}"/>
    <cellStyle name="Standard 18 2 6 4 3" xfId="41081" xr:uid="{00000000-0005-0000-0000-00004C0B0000}"/>
    <cellStyle name="Standard 18 2 6 4 4" xfId="54572" xr:uid="{00000000-0005-0000-0000-00004C0B0000}"/>
    <cellStyle name="Standard 18 2 6 5" xfId="17528" xr:uid="{00000000-0005-0000-0000-00004C0B0000}"/>
    <cellStyle name="Standard 18 2 6 6" xfId="31012" xr:uid="{00000000-0005-0000-0000-00004C0B0000}"/>
    <cellStyle name="Standard 18 2 6 7" xfId="44503" xr:uid="{00000000-0005-0000-0000-00004C0B0000}"/>
    <cellStyle name="Standard 18 2 7" xfId="4627" xr:uid="{00000000-0005-0000-0000-0000410B0000}"/>
    <cellStyle name="Standard 18 2 7 2" xfId="18078" xr:uid="{00000000-0005-0000-0000-0000410B0000}"/>
    <cellStyle name="Standard 18 2 7 3" xfId="31562" xr:uid="{00000000-0005-0000-0000-0000410B0000}"/>
    <cellStyle name="Standard 18 2 7 4" xfId="45053" xr:uid="{00000000-0005-0000-0000-0000410B0000}"/>
    <cellStyle name="Standard 18 2 8" xfId="7983" xr:uid="{00000000-0005-0000-0000-0000410B0000}"/>
    <cellStyle name="Standard 18 2 8 2" xfId="21434" xr:uid="{00000000-0005-0000-0000-0000410B0000}"/>
    <cellStyle name="Standard 18 2 8 3" xfId="34918" xr:uid="{00000000-0005-0000-0000-0000410B0000}"/>
    <cellStyle name="Standard 18 2 8 4" xfId="48409" xr:uid="{00000000-0005-0000-0000-0000410B0000}"/>
    <cellStyle name="Standard 18 2 9" xfId="11339" xr:uid="{00000000-0005-0000-0000-0000410B0000}"/>
    <cellStyle name="Standard 18 2 9 2" xfId="24790" xr:uid="{00000000-0005-0000-0000-0000410B0000}"/>
    <cellStyle name="Standard 18 2 9 3" xfId="38274" xr:uid="{00000000-0005-0000-0000-0000410B0000}"/>
    <cellStyle name="Standard 18 2 9 4" xfId="51765" xr:uid="{00000000-0005-0000-0000-0000410B0000}"/>
    <cellStyle name="Standard 18 3" xfId="1387" xr:uid="{00000000-0005-0000-0000-00004D0B0000}"/>
    <cellStyle name="Standard 18 3 10" xfId="28352" xr:uid="{00000000-0005-0000-0000-00004D0B0000}"/>
    <cellStyle name="Standard 18 3 11" xfId="41843" xr:uid="{00000000-0005-0000-0000-00004D0B0000}"/>
    <cellStyle name="Standard 18 3 2" xfId="1961" xr:uid="{00000000-0005-0000-0000-00004E0B0000}"/>
    <cellStyle name="Standard 18 3 2 2" xfId="3101" xr:uid="{00000000-0005-0000-0000-00004F0B0000}"/>
    <cellStyle name="Standard 18 3 2 2 2" xfId="6462" xr:uid="{00000000-0005-0000-0000-00004F0B0000}"/>
    <cellStyle name="Standard 18 3 2 2 2 2" xfId="19913" xr:uid="{00000000-0005-0000-0000-00004F0B0000}"/>
    <cellStyle name="Standard 18 3 2 2 2 3" xfId="33397" xr:uid="{00000000-0005-0000-0000-00004F0B0000}"/>
    <cellStyle name="Standard 18 3 2 2 2 4" xfId="46888" xr:uid="{00000000-0005-0000-0000-00004F0B0000}"/>
    <cellStyle name="Standard 18 3 2 2 3" xfId="9818" xr:uid="{00000000-0005-0000-0000-00004F0B0000}"/>
    <cellStyle name="Standard 18 3 2 2 3 2" xfId="23269" xr:uid="{00000000-0005-0000-0000-00004F0B0000}"/>
    <cellStyle name="Standard 18 3 2 2 3 3" xfId="36753" xr:uid="{00000000-0005-0000-0000-00004F0B0000}"/>
    <cellStyle name="Standard 18 3 2 2 3 4" xfId="50244" xr:uid="{00000000-0005-0000-0000-00004F0B0000}"/>
    <cellStyle name="Standard 18 3 2 2 4" xfId="13174" xr:uid="{00000000-0005-0000-0000-00004F0B0000}"/>
    <cellStyle name="Standard 18 3 2 2 4 2" xfId="26625" xr:uid="{00000000-0005-0000-0000-00004F0B0000}"/>
    <cellStyle name="Standard 18 3 2 2 4 3" xfId="40109" xr:uid="{00000000-0005-0000-0000-00004F0B0000}"/>
    <cellStyle name="Standard 18 3 2 2 4 4" xfId="53600" xr:uid="{00000000-0005-0000-0000-00004F0B0000}"/>
    <cellStyle name="Standard 18 3 2 2 5" xfId="16556" xr:uid="{00000000-0005-0000-0000-00004F0B0000}"/>
    <cellStyle name="Standard 18 3 2 2 6" xfId="30040" xr:uid="{00000000-0005-0000-0000-00004F0B0000}"/>
    <cellStyle name="Standard 18 3 2 2 7" xfId="43531" xr:uid="{00000000-0005-0000-0000-00004F0B0000}"/>
    <cellStyle name="Standard 18 3 2 3" xfId="5335" xr:uid="{00000000-0005-0000-0000-00004E0B0000}"/>
    <cellStyle name="Standard 18 3 2 3 2" xfId="18786" xr:uid="{00000000-0005-0000-0000-00004E0B0000}"/>
    <cellStyle name="Standard 18 3 2 3 3" xfId="32270" xr:uid="{00000000-0005-0000-0000-00004E0B0000}"/>
    <cellStyle name="Standard 18 3 2 3 4" xfId="45761" xr:uid="{00000000-0005-0000-0000-00004E0B0000}"/>
    <cellStyle name="Standard 18 3 2 4" xfId="8691" xr:uid="{00000000-0005-0000-0000-00004E0B0000}"/>
    <cellStyle name="Standard 18 3 2 4 2" xfId="22142" xr:uid="{00000000-0005-0000-0000-00004E0B0000}"/>
    <cellStyle name="Standard 18 3 2 4 3" xfId="35626" xr:uid="{00000000-0005-0000-0000-00004E0B0000}"/>
    <cellStyle name="Standard 18 3 2 4 4" xfId="49117" xr:uid="{00000000-0005-0000-0000-00004E0B0000}"/>
    <cellStyle name="Standard 18 3 2 5" xfId="12047" xr:uid="{00000000-0005-0000-0000-00004E0B0000}"/>
    <cellStyle name="Standard 18 3 2 5 2" xfId="25498" xr:uid="{00000000-0005-0000-0000-00004E0B0000}"/>
    <cellStyle name="Standard 18 3 2 5 3" xfId="38982" xr:uid="{00000000-0005-0000-0000-00004E0B0000}"/>
    <cellStyle name="Standard 18 3 2 5 4" xfId="52473" xr:uid="{00000000-0005-0000-0000-00004E0B0000}"/>
    <cellStyle name="Standard 18 3 2 6" xfId="15429" xr:uid="{00000000-0005-0000-0000-00004E0B0000}"/>
    <cellStyle name="Standard 18 3 2 7" xfId="28913" xr:uid="{00000000-0005-0000-0000-00004E0B0000}"/>
    <cellStyle name="Standard 18 3 2 8" xfId="42404" xr:uid="{00000000-0005-0000-0000-00004E0B0000}"/>
    <cellStyle name="Standard 18 3 3" xfId="2541" xr:uid="{00000000-0005-0000-0000-0000500B0000}"/>
    <cellStyle name="Standard 18 3 3 2" xfId="5902" xr:uid="{00000000-0005-0000-0000-0000500B0000}"/>
    <cellStyle name="Standard 18 3 3 2 2" xfId="19353" xr:uid="{00000000-0005-0000-0000-0000500B0000}"/>
    <cellStyle name="Standard 18 3 3 2 3" xfId="32837" xr:uid="{00000000-0005-0000-0000-0000500B0000}"/>
    <cellStyle name="Standard 18 3 3 2 4" xfId="46328" xr:uid="{00000000-0005-0000-0000-0000500B0000}"/>
    <cellStyle name="Standard 18 3 3 3" xfId="9258" xr:uid="{00000000-0005-0000-0000-0000500B0000}"/>
    <cellStyle name="Standard 18 3 3 3 2" xfId="22709" xr:uid="{00000000-0005-0000-0000-0000500B0000}"/>
    <cellStyle name="Standard 18 3 3 3 3" xfId="36193" xr:uid="{00000000-0005-0000-0000-0000500B0000}"/>
    <cellStyle name="Standard 18 3 3 3 4" xfId="49684" xr:uid="{00000000-0005-0000-0000-0000500B0000}"/>
    <cellStyle name="Standard 18 3 3 4" xfId="12614" xr:uid="{00000000-0005-0000-0000-0000500B0000}"/>
    <cellStyle name="Standard 18 3 3 4 2" xfId="26065" xr:uid="{00000000-0005-0000-0000-0000500B0000}"/>
    <cellStyle name="Standard 18 3 3 4 3" xfId="39549" xr:uid="{00000000-0005-0000-0000-0000500B0000}"/>
    <cellStyle name="Standard 18 3 3 4 4" xfId="53040" xr:uid="{00000000-0005-0000-0000-0000500B0000}"/>
    <cellStyle name="Standard 18 3 3 5" xfId="15996" xr:uid="{00000000-0005-0000-0000-0000500B0000}"/>
    <cellStyle name="Standard 18 3 3 6" xfId="29480" xr:uid="{00000000-0005-0000-0000-0000500B0000}"/>
    <cellStyle name="Standard 18 3 3 7" xfId="42971" xr:uid="{00000000-0005-0000-0000-0000500B0000}"/>
    <cellStyle name="Standard 18 3 4" xfId="3646" xr:uid="{00000000-0005-0000-0000-0000510B0000}"/>
    <cellStyle name="Standard 18 3 4 2" xfId="7007" xr:uid="{00000000-0005-0000-0000-0000510B0000}"/>
    <cellStyle name="Standard 18 3 4 2 2" xfId="20458" xr:uid="{00000000-0005-0000-0000-0000510B0000}"/>
    <cellStyle name="Standard 18 3 4 2 3" xfId="33942" xr:uid="{00000000-0005-0000-0000-0000510B0000}"/>
    <cellStyle name="Standard 18 3 4 2 4" xfId="47433" xr:uid="{00000000-0005-0000-0000-0000510B0000}"/>
    <cellStyle name="Standard 18 3 4 3" xfId="10363" xr:uid="{00000000-0005-0000-0000-0000510B0000}"/>
    <cellStyle name="Standard 18 3 4 3 2" xfId="23814" xr:uid="{00000000-0005-0000-0000-0000510B0000}"/>
    <cellStyle name="Standard 18 3 4 3 3" xfId="37298" xr:uid="{00000000-0005-0000-0000-0000510B0000}"/>
    <cellStyle name="Standard 18 3 4 3 4" xfId="50789" xr:uid="{00000000-0005-0000-0000-0000510B0000}"/>
    <cellStyle name="Standard 18 3 4 4" xfId="13719" xr:uid="{00000000-0005-0000-0000-0000510B0000}"/>
    <cellStyle name="Standard 18 3 4 4 2" xfId="27170" xr:uid="{00000000-0005-0000-0000-0000510B0000}"/>
    <cellStyle name="Standard 18 3 4 4 3" xfId="40654" xr:uid="{00000000-0005-0000-0000-0000510B0000}"/>
    <cellStyle name="Standard 18 3 4 4 4" xfId="54145" xr:uid="{00000000-0005-0000-0000-0000510B0000}"/>
    <cellStyle name="Standard 18 3 4 5" xfId="17101" xr:uid="{00000000-0005-0000-0000-0000510B0000}"/>
    <cellStyle name="Standard 18 3 4 6" xfId="30585" xr:uid="{00000000-0005-0000-0000-0000510B0000}"/>
    <cellStyle name="Standard 18 3 4 7" xfId="44076" xr:uid="{00000000-0005-0000-0000-0000510B0000}"/>
    <cellStyle name="Standard 18 3 5" xfId="4226" xr:uid="{00000000-0005-0000-0000-0000520B0000}"/>
    <cellStyle name="Standard 18 3 5 2" xfId="7583" xr:uid="{00000000-0005-0000-0000-0000520B0000}"/>
    <cellStyle name="Standard 18 3 5 2 2" xfId="21034" xr:uid="{00000000-0005-0000-0000-0000520B0000}"/>
    <cellStyle name="Standard 18 3 5 2 3" xfId="34518" xr:uid="{00000000-0005-0000-0000-0000520B0000}"/>
    <cellStyle name="Standard 18 3 5 2 4" xfId="48009" xr:uid="{00000000-0005-0000-0000-0000520B0000}"/>
    <cellStyle name="Standard 18 3 5 3" xfId="10939" xr:uid="{00000000-0005-0000-0000-0000520B0000}"/>
    <cellStyle name="Standard 18 3 5 3 2" xfId="24390" xr:uid="{00000000-0005-0000-0000-0000520B0000}"/>
    <cellStyle name="Standard 18 3 5 3 3" xfId="37874" xr:uid="{00000000-0005-0000-0000-0000520B0000}"/>
    <cellStyle name="Standard 18 3 5 3 4" xfId="51365" xr:uid="{00000000-0005-0000-0000-0000520B0000}"/>
    <cellStyle name="Standard 18 3 5 4" xfId="14295" xr:uid="{00000000-0005-0000-0000-0000520B0000}"/>
    <cellStyle name="Standard 18 3 5 4 2" xfId="27746" xr:uid="{00000000-0005-0000-0000-0000520B0000}"/>
    <cellStyle name="Standard 18 3 5 4 3" xfId="41230" xr:uid="{00000000-0005-0000-0000-0000520B0000}"/>
    <cellStyle name="Standard 18 3 5 4 4" xfId="54721" xr:uid="{00000000-0005-0000-0000-0000520B0000}"/>
    <cellStyle name="Standard 18 3 5 5" xfId="17677" xr:uid="{00000000-0005-0000-0000-0000520B0000}"/>
    <cellStyle name="Standard 18 3 5 6" xfId="31161" xr:uid="{00000000-0005-0000-0000-0000520B0000}"/>
    <cellStyle name="Standard 18 3 5 7" xfId="44652" xr:uid="{00000000-0005-0000-0000-0000520B0000}"/>
    <cellStyle name="Standard 18 3 6" xfId="4776" xr:uid="{00000000-0005-0000-0000-00004D0B0000}"/>
    <cellStyle name="Standard 18 3 6 2" xfId="18227" xr:uid="{00000000-0005-0000-0000-00004D0B0000}"/>
    <cellStyle name="Standard 18 3 6 3" xfId="31711" xr:uid="{00000000-0005-0000-0000-00004D0B0000}"/>
    <cellStyle name="Standard 18 3 6 4" xfId="45202" xr:uid="{00000000-0005-0000-0000-00004D0B0000}"/>
    <cellStyle name="Standard 18 3 7" xfId="8132" xr:uid="{00000000-0005-0000-0000-00004D0B0000}"/>
    <cellStyle name="Standard 18 3 7 2" xfId="21583" xr:uid="{00000000-0005-0000-0000-00004D0B0000}"/>
    <cellStyle name="Standard 18 3 7 3" xfId="35067" xr:uid="{00000000-0005-0000-0000-00004D0B0000}"/>
    <cellStyle name="Standard 18 3 7 4" xfId="48558" xr:uid="{00000000-0005-0000-0000-00004D0B0000}"/>
    <cellStyle name="Standard 18 3 8" xfId="11488" xr:uid="{00000000-0005-0000-0000-00004D0B0000}"/>
    <cellStyle name="Standard 18 3 8 2" xfId="24939" xr:uid="{00000000-0005-0000-0000-00004D0B0000}"/>
    <cellStyle name="Standard 18 3 8 3" xfId="38423" xr:uid="{00000000-0005-0000-0000-00004D0B0000}"/>
    <cellStyle name="Standard 18 3 8 4" xfId="51914" xr:uid="{00000000-0005-0000-0000-00004D0B0000}"/>
    <cellStyle name="Standard 18 3 9" xfId="14869" xr:uid="{00000000-0005-0000-0000-00004D0B0000}"/>
    <cellStyle name="Standard 18 4" xfId="1712" xr:uid="{00000000-0005-0000-0000-0000530B0000}"/>
    <cellStyle name="Standard 18 4 2" xfId="2851" xr:uid="{00000000-0005-0000-0000-0000540B0000}"/>
    <cellStyle name="Standard 18 4 2 2" xfId="6212" xr:uid="{00000000-0005-0000-0000-0000540B0000}"/>
    <cellStyle name="Standard 18 4 2 2 2" xfId="19663" xr:uid="{00000000-0005-0000-0000-0000540B0000}"/>
    <cellStyle name="Standard 18 4 2 2 3" xfId="33147" xr:uid="{00000000-0005-0000-0000-0000540B0000}"/>
    <cellStyle name="Standard 18 4 2 2 4" xfId="46638" xr:uid="{00000000-0005-0000-0000-0000540B0000}"/>
    <cellStyle name="Standard 18 4 2 3" xfId="9568" xr:uid="{00000000-0005-0000-0000-0000540B0000}"/>
    <cellStyle name="Standard 18 4 2 3 2" xfId="23019" xr:uid="{00000000-0005-0000-0000-0000540B0000}"/>
    <cellStyle name="Standard 18 4 2 3 3" xfId="36503" xr:uid="{00000000-0005-0000-0000-0000540B0000}"/>
    <cellStyle name="Standard 18 4 2 3 4" xfId="49994" xr:uid="{00000000-0005-0000-0000-0000540B0000}"/>
    <cellStyle name="Standard 18 4 2 4" xfId="12924" xr:uid="{00000000-0005-0000-0000-0000540B0000}"/>
    <cellStyle name="Standard 18 4 2 4 2" xfId="26375" xr:uid="{00000000-0005-0000-0000-0000540B0000}"/>
    <cellStyle name="Standard 18 4 2 4 3" xfId="39859" xr:uid="{00000000-0005-0000-0000-0000540B0000}"/>
    <cellStyle name="Standard 18 4 2 4 4" xfId="53350" xr:uid="{00000000-0005-0000-0000-0000540B0000}"/>
    <cellStyle name="Standard 18 4 2 5" xfId="16306" xr:uid="{00000000-0005-0000-0000-0000540B0000}"/>
    <cellStyle name="Standard 18 4 2 6" xfId="29790" xr:uid="{00000000-0005-0000-0000-0000540B0000}"/>
    <cellStyle name="Standard 18 4 2 7" xfId="43281" xr:uid="{00000000-0005-0000-0000-0000540B0000}"/>
    <cellStyle name="Standard 18 4 3" xfId="5085" xr:uid="{00000000-0005-0000-0000-0000530B0000}"/>
    <cellStyle name="Standard 18 4 3 2" xfId="18536" xr:uid="{00000000-0005-0000-0000-0000530B0000}"/>
    <cellStyle name="Standard 18 4 3 3" xfId="32020" xr:uid="{00000000-0005-0000-0000-0000530B0000}"/>
    <cellStyle name="Standard 18 4 3 4" xfId="45511" xr:uid="{00000000-0005-0000-0000-0000530B0000}"/>
    <cellStyle name="Standard 18 4 4" xfId="8441" xr:uid="{00000000-0005-0000-0000-0000530B0000}"/>
    <cellStyle name="Standard 18 4 4 2" xfId="21892" xr:uid="{00000000-0005-0000-0000-0000530B0000}"/>
    <cellStyle name="Standard 18 4 4 3" xfId="35376" xr:uid="{00000000-0005-0000-0000-0000530B0000}"/>
    <cellStyle name="Standard 18 4 4 4" xfId="48867" xr:uid="{00000000-0005-0000-0000-0000530B0000}"/>
    <cellStyle name="Standard 18 4 5" xfId="11797" xr:uid="{00000000-0005-0000-0000-0000530B0000}"/>
    <cellStyle name="Standard 18 4 5 2" xfId="25248" xr:uid="{00000000-0005-0000-0000-0000530B0000}"/>
    <cellStyle name="Standard 18 4 5 3" xfId="38732" xr:uid="{00000000-0005-0000-0000-0000530B0000}"/>
    <cellStyle name="Standard 18 4 5 4" xfId="52223" xr:uid="{00000000-0005-0000-0000-0000530B0000}"/>
    <cellStyle name="Standard 18 4 6" xfId="15179" xr:uid="{00000000-0005-0000-0000-0000530B0000}"/>
    <cellStyle name="Standard 18 4 7" xfId="28663" xr:uid="{00000000-0005-0000-0000-0000530B0000}"/>
    <cellStyle name="Standard 18 4 8" xfId="42154" xr:uid="{00000000-0005-0000-0000-0000530B0000}"/>
    <cellStyle name="Standard 18 5" xfId="2289" xr:uid="{00000000-0005-0000-0000-0000550B0000}"/>
    <cellStyle name="Standard 18 5 2" xfId="5651" xr:uid="{00000000-0005-0000-0000-0000550B0000}"/>
    <cellStyle name="Standard 18 5 2 2" xfId="19102" xr:uid="{00000000-0005-0000-0000-0000550B0000}"/>
    <cellStyle name="Standard 18 5 2 3" xfId="32586" xr:uid="{00000000-0005-0000-0000-0000550B0000}"/>
    <cellStyle name="Standard 18 5 2 4" xfId="46077" xr:uid="{00000000-0005-0000-0000-0000550B0000}"/>
    <cellStyle name="Standard 18 5 3" xfId="9007" xr:uid="{00000000-0005-0000-0000-0000550B0000}"/>
    <cellStyle name="Standard 18 5 3 2" xfId="22458" xr:uid="{00000000-0005-0000-0000-0000550B0000}"/>
    <cellStyle name="Standard 18 5 3 3" xfId="35942" xr:uid="{00000000-0005-0000-0000-0000550B0000}"/>
    <cellStyle name="Standard 18 5 3 4" xfId="49433" xr:uid="{00000000-0005-0000-0000-0000550B0000}"/>
    <cellStyle name="Standard 18 5 4" xfId="12363" xr:uid="{00000000-0005-0000-0000-0000550B0000}"/>
    <cellStyle name="Standard 18 5 4 2" xfId="25814" xr:uid="{00000000-0005-0000-0000-0000550B0000}"/>
    <cellStyle name="Standard 18 5 4 3" xfId="39298" xr:uid="{00000000-0005-0000-0000-0000550B0000}"/>
    <cellStyle name="Standard 18 5 4 4" xfId="52789" xr:uid="{00000000-0005-0000-0000-0000550B0000}"/>
    <cellStyle name="Standard 18 5 5" xfId="15745" xr:uid="{00000000-0005-0000-0000-0000550B0000}"/>
    <cellStyle name="Standard 18 5 6" xfId="29229" xr:uid="{00000000-0005-0000-0000-0000550B0000}"/>
    <cellStyle name="Standard 18 5 7" xfId="42720" xr:uid="{00000000-0005-0000-0000-0000550B0000}"/>
    <cellStyle name="Standard 18 6" xfId="3395" xr:uid="{00000000-0005-0000-0000-0000560B0000}"/>
    <cellStyle name="Standard 18 6 2" xfId="6756" xr:uid="{00000000-0005-0000-0000-0000560B0000}"/>
    <cellStyle name="Standard 18 6 2 2" xfId="20207" xr:uid="{00000000-0005-0000-0000-0000560B0000}"/>
    <cellStyle name="Standard 18 6 2 3" xfId="33691" xr:uid="{00000000-0005-0000-0000-0000560B0000}"/>
    <cellStyle name="Standard 18 6 2 4" xfId="47182" xr:uid="{00000000-0005-0000-0000-0000560B0000}"/>
    <cellStyle name="Standard 18 6 3" xfId="10112" xr:uid="{00000000-0005-0000-0000-0000560B0000}"/>
    <cellStyle name="Standard 18 6 3 2" xfId="23563" xr:uid="{00000000-0005-0000-0000-0000560B0000}"/>
    <cellStyle name="Standard 18 6 3 3" xfId="37047" xr:uid="{00000000-0005-0000-0000-0000560B0000}"/>
    <cellStyle name="Standard 18 6 3 4" xfId="50538" xr:uid="{00000000-0005-0000-0000-0000560B0000}"/>
    <cellStyle name="Standard 18 6 4" xfId="13468" xr:uid="{00000000-0005-0000-0000-0000560B0000}"/>
    <cellStyle name="Standard 18 6 4 2" xfId="26919" xr:uid="{00000000-0005-0000-0000-0000560B0000}"/>
    <cellStyle name="Standard 18 6 4 3" xfId="40403" xr:uid="{00000000-0005-0000-0000-0000560B0000}"/>
    <cellStyle name="Standard 18 6 4 4" xfId="53894" xr:uid="{00000000-0005-0000-0000-0000560B0000}"/>
    <cellStyle name="Standard 18 6 5" xfId="16850" xr:uid="{00000000-0005-0000-0000-0000560B0000}"/>
    <cellStyle name="Standard 18 6 6" xfId="30334" xr:uid="{00000000-0005-0000-0000-0000560B0000}"/>
    <cellStyle name="Standard 18 6 7" xfId="43825" xr:uid="{00000000-0005-0000-0000-0000560B0000}"/>
    <cellStyle name="Standard 18 7" xfId="3975" xr:uid="{00000000-0005-0000-0000-0000570B0000}"/>
    <cellStyle name="Standard 18 7 2" xfId="7332" xr:uid="{00000000-0005-0000-0000-0000570B0000}"/>
    <cellStyle name="Standard 18 7 2 2" xfId="20783" xr:uid="{00000000-0005-0000-0000-0000570B0000}"/>
    <cellStyle name="Standard 18 7 2 3" xfId="34267" xr:uid="{00000000-0005-0000-0000-0000570B0000}"/>
    <cellStyle name="Standard 18 7 2 4" xfId="47758" xr:uid="{00000000-0005-0000-0000-0000570B0000}"/>
    <cellStyle name="Standard 18 7 3" xfId="10688" xr:uid="{00000000-0005-0000-0000-0000570B0000}"/>
    <cellStyle name="Standard 18 7 3 2" xfId="24139" xr:uid="{00000000-0005-0000-0000-0000570B0000}"/>
    <cellStyle name="Standard 18 7 3 3" xfId="37623" xr:uid="{00000000-0005-0000-0000-0000570B0000}"/>
    <cellStyle name="Standard 18 7 3 4" xfId="51114" xr:uid="{00000000-0005-0000-0000-0000570B0000}"/>
    <cellStyle name="Standard 18 7 4" xfId="14044" xr:uid="{00000000-0005-0000-0000-0000570B0000}"/>
    <cellStyle name="Standard 18 7 4 2" xfId="27495" xr:uid="{00000000-0005-0000-0000-0000570B0000}"/>
    <cellStyle name="Standard 18 7 4 3" xfId="40979" xr:uid="{00000000-0005-0000-0000-0000570B0000}"/>
    <cellStyle name="Standard 18 7 4 4" xfId="54470" xr:uid="{00000000-0005-0000-0000-0000570B0000}"/>
    <cellStyle name="Standard 18 7 5" xfId="17426" xr:uid="{00000000-0005-0000-0000-0000570B0000}"/>
    <cellStyle name="Standard 18 7 6" xfId="30910" xr:uid="{00000000-0005-0000-0000-0000570B0000}"/>
    <cellStyle name="Standard 18 7 7" xfId="44401" xr:uid="{00000000-0005-0000-0000-0000570B0000}"/>
    <cellStyle name="Standard 18 8" xfId="4525" xr:uid="{00000000-0005-0000-0000-0000400B0000}"/>
    <cellStyle name="Standard 18 8 2" xfId="17976" xr:uid="{00000000-0005-0000-0000-0000400B0000}"/>
    <cellStyle name="Standard 18 8 3" xfId="31460" xr:uid="{00000000-0005-0000-0000-0000400B0000}"/>
    <cellStyle name="Standard 18 8 4" xfId="44951" xr:uid="{00000000-0005-0000-0000-0000400B0000}"/>
    <cellStyle name="Standard 18 9" xfId="7881" xr:uid="{00000000-0005-0000-0000-0000400B0000}"/>
    <cellStyle name="Standard 18 9 2" xfId="21332" xr:uid="{00000000-0005-0000-0000-0000400B0000}"/>
    <cellStyle name="Standard 18 9 3" xfId="34816" xr:uid="{00000000-0005-0000-0000-0000400B0000}"/>
    <cellStyle name="Standard 18 9 4" xfId="48307" xr:uid="{00000000-0005-0000-0000-0000400B0000}"/>
    <cellStyle name="Standard 19" xfId="1189" xr:uid="{00000000-0005-0000-0000-0000580B0000}"/>
    <cellStyle name="Standard 2" xfId="1" xr:uid="{00000000-0005-0000-0000-000027020000}"/>
    <cellStyle name="Standard 2 10" xfId="1589" xr:uid="{00000000-0005-0000-0000-00005A0B0000}"/>
    <cellStyle name="Standard 2 11" xfId="1615" xr:uid="{00000000-0005-0000-0000-00005B0B0000}"/>
    <cellStyle name="Standard 2 11 10" xfId="28563" xr:uid="{00000000-0005-0000-0000-00005B0B0000}"/>
    <cellStyle name="Standard 2 11 11" xfId="42054" xr:uid="{00000000-0005-0000-0000-00005B0B0000}"/>
    <cellStyle name="Standard 2 11 2" xfId="2169" xr:uid="{00000000-0005-0000-0000-00005C0B0000}"/>
    <cellStyle name="Standard 2 11 2 2" xfId="1034" xr:uid="{522B48CF-133B-4418-B1EB-48EE500A2776}"/>
    <cellStyle name="Standard 2 11 2 2 2" xfId="3310" xr:uid="{00000000-0005-0000-0000-00005D0B0000}"/>
    <cellStyle name="Standard 2 11 2 2 2 2" xfId="16765" xr:uid="{00000000-0005-0000-0000-00005D0B0000}"/>
    <cellStyle name="Standard 2 11 2 2 2 3" xfId="30249" xr:uid="{00000000-0005-0000-0000-00005D0B0000}"/>
    <cellStyle name="Standard 2 11 2 2 2 4" xfId="43740" xr:uid="{00000000-0005-0000-0000-00005D0B0000}"/>
    <cellStyle name="Standard 2 11 2 2 3" xfId="6671" xr:uid="{00000000-0005-0000-0000-00005D0B0000}"/>
    <cellStyle name="Standard 2 11 2 2 3 2" xfId="20122" xr:uid="{00000000-0005-0000-0000-00005D0B0000}"/>
    <cellStyle name="Standard 2 11 2 2 3 3" xfId="33606" xr:uid="{00000000-0005-0000-0000-00005D0B0000}"/>
    <cellStyle name="Standard 2 11 2 2 3 4" xfId="47097" xr:uid="{00000000-0005-0000-0000-00005D0B0000}"/>
    <cellStyle name="Standard 2 11 2 2 4" xfId="10027" xr:uid="{00000000-0005-0000-0000-00005D0B0000}"/>
    <cellStyle name="Standard 2 11 2 2 4 2" xfId="23478" xr:uid="{00000000-0005-0000-0000-00005D0B0000}"/>
    <cellStyle name="Standard 2 11 2 2 4 3" xfId="36962" xr:uid="{00000000-0005-0000-0000-00005D0B0000}"/>
    <cellStyle name="Standard 2 11 2 2 4 4" xfId="50453" xr:uid="{00000000-0005-0000-0000-00005D0B0000}"/>
    <cellStyle name="Standard 2 11 2 2 5" xfId="13383" xr:uid="{00000000-0005-0000-0000-00005D0B0000}"/>
    <cellStyle name="Standard 2 11 2 2 5 2" xfId="26834" xr:uid="{00000000-0005-0000-0000-00005D0B0000}"/>
    <cellStyle name="Standard 2 11 2 2 5 3" xfId="40318" xr:uid="{00000000-0005-0000-0000-00005D0B0000}"/>
    <cellStyle name="Standard 2 11 2 2 5 4" xfId="53809" xr:uid="{00000000-0005-0000-0000-00005D0B0000}"/>
    <cellStyle name="Standard 2 11 2 2 6" xfId="14541" xr:uid="{522B48CF-133B-4418-B1EB-48EE500A2776}"/>
    <cellStyle name="Standard 2 11 2 2 7" xfId="27994" xr:uid="{522B48CF-133B-4418-B1EB-48EE500A2776}"/>
    <cellStyle name="Standard 2 11 2 2 8" xfId="41461" xr:uid="{522B48CF-133B-4418-B1EB-48EE500A2776}"/>
    <cellStyle name="Standard 2 11 2 3" xfId="5544" xr:uid="{00000000-0005-0000-0000-00005C0B0000}"/>
    <cellStyle name="Standard 2 11 2 3 2" xfId="18995" xr:uid="{00000000-0005-0000-0000-00005C0B0000}"/>
    <cellStyle name="Standard 2 11 2 3 3" xfId="32479" xr:uid="{00000000-0005-0000-0000-00005C0B0000}"/>
    <cellStyle name="Standard 2 11 2 3 4" xfId="45970" xr:uid="{00000000-0005-0000-0000-00005C0B0000}"/>
    <cellStyle name="Standard 2 11 2 4" xfId="8900" xr:uid="{00000000-0005-0000-0000-00005C0B0000}"/>
    <cellStyle name="Standard 2 11 2 4 2" xfId="22351" xr:uid="{00000000-0005-0000-0000-00005C0B0000}"/>
    <cellStyle name="Standard 2 11 2 4 3" xfId="35835" xr:uid="{00000000-0005-0000-0000-00005C0B0000}"/>
    <cellStyle name="Standard 2 11 2 4 4" xfId="49326" xr:uid="{00000000-0005-0000-0000-00005C0B0000}"/>
    <cellStyle name="Standard 2 11 2 5" xfId="12256" xr:uid="{00000000-0005-0000-0000-00005C0B0000}"/>
    <cellStyle name="Standard 2 11 2 5 2" xfId="25707" xr:uid="{00000000-0005-0000-0000-00005C0B0000}"/>
    <cellStyle name="Standard 2 11 2 5 3" xfId="39191" xr:uid="{00000000-0005-0000-0000-00005C0B0000}"/>
    <cellStyle name="Standard 2 11 2 5 4" xfId="52682" xr:uid="{00000000-0005-0000-0000-00005C0B0000}"/>
    <cellStyle name="Standard 2 11 2 6" xfId="15638" xr:uid="{00000000-0005-0000-0000-00005C0B0000}"/>
    <cellStyle name="Standard 2 11 2 7" xfId="29122" xr:uid="{00000000-0005-0000-0000-00005C0B0000}"/>
    <cellStyle name="Standard 2 11 2 8" xfId="42613" xr:uid="{00000000-0005-0000-0000-00005C0B0000}"/>
    <cellStyle name="Standard 2 11 3" xfId="2751" xr:uid="{00000000-0005-0000-0000-00005E0B0000}"/>
    <cellStyle name="Standard 2 11 3 2" xfId="6112" xr:uid="{00000000-0005-0000-0000-00005E0B0000}"/>
    <cellStyle name="Standard 2 11 3 2 2" xfId="19563" xr:uid="{00000000-0005-0000-0000-00005E0B0000}"/>
    <cellStyle name="Standard 2 11 3 2 3" xfId="33047" xr:uid="{00000000-0005-0000-0000-00005E0B0000}"/>
    <cellStyle name="Standard 2 11 3 2 4" xfId="46538" xr:uid="{00000000-0005-0000-0000-00005E0B0000}"/>
    <cellStyle name="Standard 2 11 3 3" xfId="9468" xr:uid="{00000000-0005-0000-0000-00005E0B0000}"/>
    <cellStyle name="Standard 2 11 3 3 2" xfId="22919" xr:uid="{00000000-0005-0000-0000-00005E0B0000}"/>
    <cellStyle name="Standard 2 11 3 3 3" xfId="36403" xr:uid="{00000000-0005-0000-0000-00005E0B0000}"/>
    <cellStyle name="Standard 2 11 3 3 4" xfId="49894" xr:uid="{00000000-0005-0000-0000-00005E0B0000}"/>
    <cellStyle name="Standard 2 11 3 4" xfId="12824" xr:uid="{00000000-0005-0000-0000-00005E0B0000}"/>
    <cellStyle name="Standard 2 11 3 4 2" xfId="26275" xr:uid="{00000000-0005-0000-0000-00005E0B0000}"/>
    <cellStyle name="Standard 2 11 3 4 3" xfId="39759" xr:uid="{00000000-0005-0000-0000-00005E0B0000}"/>
    <cellStyle name="Standard 2 11 3 4 4" xfId="53250" xr:uid="{00000000-0005-0000-0000-00005E0B0000}"/>
    <cellStyle name="Standard 2 11 3 5" xfId="16206" xr:uid="{00000000-0005-0000-0000-00005E0B0000}"/>
    <cellStyle name="Standard 2 11 3 6" xfId="29690" xr:uid="{00000000-0005-0000-0000-00005E0B0000}"/>
    <cellStyle name="Standard 2 11 3 7" xfId="43181" xr:uid="{00000000-0005-0000-0000-00005E0B0000}"/>
    <cellStyle name="Standard 2 11 4" xfId="3855" xr:uid="{00000000-0005-0000-0000-00005F0B0000}"/>
    <cellStyle name="Standard 2 11 4 2" xfId="7216" xr:uid="{00000000-0005-0000-0000-00005F0B0000}"/>
    <cellStyle name="Standard 2 11 4 2 2" xfId="20667" xr:uid="{00000000-0005-0000-0000-00005F0B0000}"/>
    <cellStyle name="Standard 2 11 4 2 3" xfId="34151" xr:uid="{00000000-0005-0000-0000-00005F0B0000}"/>
    <cellStyle name="Standard 2 11 4 2 4" xfId="47642" xr:uid="{00000000-0005-0000-0000-00005F0B0000}"/>
    <cellStyle name="Standard 2 11 4 3" xfId="10572" xr:uid="{00000000-0005-0000-0000-00005F0B0000}"/>
    <cellStyle name="Standard 2 11 4 3 2" xfId="24023" xr:uid="{00000000-0005-0000-0000-00005F0B0000}"/>
    <cellStyle name="Standard 2 11 4 3 3" xfId="37507" xr:uid="{00000000-0005-0000-0000-00005F0B0000}"/>
    <cellStyle name="Standard 2 11 4 3 4" xfId="50998" xr:uid="{00000000-0005-0000-0000-00005F0B0000}"/>
    <cellStyle name="Standard 2 11 4 4" xfId="13928" xr:uid="{00000000-0005-0000-0000-00005F0B0000}"/>
    <cellStyle name="Standard 2 11 4 4 2" xfId="27379" xr:uid="{00000000-0005-0000-0000-00005F0B0000}"/>
    <cellStyle name="Standard 2 11 4 4 3" xfId="40863" xr:uid="{00000000-0005-0000-0000-00005F0B0000}"/>
    <cellStyle name="Standard 2 11 4 4 4" xfId="54354" xr:uid="{00000000-0005-0000-0000-00005F0B0000}"/>
    <cellStyle name="Standard 2 11 4 5" xfId="17310" xr:uid="{00000000-0005-0000-0000-00005F0B0000}"/>
    <cellStyle name="Standard 2 11 4 6" xfId="30794" xr:uid="{00000000-0005-0000-0000-00005F0B0000}"/>
    <cellStyle name="Standard 2 11 4 7" xfId="44285" xr:uid="{00000000-0005-0000-0000-00005F0B0000}"/>
    <cellStyle name="Standard 2 11 5" xfId="4435" xr:uid="{00000000-0005-0000-0000-0000600B0000}"/>
    <cellStyle name="Standard 2 11 5 2" xfId="7792" xr:uid="{00000000-0005-0000-0000-0000600B0000}"/>
    <cellStyle name="Standard 2 11 5 2 2" xfId="21243" xr:uid="{00000000-0005-0000-0000-0000600B0000}"/>
    <cellStyle name="Standard 2 11 5 2 3" xfId="34727" xr:uid="{00000000-0005-0000-0000-0000600B0000}"/>
    <cellStyle name="Standard 2 11 5 2 4" xfId="48218" xr:uid="{00000000-0005-0000-0000-0000600B0000}"/>
    <cellStyle name="Standard 2 11 5 3" xfId="11148" xr:uid="{00000000-0005-0000-0000-0000600B0000}"/>
    <cellStyle name="Standard 2 11 5 3 2" xfId="24599" xr:uid="{00000000-0005-0000-0000-0000600B0000}"/>
    <cellStyle name="Standard 2 11 5 3 3" xfId="38083" xr:uid="{00000000-0005-0000-0000-0000600B0000}"/>
    <cellStyle name="Standard 2 11 5 3 4" xfId="51574" xr:uid="{00000000-0005-0000-0000-0000600B0000}"/>
    <cellStyle name="Standard 2 11 5 4" xfId="14504" xr:uid="{00000000-0005-0000-0000-0000600B0000}"/>
    <cellStyle name="Standard 2 11 5 4 2" xfId="27955" xr:uid="{00000000-0005-0000-0000-0000600B0000}"/>
    <cellStyle name="Standard 2 11 5 4 3" xfId="41439" xr:uid="{00000000-0005-0000-0000-0000600B0000}"/>
    <cellStyle name="Standard 2 11 5 4 4" xfId="54930" xr:uid="{00000000-0005-0000-0000-0000600B0000}"/>
    <cellStyle name="Standard 2 11 5 5" xfId="17886" xr:uid="{00000000-0005-0000-0000-0000600B0000}"/>
    <cellStyle name="Standard 2 11 5 6" xfId="31370" xr:uid="{00000000-0005-0000-0000-0000600B0000}"/>
    <cellStyle name="Standard 2 11 5 7" xfId="44861" xr:uid="{00000000-0005-0000-0000-0000600B0000}"/>
    <cellStyle name="Standard 2 11 6" xfId="4985" xr:uid="{00000000-0005-0000-0000-00005B0B0000}"/>
    <cellStyle name="Standard 2 11 6 2" xfId="18436" xr:uid="{00000000-0005-0000-0000-00005B0B0000}"/>
    <cellStyle name="Standard 2 11 6 3" xfId="31920" xr:uid="{00000000-0005-0000-0000-00005B0B0000}"/>
    <cellStyle name="Standard 2 11 6 4" xfId="45411" xr:uid="{00000000-0005-0000-0000-00005B0B0000}"/>
    <cellStyle name="Standard 2 11 7" xfId="8341" xr:uid="{00000000-0005-0000-0000-00005B0B0000}"/>
    <cellStyle name="Standard 2 11 7 2" xfId="21792" xr:uid="{00000000-0005-0000-0000-00005B0B0000}"/>
    <cellStyle name="Standard 2 11 7 3" xfId="35276" xr:uid="{00000000-0005-0000-0000-00005B0B0000}"/>
    <cellStyle name="Standard 2 11 7 4" xfId="48767" xr:uid="{00000000-0005-0000-0000-00005B0B0000}"/>
    <cellStyle name="Standard 2 11 8" xfId="11697" xr:uid="{00000000-0005-0000-0000-00005B0B0000}"/>
    <cellStyle name="Standard 2 11 8 2" xfId="25148" xr:uid="{00000000-0005-0000-0000-00005B0B0000}"/>
    <cellStyle name="Standard 2 11 8 3" xfId="38632" xr:uid="{00000000-0005-0000-0000-00005B0B0000}"/>
    <cellStyle name="Standard 2 11 8 4" xfId="52123" xr:uid="{00000000-0005-0000-0000-00005B0B0000}"/>
    <cellStyle name="Standard 2 11 9" xfId="15079" xr:uid="{00000000-0005-0000-0000-00005B0B0000}"/>
    <cellStyle name="Standard 2 12" xfId="27961" xr:uid="{00000000-0005-0000-0000-000001000000}"/>
    <cellStyle name="Standard 2 2" xfId="49" xr:uid="{00000000-0005-0000-0000-000028020000}"/>
    <cellStyle name="Standard 2 2 10" xfId="1072" xr:uid="{00000000-0005-0000-0000-0000620B0000}"/>
    <cellStyle name="Standard 2 2 10 2" xfId="1668" xr:uid="{00000000-0005-0000-0000-0000630B0000}"/>
    <cellStyle name="Standard 2 2 10 2 2" xfId="2804" xr:uid="{00000000-0005-0000-0000-0000640B0000}"/>
    <cellStyle name="Standard 2 2 10 2 2 2" xfId="6165" xr:uid="{00000000-0005-0000-0000-0000640B0000}"/>
    <cellStyle name="Standard 2 2 10 2 2 2 2" xfId="19616" xr:uid="{00000000-0005-0000-0000-0000640B0000}"/>
    <cellStyle name="Standard 2 2 10 2 2 2 3" xfId="33100" xr:uid="{00000000-0005-0000-0000-0000640B0000}"/>
    <cellStyle name="Standard 2 2 10 2 2 2 4" xfId="46591" xr:uid="{00000000-0005-0000-0000-0000640B0000}"/>
    <cellStyle name="Standard 2 2 10 2 2 3" xfId="9521" xr:uid="{00000000-0005-0000-0000-0000640B0000}"/>
    <cellStyle name="Standard 2 2 10 2 2 3 2" xfId="22972" xr:uid="{00000000-0005-0000-0000-0000640B0000}"/>
    <cellStyle name="Standard 2 2 10 2 2 3 3" xfId="36456" xr:uid="{00000000-0005-0000-0000-0000640B0000}"/>
    <cellStyle name="Standard 2 2 10 2 2 3 4" xfId="49947" xr:uid="{00000000-0005-0000-0000-0000640B0000}"/>
    <cellStyle name="Standard 2 2 10 2 2 4" xfId="12877" xr:uid="{00000000-0005-0000-0000-0000640B0000}"/>
    <cellStyle name="Standard 2 2 10 2 2 4 2" xfId="26328" xr:uid="{00000000-0005-0000-0000-0000640B0000}"/>
    <cellStyle name="Standard 2 2 10 2 2 4 3" xfId="39812" xr:uid="{00000000-0005-0000-0000-0000640B0000}"/>
    <cellStyle name="Standard 2 2 10 2 2 4 4" xfId="53303" xr:uid="{00000000-0005-0000-0000-0000640B0000}"/>
    <cellStyle name="Standard 2 2 10 2 2 5" xfId="16259" xr:uid="{00000000-0005-0000-0000-0000640B0000}"/>
    <cellStyle name="Standard 2 2 10 2 2 6" xfId="29743" xr:uid="{00000000-0005-0000-0000-0000640B0000}"/>
    <cellStyle name="Standard 2 2 10 2 2 7" xfId="43234" xr:uid="{00000000-0005-0000-0000-0000640B0000}"/>
    <cellStyle name="Standard 2 2 10 2 3" xfId="5038" xr:uid="{00000000-0005-0000-0000-0000630B0000}"/>
    <cellStyle name="Standard 2 2 10 2 3 2" xfId="18489" xr:uid="{00000000-0005-0000-0000-0000630B0000}"/>
    <cellStyle name="Standard 2 2 10 2 3 3" xfId="31973" xr:uid="{00000000-0005-0000-0000-0000630B0000}"/>
    <cellStyle name="Standard 2 2 10 2 3 4" xfId="45464" xr:uid="{00000000-0005-0000-0000-0000630B0000}"/>
    <cellStyle name="Standard 2 2 10 2 4" xfId="8394" xr:uid="{00000000-0005-0000-0000-0000630B0000}"/>
    <cellStyle name="Standard 2 2 10 2 4 2" xfId="21845" xr:uid="{00000000-0005-0000-0000-0000630B0000}"/>
    <cellStyle name="Standard 2 2 10 2 4 3" xfId="35329" xr:uid="{00000000-0005-0000-0000-0000630B0000}"/>
    <cellStyle name="Standard 2 2 10 2 4 4" xfId="48820" xr:uid="{00000000-0005-0000-0000-0000630B0000}"/>
    <cellStyle name="Standard 2 2 10 2 5" xfId="11750" xr:uid="{00000000-0005-0000-0000-0000630B0000}"/>
    <cellStyle name="Standard 2 2 10 2 5 2" xfId="25201" xr:uid="{00000000-0005-0000-0000-0000630B0000}"/>
    <cellStyle name="Standard 2 2 10 2 5 3" xfId="38685" xr:uid="{00000000-0005-0000-0000-0000630B0000}"/>
    <cellStyle name="Standard 2 2 10 2 5 4" xfId="52176" xr:uid="{00000000-0005-0000-0000-0000630B0000}"/>
    <cellStyle name="Standard 2 2 10 2 6" xfId="15132" xr:uid="{00000000-0005-0000-0000-0000630B0000}"/>
    <cellStyle name="Standard 2 2 10 2 7" xfId="28616" xr:uid="{00000000-0005-0000-0000-0000630B0000}"/>
    <cellStyle name="Standard 2 2 10 2 8" xfId="42107" xr:uid="{00000000-0005-0000-0000-0000630B0000}"/>
    <cellStyle name="Standard 2 2 10 3" xfId="2228" xr:uid="{00000000-0005-0000-0000-0000650B0000}"/>
    <cellStyle name="Standard 2 2 10 3 2" xfId="5602" xr:uid="{00000000-0005-0000-0000-0000650B0000}"/>
    <cellStyle name="Standard 2 2 10 3 2 2" xfId="19053" xr:uid="{00000000-0005-0000-0000-0000650B0000}"/>
    <cellStyle name="Standard 2 2 10 3 2 3" xfId="32537" xr:uid="{00000000-0005-0000-0000-0000650B0000}"/>
    <cellStyle name="Standard 2 2 10 3 2 4" xfId="46028" xr:uid="{00000000-0005-0000-0000-0000650B0000}"/>
    <cellStyle name="Standard 2 2 10 3 3" xfId="8958" xr:uid="{00000000-0005-0000-0000-0000650B0000}"/>
    <cellStyle name="Standard 2 2 10 3 3 2" xfId="22409" xr:uid="{00000000-0005-0000-0000-0000650B0000}"/>
    <cellStyle name="Standard 2 2 10 3 3 3" xfId="35893" xr:uid="{00000000-0005-0000-0000-0000650B0000}"/>
    <cellStyle name="Standard 2 2 10 3 3 4" xfId="49384" xr:uid="{00000000-0005-0000-0000-0000650B0000}"/>
    <cellStyle name="Standard 2 2 10 3 4" xfId="12314" xr:uid="{00000000-0005-0000-0000-0000650B0000}"/>
    <cellStyle name="Standard 2 2 10 3 4 2" xfId="25765" xr:uid="{00000000-0005-0000-0000-0000650B0000}"/>
    <cellStyle name="Standard 2 2 10 3 4 3" xfId="39249" xr:uid="{00000000-0005-0000-0000-0000650B0000}"/>
    <cellStyle name="Standard 2 2 10 3 4 4" xfId="52740" xr:uid="{00000000-0005-0000-0000-0000650B0000}"/>
    <cellStyle name="Standard 2 2 10 3 5" xfId="15696" xr:uid="{00000000-0005-0000-0000-0000650B0000}"/>
    <cellStyle name="Standard 2 2 10 3 6" xfId="29180" xr:uid="{00000000-0005-0000-0000-0000650B0000}"/>
    <cellStyle name="Standard 2 2 10 3 7" xfId="42671" xr:uid="{00000000-0005-0000-0000-0000650B0000}"/>
    <cellStyle name="Standard 2 2 10 4" xfId="4476" xr:uid="{00000000-0005-0000-0000-0000620B0000}"/>
    <cellStyle name="Standard 2 2 10 4 2" xfId="17927" xr:uid="{00000000-0005-0000-0000-0000620B0000}"/>
    <cellStyle name="Standard 2 2 10 4 3" xfId="31411" xr:uid="{00000000-0005-0000-0000-0000620B0000}"/>
    <cellStyle name="Standard 2 2 10 4 4" xfId="44902" xr:uid="{00000000-0005-0000-0000-0000620B0000}"/>
    <cellStyle name="Standard 2 2 10 5" xfId="7832" xr:uid="{00000000-0005-0000-0000-0000620B0000}"/>
    <cellStyle name="Standard 2 2 10 5 2" xfId="21283" xr:uid="{00000000-0005-0000-0000-0000620B0000}"/>
    <cellStyle name="Standard 2 2 10 5 3" xfId="34767" xr:uid="{00000000-0005-0000-0000-0000620B0000}"/>
    <cellStyle name="Standard 2 2 10 5 4" xfId="48258" xr:uid="{00000000-0005-0000-0000-0000620B0000}"/>
    <cellStyle name="Standard 2 2 10 6" xfId="11188" xr:uid="{00000000-0005-0000-0000-0000620B0000}"/>
    <cellStyle name="Standard 2 2 10 6 2" xfId="24639" xr:uid="{00000000-0005-0000-0000-0000620B0000}"/>
    <cellStyle name="Standard 2 2 10 6 3" xfId="38123" xr:uid="{00000000-0005-0000-0000-0000620B0000}"/>
    <cellStyle name="Standard 2 2 10 6 4" xfId="51614" xr:uid="{00000000-0005-0000-0000-0000620B0000}"/>
    <cellStyle name="Standard 2 2 10 7" xfId="14569" xr:uid="{00000000-0005-0000-0000-0000620B0000}"/>
    <cellStyle name="Standard 2 2 10 8" xfId="28034" xr:uid="{00000000-0005-0000-0000-0000620B0000}"/>
    <cellStyle name="Standard 2 2 10 9" xfId="41501" xr:uid="{00000000-0005-0000-0000-0000620B0000}"/>
    <cellStyle name="Standard 2 2 11" xfId="1060" xr:uid="{00000000-0005-0000-0000-0000660B0000}"/>
    <cellStyle name="Standard 2 2 11 2" xfId="1657" xr:uid="{00000000-0005-0000-0000-0000670B0000}"/>
    <cellStyle name="Standard 2 2 11 2 2" xfId="2793" xr:uid="{00000000-0005-0000-0000-0000680B0000}"/>
    <cellStyle name="Standard 2 2 11 2 2 2" xfId="6154" xr:uid="{00000000-0005-0000-0000-0000680B0000}"/>
    <cellStyle name="Standard 2 2 11 2 2 2 2" xfId="19605" xr:uid="{00000000-0005-0000-0000-0000680B0000}"/>
    <cellStyle name="Standard 2 2 11 2 2 2 3" xfId="33089" xr:uid="{00000000-0005-0000-0000-0000680B0000}"/>
    <cellStyle name="Standard 2 2 11 2 2 2 4" xfId="46580" xr:uid="{00000000-0005-0000-0000-0000680B0000}"/>
    <cellStyle name="Standard 2 2 11 2 2 3" xfId="9510" xr:uid="{00000000-0005-0000-0000-0000680B0000}"/>
    <cellStyle name="Standard 2 2 11 2 2 3 2" xfId="22961" xr:uid="{00000000-0005-0000-0000-0000680B0000}"/>
    <cellStyle name="Standard 2 2 11 2 2 3 3" xfId="36445" xr:uid="{00000000-0005-0000-0000-0000680B0000}"/>
    <cellStyle name="Standard 2 2 11 2 2 3 4" xfId="49936" xr:uid="{00000000-0005-0000-0000-0000680B0000}"/>
    <cellStyle name="Standard 2 2 11 2 2 4" xfId="12866" xr:uid="{00000000-0005-0000-0000-0000680B0000}"/>
    <cellStyle name="Standard 2 2 11 2 2 4 2" xfId="26317" xr:uid="{00000000-0005-0000-0000-0000680B0000}"/>
    <cellStyle name="Standard 2 2 11 2 2 4 3" xfId="39801" xr:uid="{00000000-0005-0000-0000-0000680B0000}"/>
    <cellStyle name="Standard 2 2 11 2 2 4 4" xfId="53292" xr:uid="{00000000-0005-0000-0000-0000680B0000}"/>
    <cellStyle name="Standard 2 2 11 2 2 5" xfId="16248" xr:uid="{00000000-0005-0000-0000-0000680B0000}"/>
    <cellStyle name="Standard 2 2 11 2 2 6" xfId="29732" xr:uid="{00000000-0005-0000-0000-0000680B0000}"/>
    <cellStyle name="Standard 2 2 11 2 2 7" xfId="43223" xr:uid="{00000000-0005-0000-0000-0000680B0000}"/>
    <cellStyle name="Standard 2 2 11 2 3" xfId="5027" xr:uid="{00000000-0005-0000-0000-0000670B0000}"/>
    <cellStyle name="Standard 2 2 11 2 3 2" xfId="18478" xr:uid="{00000000-0005-0000-0000-0000670B0000}"/>
    <cellStyle name="Standard 2 2 11 2 3 3" xfId="31962" xr:uid="{00000000-0005-0000-0000-0000670B0000}"/>
    <cellStyle name="Standard 2 2 11 2 3 4" xfId="45453" xr:uid="{00000000-0005-0000-0000-0000670B0000}"/>
    <cellStyle name="Standard 2 2 11 2 4" xfId="8383" xr:uid="{00000000-0005-0000-0000-0000670B0000}"/>
    <cellStyle name="Standard 2 2 11 2 4 2" xfId="21834" xr:uid="{00000000-0005-0000-0000-0000670B0000}"/>
    <cellStyle name="Standard 2 2 11 2 4 3" xfId="35318" xr:uid="{00000000-0005-0000-0000-0000670B0000}"/>
    <cellStyle name="Standard 2 2 11 2 4 4" xfId="48809" xr:uid="{00000000-0005-0000-0000-0000670B0000}"/>
    <cellStyle name="Standard 2 2 11 2 5" xfId="11739" xr:uid="{00000000-0005-0000-0000-0000670B0000}"/>
    <cellStyle name="Standard 2 2 11 2 5 2" xfId="25190" xr:uid="{00000000-0005-0000-0000-0000670B0000}"/>
    <cellStyle name="Standard 2 2 11 2 5 3" xfId="38674" xr:uid="{00000000-0005-0000-0000-0000670B0000}"/>
    <cellStyle name="Standard 2 2 11 2 5 4" xfId="52165" xr:uid="{00000000-0005-0000-0000-0000670B0000}"/>
    <cellStyle name="Standard 2 2 11 2 6" xfId="15121" xr:uid="{00000000-0005-0000-0000-0000670B0000}"/>
    <cellStyle name="Standard 2 2 11 2 7" xfId="28605" xr:uid="{00000000-0005-0000-0000-0000670B0000}"/>
    <cellStyle name="Standard 2 2 11 2 8" xfId="42096" xr:uid="{00000000-0005-0000-0000-0000670B0000}"/>
    <cellStyle name="Standard 2 2 11 3" xfId="2216" xr:uid="{00000000-0005-0000-0000-0000690B0000}"/>
    <cellStyle name="Standard 2 2 11 3 2" xfId="5591" xr:uid="{00000000-0005-0000-0000-0000690B0000}"/>
    <cellStyle name="Standard 2 2 11 3 2 2" xfId="19042" xr:uid="{00000000-0005-0000-0000-0000690B0000}"/>
    <cellStyle name="Standard 2 2 11 3 2 3" xfId="32526" xr:uid="{00000000-0005-0000-0000-0000690B0000}"/>
    <cellStyle name="Standard 2 2 11 3 2 4" xfId="46017" xr:uid="{00000000-0005-0000-0000-0000690B0000}"/>
    <cellStyle name="Standard 2 2 11 3 3" xfId="8947" xr:uid="{00000000-0005-0000-0000-0000690B0000}"/>
    <cellStyle name="Standard 2 2 11 3 3 2" xfId="22398" xr:uid="{00000000-0005-0000-0000-0000690B0000}"/>
    <cellStyle name="Standard 2 2 11 3 3 3" xfId="35882" xr:uid="{00000000-0005-0000-0000-0000690B0000}"/>
    <cellStyle name="Standard 2 2 11 3 3 4" xfId="49373" xr:uid="{00000000-0005-0000-0000-0000690B0000}"/>
    <cellStyle name="Standard 2 2 11 3 4" xfId="12303" xr:uid="{00000000-0005-0000-0000-0000690B0000}"/>
    <cellStyle name="Standard 2 2 11 3 4 2" xfId="25754" xr:uid="{00000000-0005-0000-0000-0000690B0000}"/>
    <cellStyle name="Standard 2 2 11 3 4 3" xfId="39238" xr:uid="{00000000-0005-0000-0000-0000690B0000}"/>
    <cellStyle name="Standard 2 2 11 3 4 4" xfId="52729" xr:uid="{00000000-0005-0000-0000-0000690B0000}"/>
    <cellStyle name="Standard 2 2 11 3 5" xfId="15685" xr:uid="{00000000-0005-0000-0000-0000690B0000}"/>
    <cellStyle name="Standard 2 2 11 3 6" xfId="29169" xr:uid="{00000000-0005-0000-0000-0000690B0000}"/>
    <cellStyle name="Standard 2 2 11 3 7" xfId="42660" xr:uid="{00000000-0005-0000-0000-0000690B0000}"/>
    <cellStyle name="Standard 2 2 11 4" xfId="4465" xr:uid="{00000000-0005-0000-0000-0000660B0000}"/>
    <cellStyle name="Standard 2 2 11 4 2" xfId="17916" xr:uid="{00000000-0005-0000-0000-0000660B0000}"/>
    <cellStyle name="Standard 2 2 11 4 3" xfId="31400" xr:uid="{00000000-0005-0000-0000-0000660B0000}"/>
    <cellStyle name="Standard 2 2 11 4 4" xfId="44891" xr:uid="{00000000-0005-0000-0000-0000660B0000}"/>
    <cellStyle name="Standard 2 2 11 5" xfId="7821" xr:uid="{00000000-0005-0000-0000-0000660B0000}"/>
    <cellStyle name="Standard 2 2 11 5 2" xfId="21272" xr:uid="{00000000-0005-0000-0000-0000660B0000}"/>
    <cellStyle name="Standard 2 2 11 5 3" xfId="34756" xr:uid="{00000000-0005-0000-0000-0000660B0000}"/>
    <cellStyle name="Standard 2 2 11 5 4" xfId="48247" xr:uid="{00000000-0005-0000-0000-0000660B0000}"/>
    <cellStyle name="Standard 2 2 11 6" xfId="11177" xr:uid="{00000000-0005-0000-0000-0000660B0000}"/>
    <cellStyle name="Standard 2 2 11 6 2" xfId="24628" xr:uid="{00000000-0005-0000-0000-0000660B0000}"/>
    <cellStyle name="Standard 2 2 11 6 3" xfId="38112" xr:uid="{00000000-0005-0000-0000-0000660B0000}"/>
    <cellStyle name="Standard 2 2 11 6 4" xfId="51603" xr:uid="{00000000-0005-0000-0000-0000660B0000}"/>
    <cellStyle name="Standard 2 2 11 7" xfId="14558" xr:uid="{00000000-0005-0000-0000-0000660B0000}"/>
    <cellStyle name="Standard 2 2 11 8" xfId="28023" xr:uid="{00000000-0005-0000-0000-0000660B0000}"/>
    <cellStyle name="Standard 2 2 11 9" xfId="41490" xr:uid="{00000000-0005-0000-0000-0000660B0000}"/>
    <cellStyle name="Standard 2 2 12" xfId="1634" xr:uid="{00000000-0005-0000-0000-00006A0B0000}"/>
    <cellStyle name="Standard 2 2 12 2" xfId="2770" xr:uid="{00000000-0005-0000-0000-00006B0B0000}"/>
    <cellStyle name="Standard 2 2 12 2 2" xfId="6131" xr:uid="{00000000-0005-0000-0000-00006B0B0000}"/>
    <cellStyle name="Standard 2 2 12 2 2 2" xfId="19582" xr:uid="{00000000-0005-0000-0000-00006B0B0000}"/>
    <cellStyle name="Standard 2 2 12 2 2 3" xfId="33066" xr:uid="{00000000-0005-0000-0000-00006B0B0000}"/>
    <cellStyle name="Standard 2 2 12 2 2 4" xfId="46557" xr:uid="{00000000-0005-0000-0000-00006B0B0000}"/>
    <cellStyle name="Standard 2 2 12 2 3" xfId="9487" xr:uid="{00000000-0005-0000-0000-00006B0B0000}"/>
    <cellStyle name="Standard 2 2 12 2 3 2" xfId="22938" xr:uid="{00000000-0005-0000-0000-00006B0B0000}"/>
    <cellStyle name="Standard 2 2 12 2 3 3" xfId="36422" xr:uid="{00000000-0005-0000-0000-00006B0B0000}"/>
    <cellStyle name="Standard 2 2 12 2 3 4" xfId="49913" xr:uid="{00000000-0005-0000-0000-00006B0B0000}"/>
    <cellStyle name="Standard 2 2 12 2 4" xfId="12843" xr:uid="{00000000-0005-0000-0000-00006B0B0000}"/>
    <cellStyle name="Standard 2 2 12 2 4 2" xfId="26294" xr:uid="{00000000-0005-0000-0000-00006B0B0000}"/>
    <cellStyle name="Standard 2 2 12 2 4 3" xfId="39778" xr:uid="{00000000-0005-0000-0000-00006B0B0000}"/>
    <cellStyle name="Standard 2 2 12 2 4 4" xfId="53269" xr:uid="{00000000-0005-0000-0000-00006B0B0000}"/>
    <cellStyle name="Standard 2 2 12 2 5" xfId="16225" xr:uid="{00000000-0005-0000-0000-00006B0B0000}"/>
    <cellStyle name="Standard 2 2 12 2 6" xfId="29709" xr:uid="{00000000-0005-0000-0000-00006B0B0000}"/>
    <cellStyle name="Standard 2 2 12 2 7" xfId="43200" xr:uid="{00000000-0005-0000-0000-00006B0B0000}"/>
    <cellStyle name="Standard 2 2 12 3" xfId="5004" xr:uid="{00000000-0005-0000-0000-00006A0B0000}"/>
    <cellStyle name="Standard 2 2 12 3 2" xfId="18455" xr:uid="{00000000-0005-0000-0000-00006A0B0000}"/>
    <cellStyle name="Standard 2 2 12 3 3" xfId="31939" xr:uid="{00000000-0005-0000-0000-00006A0B0000}"/>
    <cellStyle name="Standard 2 2 12 3 4" xfId="45430" xr:uid="{00000000-0005-0000-0000-00006A0B0000}"/>
    <cellStyle name="Standard 2 2 12 4" xfId="8360" xr:uid="{00000000-0005-0000-0000-00006A0B0000}"/>
    <cellStyle name="Standard 2 2 12 4 2" xfId="21811" xr:uid="{00000000-0005-0000-0000-00006A0B0000}"/>
    <cellStyle name="Standard 2 2 12 4 3" xfId="35295" xr:uid="{00000000-0005-0000-0000-00006A0B0000}"/>
    <cellStyle name="Standard 2 2 12 4 4" xfId="48786" xr:uid="{00000000-0005-0000-0000-00006A0B0000}"/>
    <cellStyle name="Standard 2 2 12 5" xfId="11716" xr:uid="{00000000-0005-0000-0000-00006A0B0000}"/>
    <cellStyle name="Standard 2 2 12 5 2" xfId="25167" xr:uid="{00000000-0005-0000-0000-00006A0B0000}"/>
    <cellStyle name="Standard 2 2 12 5 3" xfId="38651" xr:uid="{00000000-0005-0000-0000-00006A0B0000}"/>
    <cellStyle name="Standard 2 2 12 5 4" xfId="52142" xr:uid="{00000000-0005-0000-0000-00006A0B0000}"/>
    <cellStyle name="Standard 2 2 12 6" xfId="15098" xr:uid="{00000000-0005-0000-0000-00006A0B0000}"/>
    <cellStyle name="Standard 2 2 12 7" xfId="28582" xr:uid="{00000000-0005-0000-0000-00006A0B0000}"/>
    <cellStyle name="Standard 2 2 12 8" xfId="42073" xr:uid="{00000000-0005-0000-0000-00006A0B0000}"/>
    <cellStyle name="Standard 2 2 13" xfId="2191" xr:uid="{00000000-0005-0000-0000-00006C0B0000}"/>
    <cellStyle name="Standard 2 2 13 2" xfId="5566" xr:uid="{00000000-0005-0000-0000-00006C0B0000}"/>
    <cellStyle name="Standard 2 2 13 2 2" xfId="19017" xr:uid="{00000000-0005-0000-0000-00006C0B0000}"/>
    <cellStyle name="Standard 2 2 13 2 3" xfId="32501" xr:uid="{00000000-0005-0000-0000-00006C0B0000}"/>
    <cellStyle name="Standard 2 2 13 2 4" xfId="45992" xr:uid="{00000000-0005-0000-0000-00006C0B0000}"/>
    <cellStyle name="Standard 2 2 13 3" xfId="8922" xr:uid="{00000000-0005-0000-0000-00006C0B0000}"/>
    <cellStyle name="Standard 2 2 13 3 2" xfId="22373" xr:uid="{00000000-0005-0000-0000-00006C0B0000}"/>
    <cellStyle name="Standard 2 2 13 3 3" xfId="35857" xr:uid="{00000000-0005-0000-0000-00006C0B0000}"/>
    <cellStyle name="Standard 2 2 13 3 4" xfId="49348" xr:uid="{00000000-0005-0000-0000-00006C0B0000}"/>
    <cellStyle name="Standard 2 2 13 4" xfId="12278" xr:uid="{00000000-0005-0000-0000-00006C0B0000}"/>
    <cellStyle name="Standard 2 2 13 4 2" xfId="25729" xr:uid="{00000000-0005-0000-0000-00006C0B0000}"/>
    <cellStyle name="Standard 2 2 13 4 3" xfId="39213" xr:uid="{00000000-0005-0000-0000-00006C0B0000}"/>
    <cellStyle name="Standard 2 2 13 4 4" xfId="52704" xr:uid="{00000000-0005-0000-0000-00006C0B0000}"/>
    <cellStyle name="Standard 2 2 13 5" xfId="15660" xr:uid="{00000000-0005-0000-0000-00006C0B0000}"/>
    <cellStyle name="Standard 2 2 13 6" xfId="29144" xr:uid="{00000000-0005-0000-0000-00006C0B0000}"/>
    <cellStyle name="Standard 2 2 13 7" xfId="42635" xr:uid="{00000000-0005-0000-0000-00006C0B0000}"/>
    <cellStyle name="Standard 2 2 14" xfId="3332" xr:uid="{00000000-0005-0000-0000-00006D0B0000}"/>
    <cellStyle name="Standard 2 2 14 2" xfId="6693" xr:uid="{00000000-0005-0000-0000-00006D0B0000}"/>
    <cellStyle name="Standard 2 2 14 2 2" xfId="20144" xr:uid="{00000000-0005-0000-0000-00006D0B0000}"/>
    <cellStyle name="Standard 2 2 14 2 3" xfId="33628" xr:uid="{00000000-0005-0000-0000-00006D0B0000}"/>
    <cellStyle name="Standard 2 2 14 2 4" xfId="47119" xr:uid="{00000000-0005-0000-0000-00006D0B0000}"/>
    <cellStyle name="Standard 2 2 14 3" xfId="10049" xr:uid="{00000000-0005-0000-0000-00006D0B0000}"/>
    <cellStyle name="Standard 2 2 14 3 2" xfId="23500" xr:uid="{00000000-0005-0000-0000-00006D0B0000}"/>
    <cellStyle name="Standard 2 2 14 3 3" xfId="36984" xr:uid="{00000000-0005-0000-0000-00006D0B0000}"/>
    <cellStyle name="Standard 2 2 14 3 4" xfId="50475" xr:uid="{00000000-0005-0000-0000-00006D0B0000}"/>
    <cellStyle name="Standard 2 2 14 4" xfId="13405" xr:uid="{00000000-0005-0000-0000-00006D0B0000}"/>
    <cellStyle name="Standard 2 2 14 4 2" xfId="26856" xr:uid="{00000000-0005-0000-0000-00006D0B0000}"/>
    <cellStyle name="Standard 2 2 14 4 3" xfId="40340" xr:uid="{00000000-0005-0000-0000-00006D0B0000}"/>
    <cellStyle name="Standard 2 2 14 4 4" xfId="53831" xr:uid="{00000000-0005-0000-0000-00006D0B0000}"/>
    <cellStyle name="Standard 2 2 14 5" xfId="16787" xr:uid="{00000000-0005-0000-0000-00006D0B0000}"/>
    <cellStyle name="Standard 2 2 14 6" xfId="30271" xr:uid="{00000000-0005-0000-0000-00006D0B0000}"/>
    <cellStyle name="Standard 2 2 14 7" xfId="43762" xr:uid="{00000000-0005-0000-0000-00006D0B0000}"/>
    <cellStyle name="Standard 2 2 15" xfId="3912" xr:uid="{00000000-0005-0000-0000-00006E0B0000}"/>
    <cellStyle name="Standard 2 2 15 2" xfId="7269" xr:uid="{00000000-0005-0000-0000-00006E0B0000}"/>
    <cellStyle name="Standard 2 2 15 2 2" xfId="20720" xr:uid="{00000000-0005-0000-0000-00006E0B0000}"/>
    <cellStyle name="Standard 2 2 15 2 3" xfId="34204" xr:uid="{00000000-0005-0000-0000-00006E0B0000}"/>
    <cellStyle name="Standard 2 2 15 2 4" xfId="47695" xr:uid="{00000000-0005-0000-0000-00006E0B0000}"/>
    <cellStyle name="Standard 2 2 15 3" xfId="10625" xr:uid="{00000000-0005-0000-0000-00006E0B0000}"/>
    <cellStyle name="Standard 2 2 15 3 2" xfId="24076" xr:uid="{00000000-0005-0000-0000-00006E0B0000}"/>
    <cellStyle name="Standard 2 2 15 3 3" xfId="37560" xr:uid="{00000000-0005-0000-0000-00006E0B0000}"/>
    <cellStyle name="Standard 2 2 15 3 4" xfId="51051" xr:uid="{00000000-0005-0000-0000-00006E0B0000}"/>
    <cellStyle name="Standard 2 2 15 4" xfId="13981" xr:uid="{00000000-0005-0000-0000-00006E0B0000}"/>
    <cellStyle name="Standard 2 2 15 4 2" xfId="27432" xr:uid="{00000000-0005-0000-0000-00006E0B0000}"/>
    <cellStyle name="Standard 2 2 15 4 3" xfId="40916" xr:uid="{00000000-0005-0000-0000-00006E0B0000}"/>
    <cellStyle name="Standard 2 2 15 4 4" xfId="54407" xr:uid="{00000000-0005-0000-0000-00006E0B0000}"/>
    <cellStyle name="Standard 2 2 15 5" xfId="17363" xr:uid="{00000000-0005-0000-0000-00006E0B0000}"/>
    <cellStyle name="Standard 2 2 15 6" xfId="30847" xr:uid="{00000000-0005-0000-0000-00006E0B0000}"/>
    <cellStyle name="Standard 2 2 15 7" xfId="44338" xr:uid="{00000000-0005-0000-0000-00006E0B0000}"/>
    <cellStyle name="Standard 2 2 16" xfId="1039" xr:uid="{00000000-0005-0000-0000-0000610B0000}"/>
    <cellStyle name="Standard 2 2 16 2" xfId="14545" xr:uid="{00000000-0005-0000-0000-0000610B0000}"/>
    <cellStyle name="Standard 2 2 16 3" xfId="28010" xr:uid="{00000000-0005-0000-0000-0000610B0000}"/>
    <cellStyle name="Standard 2 2 16 4" xfId="41477" xr:uid="{00000000-0005-0000-0000-0000610B0000}"/>
    <cellStyle name="Standard 2 2 17" xfId="4440" xr:uid="{00000000-0005-0000-0000-0000610B0000}"/>
    <cellStyle name="Standard 2 2 17 2" xfId="17891" xr:uid="{00000000-0005-0000-0000-0000610B0000}"/>
    <cellStyle name="Standard 2 2 17 3" xfId="31375" xr:uid="{00000000-0005-0000-0000-0000610B0000}"/>
    <cellStyle name="Standard 2 2 17 4" xfId="44866" xr:uid="{00000000-0005-0000-0000-0000610B0000}"/>
    <cellStyle name="Standard 2 2 18" xfId="7796" xr:uid="{00000000-0005-0000-0000-0000610B0000}"/>
    <cellStyle name="Standard 2 2 18 2" xfId="21247" xr:uid="{00000000-0005-0000-0000-0000610B0000}"/>
    <cellStyle name="Standard 2 2 18 3" xfId="34731" xr:uid="{00000000-0005-0000-0000-0000610B0000}"/>
    <cellStyle name="Standard 2 2 18 4" xfId="48222" xr:uid="{00000000-0005-0000-0000-0000610B0000}"/>
    <cellStyle name="Standard 2 2 19" xfId="11152" xr:uid="{00000000-0005-0000-0000-0000610B0000}"/>
    <cellStyle name="Standard 2 2 19 2" xfId="24603" xr:uid="{00000000-0005-0000-0000-0000610B0000}"/>
    <cellStyle name="Standard 2 2 19 3" xfId="38087" xr:uid="{00000000-0005-0000-0000-0000610B0000}"/>
    <cellStyle name="Standard 2 2 19 4" xfId="51578" xr:uid="{00000000-0005-0000-0000-0000610B0000}"/>
    <cellStyle name="Standard 2 2 2" xfId="81" xr:uid="{00000000-0005-0000-0000-000029020000}"/>
    <cellStyle name="Standard 2 2 2 2" xfId="141" xr:uid="{00000000-0005-0000-0000-00002A020000}"/>
    <cellStyle name="Standard 2 2 2 2 2" xfId="376" xr:uid="{00000000-0005-0000-0000-00002B020000}"/>
    <cellStyle name="Standard 2 2 2 2 2 10" xfId="7878" xr:uid="{00000000-0005-0000-0000-0000710B0000}"/>
    <cellStyle name="Standard 2 2 2 2 2 10 2" xfId="21329" xr:uid="{00000000-0005-0000-0000-0000710B0000}"/>
    <cellStyle name="Standard 2 2 2 2 2 10 3" xfId="34813" xr:uid="{00000000-0005-0000-0000-0000710B0000}"/>
    <cellStyle name="Standard 2 2 2 2 2 10 4" xfId="48304" xr:uid="{00000000-0005-0000-0000-0000710B0000}"/>
    <cellStyle name="Standard 2 2 2 2 2 11" xfId="11234" xr:uid="{00000000-0005-0000-0000-0000710B0000}"/>
    <cellStyle name="Standard 2 2 2 2 2 11 2" xfId="24685" xr:uid="{00000000-0005-0000-0000-0000710B0000}"/>
    <cellStyle name="Standard 2 2 2 2 2 11 3" xfId="38169" xr:uid="{00000000-0005-0000-0000-0000710B0000}"/>
    <cellStyle name="Standard 2 2 2 2 2 11 4" xfId="51660" xr:uid="{00000000-0005-0000-0000-0000710B0000}"/>
    <cellStyle name="Standard 2 2 2 2 2 12" xfId="14615" xr:uid="{00000000-0005-0000-0000-0000710B0000}"/>
    <cellStyle name="Standard 2 2 2 2 2 13" xfId="28098" xr:uid="{00000000-0005-0000-0000-0000710B0000}"/>
    <cellStyle name="Standard 2 2 2 2 2 14" xfId="41589" xr:uid="{00000000-0005-0000-0000-0000710B0000}"/>
    <cellStyle name="Standard 2 2 2 2 2 15" xfId="1147" xr:uid="{00000000-0005-0000-0000-0000710B0000}"/>
    <cellStyle name="Standard 2 2 2 2 2 2" xfId="1244" xr:uid="{00000000-0005-0000-0000-0000720B0000}"/>
    <cellStyle name="Standard 2 2 2 2 2 2 10" xfId="14717" xr:uid="{00000000-0005-0000-0000-0000720B0000}"/>
    <cellStyle name="Standard 2 2 2 2 2 2 11" xfId="28200" xr:uid="{00000000-0005-0000-0000-0000720B0000}"/>
    <cellStyle name="Standard 2 2 2 2 2 2 12" xfId="41691" xr:uid="{00000000-0005-0000-0000-0000720B0000}"/>
    <cellStyle name="Standard 2 2 2 2 2 2 2" xfId="1482" xr:uid="{00000000-0005-0000-0000-0000730B0000}"/>
    <cellStyle name="Standard 2 2 2 2 2 2 2 10" xfId="28450" xr:uid="{00000000-0005-0000-0000-0000730B0000}"/>
    <cellStyle name="Standard 2 2 2 2 2 2 2 11" xfId="41941" xr:uid="{00000000-0005-0000-0000-0000730B0000}"/>
    <cellStyle name="Standard 2 2 2 2 2 2 2 2" xfId="2058" xr:uid="{00000000-0005-0000-0000-0000740B0000}"/>
    <cellStyle name="Standard 2 2 2 2 2 2 2 2 2" xfId="3199" xr:uid="{00000000-0005-0000-0000-0000750B0000}"/>
    <cellStyle name="Standard 2 2 2 2 2 2 2 2 2 2" xfId="6560" xr:uid="{00000000-0005-0000-0000-0000750B0000}"/>
    <cellStyle name="Standard 2 2 2 2 2 2 2 2 2 2 2" xfId="20011" xr:uid="{00000000-0005-0000-0000-0000750B0000}"/>
    <cellStyle name="Standard 2 2 2 2 2 2 2 2 2 2 3" xfId="33495" xr:uid="{00000000-0005-0000-0000-0000750B0000}"/>
    <cellStyle name="Standard 2 2 2 2 2 2 2 2 2 2 4" xfId="46986" xr:uid="{00000000-0005-0000-0000-0000750B0000}"/>
    <cellStyle name="Standard 2 2 2 2 2 2 2 2 2 3" xfId="9916" xr:uid="{00000000-0005-0000-0000-0000750B0000}"/>
    <cellStyle name="Standard 2 2 2 2 2 2 2 2 2 3 2" xfId="23367" xr:uid="{00000000-0005-0000-0000-0000750B0000}"/>
    <cellStyle name="Standard 2 2 2 2 2 2 2 2 2 3 3" xfId="36851" xr:uid="{00000000-0005-0000-0000-0000750B0000}"/>
    <cellStyle name="Standard 2 2 2 2 2 2 2 2 2 3 4" xfId="50342" xr:uid="{00000000-0005-0000-0000-0000750B0000}"/>
    <cellStyle name="Standard 2 2 2 2 2 2 2 2 2 4" xfId="13272" xr:uid="{00000000-0005-0000-0000-0000750B0000}"/>
    <cellStyle name="Standard 2 2 2 2 2 2 2 2 2 4 2" xfId="26723" xr:uid="{00000000-0005-0000-0000-0000750B0000}"/>
    <cellStyle name="Standard 2 2 2 2 2 2 2 2 2 4 3" xfId="40207" xr:uid="{00000000-0005-0000-0000-0000750B0000}"/>
    <cellStyle name="Standard 2 2 2 2 2 2 2 2 2 4 4" xfId="53698" xr:uid="{00000000-0005-0000-0000-0000750B0000}"/>
    <cellStyle name="Standard 2 2 2 2 2 2 2 2 2 5" xfId="16654" xr:uid="{00000000-0005-0000-0000-0000750B0000}"/>
    <cellStyle name="Standard 2 2 2 2 2 2 2 2 2 6" xfId="30138" xr:uid="{00000000-0005-0000-0000-0000750B0000}"/>
    <cellStyle name="Standard 2 2 2 2 2 2 2 2 2 7" xfId="43629" xr:uid="{00000000-0005-0000-0000-0000750B0000}"/>
    <cellStyle name="Standard 2 2 2 2 2 2 2 2 3" xfId="5433" xr:uid="{00000000-0005-0000-0000-0000740B0000}"/>
    <cellStyle name="Standard 2 2 2 2 2 2 2 2 3 2" xfId="18884" xr:uid="{00000000-0005-0000-0000-0000740B0000}"/>
    <cellStyle name="Standard 2 2 2 2 2 2 2 2 3 3" xfId="32368" xr:uid="{00000000-0005-0000-0000-0000740B0000}"/>
    <cellStyle name="Standard 2 2 2 2 2 2 2 2 3 4" xfId="45859" xr:uid="{00000000-0005-0000-0000-0000740B0000}"/>
    <cellStyle name="Standard 2 2 2 2 2 2 2 2 4" xfId="8789" xr:uid="{00000000-0005-0000-0000-0000740B0000}"/>
    <cellStyle name="Standard 2 2 2 2 2 2 2 2 4 2" xfId="22240" xr:uid="{00000000-0005-0000-0000-0000740B0000}"/>
    <cellStyle name="Standard 2 2 2 2 2 2 2 2 4 3" xfId="35724" xr:uid="{00000000-0005-0000-0000-0000740B0000}"/>
    <cellStyle name="Standard 2 2 2 2 2 2 2 2 4 4" xfId="49215" xr:uid="{00000000-0005-0000-0000-0000740B0000}"/>
    <cellStyle name="Standard 2 2 2 2 2 2 2 2 5" xfId="12145" xr:uid="{00000000-0005-0000-0000-0000740B0000}"/>
    <cellStyle name="Standard 2 2 2 2 2 2 2 2 5 2" xfId="25596" xr:uid="{00000000-0005-0000-0000-0000740B0000}"/>
    <cellStyle name="Standard 2 2 2 2 2 2 2 2 5 3" xfId="39080" xr:uid="{00000000-0005-0000-0000-0000740B0000}"/>
    <cellStyle name="Standard 2 2 2 2 2 2 2 2 5 4" xfId="52571" xr:uid="{00000000-0005-0000-0000-0000740B0000}"/>
    <cellStyle name="Standard 2 2 2 2 2 2 2 2 6" xfId="15527" xr:uid="{00000000-0005-0000-0000-0000740B0000}"/>
    <cellStyle name="Standard 2 2 2 2 2 2 2 2 7" xfId="29011" xr:uid="{00000000-0005-0000-0000-0000740B0000}"/>
    <cellStyle name="Standard 2 2 2 2 2 2 2 2 8" xfId="42502" xr:uid="{00000000-0005-0000-0000-0000740B0000}"/>
    <cellStyle name="Standard 2 2 2 2 2 2 2 3" xfId="2639" xr:uid="{00000000-0005-0000-0000-0000760B0000}"/>
    <cellStyle name="Standard 2 2 2 2 2 2 2 3 2" xfId="6000" xr:uid="{00000000-0005-0000-0000-0000760B0000}"/>
    <cellStyle name="Standard 2 2 2 2 2 2 2 3 2 2" xfId="19451" xr:uid="{00000000-0005-0000-0000-0000760B0000}"/>
    <cellStyle name="Standard 2 2 2 2 2 2 2 3 2 3" xfId="32935" xr:uid="{00000000-0005-0000-0000-0000760B0000}"/>
    <cellStyle name="Standard 2 2 2 2 2 2 2 3 2 4" xfId="46426" xr:uid="{00000000-0005-0000-0000-0000760B0000}"/>
    <cellStyle name="Standard 2 2 2 2 2 2 2 3 3" xfId="9356" xr:uid="{00000000-0005-0000-0000-0000760B0000}"/>
    <cellStyle name="Standard 2 2 2 2 2 2 2 3 3 2" xfId="22807" xr:uid="{00000000-0005-0000-0000-0000760B0000}"/>
    <cellStyle name="Standard 2 2 2 2 2 2 2 3 3 3" xfId="36291" xr:uid="{00000000-0005-0000-0000-0000760B0000}"/>
    <cellStyle name="Standard 2 2 2 2 2 2 2 3 3 4" xfId="49782" xr:uid="{00000000-0005-0000-0000-0000760B0000}"/>
    <cellStyle name="Standard 2 2 2 2 2 2 2 3 4" xfId="12712" xr:uid="{00000000-0005-0000-0000-0000760B0000}"/>
    <cellStyle name="Standard 2 2 2 2 2 2 2 3 4 2" xfId="26163" xr:uid="{00000000-0005-0000-0000-0000760B0000}"/>
    <cellStyle name="Standard 2 2 2 2 2 2 2 3 4 3" xfId="39647" xr:uid="{00000000-0005-0000-0000-0000760B0000}"/>
    <cellStyle name="Standard 2 2 2 2 2 2 2 3 4 4" xfId="53138" xr:uid="{00000000-0005-0000-0000-0000760B0000}"/>
    <cellStyle name="Standard 2 2 2 2 2 2 2 3 5" xfId="16094" xr:uid="{00000000-0005-0000-0000-0000760B0000}"/>
    <cellStyle name="Standard 2 2 2 2 2 2 2 3 6" xfId="29578" xr:uid="{00000000-0005-0000-0000-0000760B0000}"/>
    <cellStyle name="Standard 2 2 2 2 2 2 2 3 7" xfId="43069" xr:uid="{00000000-0005-0000-0000-0000760B0000}"/>
    <cellStyle name="Standard 2 2 2 2 2 2 2 4" xfId="3744" xr:uid="{00000000-0005-0000-0000-0000770B0000}"/>
    <cellStyle name="Standard 2 2 2 2 2 2 2 4 2" xfId="7105" xr:uid="{00000000-0005-0000-0000-0000770B0000}"/>
    <cellStyle name="Standard 2 2 2 2 2 2 2 4 2 2" xfId="20556" xr:uid="{00000000-0005-0000-0000-0000770B0000}"/>
    <cellStyle name="Standard 2 2 2 2 2 2 2 4 2 3" xfId="34040" xr:uid="{00000000-0005-0000-0000-0000770B0000}"/>
    <cellStyle name="Standard 2 2 2 2 2 2 2 4 2 4" xfId="47531" xr:uid="{00000000-0005-0000-0000-0000770B0000}"/>
    <cellStyle name="Standard 2 2 2 2 2 2 2 4 3" xfId="10461" xr:uid="{00000000-0005-0000-0000-0000770B0000}"/>
    <cellStyle name="Standard 2 2 2 2 2 2 2 4 3 2" xfId="23912" xr:uid="{00000000-0005-0000-0000-0000770B0000}"/>
    <cellStyle name="Standard 2 2 2 2 2 2 2 4 3 3" xfId="37396" xr:uid="{00000000-0005-0000-0000-0000770B0000}"/>
    <cellStyle name="Standard 2 2 2 2 2 2 2 4 3 4" xfId="50887" xr:uid="{00000000-0005-0000-0000-0000770B0000}"/>
    <cellStyle name="Standard 2 2 2 2 2 2 2 4 4" xfId="13817" xr:uid="{00000000-0005-0000-0000-0000770B0000}"/>
    <cellStyle name="Standard 2 2 2 2 2 2 2 4 4 2" xfId="27268" xr:uid="{00000000-0005-0000-0000-0000770B0000}"/>
    <cellStyle name="Standard 2 2 2 2 2 2 2 4 4 3" xfId="40752" xr:uid="{00000000-0005-0000-0000-0000770B0000}"/>
    <cellStyle name="Standard 2 2 2 2 2 2 2 4 4 4" xfId="54243" xr:uid="{00000000-0005-0000-0000-0000770B0000}"/>
    <cellStyle name="Standard 2 2 2 2 2 2 2 4 5" xfId="17199" xr:uid="{00000000-0005-0000-0000-0000770B0000}"/>
    <cellStyle name="Standard 2 2 2 2 2 2 2 4 6" xfId="30683" xr:uid="{00000000-0005-0000-0000-0000770B0000}"/>
    <cellStyle name="Standard 2 2 2 2 2 2 2 4 7" xfId="44174" xr:uid="{00000000-0005-0000-0000-0000770B0000}"/>
    <cellStyle name="Standard 2 2 2 2 2 2 2 5" xfId="4324" xr:uid="{00000000-0005-0000-0000-0000780B0000}"/>
    <cellStyle name="Standard 2 2 2 2 2 2 2 5 2" xfId="7681" xr:uid="{00000000-0005-0000-0000-0000780B0000}"/>
    <cellStyle name="Standard 2 2 2 2 2 2 2 5 2 2" xfId="21132" xr:uid="{00000000-0005-0000-0000-0000780B0000}"/>
    <cellStyle name="Standard 2 2 2 2 2 2 2 5 2 3" xfId="34616" xr:uid="{00000000-0005-0000-0000-0000780B0000}"/>
    <cellStyle name="Standard 2 2 2 2 2 2 2 5 2 4" xfId="48107" xr:uid="{00000000-0005-0000-0000-0000780B0000}"/>
    <cellStyle name="Standard 2 2 2 2 2 2 2 5 3" xfId="11037" xr:uid="{00000000-0005-0000-0000-0000780B0000}"/>
    <cellStyle name="Standard 2 2 2 2 2 2 2 5 3 2" xfId="24488" xr:uid="{00000000-0005-0000-0000-0000780B0000}"/>
    <cellStyle name="Standard 2 2 2 2 2 2 2 5 3 3" xfId="37972" xr:uid="{00000000-0005-0000-0000-0000780B0000}"/>
    <cellStyle name="Standard 2 2 2 2 2 2 2 5 3 4" xfId="51463" xr:uid="{00000000-0005-0000-0000-0000780B0000}"/>
    <cellStyle name="Standard 2 2 2 2 2 2 2 5 4" xfId="14393" xr:uid="{00000000-0005-0000-0000-0000780B0000}"/>
    <cellStyle name="Standard 2 2 2 2 2 2 2 5 4 2" xfId="27844" xr:uid="{00000000-0005-0000-0000-0000780B0000}"/>
    <cellStyle name="Standard 2 2 2 2 2 2 2 5 4 3" xfId="41328" xr:uid="{00000000-0005-0000-0000-0000780B0000}"/>
    <cellStyle name="Standard 2 2 2 2 2 2 2 5 4 4" xfId="54819" xr:uid="{00000000-0005-0000-0000-0000780B0000}"/>
    <cellStyle name="Standard 2 2 2 2 2 2 2 5 5" xfId="17775" xr:uid="{00000000-0005-0000-0000-0000780B0000}"/>
    <cellStyle name="Standard 2 2 2 2 2 2 2 5 6" xfId="31259" xr:uid="{00000000-0005-0000-0000-0000780B0000}"/>
    <cellStyle name="Standard 2 2 2 2 2 2 2 5 7" xfId="44750" xr:uid="{00000000-0005-0000-0000-0000780B0000}"/>
    <cellStyle name="Standard 2 2 2 2 2 2 2 6" xfId="4874" xr:uid="{00000000-0005-0000-0000-0000730B0000}"/>
    <cellStyle name="Standard 2 2 2 2 2 2 2 6 2" xfId="18325" xr:uid="{00000000-0005-0000-0000-0000730B0000}"/>
    <cellStyle name="Standard 2 2 2 2 2 2 2 6 3" xfId="31809" xr:uid="{00000000-0005-0000-0000-0000730B0000}"/>
    <cellStyle name="Standard 2 2 2 2 2 2 2 6 4" xfId="45300" xr:uid="{00000000-0005-0000-0000-0000730B0000}"/>
    <cellStyle name="Standard 2 2 2 2 2 2 2 7" xfId="8230" xr:uid="{00000000-0005-0000-0000-0000730B0000}"/>
    <cellStyle name="Standard 2 2 2 2 2 2 2 7 2" xfId="21681" xr:uid="{00000000-0005-0000-0000-0000730B0000}"/>
    <cellStyle name="Standard 2 2 2 2 2 2 2 7 3" xfId="35165" xr:uid="{00000000-0005-0000-0000-0000730B0000}"/>
    <cellStyle name="Standard 2 2 2 2 2 2 2 7 4" xfId="48656" xr:uid="{00000000-0005-0000-0000-0000730B0000}"/>
    <cellStyle name="Standard 2 2 2 2 2 2 2 8" xfId="11586" xr:uid="{00000000-0005-0000-0000-0000730B0000}"/>
    <cellStyle name="Standard 2 2 2 2 2 2 2 8 2" xfId="25037" xr:uid="{00000000-0005-0000-0000-0000730B0000}"/>
    <cellStyle name="Standard 2 2 2 2 2 2 2 8 3" xfId="38521" xr:uid="{00000000-0005-0000-0000-0000730B0000}"/>
    <cellStyle name="Standard 2 2 2 2 2 2 2 8 4" xfId="52012" xr:uid="{00000000-0005-0000-0000-0000730B0000}"/>
    <cellStyle name="Standard 2 2 2 2 2 2 2 9" xfId="14967" xr:uid="{00000000-0005-0000-0000-0000730B0000}"/>
    <cellStyle name="Standard 2 2 2 2 2 2 3" xfId="1809" xr:uid="{00000000-0005-0000-0000-0000790B0000}"/>
    <cellStyle name="Standard 2 2 2 2 2 2 3 2" xfId="2949" xr:uid="{00000000-0005-0000-0000-00007A0B0000}"/>
    <cellStyle name="Standard 2 2 2 2 2 2 3 2 2" xfId="6310" xr:uid="{00000000-0005-0000-0000-00007A0B0000}"/>
    <cellStyle name="Standard 2 2 2 2 2 2 3 2 2 2" xfId="19761" xr:uid="{00000000-0005-0000-0000-00007A0B0000}"/>
    <cellStyle name="Standard 2 2 2 2 2 2 3 2 2 3" xfId="33245" xr:uid="{00000000-0005-0000-0000-00007A0B0000}"/>
    <cellStyle name="Standard 2 2 2 2 2 2 3 2 2 4" xfId="46736" xr:uid="{00000000-0005-0000-0000-00007A0B0000}"/>
    <cellStyle name="Standard 2 2 2 2 2 2 3 2 3" xfId="9666" xr:uid="{00000000-0005-0000-0000-00007A0B0000}"/>
    <cellStyle name="Standard 2 2 2 2 2 2 3 2 3 2" xfId="23117" xr:uid="{00000000-0005-0000-0000-00007A0B0000}"/>
    <cellStyle name="Standard 2 2 2 2 2 2 3 2 3 3" xfId="36601" xr:uid="{00000000-0005-0000-0000-00007A0B0000}"/>
    <cellStyle name="Standard 2 2 2 2 2 2 3 2 3 4" xfId="50092" xr:uid="{00000000-0005-0000-0000-00007A0B0000}"/>
    <cellStyle name="Standard 2 2 2 2 2 2 3 2 4" xfId="13022" xr:uid="{00000000-0005-0000-0000-00007A0B0000}"/>
    <cellStyle name="Standard 2 2 2 2 2 2 3 2 4 2" xfId="26473" xr:uid="{00000000-0005-0000-0000-00007A0B0000}"/>
    <cellStyle name="Standard 2 2 2 2 2 2 3 2 4 3" xfId="39957" xr:uid="{00000000-0005-0000-0000-00007A0B0000}"/>
    <cellStyle name="Standard 2 2 2 2 2 2 3 2 4 4" xfId="53448" xr:uid="{00000000-0005-0000-0000-00007A0B0000}"/>
    <cellStyle name="Standard 2 2 2 2 2 2 3 2 5" xfId="16404" xr:uid="{00000000-0005-0000-0000-00007A0B0000}"/>
    <cellStyle name="Standard 2 2 2 2 2 2 3 2 6" xfId="29888" xr:uid="{00000000-0005-0000-0000-00007A0B0000}"/>
    <cellStyle name="Standard 2 2 2 2 2 2 3 2 7" xfId="43379" xr:uid="{00000000-0005-0000-0000-00007A0B0000}"/>
    <cellStyle name="Standard 2 2 2 2 2 2 3 3" xfId="5183" xr:uid="{00000000-0005-0000-0000-0000790B0000}"/>
    <cellStyle name="Standard 2 2 2 2 2 2 3 3 2" xfId="18634" xr:uid="{00000000-0005-0000-0000-0000790B0000}"/>
    <cellStyle name="Standard 2 2 2 2 2 2 3 3 3" xfId="32118" xr:uid="{00000000-0005-0000-0000-0000790B0000}"/>
    <cellStyle name="Standard 2 2 2 2 2 2 3 3 4" xfId="45609" xr:uid="{00000000-0005-0000-0000-0000790B0000}"/>
    <cellStyle name="Standard 2 2 2 2 2 2 3 4" xfId="8539" xr:uid="{00000000-0005-0000-0000-0000790B0000}"/>
    <cellStyle name="Standard 2 2 2 2 2 2 3 4 2" xfId="21990" xr:uid="{00000000-0005-0000-0000-0000790B0000}"/>
    <cellStyle name="Standard 2 2 2 2 2 2 3 4 3" xfId="35474" xr:uid="{00000000-0005-0000-0000-0000790B0000}"/>
    <cellStyle name="Standard 2 2 2 2 2 2 3 4 4" xfId="48965" xr:uid="{00000000-0005-0000-0000-0000790B0000}"/>
    <cellStyle name="Standard 2 2 2 2 2 2 3 5" xfId="11895" xr:uid="{00000000-0005-0000-0000-0000790B0000}"/>
    <cellStyle name="Standard 2 2 2 2 2 2 3 5 2" xfId="25346" xr:uid="{00000000-0005-0000-0000-0000790B0000}"/>
    <cellStyle name="Standard 2 2 2 2 2 2 3 5 3" xfId="38830" xr:uid="{00000000-0005-0000-0000-0000790B0000}"/>
    <cellStyle name="Standard 2 2 2 2 2 2 3 5 4" xfId="52321" xr:uid="{00000000-0005-0000-0000-0000790B0000}"/>
    <cellStyle name="Standard 2 2 2 2 2 2 3 6" xfId="15277" xr:uid="{00000000-0005-0000-0000-0000790B0000}"/>
    <cellStyle name="Standard 2 2 2 2 2 2 3 7" xfId="28761" xr:uid="{00000000-0005-0000-0000-0000790B0000}"/>
    <cellStyle name="Standard 2 2 2 2 2 2 3 8" xfId="42252" xr:uid="{00000000-0005-0000-0000-0000790B0000}"/>
    <cellStyle name="Standard 2 2 2 2 2 2 4" xfId="2388" xr:uid="{00000000-0005-0000-0000-00007B0B0000}"/>
    <cellStyle name="Standard 2 2 2 2 2 2 4 2" xfId="5750" xr:uid="{00000000-0005-0000-0000-00007B0B0000}"/>
    <cellStyle name="Standard 2 2 2 2 2 2 4 2 2" xfId="19201" xr:uid="{00000000-0005-0000-0000-00007B0B0000}"/>
    <cellStyle name="Standard 2 2 2 2 2 2 4 2 3" xfId="32685" xr:uid="{00000000-0005-0000-0000-00007B0B0000}"/>
    <cellStyle name="Standard 2 2 2 2 2 2 4 2 4" xfId="46176" xr:uid="{00000000-0005-0000-0000-00007B0B0000}"/>
    <cellStyle name="Standard 2 2 2 2 2 2 4 3" xfId="9106" xr:uid="{00000000-0005-0000-0000-00007B0B0000}"/>
    <cellStyle name="Standard 2 2 2 2 2 2 4 3 2" xfId="22557" xr:uid="{00000000-0005-0000-0000-00007B0B0000}"/>
    <cellStyle name="Standard 2 2 2 2 2 2 4 3 3" xfId="36041" xr:uid="{00000000-0005-0000-0000-00007B0B0000}"/>
    <cellStyle name="Standard 2 2 2 2 2 2 4 3 4" xfId="49532" xr:uid="{00000000-0005-0000-0000-00007B0B0000}"/>
    <cellStyle name="Standard 2 2 2 2 2 2 4 4" xfId="12462" xr:uid="{00000000-0005-0000-0000-00007B0B0000}"/>
    <cellStyle name="Standard 2 2 2 2 2 2 4 4 2" xfId="25913" xr:uid="{00000000-0005-0000-0000-00007B0B0000}"/>
    <cellStyle name="Standard 2 2 2 2 2 2 4 4 3" xfId="39397" xr:uid="{00000000-0005-0000-0000-00007B0B0000}"/>
    <cellStyle name="Standard 2 2 2 2 2 2 4 4 4" xfId="52888" xr:uid="{00000000-0005-0000-0000-00007B0B0000}"/>
    <cellStyle name="Standard 2 2 2 2 2 2 4 5" xfId="15844" xr:uid="{00000000-0005-0000-0000-00007B0B0000}"/>
    <cellStyle name="Standard 2 2 2 2 2 2 4 6" xfId="29328" xr:uid="{00000000-0005-0000-0000-00007B0B0000}"/>
    <cellStyle name="Standard 2 2 2 2 2 2 4 7" xfId="42819" xr:uid="{00000000-0005-0000-0000-00007B0B0000}"/>
    <cellStyle name="Standard 2 2 2 2 2 2 5" xfId="3494" xr:uid="{00000000-0005-0000-0000-00007C0B0000}"/>
    <cellStyle name="Standard 2 2 2 2 2 2 5 2" xfId="6855" xr:uid="{00000000-0005-0000-0000-00007C0B0000}"/>
    <cellStyle name="Standard 2 2 2 2 2 2 5 2 2" xfId="20306" xr:uid="{00000000-0005-0000-0000-00007C0B0000}"/>
    <cellStyle name="Standard 2 2 2 2 2 2 5 2 3" xfId="33790" xr:uid="{00000000-0005-0000-0000-00007C0B0000}"/>
    <cellStyle name="Standard 2 2 2 2 2 2 5 2 4" xfId="47281" xr:uid="{00000000-0005-0000-0000-00007C0B0000}"/>
    <cellStyle name="Standard 2 2 2 2 2 2 5 3" xfId="10211" xr:uid="{00000000-0005-0000-0000-00007C0B0000}"/>
    <cellStyle name="Standard 2 2 2 2 2 2 5 3 2" xfId="23662" xr:uid="{00000000-0005-0000-0000-00007C0B0000}"/>
    <cellStyle name="Standard 2 2 2 2 2 2 5 3 3" xfId="37146" xr:uid="{00000000-0005-0000-0000-00007C0B0000}"/>
    <cellStyle name="Standard 2 2 2 2 2 2 5 3 4" xfId="50637" xr:uid="{00000000-0005-0000-0000-00007C0B0000}"/>
    <cellStyle name="Standard 2 2 2 2 2 2 5 4" xfId="13567" xr:uid="{00000000-0005-0000-0000-00007C0B0000}"/>
    <cellStyle name="Standard 2 2 2 2 2 2 5 4 2" xfId="27018" xr:uid="{00000000-0005-0000-0000-00007C0B0000}"/>
    <cellStyle name="Standard 2 2 2 2 2 2 5 4 3" xfId="40502" xr:uid="{00000000-0005-0000-0000-00007C0B0000}"/>
    <cellStyle name="Standard 2 2 2 2 2 2 5 4 4" xfId="53993" xr:uid="{00000000-0005-0000-0000-00007C0B0000}"/>
    <cellStyle name="Standard 2 2 2 2 2 2 5 5" xfId="16949" xr:uid="{00000000-0005-0000-0000-00007C0B0000}"/>
    <cellStyle name="Standard 2 2 2 2 2 2 5 6" xfId="30433" xr:uid="{00000000-0005-0000-0000-00007C0B0000}"/>
    <cellStyle name="Standard 2 2 2 2 2 2 5 7" xfId="43924" xr:uid="{00000000-0005-0000-0000-00007C0B0000}"/>
    <cellStyle name="Standard 2 2 2 2 2 2 6" xfId="4074" xr:uid="{00000000-0005-0000-0000-00007D0B0000}"/>
    <cellStyle name="Standard 2 2 2 2 2 2 6 2" xfId="7431" xr:uid="{00000000-0005-0000-0000-00007D0B0000}"/>
    <cellStyle name="Standard 2 2 2 2 2 2 6 2 2" xfId="20882" xr:uid="{00000000-0005-0000-0000-00007D0B0000}"/>
    <cellStyle name="Standard 2 2 2 2 2 2 6 2 3" xfId="34366" xr:uid="{00000000-0005-0000-0000-00007D0B0000}"/>
    <cellStyle name="Standard 2 2 2 2 2 2 6 2 4" xfId="47857" xr:uid="{00000000-0005-0000-0000-00007D0B0000}"/>
    <cellStyle name="Standard 2 2 2 2 2 2 6 3" xfId="10787" xr:uid="{00000000-0005-0000-0000-00007D0B0000}"/>
    <cellStyle name="Standard 2 2 2 2 2 2 6 3 2" xfId="24238" xr:uid="{00000000-0005-0000-0000-00007D0B0000}"/>
    <cellStyle name="Standard 2 2 2 2 2 2 6 3 3" xfId="37722" xr:uid="{00000000-0005-0000-0000-00007D0B0000}"/>
    <cellStyle name="Standard 2 2 2 2 2 2 6 3 4" xfId="51213" xr:uid="{00000000-0005-0000-0000-00007D0B0000}"/>
    <cellStyle name="Standard 2 2 2 2 2 2 6 4" xfId="14143" xr:uid="{00000000-0005-0000-0000-00007D0B0000}"/>
    <cellStyle name="Standard 2 2 2 2 2 2 6 4 2" xfId="27594" xr:uid="{00000000-0005-0000-0000-00007D0B0000}"/>
    <cellStyle name="Standard 2 2 2 2 2 2 6 4 3" xfId="41078" xr:uid="{00000000-0005-0000-0000-00007D0B0000}"/>
    <cellStyle name="Standard 2 2 2 2 2 2 6 4 4" xfId="54569" xr:uid="{00000000-0005-0000-0000-00007D0B0000}"/>
    <cellStyle name="Standard 2 2 2 2 2 2 6 5" xfId="17525" xr:uid="{00000000-0005-0000-0000-00007D0B0000}"/>
    <cellStyle name="Standard 2 2 2 2 2 2 6 6" xfId="31009" xr:uid="{00000000-0005-0000-0000-00007D0B0000}"/>
    <cellStyle name="Standard 2 2 2 2 2 2 6 7" xfId="44500" xr:uid="{00000000-0005-0000-0000-00007D0B0000}"/>
    <cellStyle name="Standard 2 2 2 2 2 2 7" xfId="4624" xr:uid="{00000000-0005-0000-0000-0000720B0000}"/>
    <cellStyle name="Standard 2 2 2 2 2 2 7 2" xfId="18075" xr:uid="{00000000-0005-0000-0000-0000720B0000}"/>
    <cellStyle name="Standard 2 2 2 2 2 2 7 3" xfId="31559" xr:uid="{00000000-0005-0000-0000-0000720B0000}"/>
    <cellStyle name="Standard 2 2 2 2 2 2 7 4" xfId="45050" xr:uid="{00000000-0005-0000-0000-0000720B0000}"/>
    <cellStyle name="Standard 2 2 2 2 2 2 8" xfId="7980" xr:uid="{00000000-0005-0000-0000-0000720B0000}"/>
    <cellStyle name="Standard 2 2 2 2 2 2 8 2" xfId="21431" xr:uid="{00000000-0005-0000-0000-0000720B0000}"/>
    <cellStyle name="Standard 2 2 2 2 2 2 8 3" xfId="34915" xr:uid="{00000000-0005-0000-0000-0000720B0000}"/>
    <cellStyle name="Standard 2 2 2 2 2 2 8 4" xfId="48406" xr:uid="{00000000-0005-0000-0000-0000720B0000}"/>
    <cellStyle name="Standard 2 2 2 2 2 2 9" xfId="11336" xr:uid="{00000000-0005-0000-0000-0000720B0000}"/>
    <cellStyle name="Standard 2 2 2 2 2 2 9 2" xfId="24787" xr:uid="{00000000-0005-0000-0000-0000720B0000}"/>
    <cellStyle name="Standard 2 2 2 2 2 2 9 3" xfId="38271" xr:uid="{00000000-0005-0000-0000-0000720B0000}"/>
    <cellStyle name="Standard 2 2 2 2 2 2 9 4" xfId="51762" xr:uid="{00000000-0005-0000-0000-0000720B0000}"/>
    <cellStyle name="Standard 2 2 2 2 2 3" xfId="1322" xr:uid="{00000000-0005-0000-0000-00007E0B0000}"/>
    <cellStyle name="Standard 2 2 2 2 2 3 10" xfId="14802" xr:uid="{00000000-0005-0000-0000-00007E0B0000}"/>
    <cellStyle name="Standard 2 2 2 2 2 3 11" xfId="28285" xr:uid="{00000000-0005-0000-0000-00007E0B0000}"/>
    <cellStyle name="Standard 2 2 2 2 2 3 12" xfId="41776" xr:uid="{00000000-0005-0000-0000-00007E0B0000}"/>
    <cellStyle name="Standard 2 2 2 2 2 3 2" xfId="1566" xr:uid="{00000000-0005-0000-0000-00007F0B0000}"/>
    <cellStyle name="Standard 2 2 2 2 2 3 2 10" xfId="28535" xr:uid="{00000000-0005-0000-0000-00007F0B0000}"/>
    <cellStyle name="Standard 2 2 2 2 2 3 2 11" xfId="42026" xr:uid="{00000000-0005-0000-0000-00007F0B0000}"/>
    <cellStyle name="Standard 2 2 2 2 2 3 2 2" xfId="2143" xr:uid="{00000000-0005-0000-0000-0000800B0000}"/>
    <cellStyle name="Standard 2 2 2 2 2 3 2 2 2" xfId="3284" xr:uid="{00000000-0005-0000-0000-0000810B0000}"/>
    <cellStyle name="Standard 2 2 2 2 2 3 2 2 2 2" xfId="6645" xr:uid="{00000000-0005-0000-0000-0000810B0000}"/>
    <cellStyle name="Standard 2 2 2 2 2 3 2 2 2 2 2" xfId="20096" xr:uid="{00000000-0005-0000-0000-0000810B0000}"/>
    <cellStyle name="Standard 2 2 2 2 2 3 2 2 2 2 3" xfId="33580" xr:uid="{00000000-0005-0000-0000-0000810B0000}"/>
    <cellStyle name="Standard 2 2 2 2 2 3 2 2 2 2 4" xfId="47071" xr:uid="{00000000-0005-0000-0000-0000810B0000}"/>
    <cellStyle name="Standard 2 2 2 2 2 3 2 2 2 3" xfId="10001" xr:uid="{00000000-0005-0000-0000-0000810B0000}"/>
    <cellStyle name="Standard 2 2 2 2 2 3 2 2 2 3 2" xfId="23452" xr:uid="{00000000-0005-0000-0000-0000810B0000}"/>
    <cellStyle name="Standard 2 2 2 2 2 3 2 2 2 3 3" xfId="36936" xr:uid="{00000000-0005-0000-0000-0000810B0000}"/>
    <cellStyle name="Standard 2 2 2 2 2 3 2 2 2 3 4" xfId="50427" xr:uid="{00000000-0005-0000-0000-0000810B0000}"/>
    <cellStyle name="Standard 2 2 2 2 2 3 2 2 2 4" xfId="13357" xr:uid="{00000000-0005-0000-0000-0000810B0000}"/>
    <cellStyle name="Standard 2 2 2 2 2 3 2 2 2 4 2" xfId="26808" xr:uid="{00000000-0005-0000-0000-0000810B0000}"/>
    <cellStyle name="Standard 2 2 2 2 2 3 2 2 2 4 3" xfId="40292" xr:uid="{00000000-0005-0000-0000-0000810B0000}"/>
    <cellStyle name="Standard 2 2 2 2 2 3 2 2 2 4 4" xfId="53783" xr:uid="{00000000-0005-0000-0000-0000810B0000}"/>
    <cellStyle name="Standard 2 2 2 2 2 3 2 2 2 5" xfId="16739" xr:uid="{00000000-0005-0000-0000-0000810B0000}"/>
    <cellStyle name="Standard 2 2 2 2 2 3 2 2 2 6" xfId="30223" xr:uid="{00000000-0005-0000-0000-0000810B0000}"/>
    <cellStyle name="Standard 2 2 2 2 2 3 2 2 2 7" xfId="43714" xr:uid="{00000000-0005-0000-0000-0000810B0000}"/>
    <cellStyle name="Standard 2 2 2 2 2 3 2 2 3" xfId="5518" xr:uid="{00000000-0005-0000-0000-0000800B0000}"/>
    <cellStyle name="Standard 2 2 2 2 2 3 2 2 3 2" xfId="18969" xr:uid="{00000000-0005-0000-0000-0000800B0000}"/>
    <cellStyle name="Standard 2 2 2 2 2 3 2 2 3 3" xfId="32453" xr:uid="{00000000-0005-0000-0000-0000800B0000}"/>
    <cellStyle name="Standard 2 2 2 2 2 3 2 2 3 4" xfId="45944" xr:uid="{00000000-0005-0000-0000-0000800B0000}"/>
    <cellStyle name="Standard 2 2 2 2 2 3 2 2 4" xfId="8874" xr:uid="{00000000-0005-0000-0000-0000800B0000}"/>
    <cellStyle name="Standard 2 2 2 2 2 3 2 2 4 2" xfId="22325" xr:uid="{00000000-0005-0000-0000-0000800B0000}"/>
    <cellStyle name="Standard 2 2 2 2 2 3 2 2 4 3" xfId="35809" xr:uid="{00000000-0005-0000-0000-0000800B0000}"/>
    <cellStyle name="Standard 2 2 2 2 2 3 2 2 4 4" xfId="49300" xr:uid="{00000000-0005-0000-0000-0000800B0000}"/>
    <cellStyle name="Standard 2 2 2 2 2 3 2 2 5" xfId="12230" xr:uid="{00000000-0005-0000-0000-0000800B0000}"/>
    <cellStyle name="Standard 2 2 2 2 2 3 2 2 5 2" xfId="25681" xr:uid="{00000000-0005-0000-0000-0000800B0000}"/>
    <cellStyle name="Standard 2 2 2 2 2 3 2 2 5 3" xfId="39165" xr:uid="{00000000-0005-0000-0000-0000800B0000}"/>
    <cellStyle name="Standard 2 2 2 2 2 3 2 2 5 4" xfId="52656" xr:uid="{00000000-0005-0000-0000-0000800B0000}"/>
    <cellStyle name="Standard 2 2 2 2 2 3 2 2 6" xfId="15612" xr:uid="{00000000-0005-0000-0000-0000800B0000}"/>
    <cellStyle name="Standard 2 2 2 2 2 3 2 2 7" xfId="29096" xr:uid="{00000000-0005-0000-0000-0000800B0000}"/>
    <cellStyle name="Standard 2 2 2 2 2 3 2 2 8" xfId="42587" xr:uid="{00000000-0005-0000-0000-0000800B0000}"/>
    <cellStyle name="Standard 2 2 2 2 2 3 2 3" xfId="2724" xr:uid="{00000000-0005-0000-0000-0000820B0000}"/>
    <cellStyle name="Standard 2 2 2 2 2 3 2 3 2" xfId="6085" xr:uid="{00000000-0005-0000-0000-0000820B0000}"/>
    <cellStyle name="Standard 2 2 2 2 2 3 2 3 2 2" xfId="19536" xr:uid="{00000000-0005-0000-0000-0000820B0000}"/>
    <cellStyle name="Standard 2 2 2 2 2 3 2 3 2 3" xfId="33020" xr:uid="{00000000-0005-0000-0000-0000820B0000}"/>
    <cellStyle name="Standard 2 2 2 2 2 3 2 3 2 4" xfId="46511" xr:uid="{00000000-0005-0000-0000-0000820B0000}"/>
    <cellStyle name="Standard 2 2 2 2 2 3 2 3 3" xfId="9441" xr:uid="{00000000-0005-0000-0000-0000820B0000}"/>
    <cellStyle name="Standard 2 2 2 2 2 3 2 3 3 2" xfId="22892" xr:uid="{00000000-0005-0000-0000-0000820B0000}"/>
    <cellStyle name="Standard 2 2 2 2 2 3 2 3 3 3" xfId="36376" xr:uid="{00000000-0005-0000-0000-0000820B0000}"/>
    <cellStyle name="Standard 2 2 2 2 2 3 2 3 3 4" xfId="49867" xr:uid="{00000000-0005-0000-0000-0000820B0000}"/>
    <cellStyle name="Standard 2 2 2 2 2 3 2 3 4" xfId="12797" xr:uid="{00000000-0005-0000-0000-0000820B0000}"/>
    <cellStyle name="Standard 2 2 2 2 2 3 2 3 4 2" xfId="26248" xr:uid="{00000000-0005-0000-0000-0000820B0000}"/>
    <cellStyle name="Standard 2 2 2 2 2 3 2 3 4 3" xfId="39732" xr:uid="{00000000-0005-0000-0000-0000820B0000}"/>
    <cellStyle name="Standard 2 2 2 2 2 3 2 3 4 4" xfId="53223" xr:uid="{00000000-0005-0000-0000-0000820B0000}"/>
    <cellStyle name="Standard 2 2 2 2 2 3 2 3 5" xfId="16179" xr:uid="{00000000-0005-0000-0000-0000820B0000}"/>
    <cellStyle name="Standard 2 2 2 2 2 3 2 3 6" xfId="29663" xr:uid="{00000000-0005-0000-0000-0000820B0000}"/>
    <cellStyle name="Standard 2 2 2 2 2 3 2 3 7" xfId="43154" xr:uid="{00000000-0005-0000-0000-0000820B0000}"/>
    <cellStyle name="Standard 2 2 2 2 2 3 2 4" xfId="3829" xr:uid="{00000000-0005-0000-0000-0000830B0000}"/>
    <cellStyle name="Standard 2 2 2 2 2 3 2 4 2" xfId="7190" xr:uid="{00000000-0005-0000-0000-0000830B0000}"/>
    <cellStyle name="Standard 2 2 2 2 2 3 2 4 2 2" xfId="20641" xr:uid="{00000000-0005-0000-0000-0000830B0000}"/>
    <cellStyle name="Standard 2 2 2 2 2 3 2 4 2 3" xfId="34125" xr:uid="{00000000-0005-0000-0000-0000830B0000}"/>
    <cellStyle name="Standard 2 2 2 2 2 3 2 4 2 4" xfId="47616" xr:uid="{00000000-0005-0000-0000-0000830B0000}"/>
    <cellStyle name="Standard 2 2 2 2 2 3 2 4 3" xfId="10546" xr:uid="{00000000-0005-0000-0000-0000830B0000}"/>
    <cellStyle name="Standard 2 2 2 2 2 3 2 4 3 2" xfId="23997" xr:uid="{00000000-0005-0000-0000-0000830B0000}"/>
    <cellStyle name="Standard 2 2 2 2 2 3 2 4 3 3" xfId="37481" xr:uid="{00000000-0005-0000-0000-0000830B0000}"/>
    <cellStyle name="Standard 2 2 2 2 2 3 2 4 3 4" xfId="50972" xr:uid="{00000000-0005-0000-0000-0000830B0000}"/>
    <cellStyle name="Standard 2 2 2 2 2 3 2 4 4" xfId="13902" xr:uid="{00000000-0005-0000-0000-0000830B0000}"/>
    <cellStyle name="Standard 2 2 2 2 2 3 2 4 4 2" xfId="27353" xr:uid="{00000000-0005-0000-0000-0000830B0000}"/>
    <cellStyle name="Standard 2 2 2 2 2 3 2 4 4 3" xfId="40837" xr:uid="{00000000-0005-0000-0000-0000830B0000}"/>
    <cellStyle name="Standard 2 2 2 2 2 3 2 4 4 4" xfId="54328" xr:uid="{00000000-0005-0000-0000-0000830B0000}"/>
    <cellStyle name="Standard 2 2 2 2 2 3 2 4 5" xfId="17284" xr:uid="{00000000-0005-0000-0000-0000830B0000}"/>
    <cellStyle name="Standard 2 2 2 2 2 3 2 4 6" xfId="30768" xr:uid="{00000000-0005-0000-0000-0000830B0000}"/>
    <cellStyle name="Standard 2 2 2 2 2 3 2 4 7" xfId="44259" xr:uid="{00000000-0005-0000-0000-0000830B0000}"/>
    <cellStyle name="Standard 2 2 2 2 2 3 2 5" xfId="4409" xr:uid="{00000000-0005-0000-0000-0000840B0000}"/>
    <cellStyle name="Standard 2 2 2 2 2 3 2 5 2" xfId="7766" xr:uid="{00000000-0005-0000-0000-0000840B0000}"/>
    <cellStyle name="Standard 2 2 2 2 2 3 2 5 2 2" xfId="21217" xr:uid="{00000000-0005-0000-0000-0000840B0000}"/>
    <cellStyle name="Standard 2 2 2 2 2 3 2 5 2 3" xfId="34701" xr:uid="{00000000-0005-0000-0000-0000840B0000}"/>
    <cellStyle name="Standard 2 2 2 2 2 3 2 5 2 4" xfId="48192" xr:uid="{00000000-0005-0000-0000-0000840B0000}"/>
    <cellStyle name="Standard 2 2 2 2 2 3 2 5 3" xfId="11122" xr:uid="{00000000-0005-0000-0000-0000840B0000}"/>
    <cellStyle name="Standard 2 2 2 2 2 3 2 5 3 2" xfId="24573" xr:uid="{00000000-0005-0000-0000-0000840B0000}"/>
    <cellStyle name="Standard 2 2 2 2 2 3 2 5 3 3" xfId="38057" xr:uid="{00000000-0005-0000-0000-0000840B0000}"/>
    <cellStyle name="Standard 2 2 2 2 2 3 2 5 3 4" xfId="51548" xr:uid="{00000000-0005-0000-0000-0000840B0000}"/>
    <cellStyle name="Standard 2 2 2 2 2 3 2 5 4" xfId="14478" xr:uid="{00000000-0005-0000-0000-0000840B0000}"/>
    <cellStyle name="Standard 2 2 2 2 2 3 2 5 4 2" xfId="27929" xr:uid="{00000000-0005-0000-0000-0000840B0000}"/>
    <cellStyle name="Standard 2 2 2 2 2 3 2 5 4 3" xfId="41413" xr:uid="{00000000-0005-0000-0000-0000840B0000}"/>
    <cellStyle name="Standard 2 2 2 2 2 3 2 5 4 4" xfId="54904" xr:uid="{00000000-0005-0000-0000-0000840B0000}"/>
    <cellStyle name="Standard 2 2 2 2 2 3 2 5 5" xfId="17860" xr:uid="{00000000-0005-0000-0000-0000840B0000}"/>
    <cellStyle name="Standard 2 2 2 2 2 3 2 5 6" xfId="31344" xr:uid="{00000000-0005-0000-0000-0000840B0000}"/>
    <cellStyle name="Standard 2 2 2 2 2 3 2 5 7" xfId="44835" xr:uid="{00000000-0005-0000-0000-0000840B0000}"/>
    <cellStyle name="Standard 2 2 2 2 2 3 2 6" xfId="4959" xr:uid="{00000000-0005-0000-0000-00007F0B0000}"/>
    <cellStyle name="Standard 2 2 2 2 2 3 2 6 2" xfId="18410" xr:uid="{00000000-0005-0000-0000-00007F0B0000}"/>
    <cellStyle name="Standard 2 2 2 2 2 3 2 6 3" xfId="31894" xr:uid="{00000000-0005-0000-0000-00007F0B0000}"/>
    <cellStyle name="Standard 2 2 2 2 2 3 2 6 4" xfId="45385" xr:uid="{00000000-0005-0000-0000-00007F0B0000}"/>
    <cellStyle name="Standard 2 2 2 2 2 3 2 7" xfId="8315" xr:uid="{00000000-0005-0000-0000-00007F0B0000}"/>
    <cellStyle name="Standard 2 2 2 2 2 3 2 7 2" xfId="21766" xr:uid="{00000000-0005-0000-0000-00007F0B0000}"/>
    <cellStyle name="Standard 2 2 2 2 2 3 2 7 3" xfId="35250" xr:uid="{00000000-0005-0000-0000-00007F0B0000}"/>
    <cellStyle name="Standard 2 2 2 2 2 3 2 7 4" xfId="48741" xr:uid="{00000000-0005-0000-0000-00007F0B0000}"/>
    <cellStyle name="Standard 2 2 2 2 2 3 2 8" xfId="11671" xr:uid="{00000000-0005-0000-0000-00007F0B0000}"/>
    <cellStyle name="Standard 2 2 2 2 2 3 2 8 2" xfId="25122" xr:uid="{00000000-0005-0000-0000-00007F0B0000}"/>
    <cellStyle name="Standard 2 2 2 2 2 3 2 8 3" xfId="38606" xr:uid="{00000000-0005-0000-0000-00007F0B0000}"/>
    <cellStyle name="Standard 2 2 2 2 2 3 2 8 4" xfId="52097" xr:uid="{00000000-0005-0000-0000-00007F0B0000}"/>
    <cellStyle name="Standard 2 2 2 2 2 3 2 9" xfId="15052" xr:uid="{00000000-0005-0000-0000-00007F0B0000}"/>
    <cellStyle name="Standard 2 2 2 2 2 3 3" xfId="1894" xr:uid="{00000000-0005-0000-0000-0000850B0000}"/>
    <cellStyle name="Standard 2 2 2 2 2 3 3 2" xfId="3034" xr:uid="{00000000-0005-0000-0000-0000860B0000}"/>
    <cellStyle name="Standard 2 2 2 2 2 3 3 2 2" xfId="6395" xr:uid="{00000000-0005-0000-0000-0000860B0000}"/>
    <cellStyle name="Standard 2 2 2 2 2 3 3 2 2 2" xfId="19846" xr:uid="{00000000-0005-0000-0000-0000860B0000}"/>
    <cellStyle name="Standard 2 2 2 2 2 3 3 2 2 3" xfId="33330" xr:uid="{00000000-0005-0000-0000-0000860B0000}"/>
    <cellStyle name="Standard 2 2 2 2 2 3 3 2 2 4" xfId="46821" xr:uid="{00000000-0005-0000-0000-0000860B0000}"/>
    <cellStyle name="Standard 2 2 2 2 2 3 3 2 3" xfId="9751" xr:uid="{00000000-0005-0000-0000-0000860B0000}"/>
    <cellStyle name="Standard 2 2 2 2 2 3 3 2 3 2" xfId="23202" xr:uid="{00000000-0005-0000-0000-0000860B0000}"/>
    <cellStyle name="Standard 2 2 2 2 2 3 3 2 3 3" xfId="36686" xr:uid="{00000000-0005-0000-0000-0000860B0000}"/>
    <cellStyle name="Standard 2 2 2 2 2 3 3 2 3 4" xfId="50177" xr:uid="{00000000-0005-0000-0000-0000860B0000}"/>
    <cellStyle name="Standard 2 2 2 2 2 3 3 2 4" xfId="13107" xr:uid="{00000000-0005-0000-0000-0000860B0000}"/>
    <cellStyle name="Standard 2 2 2 2 2 3 3 2 4 2" xfId="26558" xr:uid="{00000000-0005-0000-0000-0000860B0000}"/>
    <cellStyle name="Standard 2 2 2 2 2 3 3 2 4 3" xfId="40042" xr:uid="{00000000-0005-0000-0000-0000860B0000}"/>
    <cellStyle name="Standard 2 2 2 2 2 3 3 2 4 4" xfId="53533" xr:uid="{00000000-0005-0000-0000-0000860B0000}"/>
    <cellStyle name="Standard 2 2 2 2 2 3 3 2 5" xfId="16489" xr:uid="{00000000-0005-0000-0000-0000860B0000}"/>
    <cellStyle name="Standard 2 2 2 2 2 3 3 2 6" xfId="29973" xr:uid="{00000000-0005-0000-0000-0000860B0000}"/>
    <cellStyle name="Standard 2 2 2 2 2 3 3 2 7" xfId="43464" xr:uid="{00000000-0005-0000-0000-0000860B0000}"/>
    <cellStyle name="Standard 2 2 2 2 2 3 3 3" xfId="5268" xr:uid="{00000000-0005-0000-0000-0000850B0000}"/>
    <cellStyle name="Standard 2 2 2 2 2 3 3 3 2" xfId="18719" xr:uid="{00000000-0005-0000-0000-0000850B0000}"/>
    <cellStyle name="Standard 2 2 2 2 2 3 3 3 3" xfId="32203" xr:uid="{00000000-0005-0000-0000-0000850B0000}"/>
    <cellStyle name="Standard 2 2 2 2 2 3 3 3 4" xfId="45694" xr:uid="{00000000-0005-0000-0000-0000850B0000}"/>
    <cellStyle name="Standard 2 2 2 2 2 3 3 4" xfId="8624" xr:uid="{00000000-0005-0000-0000-0000850B0000}"/>
    <cellStyle name="Standard 2 2 2 2 2 3 3 4 2" xfId="22075" xr:uid="{00000000-0005-0000-0000-0000850B0000}"/>
    <cellStyle name="Standard 2 2 2 2 2 3 3 4 3" xfId="35559" xr:uid="{00000000-0005-0000-0000-0000850B0000}"/>
    <cellStyle name="Standard 2 2 2 2 2 3 3 4 4" xfId="49050" xr:uid="{00000000-0005-0000-0000-0000850B0000}"/>
    <cellStyle name="Standard 2 2 2 2 2 3 3 5" xfId="11980" xr:uid="{00000000-0005-0000-0000-0000850B0000}"/>
    <cellStyle name="Standard 2 2 2 2 2 3 3 5 2" xfId="25431" xr:uid="{00000000-0005-0000-0000-0000850B0000}"/>
    <cellStyle name="Standard 2 2 2 2 2 3 3 5 3" xfId="38915" xr:uid="{00000000-0005-0000-0000-0000850B0000}"/>
    <cellStyle name="Standard 2 2 2 2 2 3 3 5 4" xfId="52406" xr:uid="{00000000-0005-0000-0000-0000850B0000}"/>
    <cellStyle name="Standard 2 2 2 2 2 3 3 6" xfId="15362" xr:uid="{00000000-0005-0000-0000-0000850B0000}"/>
    <cellStyle name="Standard 2 2 2 2 2 3 3 7" xfId="28846" xr:uid="{00000000-0005-0000-0000-0000850B0000}"/>
    <cellStyle name="Standard 2 2 2 2 2 3 3 8" xfId="42337" xr:uid="{00000000-0005-0000-0000-0000850B0000}"/>
    <cellStyle name="Standard 2 2 2 2 2 3 4" xfId="2473" xr:uid="{00000000-0005-0000-0000-0000870B0000}"/>
    <cellStyle name="Standard 2 2 2 2 2 3 4 2" xfId="5835" xr:uid="{00000000-0005-0000-0000-0000870B0000}"/>
    <cellStyle name="Standard 2 2 2 2 2 3 4 2 2" xfId="19286" xr:uid="{00000000-0005-0000-0000-0000870B0000}"/>
    <cellStyle name="Standard 2 2 2 2 2 3 4 2 3" xfId="32770" xr:uid="{00000000-0005-0000-0000-0000870B0000}"/>
    <cellStyle name="Standard 2 2 2 2 2 3 4 2 4" xfId="46261" xr:uid="{00000000-0005-0000-0000-0000870B0000}"/>
    <cellStyle name="Standard 2 2 2 2 2 3 4 3" xfId="9191" xr:uid="{00000000-0005-0000-0000-0000870B0000}"/>
    <cellStyle name="Standard 2 2 2 2 2 3 4 3 2" xfId="22642" xr:uid="{00000000-0005-0000-0000-0000870B0000}"/>
    <cellStyle name="Standard 2 2 2 2 2 3 4 3 3" xfId="36126" xr:uid="{00000000-0005-0000-0000-0000870B0000}"/>
    <cellStyle name="Standard 2 2 2 2 2 3 4 3 4" xfId="49617" xr:uid="{00000000-0005-0000-0000-0000870B0000}"/>
    <cellStyle name="Standard 2 2 2 2 2 3 4 4" xfId="12547" xr:uid="{00000000-0005-0000-0000-0000870B0000}"/>
    <cellStyle name="Standard 2 2 2 2 2 3 4 4 2" xfId="25998" xr:uid="{00000000-0005-0000-0000-0000870B0000}"/>
    <cellStyle name="Standard 2 2 2 2 2 3 4 4 3" xfId="39482" xr:uid="{00000000-0005-0000-0000-0000870B0000}"/>
    <cellStyle name="Standard 2 2 2 2 2 3 4 4 4" xfId="52973" xr:uid="{00000000-0005-0000-0000-0000870B0000}"/>
    <cellStyle name="Standard 2 2 2 2 2 3 4 5" xfId="15929" xr:uid="{00000000-0005-0000-0000-0000870B0000}"/>
    <cellStyle name="Standard 2 2 2 2 2 3 4 6" xfId="29413" xr:uid="{00000000-0005-0000-0000-0000870B0000}"/>
    <cellStyle name="Standard 2 2 2 2 2 3 4 7" xfId="42904" xr:uid="{00000000-0005-0000-0000-0000870B0000}"/>
    <cellStyle name="Standard 2 2 2 2 2 3 5" xfId="3579" xr:uid="{00000000-0005-0000-0000-0000880B0000}"/>
    <cellStyle name="Standard 2 2 2 2 2 3 5 2" xfId="6940" xr:uid="{00000000-0005-0000-0000-0000880B0000}"/>
    <cellStyle name="Standard 2 2 2 2 2 3 5 2 2" xfId="20391" xr:uid="{00000000-0005-0000-0000-0000880B0000}"/>
    <cellStyle name="Standard 2 2 2 2 2 3 5 2 3" xfId="33875" xr:uid="{00000000-0005-0000-0000-0000880B0000}"/>
    <cellStyle name="Standard 2 2 2 2 2 3 5 2 4" xfId="47366" xr:uid="{00000000-0005-0000-0000-0000880B0000}"/>
    <cellStyle name="Standard 2 2 2 2 2 3 5 3" xfId="10296" xr:uid="{00000000-0005-0000-0000-0000880B0000}"/>
    <cellStyle name="Standard 2 2 2 2 2 3 5 3 2" xfId="23747" xr:uid="{00000000-0005-0000-0000-0000880B0000}"/>
    <cellStyle name="Standard 2 2 2 2 2 3 5 3 3" xfId="37231" xr:uid="{00000000-0005-0000-0000-0000880B0000}"/>
    <cellStyle name="Standard 2 2 2 2 2 3 5 3 4" xfId="50722" xr:uid="{00000000-0005-0000-0000-0000880B0000}"/>
    <cellStyle name="Standard 2 2 2 2 2 3 5 4" xfId="13652" xr:uid="{00000000-0005-0000-0000-0000880B0000}"/>
    <cellStyle name="Standard 2 2 2 2 2 3 5 4 2" xfId="27103" xr:uid="{00000000-0005-0000-0000-0000880B0000}"/>
    <cellStyle name="Standard 2 2 2 2 2 3 5 4 3" xfId="40587" xr:uid="{00000000-0005-0000-0000-0000880B0000}"/>
    <cellStyle name="Standard 2 2 2 2 2 3 5 4 4" xfId="54078" xr:uid="{00000000-0005-0000-0000-0000880B0000}"/>
    <cellStyle name="Standard 2 2 2 2 2 3 5 5" xfId="17034" xr:uid="{00000000-0005-0000-0000-0000880B0000}"/>
    <cellStyle name="Standard 2 2 2 2 2 3 5 6" xfId="30518" xr:uid="{00000000-0005-0000-0000-0000880B0000}"/>
    <cellStyle name="Standard 2 2 2 2 2 3 5 7" xfId="44009" xr:uid="{00000000-0005-0000-0000-0000880B0000}"/>
    <cellStyle name="Standard 2 2 2 2 2 3 6" xfId="4159" xr:uid="{00000000-0005-0000-0000-0000890B0000}"/>
    <cellStyle name="Standard 2 2 2 2 2 3 6 2" xfId="7516" xr:uid="{00000000-0005-0000-0000-0000890B0000}"/>
    <cellStyle name="Standard 2 2 2 2 2 3 6 2 2" xfId="20967" xr:uid="{00000000-0005-0000-0000-0000890B0000}"/>
    <cellStyle name="Standard 2 2 2 2 2 3 6 2 3" xfId="34451" xr:uid="{00000000-0005-0000-0000-0000890B0000}"/>
    <cellStyle name="Standard 2 2 2 2 2 3 6 2 4" xfId="47942" xr:uid="{00000000-0005-0000-0000-0000890B0000}"/>
    <cellStyle name="Standard 2 2 2 2 2 3 6 3" xfId="10872" xr:uid="{00000000-0005-0000-0000-0000890B0000}"/>
    <cellStyle name="Standard 2 2 2 2 2 3 6 3 2" xfId="24323" xr:uid="{00000000-0005-0000-0000-0000890B0000}"/>
    <cellStyle name="Standard 2 2 2 2 2 3 6 3 3" xfId="37807" xr:uid="{00000000-0005-0000-0000-0000890B0000}"/>
    <cellStyle name="Standard 2 2 2 2 2 3 6 3 4" xfId="51298" xr:uid="{00000000-0005-0000-0000-0000890B0000}"/>
    <cellStyle name="Standard 2 2 2 2 2 3 6 4" xfId="14228" xr:uid="{00000000-0005-0000-0000-0000890B0000}"/>
    <cellStyle name="Standard 2 2 2 2 2 3 6 4 2" xfId="27679" xr:uid="{00000000-0005-0000-0000-0000890B0000}"/>
    <cellStyle name="Standard 2 2 2 2 2 3 6 4 3" xfId="41163" xr:uid="{00000000-0005-0000-0000-0000890B0000}"/>
    <cellStyle name="Standard 2 2 2 2 2 3 6 4 4" xfId="54654" xr:uid="{00000000-0005-0000-0000-0000890B0000}"/>
    <cellStyle name="Standard 2 2 2 2 2 3 6 5" xfId="17610" xr:uid="{00000000-0005-0000-0000-0000890B0000}"/>
    <cellStyle name="Standard 2 2 2 2 2 3 6 6" xfId="31094" xr:uid="{00000000-0005-0000-0000-0000890B0000}"/>
    <cellStyle name="Standard 2 2 2 2 2 3 6 7" xfId="44585" xr:uid="{00000000-0005-0000-0000-0000890B0000}"/>
    <cellStyle name="Standard 2 2 2 2 2 3 7" xfId="4709" xr:uid="{00000000-0005-0000-0000-00007E0B0000}"/>
    <cellStyle name="Standard 2 2 2 2 2 3 7 2" xfId="18160" xr:uid="{00000000-0005-0000-0000-00007E0B0000}"/>
    <cellStyle name="Standard 2 2 2 2 2 3 7 3" xfId="31644" xr:uid="{00000000-0005-0000-0000-00007E0B0000}"/>
    <cellStyle name="Standard 2 2 2 2 2 3 7 4" xfId="45135" xr:uid="{00000000-0005-0000-0000-00007E0B0000}"/>
    <cellStyle name="Standard 2 2 2 2 2 3 8" xfId="8065" xr:uid="{00000000-0005-0000-0000-00007E0B0000}"/>
    <cellStyle name="Standard 2 2 2 2 2 3 8 2" xfId="21516" xr:uid="{00000000-0005-0000-0000-00007E0B0000}"/>
    <cellStyle name="Standard 2 2 2 2 2 3 8 3" xfId="35000" xr:uid="{00000000-0005-0000-0000-00007E0B0000}"/>
    <cellStyle name="Standard 2 2 2 2 2 3 8 4" xfId="48491" xr:uid="{00000000-0005-0000-0000-00007E0B0000}"/>
    <cellStyle name="Standard 2 2 2 2 2 3 9" xfId="11421" xr:uid="{00000000-0005-0000-0000-00007E0B0000}"/>
    <cellStyle name="Standard 2 2 2 2 2 3 9 2" xfId="24872" xr:uid="{00000000-0005-0000-0000-00007E0B0000}"/>
    <cellStyle name="Standard 2 2 2 2 2 3 9 3" xfId="38356" xr:uid="{00000000-0005-0000-0000-00007E0B0000}"/>
    <cellStyle name="Standard 2 2 2 2 2 3 9 4" xfId="51847" xr:uid="{00000000-0005-0000-0000-00007E0B0000}"/>
    <cellStyle name="Standard 2 2 2 2 2 4" xfId="1384" xr:uid="{00000000-0005-0000-0000-00008A0B0000}"/>
    <cellStyle name="Standard 2 2 2 2 2 4 10" xfId="28349" xr:uid="{00000000-0005-0000-0000-00008A0B0000}"/>
    <cellStyle name="Standard 2 2 2 2 2 4 11" xfId="41840" xr:uid="{00000000-0005-0000-0000-00008A0B0000}"/>
    <cellStyle name="Standard 2 2 2 2 2 4 2" xfId="1958" xr:uid="{00000000-0005-0000-0000-00008B0B0000}"/>
    <cellStyle name="Standard 2 2 2 2 2 4 2 2" xfId="3098" xr:uid="{00000000-0005-0000-0000-00008C0B0000}"/>
    <cellStyle name="Standard 2 2 2 2 2 4 2 2 2" xfId="6459" xr:uid="{00000000-0005-0000-0000-00008C0B0000}"/>
    <cellStyle name="Standard 2 2 2 2 2 4 2 2 2 2" xfId="19910" xr:uid="{00000000-0005-0000-0000-00008C0B0000}"/>
    <cellStyle name="Standard 2 2 2 2 2 4 2 2 2 3" xfId="33394" xr:uid="{00000000-0005-0000-0000-00008C0B0000}"/>
    <cellStyle name="Standard 2 2 2 2 2 4 2 2 2 4" xfId="46885" xr:uid="{00000000-0005-0000-0000-00008C0B0000}"/>
    <cellStyle name="Standard 2 2 2 2 2 4 2 2 3" xfId="9815" xr:uid="{00000000-0005-0000-0000-00008C0B0000}"/>
    <cellStyle name="Standard 2 2 2 2 2 4 2 2 3 2" xfId="23266" xr:uid="{00000000-0005-0000-0000-00008C0B0000}"/>
    <cellStyle name="Standard 2 2 2 2 2 4 2 2 3 3" xfId="36750" xr:uid="{00000000-0005-0000-0000-00008C0B0000}"/>
    <cellStyle name="Standard 2 2 2 2 2 4 2 2 3 4" xfId="50241" xr:uid="{00000000-0005-0000-0000-00008C0B0000}"/>
    <cellStyle name="Standard 2 2 2 2 2 4 2 2 4" xfId="13171" xr:uid="{00000000-0005-0000-0000-00008C0B0000}"/>
    <cellStyle name="Standard 2 2 2 2 2 4 2 2 4 2" xfId="26622" xr:uid="{00000000-0005-0000-0000-00008C0B0000}"/>
    <cellStyle name="Standard 2 2 2 2 2 4 2 2 4 3" xfId="40106" xr:uid="{00000000-0005-0000-0000-00008C0B0000}"/>
    <cellStyle name="Standard 2 2 2 2 2 4 2 2 4 4" xfId="53597" xr:uid="{00000000-0005-0000-0000-00008C0B0000}"/>
    <cellStyle name="Standard 2 2 2 2 2 4 2 2 5" xfId="16553" xr:uid="{00000000-0005-0000-0000-00008C0B0000}"/>
    <cellStyle name="Standard 2 2 2 2 2 4 2 2 6" xfId="30037" xr:uid="{00000000-0005-0000-0000-00008C0B0000}"/>
    <cellStyle name="Standard 2 2 2 2 2 4 2 2 7" xfId="43528" xr:uid="{00000000-0005-0000-0000-00008C0B0000}"/>
    <cellStyle name="Standard 2 2 2 2 2 4 2 3" xfId="5332" xr:uid="{00000000-0005-0000-0000-00008B0B0000}"/>
    <cellStyle name="Standard 2 2 2 2 2 4 2 3 2" xfId="18783" xr:uid="{00000000-0005-0000-0000-00008B0B0000}"/>
    <cellStyle name="Standard 2 2 2 2 2 4 2 3 3" xfId="32267" xr:uid="{00000000-0005-0000-0000-00008B0B0000}"/>
    <cellStyle name="Standard 2 2 2 2 2 4 2 3 4" xfId="45758" xr:uid="{00000000-0005-0000-0000-00008B0B0000}"/>
    <cellStyle name="Standard 2 2 2 2 2 4 2 4" xfId="8688" xr:uid="{00000000-0005-0000-0000-00008B0B0000}"/>
    <cellStyle name="Standard 2 2 2 2 2 4 2 4 2" xfId="22139" xr:uid="{00000000-0005-0000-0000-00008B0B0000}"/>
    <cellStyle name="Standard 2 2 2 2 2 4 2 4 3" xfId="35623" xr:uid="{00000000-0005-0000-0000-00008B0B0000}"/>
    <cellStyle name="Standard 2 2 2 2 2 4 2 4 4" xfId="49114" xr:uid="{00000000-0005-0000-0000-00008B0B0000}"/>
    <cellStyle name="Standard 2 2 2 2 2 4 2 5" xfId="12044" xr:uid="{00000000-0005-0000-0000-00008B0B0000}"/>
    <cellStyle name="Standard 2 2 2 2 2 4 2 5 2" xfId="25495" xr:uid="{00000000-0005-0000-0000-00008B0B0000}"/>
    <cellStyle name="Standard 2 2 2 2 2 4 2 5 3" xfId="38979" xr:uid="{00000000-0005-0000-0000-00008B0B0000}"/>
    <cellStyle name="Standard 2 2 2 2 2 4 2 5 4" xfId="52470" xr:uid="{00000000-0005-0000-0000-00008B0B0000}"/>
    <cellStyle name="Standard 2 2 2 2 2 4 2 6" xfId="15426" xr:uid="{00000000-0005-0000-0000-00008B0B0000}"/>
    <cellStyle name="Standard 2 2 2 2 2 4 2 7" xfId="28910" xr:uid="{00000000-0005-0000-0000-00008B0B0000}"/>
    <cellStyle name="Standard 2 2 2 2 2 4 2 8" xfId="42401" xr:uid="{00000000-0005-0000-0000-00008B0B0000}"/>
    <cellStyle name="Standard 2 2 2 2 2 4 3" xfId="2538" xr:uid="{00000000-0005-0000-0000-00008D0B0000}"/>
    <cellStyle name="Standard 2 2 2 2 2 4 3 2" xfId="5899" xr:uid="{00000000-0005-0000-0000-00008D0B0000}"/>
    <cellStyle name="Standard 2 2 2 2 2 4 3 2 2" xfId="19350" xr:uid="{00000000-0005-0000-0000-00008D0B0000}"/>
    <cellStyle name="Standard 2 2 2 2 2 4 3 2 3" xfId="32834" xr:uid="{00000000-0005-0000-0000-00008D0B0000}"/>
    <cellStyle name="Standard 2 2 2 2 2 4 3 2 4" xfId="46325" xr:uid="{00000000-0005-0000-0000-00008D0B0000}"/>
    <cellStyle name="Standard 2 2 2 2 2 4 3 3" xfId="9255" xr:uid="{00000000-0005-0000-0000-00008D0B0000}"/>
    <cellStyle name="Standard 2 2 2 2 2 4 3 3 2" xfId="22706" xr:uid="{00000000-0005-0000-0000-00008D0B0000}"/>
    <cellStyle name="Standard 2 2 2 2 2 4 3 3 3" xfId="36190" xr:uid="{00000000-0005-0000-0000-00008D0B0000}"/>
    <cellStyle name="Standard 2 2 2 2 2 4 3 3 4" xfId="49681" xr:uid="{00000000-0005-0000-0000-00008D0B0000}"/>
    <cellStyle name="Standard 2 2 2 2 2 4 3 4" xfId="12611" xr:uid="{00000000-0005-0000-0000-00008D0B0000}"/>
    <cellStyle name="Standard 2 2 2 2 2 4 3 4 2" xfId="26062" xr:uid="{00000000-0005-0000-0000-00008D0B0000}"/>
    <cellStyle name="Standard 2 2 2 2 2 4 3 4 3" xfId="39546" xr:uid="{00000000-0005-0000-0000-00008D0B0000}"/>
    <cellStyle name="Standard 2 2 2 2 2 4 3 4 4" xfId="53037" xr:uid="{00000000-0005-0000-0000-00008D0B0000}"/>
    <cellStyle name="Standard 2 2 2 2 2 4 3 5" xfId="15993" xr:uid="{00000000-0005-0000-0000-00008D0B0000}"/>
    <cellStyle name="Standard 2 2 2 2 2 4 3 6" xfId="29477" xr:uid="{00000000-0005-0000-0000-00008D0B0000}"/>
    <cellStyle name="Standard 2 2 2 2 2 4 3 7" xfId="42968" xr:uid="{00000000-0005-0000-0000-00008D0B0000}"/>
    <cellStyle name="Standard 2 2 2 2 2 4 4" xfId="3643" xr:uid="{00000000-0005-0000-0000-00008E0B0000}"/>
    <cellStyle name="Standard 2 2 2 2 2 4 4 2" xfId="7004" xr:uid="{00000000-0005-0000-0000-00008E0B0000}"/>
    <cellStyle name="Standard 2 2 2 2 2 4 4 2 2" xfId="20455" xr:uid="{00000000-0005-0000-0000-00008E0B0000}"/>
    <cellStyle name="Standard 2 2 2 2 2 4 4 2 3" xfId="33939" xr:uid="{00000000-0005-0000-0000-00008E0B0000}"/>
    <cellStyle name="Standard 2 2 2 2 2 4 4 2 4" xfId="47430" xr:uid="{00000000-0005-0000-0000-00008E0B0000}"/>
    <cellStyle name="Standard 2 2 2 2 2 4 4 3" xfId="10360" xr:uid="{00000000-0005-0000-0000-00008E0B0000}"/>
    <cellStyle name="Standard 2 2 2 2 2 4 4 3 2" xfId="23811" xr:uid="{00000000-0005-0000-0000-00008E0B0000}"/>
    <cellStyle name="Standard 2 2 2 2 2 4 4 3 3" xfId="37295" xr:uid="{00000000-0005-0000-0000-00008E0B0000}"/>
    <cellStyle name="Standard 2 2 2 2 2 4 4 3 4" xfId="50786" xr:uid="{00000000-0005-0000-0000-00008E0B0000}"/>
    <cellStyle name="Standard 2 2 2 2 2 4 4 4" xfId="13716" xr:uid="{00000000-0005-0000-0000-00008E0B0000}"/>
    <cellStyle name="Standard 2 2 2 2 2 4 4 4 2" xfId="27167" xr:uid="{00000000-0005-0000-0000-00008E0B0000}"/>
    <cellStyle name="Standard 2 2 2 2 2 4 4 4 3" xfId="40651" xr:uid="{00000000-0005-0000-0000-00008E0B0000}"/>
    <cellStyle name="Standard 2 2 2 2 2 4 4 4 4" xfId="54142" xr:uid="{00000000-0005-0000-0000-00008E0B0000}"/>
    <cellStyle name="Standard 2 2 2 2 2 4 4 5" xfId="17098" xr:uid="{00000000-0005-0000-0000-00008E0B0000}"/>
    <cellStyle name="Standard 2 2 2 2 2 4 4 6" xfId="30582" xr:uid="{00000000-0005-0000-0000-00008E0B0000}"/>
    <cellStyle name="Standard 2 2 2 2 2 4 4 7" xfId="44073" xr:uid="{00000000-0005-0000-0000-00008E0B0000}"/>
    <cellStyle name="Standard 2 2 2 2 2 4 5" xfId="4223" xr:uid="{00000000-0005-0000-0000-00008F0B0000}"/>
    <cellStyle name="Standard 2 2 2 2 2 4 5 2" xfId="7580" xr:uid="{00000000-0005-0000-0000-00008F0B0000}"/>
    <cellStyle name="Standard 2 2 2 2 2 4 5 2 2" xfId="21031" xr:uid="{00000000-0005-0000-0000-00008F0B0000}"/>
    <cellStyle name="Standard 2 2 2 2 2 4 5 2 3" xfId="34515" xr:uid="{00000000-0005-0000-0000-00008F0B0000}"/>
    <cellStyle name="Standard 2 2 2 2 2 4 5 2 4" xfId="48006" xr:uid="{00000000-0005-0000-0000-00008F0B0000}"/>
    <cellStyle name="Standard 2 2 2 2 2 4 5 3" xfId="10936" xr:uid="{00000000-0005-0000-0000-00008F0B0000}"/>
    <cellStyle name="Standard 2 2 2 2 2 4 5 3 2" xfId="24387" xr:uid="{00000000-0005-0000-0000-00008F0B0000}"/>
    <cellStyle name="Standard 2 2 2 2 2 4 5 3 3" xfId="37871" xr:uid="{00000000-0005-0000-0000-00008F0B0000}"/>
    <cellStyle name="Standard 2 2 2 2 2 4 5 3 4" xfId="51362" xr:uid="{00000000-0005-0000-0000-00008F0B0000}"/>
    <cellStyle name="Standard 2 2 2 2 2 4 5 4" xfId="14292" xr:uid="{00000000-0005-0000-0000-00008F0B0000}"/>
    <cellStyle name="Standard 2 2 2 2 2 4 5 4 2" xfId="27743" xr:uid="{00000000-0005-0000-0000-00008F0B0000}"/>
    <cellStyle name="Standard 2 2 2 2 2 4 5 4 3" xfId="41227" xr:uid="{00000000-0005-0000-0000-00008F0B0000}"/>
    <cellStyle name="Standard 2 2 2 2 2 4 5 4 4" xfId="54718" xr:uid="{00000000-0005-0000-0000-00008F0B0000}"/>
    <cellStyle name="Standard 2 2 2 2 2 4 5 5" xfId="17674" xr:uid="{00000000-0005-0000-0000-00008F0B0000}"/>
    <cellStyle name="Standard 2 2 2 2 2 4 5 6" xfId="31158" xr:uid="{00000000-0005-0000-0000-00008F0B0000}"/>
    <cellStyle name="Standard 2 2 2 2 2 4 5 7" xfId="44649" xr:uid="{00000000-0005-0000-0000-00008F0B0000}"/>
    <cellStyle name="Standard 2 2 2 2 2 4 6" xfId="4773" xr:uid="{00000000-0005-0000-0000-00008A0B0000}"/>
    <cellStyle name="Standard 2 2 2 2 2 4 6 2" xfId="18224" xr:uid="{00000000-0005-0000-0000-00008A0B0000}"/>
    <cellStyle name="Standard 2 2 2 2 2 4 6 3" xfId="31708" xr:uid="{00000000-0005-0000-0000-00008A0B0000}"/>
    <cellStyle name="Standard 2 2 2 2 2 4 6 4" xfId="45199" xr:uid="{00000000-0005-0000-0000-00008A0B0000}"/>
    <cellStyle name="Standard 2 2 2 2 2 4 7" xfId="8129" xr:uid="{00000000-0005-0000-0000-00008A0B0000}"/>
    <cellStyle name="Standard 2 2 2 2 2 4 7 2" xfId="21580" xr:uid="{00000000-0005-0000-0000-00008A0B0000}"/>
    <cellStyle name="Standard 2 2 2 2 2 4 7 3" xfId="35064" xr:uid="{00000000-0005-0000-0000-00008A0B0000}"/>
    <cellStyle name="Standard 2 2 2 2 2 4 7 4" xfId="48555" xr:uid="{00000000-0005-0000-0000-00008A0B0000}"/>
    <cellStyle name="Standard 2 2 2 2 2 4 8" xfId="11485" xr:uid="{00000000-0005-0000-0000-00008A0B0000}"/>
    <cellStyle name="Standard 2 2 2 2 2 4 8 2" xfId="24936" xr:uid="{00000000-0005-0000-0000-00008A0B0000}"/>
    <cellStyle name="Standard 2 2 2 2 2 4 8 3" xfId="38420" xr:uid="{00000000-0005-0000-0000-00008A0B0000}"/>
    <cellStyle name="Standard 2 2 2 2 2 4 8 4" xfId="51911" xr:uid="{00000000-0005-0000-0000-00008A0B0000}"/>
    <cellStyle name="Standard 2 2 2 2 2 4 9" xfId="14866" xr:uid="{00000000-0005-0000-0000-00008A0B0000}"/>
    <cellStyle name="Standard 2 2 2 2 2 5" xfId="1709" xr:uid="{00000000-0005-0000-0000-0000900B0000}"/>
    <cellStyle name="Standard 2 2 2 2 2 5 2" xfId="2848" xr:uid="{00000000-0005-0000-0000-0000910B0000}"/>
    <cellStyle name="Standard 2 2 2 2 2 5 2 2" xfId="6209" xr:uid="{00000000-0005-0000-0000-0000910B0000}"/>
    <cellStyle name="Standard 2 2 2 2 2 5 2 2 2" xfId="19660" xr:uid="{00000000-0005-0000-0000-0000910B0000}"/>
    <cellStyle name="Standard 2 2 2 2 2 5 2 2 3" xfId="33144" xr:uid="{00000000-0005-0000-0000-0000910B0000}"/>
    <cellStyle name="Standard 2 2 2 2 2 5 2 2 4" xfId="46635" xr:uid="{00000000-0005-0000-0000-0000910B0000}"/>
    <cellStyle name="Standard 2 2 2 2 2 5 2 3" xfId="9565" xr:uid="{00000000-0005-0000-0000-0000910B0000}"/>
    <cellStyle name="Standard 2 2 2 2 2 5 2 3 2" xfId="23016" xr:uid="{00000000-0005-0000-0000-0000910B0000}"/>
    <cellStyle name="Standard 2 2 2 2 2 5 2 3 3" xfId="36500" xr:uid="{00000000-0005-0000-0000-0000910B0000}"/>
    <cellStyle name="Standard 2 2 2 2 2 5 2 3 4" xfId="49991" xr:uid="{00000000-0005-0000-0000-0000910B0000}"/>
    <cellStyle name="Standard 2 2 2 2 2 5 2 4" xfId="12921" xr:uid="{00000000-0005-0000-0000-0000910B0000}"/>
    <cellStyle name="Standard 2 2 2 2 2 5 2 4 2" xfId="26372" xr:uid="{00000000-0005-0000-0000-0000910B0000}"/>
    <cellStyle name="Standard 2 2 2 2 2 5 2 4 3" xfId="39856" xr:uid="{00000000-0005-0000-0000-0000910B0000}"/>
    <cellStyle name="Standard 2 2 2 2 2 5 2 4 4" xfId="53347" xr:uid="{00000000-0005-0000-0000-0000910B0000}"/>
    <cellStyle name="Standard 2 2 2 2 2 5 2 5" xfId="16303" xr:uid="{00000000-0005-0000-0000-0000910B0000}"/>
    <cellStyle name="Standard 2 2 2 2 2 5 2 6" xfId="29787" xr:uid="{00000000-0005-0000-0000-0000910B0000}"/>
    <cellStyle name="Standard 2 2 2 2 2 5 2 7" xfId="43278" xr:uid="{00000000-0005-0000-0000-0000910B0000}"/>
    <cellStyle name="Standard 2 2 2 2 2 5 3" xfId="5082" xr:uid="{00000000-0005-0000-0000-0000900B0000}"/>
    <cellStyle name="Standard 2 2 2 2 2 5 3 2" xfId="18533" xr:uid="{00000000-0005-0000-0000-0000900B0000}"/>
    <cellStyle name="Standard 2 2 2 2 2 5 3 3" xfId="32017" xr:uid="{00000000-0005-0000-0000-0000900B0000}"/>
    <cellStyle name="Standard 2 2 2 2 2 5 3 4" xfId="45508" xr:uid="{00000000-0005-0000-0000-0000900B0000}"/>
    <cellStyle name="Standard 2 2 2 2 2 5 4" xfId="8438" xr:uid="{00000000-0005-0000-0000-0000900B0000}"/>
    <cellStyle name="Standard 2 2 2 2 2 5 4 2" xfId="21889" xr:uid="{00000000-0005-0000-0000-0000900B0000}"/>
    <cellStyle name="Standard 2 2 2 2 2 5 4 3" xfId="35373" xr:uid="{00000000-0005-0000-0000-0000900B0000}"/>
    <cellStyle name="Standard 2 2 2 2 2 5 4 4" xfId="48864" xr:uid="{00000000-0005-0000-0000-0000900B0000}"/>
    <cellStyle name="Standard 2 2 2 2 2 5 5" xfId="11794" xr:uid="{00000000-0005-0000-0000-0000900B0000}"/>
    <cellStyle name="Standard 2 2 2 2 2 5 5 2" xfId="25245" xr:uid="{00000000-0005-0000-0000-0000900B0000}"/>
    <cellStyle name="Standard 2 2 2 2 2 5 5 3" xfId="38729" xr:uid="{00000000-0005-0000-0000-0000900B0000}"/>
    <cellStyle name="Standard 2 2 2 2 2 5 5 4" xfId="52220" xr:uid="{00000000-0005-0000-0000-0000900B0000}"/>
    <cellStyle name="Standard 2 2 2 2 2 5 6" xfId="15176" xr:uid="{00000000-0005-0000-0000-0000900B0000}"/>
    <cellStyle name="Standard 2 2 2 2 2 5 7" xfId="28660" xr:uid="{00000000-0005-0000-0000-0000900B0000}"/>
    <cellStyle name="Standard 2 2 2 2 2 5 8" xfId="42151" xr:uid="{00000000-0005-0000-0000-0000900B0000}"/>
    <cellStyle name="Standard 2 2 2 2 2 6" xfId="2285" xr:uid="{00000000-0005-0000-0000-0000920B0000}"/>
    <cellStyle name="Standard 2 2 2 2 2 6 2" xfId="5648" xr:uid="{00000000-0005-0000-0000-0000920B0000}"/>
    <cellStyle name="Standard 2 2 2 2 2 6 2 2" xfId="19099" xr:uid="{00000000-0005-0000-0000-0000920B0000}"/>
    <cellStyle name="Standard 2 2 2 2 2 6 2 3" xfId="32583" xr:uid="{00000000-0005-0000-0000-0000920B0000}"/>
    <cellStyle name="Standard 2 2 2 2 2 6 2 4" xfId="46074" xr:uid="{00000000-0005-0000-0000-0000920B0000}"/>
    <cellStyle name="Standard 2 2 2 2 2 6 3" xfId="9004" xr:uid="{00000000-0005-0000-0000-0000920B0000}"/>
    <cellStyle name="Standard 2 2 2 2 2 6 3 2" xfId="22455" xr:uid="{00000000-0005-0000-0000-0000920B0000}"/>
    <cellStyle name="Standard 2 2 2 2 2 6 3 3" xfId="35939" xr:uid="{00000000-0005-0000-0000-0000920B0000}"/>
    <cellStyle name="Standard 2 2 2 2 2 6 3 4" xfId="49430" xr:uid="{00000000-0005-0000-0000-0000920B0000}"/>
    <cellStyle name="Standard 2 2 2 2 2 6 4" xfId="12360" xr:uid="{00000000-0005-0000-0000-0000920B0000}"/>
    <cellStyle name="Standard 2 2 2 2 2 6 4 2" xfId="25811" xr:uid="{00000000-0005-0000-0000-0000920B0000}"/>
    <cellStyle name="Standard 2 2 2 2 2 6 4 3" xfId="39295" xr:uid="{00000000-0005-0000-0000-0000920B0000}"/>
    <cellStyle name="Standard 2 2 2 2 2 6 4 4" xfId="52786" xr:uid="{00000000-0005-0000-0000-0000920B0000}"/>
    <cellStyle name="Standard 2 2 2 2 2 6 5" xfId="15742" xr:uid="{00000000-0005-0000-0000-0000920B0000}"/>
    <cellStyle name="Standard 2 2 2 2 2 6 6" xfId="29226" xr:uid="{00000000-0005-0000-0000-0000920B0000}"/>
    <cellStyle name="Standard 2 2 2 2 2 6 7" xfId="42717" xr:uid="{00000000-0005-0000-0000-0000920B0000}"/>
    <cellStyle name="Standard 2 2 2 2 2 7" xfId="3392" xr:uid="{00000000-0005-0000-0000-0000930B0000}"/>
    <cellStyle name="Standard 2 2 2 2 2 7 2" xfId="6753" xr:uid="{00000000-0005-0000-0000-0000930B0000}"/>
    <cellStyle name="Standard 2 2 2 2 2 7 2 2" xfId="20204" xr:uid="{00000000-0005-0000-0000-0000930B0000}"/>
    <cellStyle name="Standard 2 2 2 2 2 7 2 3" xfId="33688" xr:uid="{00000000-0005-0000-0000-0000930B0000}"/>
    <cellStyle name="Standard 2 2 2 2 2 7 2 4" xfId="47179" xr:uid="{00000000-0005-0000-0000-0000930B0000}"/>
    <cellStyle name="Standard 2 2 2 2 2 7 3" xfId="10109" xr:uid="{00000000-0005-0000-0000-0000930B0000}"/>
    <cellStyle name="Standard 2 2 2 2 2 7 3 2" xfId="23560" xr:uid="{00000000-0005-0000-0000-0000930B0000}"/>
    <cellStyle name="Standard 2 2 2 2 2 7 3 3" xfId="37044" xr:uid="{00000000-0005-0000-0000-0000930B0000}"/>
    <cellStyle name="Standard 2 2 2 2 2 7 3 4" xfId="50535" xr:uid="{00000000-0005-0000-0000-0000930B0000}"/>
    <cellStyle name="Standard 2 2 2 2 2 7 4" xfId="13465" xr:uid="{00000000-0005-0000-0000-0000930B0000}"/>
    <cellStyle name="Standard 2 2 2 2 2 7 4 2" xfId="26916" xr:uid="{00000000-0005-0000-0000-0000930B0000}"/>
    <cellStyle name="Standard 2 2 2 2 2 7 4 3" xfId="40400" xr:uid="{00000000-0005-0000-0000-0000930B0000}"/>
    <cellStyle name="Standard 2 2 2 2 2 7 4 4" xfId="53891" xr:uid="{00000000-0005-0000-0000-0000930B0000}"/>
    <cellStyle name="Standard 2 2 2 2 2 7 5" xfId="16847" xr:uid="{00000000-0005-0000-0000-0000930B0000}"/>
    <cellStyle name="Standard 2 2 2 2 2 7 6" xfId="30331" xr:uid="{00000000-0005-0000-0000-0000930B0000}"/>
    <cellStyle name="Standard 2 2 2 2 2 7 7" xfId="43822" xr:uid="{00000000-0005-0000-0000-0000930B0000}"/>
    <cellStyle name="Standard 2 2 2 2 2 8" xfId="3972" xr:uid="{00000000-0005-0000-0000-0000940B0000}"/>
    <cellStyle name="Standard 2 2 2 2 2 8 2" xfId="7329" xr:uid="{00000000-0005-0000-0000-0000940B0000}"/>
    <cellStyle name="Standard 2 2 2 2 2 8 2 2" xfId="20780" xr:uid="{00000000-0005-0000-0000-0000940B0000}"/>
    <cellStyle name="Standard 2 2 2 2 2 8 2 3" xfId="34264" xr:uid="{00000000-0005-0000-0000-0000940B0000}"/>
    <cellStyle name="Standard 2 2 2 2 2 8 2 4" xfId="47755" xr:uid="{00000000-0005-0000-0000-0000940B0000}"/>
    <cellStyle name="Standard 2 2 2 2 2 8 3" xfId="10685" xr:uid="{00000000-0005-0000-0000-0000940B0000}"/>
    <cellStyle name="Standard 2 2 2 2 2 8 3 2" xfId="24136" xr:uid="{00000000-0005-0000-0000-0000940B0000}"/>
    <cellStyle name="Standard 2 2 2 2 2 8 3 3" xfId="37620" xr:uid="{00000000-0005-0000-0000-0000940B0000}"/>
    <cellStyle name="Standard 2 2 2 2 2 8 3 4" xfId="51111" xr:uid="{00000000-0005-0000-0000-0000940B0000}"/>
    <cellStyle name="Standard 2 2 2 2 2 8 4" xfId="14041" xr:uid="{00000000-0005-0000-0000-0000940B0000}"/>
    <cellStyle name="Standard 2 2 2 2 2 8 4 2" xfId="27492" xr:uid="{00000000-0005-0000-0000-0000940B0000}"/>
    <cellStyle name="Standard 2 2 2 2 2 8 4 3" xfId="40976" xr:uid="{00000000-0005-0000-0000-0000940B0000}"/>
    <cellStyle name="Standard 2 2 2 2 2 8 4 4" xfId="54467" xr:uid="{00000000-0005-0000-0000-0000940B0000}"/>
    <cellStyle name="Standard 2 2 2 2 2 8 5" xfId="17423" xr:uid="{00000000-0005-0000-0000-0000940B0000}"/>
    <cellStyle name="Standard 2 2 2 2 2 8 6" xfId="30907" xr:uid="{00000000-0005-0000-0000-0000940B0000}"/>
    <cellStyle name="Standard 2 2 2 2 2 8 7" xfId="44398" xr:uid="{00000000-0005-0000-0000-0000940B0000}"/>
    <cellStyle name="Standard 2 2 2 2 2 9" xfId="4522" xr:uid="{00000000-0005-0000-0000-0000710B0000}"/>
    <cellStyle name="Standard 2 2 2 2 2 9 2" xfId="17973" xr:uid="{00000000-0005-0000-0000-0000710B0000}"/>
    <cellStyle name="Standard 2 2 2 2 2 9 3" xfId="31457" xr:uid="{00000000-0005-0000-0000-0000710B0000}"/>
    <cellStyle name="Standard 2 2 2 2 2 9 4" xfId="44948" xr:uid="{00000000-0005-0000-0000-0000710B0000}"/>
    <cellStyle name="Standard 2 2 2 3" xfId="521" xr:uid="{00000000-0005-0000-0000-00002C020000}"/>
    <cellStyle name="Standard 2 2 2 3 2" xfId="1151" xr:uid="{00000000-0005-0000-0000-0000960B0000}"/>
    <cellStyle name="Standard 2 2 2 3 2 10" xfId="7880" xr:uid="{00000000-0005-0000-0000-0000960B0000}"/>
    <cellStyle name="Standard 2 2 2 3 2 10 2" xfId="21331" xr:uid="{00000000-0005-0000-0000-0000960B0000}"/>
    <cellStyle name="Standard 2 2 2 3 2 10 3" xfId="34815" xr:uid="{00000000-0005-0000-0000-0000960B0000}"/>
    <cellStyle name="Standard 2 2 2 3 2 10 4" xfId="48306" xr:uid="{00000000-0005-0000-0000-0000960B0000}"/>
    <cellStyle name="Standard 2 2 2 3 2 11" xfId="11236" xr:uid="{00000000-0005-0000-0000-0000960B0000}"/>
    <cellStyle name="Standard 2 2 2 3 2 11 2" xfId="24687" xr:uid="{00000000-0005-0000-0000-0000960B0000}"/>
    <cellStyle name="Standard 2 2 2 3 2 11 3" xfId="38171" xr:uid="{00000000-0005-0000-0000-0000960B0000}"/>
    <cellStyle name="Standard 2 2 2 3 2 11 4" xfId="51662" xr:uid="{00000000-0005-0000-0000-0000960B0000}"/>
    <cellStyle name="Standard 2 2 2 3 2 12" xfId="14617" xr:uid="{00000000-0005-0000-0000-0000960B0000}"/>
    <cellStyle name="Standard 2 2 2 3 2 13" xfId="28100" xr:uid="{00000000-0005-0000-0000-0000960B0000}"/>
    <cellStyle name="Standard 2 2 2 3 2 14" xfId="41591" xr:uid="{00000000-0005-0000-0000-0000960B0000}"/>
    <cellStyle name="Standard 2 2 2 3 2 2" xfId="1246" xr:uid="{00000000-0005-0000-0000-0000970B0000}"/>
    <cellStyle name="Standard 2 2 2 3 2 2 10" xfId="14719" xr:uid="{00000000-0005-0000-0000-0000970B0000}"/>
    <cellStyle name="Standard 2 2 2 3 2 2 11" xfId="28202" xr:uid="{00000000-0005-0000-0000-0000970B0000}"/>
    <cellStyle name="Standard 2 2 2 3 2 2 12" xfId="41693" xr:uid="{00000000-0005-0000-0000-0000970B0000}"/>
    <cellStyle name="Standard 2 2 2 3 2 2 2" xfId="1484" xr:uid="{00000000-0005-0000-0000-0000980B0000}"/>
    <cellStyle name="Standard 2 2 2 3 2 2 2 10" xfId="28452" xr:uid="{00000000-0005-0000-0000-0000980B0000}"/>
    <cellStyle name="Standard 2 2 2 3 2 2 2 11" xfId="41943" xr:uid="{00000000-0005-0000-0000-0000980B0000}"/>
    <cellStyle name="Standard 2 2 2 3 2 2 2 2" xfId="2060" xr:uid="{00000000-0005-0000-0000-0000990B0000}"/>
    <cellStyle name="Standard 2 2 2 3 2 2 2 2 2" xfId="3201" xr:uid="{00000000-0005-0000-0000-00009A0B0000}"/>
    <cellStyle name="Standard 2 2 2 3 2 2 2 2 2 2" xfId="6562" xr:uid="{00000000-0005-0000-0000-00009A0B0000}"/>
    <cellStyle name="Standard 2 2 2 3 2 2 2 2 2 2 2" xfId="20013" xr:uid="{00000000-0005-0000-0000-00009A0B0000}"/>
    <cellStyle name="Standard 2 2 2 3 2 2 2 2 2 2 3" xfId="33497" xr:uid="{00000000-0005-0000-0000-00009A0B0000}"/>
    <cellStyle name="Standard 2 2 2 3 2 2 2 2 2 2 4" xfId="46988" xr:uid="{00000000-0005-0000-0000-00009A0B0000}"/>
    <cellStyle name="Standard 2 2 2 3 2 2 2 2 2 3" xfId="9918" xr:uid="{00000000-0005-0000-0000-00009A0B0000}"/>
    <cellStyle name="Standard 2 2 2 3 2 2 2 2 2 3 2" xfId="23369" xr:uid="{00000000-0005-0000-0000-00009A0B0000}"/>
    <cellStyle name="Standard 2 2 2 3 2 2 2 2 2 3 3" xfId="36853" xr:uid="{00000000-0005-0000-0000-00009A0B0000}"/>
    <cellStyle name="Standard 2 2 2 3 2 2 2 2 2 3 4" xfId="50344" xr:uid="{00000000-0005-0000-0000-00009A0B0000}"/>
    <cellStyle name="Standard 2 2 2 3 2 2 2 2 2 4" xfId="13274" xr:uid="{00000000-0005-0000-0000-00009A0B0000}"/>
    <cellStyle name="Standard 2 2 2 3 2 2 2 2 2 4 2" xfId="26725" xr:uid="{00000000-0005-0000-0000-00009A0B0000}"/>
    <cellStyle name="Standard 2 2 2 3 2 2 2 2 2 4 3" xfId="40209" xr:uid="{00000000-0005-0000-0000-00009A0B0000}"/>
    <cellStyle name="Standard 2 2 2 3 2 2 2 2 2 4 4" xfId="53700" xr:uid="{00000000-0005-0000-0000-00009A0B0000}"/>
    <cellStyle name="Standard 2 2 2 3 2 2 2 2 2 5" xfId="16656" xr:uid="{00000000-0005-0000-0000-00009A0B0000}"/>
    <cellStyle name="Standard 2 2 2 3 2 2 2 2 2 6" xfId="30140" xr:uid="{00000000-0005-0000-0000-00009A0B0000}"/>
    <cellStyle name="Standard 2 2 2 3 2 2 2 2 2 7" xfId="43631" xr:uid="{00000000-0005-0000-0000-00009A0B0000}"/>
    <cellStyle name="Standard 2 2 2 3 2 2 2 2 3" xfId="5435" xr:uid="{00000000-0005-0000-0000-0000990B0000}"/>
    <cellStyle name="Standard 2 2 2 3 2 2 2 2 3 2" xfId="18886" xr:uid="{00000000-0005-0000-0000-0000990B0000}"/>
    <cellStyle name="Standard 2 2 2 3 2 2 2 2 3 3" xfId="32370" xr:uid="{00000000-0005-0000-0000-0000990B0000}"/>
    <cellStyle name="Standard 2 2 2 3 2 2 2 2 3 4" xfId="45861" xr:uid="{00000000-0005-0000-0000-0000990B0000}"/>
    <cellStyle name="Standard 2 2 2 3 2 2 2 2 4" xfId="8791" xr:uid="{00000000-0005-0000-0000-0000990B0000}"/>
    <cellStyle name="Standard 2 2 2 3 2 2 2 2 4 2" xfId="22242" xr:uid="{00000000-0005-0000-0000-0000990B0000}"/>
    <cellStyle name="Standard 2 2 2 3 2 2 2 2 4 3" xfId="35726" xr:uid="{00000000-0005-0000-0000-0000990B0000}"/>
    <cellStyle name="Standard 2 2 2 3 2 2 2 2 4 4" xfId="49217" xr:uid="{00000000-0005-0000-0000-0000990B0000}"/>
    <cellStyle name="Standard 2 2 2 3 2 2 2 2 5" xfId="12147" xr:uid="{00000000-0005-0000-0000-0000990B0000}"/>
    <cellStyle name="Standard 2 2 2 3 2 2 2 2 5 2" xfId="25598" xr:uid="{00000000-0005-0000-0000-0000990B0000}"/>
    <cellStyle name="Standard 2 2 2 3 2 2 2 2 5 3" xfId="39082" xr:uid="{00000000-0005-0000-0000-0000990B0000}"/>
    <cellStyle name="Standard 2 2 2 3 2 2 2 2 5 4" xfId="52573" xr:uid="{00000000-0005-0000-0000-0000990B0000}"/>
    <cellStyle name="Standard 2 2 2 3 2 2 2 2 6" xfId="15529" xr:uid="{00000000-0005-0000-0000-0000990B0000}"/>
    <cellStyle name="Standard 2 2 2 3 2 2 2 2 7" xfId="29013" xr:uid="{00000000-0005-0000-0000-0000990B0000}"/>
    <cellStyle name="Standard 2 2 2 3 2 2 2 2 8" xfId="42504" xr:uid="{00000000-0005-0000-0000-0000990B0000}"/>
    <cellStyle name="Standard 2 2 2 3 2 2 2 3" xfId="2641" xr:uid="{00000000-0005-0000-0000-00009B0B0000}"/>
    <cellStyle name="Standard 2 2 2 3 2 2 2 3 2" xfId="6002" xr:uid="{00000000-0005-0000-0000-00009B0B0000}"/>
    <cellStyle name="Standard 2 2 2 3 2 2 2 3 2 2" xfId="19453" xr:uid="{00000000-0005-0000-0000-00009B0B0000}"/>
    <cellStyle name="Standard 2 2 2 3 2 2 2 3 2 3" xfId="32937" xr:uid="{00000000-0005-0000-0000-00009B0B0000}"/>
    <cellStyle name="Standard 2 2 2 3 2 2 2 3 2 4" xfId="46428" xr:uid="{00000000-0005-0000-0000-00009B0B0000}"/>
    <cellStyle name="Standard 2 2 2 3 2 2 2 3 3" xfId="9358" xr:uid="{00000000-0005-0000-0000-00009B0B0000}"/>
    <cellStyle name="Standard 2 2 2 3 2 2 2 3 3 2" xfId="22809" xr:uid="{00000000-0005-0000-0000-00009B0B0000}"/>
    <cellStyle name="Standard 2 2 2 3 2 2 2 3 3 3" xfId="36293" xr:uid="{00000000-0005-0000-0000-00009B0B0000}"/>
    <cellStyle name="Standard 2 2 2 3 2 2 2 3 3 4" xfId="49784" xr:uid="{00000000-0005-0000-0000-00009B0B0000}"/>
    <cellStyle name="Standard 2 2 2 3 2 2 2 3 4" xfId="12714" xr:uid="{00000000-0005-0000-0000-00009B0B0000}"/>
    <cellStyle name="Standard 2 2 2 3 2 2 2 3 4 2" xfId="26165" xr:uid="{00000000-0005-0000-0000-00009B0B0000}"/>
    <cellStyle name="Standard 2 2 2 3 2 2 2 3 4 3" xfId="39649" xr:uid="{00000000-0005-0000-0000-00009B0B0000}"/>
    <cellStyle name="Standard 2 2 2 3 2 2 2 3 4 4" xfId="53140" xr:uid="{00000000-0005-0000-0000-00009B0B0000}"/>
    <cellStyle name="Standard 2 2 2 3 2 2 2 3 5" xfId="16096" xr:uid="{00000000-0005-0000-0000-00009B0B0000}"/>
    <cellStyle name="Standard 2 2 2 3 2 2 2 3 6" xfId="29580" xr:uid="{00000000-0005-0000-0000-00009B0B0000}"/>
    <cellStyle name="Standard 2 2 2 3 2 2 2 3 7" xfId="43071" xr:uid="{00000000-0005-0000-0000-00009B0B0000}"/>
    <cellStyle name="Standard 2 2 2 3 2 2 2 4" xfId="3746" xr:uid="{00000000-0005-0000-0000-00009C0B0000}"/>
    <cellStyle name="Standard 2 2 2 3 2 2 2 4 2" xfId="7107" xr:uid="{00000000-0005-0000-0000-00009C0B0000}"/>
    <cellStyle name="Standard 2 2 2 3 2 2 2 4 2 2" xfId="20558" xr:uid="{00000000-0005-0000-0000-00009C0B0000}"/>
    <cellStyle name="Standard 2 2 2 3 2 2 2 4 2 3" xfId="34042" xr:uid="{00000000-0005-0000-0000-00009C0B0000}"/>
    <cellStyle name="Standard 2 2 2 3 2 2 2 4 2 4" xfId="47533" xr:uid="{00000000-0005-0000-0000-00009C0B0000}"/>
    <cellStyle name="Standard 2 2 2 3 2 2 2 4 3" xfId="10463" xr:uid="{00000000-0005-0000-0000-00009C0B0000}"/>
    <cellStyle name="Standard 2 2 2 3 2 2 2 4 3 2" xfId="23914" xr:uid="{00000000-0005-0000-0000-00009C0B0000}"/>
    <cellStyle name="Standard 2 2 2 3 2 2 2 4 3 3" xfId="37398" xr:uid="{00000000-0005-0000-0000-00009C0B0000}"/>
    <cellStyle name="Standard 2 2 2 3 2 2 2 4 3 4" xfId="50889" xr:uid="{00000000-0005-0000-0000-00009C0B0000}"/>
    <cellStyle name="Standard 2 2 2 3 2 2 2 4 4" xfId="13819" xr:uid="{00000000-0005-0000-0000-00009C0B0000}"/>
    <cellStyle name="Standard 2 2 2 3 2 2 2 4 4 2" xfId="27270" xr:uid="{00000000-0005-0000-0000-00009C0B0000}"/>
    <cellStyle name="Standard 2 2 2 3 2 2 2 4 4 3" xfId="40754" xr:uid="{00000000-0005-0000-0000-00009C0B0000}"/>
    <cellStyle name="Standard 2 2 2 3 2 2 2 4 4 4" xfId="54245" xr:uid="{00000000-0005-0000-0000-00009C0B0000}"/>
    <cellStyle name="Standard 2 2 2 3 2 2 2 4 5" xfId="17201" xr:uid="{00000000-0005-0000-0000-00009C0B0000}"/>
    <cellStyle name="Standard 2 2 2 3 2 2 2 4 6" xfId="30685" xr:uid="{00000000-0005-0000-0000-00009C0B0000}"/>
    <cellStyle name="Standard 2 2 2 3 2 2 2 4 7" xfId="44176" xr:uid="{00000000-0005-0000-0000-00009C0B0000}"/>
    <cellStyle name="Standard 2 2 2 3 2 2 2 5" xfId="4326" xr:uid="{00000000-0005-0000-0000-00009D0B0000}"/>
    <cellStyle name="Standard 2 2 2 3 2 2 2 5 2" xfId="7683" xr:uid="{00000000-0005-0000-0000-00009D0B0000}"/>
    <cellStyle name="Standard 2 2 2 3 2 2 2 5 2 2" xfId="21134" xr:uid="{00000000-0005-0000-0000-00009D0B0000}"/>
    <cellStyle name="Standard 2 2 2 3 2 2 2 5 2 3" xfId="34618" xr:uid="{00000000-0005-0000-0000-00009D0B0000}"/>
    <cellStyle name="Standard 2 2 2 3 2 2 2 5 2 4" xfId="48109" xr:uid="{00000000-0005-0000-0000-00009D0B0000}"/>
    <cellStyle name="Standard 2 2 2 3 2 2 2 5 3" xfId="11039" xr:uid="{00000000-0005-0000-0000-00009D0B0000}"/>
    <cellStyle name="Standard 2 2 2 3 2 2 2 5 3 2" xfId="24490" xr:uid="{00000000-0005-0000-0000-00009D0B0000}"/>
    <cellStyle name="Standard 2 2 2 3 2 2 2 5 3 3" xfId="37974" xr:uid="{00000000-0005-0000-0000-00009D0B0000}"/>
    <cellStyle name="Standard 2 2 2 3 2 2 2 5 3 4" xfId="51465" xr:uid="{00000000-0005-0000-0000-00009D0B0000}"/>
    <cellStyle name="Standard 2 2 2 3 2 2 2 5 4" xfId="14395" xr:uid="{00000000-0005-0000-0000-00009D0B0000}"/>
    <cellStyle name="Standard 2 2 2 3 2 2 2 5 4 2" xfId="27846" xr:uid="{00000000-0005-0000-0000-00009D0B0000}"/>
    <cellStyle name="Standard 2 2 2 3 2 2 2 5 4 3" xfId="41330" xr:uid="{00000000-0005-0000-0000-00009D0B0000}"/>
    <cellStyle name="Standard 2 2 2 3 2 2 2 5 4 4" xfId="54821" xr:uid="{00000000-0005-0000-0000-00009D0B0000}"/>
    <cellStyle name="Standard 2 2 2 3 2 2 2 5 5" xfId="17777" xr:uid="{00000000-0005-0000-0000-00009D0B0000}"/>
    <cellStyle name="Standard 2 2 2 3 2 2 2 5 6" xfId="31261" xr:uid="{00000000-0005-0000-0000-00009D0B0000}"/>
    <cellStyle name="Standard 2 2 2 3 2 2 2 5 7" xfId="44752" xr:uid="{00000000-0005-0000-0000-00009D0B0000}"/>
    <cellStyle name="Standard 2 2 2 3 2 2 2 6" xfId="4876" xr:uid="{00000000-0005-0000-0000-0000980B0000}"/>
    <cellStyle name="Standard 2 2 2 3 2 2 2 6 2" xfId="18327" xr:uid="{00000000-0005-0000-0000-0000980B0000}"/>
    <cellStyle name="Standard 2 2 2 3 2 2 2 6 3" xfId="31811" xr:uid="{00000000-0005-0000-0000-0000980B0000}"/>
    <cellStyle name="Standard 2 2 2 3 2 2 2 6 4" xfId="45302" xr:uid="{00000000-0005-0000-0000-0000980B0000}"/>
    <cellStyle name="Standard 2 2 2 3 2 2 2 7" xfId="8232" xr:uid="{00000000-0005-0000-0000-0000980B0000}"/>
    <cellStyle name="Standard 2 2 2 3 2 2 2 7 2" xfId="21683" xr:uid="{00000000-0005-0000-0000-0000980B0000}"/>
    <cellStyle name="Standard 2 2 2 3 2 2 2 7 3" xfId="35167" xr:uid="{00000000-0005-0000-0000-0000980B0000}"/>
    <cellStyle name="Standard 2 2 2 3 2 2 2 7 4" xfId="48658" xr:uid="{00000000-0005-0000-0000-0000980B0000}"/>
    <cellStyle name="Standard 2 2 2 3 2 2 2 8" xfId="11588" xr:uid="{00000000-0005-0000-0000-0000980B0000}"/>
    <cellStyle name="Standard 2 2 2 3 2 2 2 8 2" xfId="25039" xr:uid="{00000000-0005-0000-0000-0000980B0000}"/>
    <cellStyle name="Standard 2 2 2 3 2 2 2 8 3" xfId="38523" xr:uid="{00000000-0005-0000-0000-0000980B0000}"/>
    <cellStyle name="Standard 2 2 2 3 2 2 2 8 4" xfId="52014" xr:uid="{00000000-0005-0000-0000-0000980B0000}"/>
    <cellStyle name="Standard 2 2 2 3 2 2 2 9" xfId="14969" xr:uid="{00000000-0005-0000-0000-0000980B0000}"/>
    <cellStyle name="Standard 2 2 2 3 2 2 3" xfId="1811" xr:uid="{00000000-0005-0000-0000-00009E0B0000}"/>
    <cellStyle name="Standard 2 2 2 3 2 2 3 2" xfId="2951" xr:uid="{00000000-0005-0000-0000-00009F0B0000}"/>
    <cellStyle name="Standard 2 2 2 3 2 2 3 2 2" xfId="6312" xr:uid="{00000000-0005-0000-0000-00009F0B0000}"/>
    <cellStyle name="Standard 2 2 2 3 2 2 3 2 2 2" xfId="19763" xr:uid="{00000000-0005-0000-0000-00009F0B0000}"/>
    <cellStyle name="Standard 2 2 2 3 2 2 3 2 2 3" xfId="33247" xr:uid="{00000000-0005-0000-0000-00009F0B0000}"/>
    <cellStyle name="Standard 2 2 2 3 2 2 3 2 2 4" xfId="46738" xr:uid="{00000000-0005-0000-0000-00009F0B0000}"/>
    <cellStyle name="Standard 2 2 2 3 2 2 3 2 3" xfId="9668" xr:uid="{00000000-0005-0000-0000-00009F0B0000}"/>
    <cellStyle name="Standard 2 2 2 3 2 2 3 2 3 2" xfId="23119" xr:uid="{00000000-0005-0000-0000-00009F0B0000}"/>
    <cellStyle name="Standard 2 2 2 3 2 2 3 2 3 3" xfId="36603" xr:uid="{00000000-0005-0000-0000-00009F0B0000}"/>
    <cellStyle name="Standard 2 2 2 3 2 2 3 2 3 4" xfId="50094" xr:uid="{00000000-0005-0000-0000-00009F0B0000}"/>
    <cellStyle name="Standard 2 2 2 3 2 2 3 2 4" xfId="13024" xr:uid="{00000000-0005-0000-0000-00009F0B0000}"/>
    <cellStyle name="Standard 2 2 2 3 2 2 3 2 4 2" xfId="26475" xr:uid="{00000000-0005-0000-0000-00009F0B0000}"/>
    <cellStyle name="Standard 2 2 2 3 2 2 3 2 4 3" xfId="39959" xr:uid="{00000000-0005-0000-0000-00009F0B0000}"/>
    <cellStyle name="Standard 2 2 2 3 2 2 3 2 4 4" xfId="53450" xr:uid="{00000000-0005-0000-0000-00009F0B0000}"/>
    <cellStyle name="Standard 2 2 2 3 2 2 3 2 5" xfId="16406" xr:uid="{00000000-0005-0000-0000-00009F0B0000}"/>
    <cellStyle name="Standard 2 2 2 3 2 2 3 2 6" xfId="29890" xr:uid="{00000000-0005-0000-0000-00009F0B0000}"/>
    <cellStyle name="Standard 2 2 2 3 2 2 3 2 7" xfId="43381" xr:uid="{00000000-0005-0000-0000-00009F0B0000}"/>
    <cellStyle name="Standard 2 2 2 3 2 2 3 3" xfId="5185" xr:uid="{00000000-0005-0000-0000-00009E0B0000}"/>
    <cellStyle name="Standard 2 2 2 3 2 2 3 3 2" xfId="18636" xr:uid="{00000000-0005-0000-0000-00009E0B0000}"/>
    <cellStyle name="Standard 2 2 2 3 2 2 3 3 3" xfId="32120" xr:uid="{00000000-0005-0000-0000-00009E0B0000}"/>
    <cellStyle name="Standard 2 2 2 3 2 2 3 3 4" xfId="45611" xr:uid="{00000000-0005-0000-0000-00009E0B0000}"/>
    <cellStyle name="Standard 2 2 2 3 2 2 3 4" xfId="8541" xr:uid="{00000000-0005-0000-0000-00009E0B0000}"/>
    <cellStyle name="Standard 2 2 2 3 2 2 3 4 2" xfId="21992" xr:uid="{00000000-0005-0000-0000-00009E0B0000}"/>
    <cellStyle name="Standard 2 2 2 3 2 2 3 4 3" xfId="35476" xr:uid="{00000000-0005-0000-0000-00009E0B0000}"/>
    <cellStyle name="Standard 2 2 2 3 2 2 3 4 4" xfId="48967" xr:uid="{00000000-0005-0000-0000-00009E0B0000}"/>
    <cellStyle name="Standard 2 2 2 3 2 2 3 5" xfId="11897" xr:uid="{00000000-0005-0000-0000-00009E0B0000}"/>
    <cellStyle name="Standard 2 2 2 3 2 2 3 5 2" xfId="25348" xr:uid="{00000000-0005-0000-0000-00009E0B0000}"/>
    <cellStyle name="Standard 2 2 2 3 2 2 3 5 3" xfId="38832" xr:uid="{00000000-0005-0000-0000-00009E0B0000}"/>
    <cellStyle name="Standard 2 2 2 3 2 2 3 5 4" xfId="52323" xr:uid="{00000000-0005-0000-0000-00009E0B0000}"/>
    <cellStyle name="Standard 2 2 2 3 2 2 3 6" xfId="15279" xr:uid="{00000000-0005-0000-0000-00009E0B0000}"/>
    <cellStyle name="Standard 2 2 2 3 2 2 3 7" xfId="28763" xr:uid="{00000000-0005-0000-0000-00009E0B0000}"/>
    <cellStyle name="Standard 2 2 2 3 2 2 3 8" xfId="42254" xr:uid="{00000000-0005-0000-0000-00009E0B0000}"/>
    <cellStyle name="Standard 2 2 2 3 2 2 4" xfId="2390" xr:uid="{00000000-0005-0000-0000-0000A00B0000}"/>
    <cellStyle name="Standard 2 2 2 3 2 2 4 2" xfId="5752" xr:uid="{00000000-0005-0000-0000-0000A00B0000}"/>
    <cellStyle name="Standard 2 2 2 3 2 2 4 2 2" xfId="19203" xr:uid="{00000000-0005-0000-0000-0000A00B0000}"/>
    <cellStyle name="Standard 2 2 2 3 2 2 4 2 3" xfId="32687" xr:uid="{00000000-0005-0000-0000-0000A00B0000}"/>
    <cellStyle name="Standard 2 2 2 3 2 2 4 2 4" xfId="46178" xr:uid="{00000000-0005-0000-0000-0000A00B0000}"/>
    <cellStyle name="Standard 2 2 2 3 2 2 4 3" xfId="9108" xr:uid="{00000000-0005-0000-0000-0000A00B0000}"/>
    <cellStyle name="Standard 2 2 2 3 2 2 4 3 2" xfId="22559" xr:uid="{00000000-0005-0000-0000-0000A00B0000}"/>
    <cellStyle name="Standard 2 2 2 3 2 2 4 3 3" xfId="36043" xr:uid="{00000000-0005-0000-0000-0000A00B0000}"/>
    <cellStyle name="Standard 2 2 2 3 2 2 4 3 4" xfId="49534" xr:uid="{00000000-0005-0000-0000-0000A00B0000}"/>
    <cellStyle name="Standard 2 2 2 3 2 2 4 4" xfId="12464" xr:uid="{00000000-0005-0000-0000-0000A00B0000}"/>
    <cellStyle name="Standard 2 2 2 3 2 2 4 4 2" xfId="25915" xr:uid="{00000000-0005-0000-0000-0000A00B0000}"/>
    <cellStyle name="Standard 2 2 2 3 2 2 4 4 3" xfId="39399" xr:uid="{00000000-0005-0000-0000-0000A00B0000}"/>
    <cellStyle name="Standard 2 2 2 3 2 2 4 4 4" xfId="52890" xr:uid="{00000000-0005-0000-0000-0000A00B0000}"/>
    <cellStyle name="Standard 2 2 2 3 2 2 4 5" xfId="15846" xr:uid="{00000000-0005-0000-0000-0000A00B0000}"/>
    <cellStyle name="Standard 2 2 2 3 2 2 4 6" xfId="29330" xr:uid="{00000000-0005-0000-0000-0000A00B0000}"/>
    <cellStyle name="Standard 2 2 2 3 2 2 4 7" xfId="42821" xr:uid="{00000000-0005-0000-0000-0000A00B0000}"/>
    <cellStyle name="Standard 2 2 2 3 2 2 5" xfId="3496" xr:uid="{00000000-0005-0000-0000-0000A10B0000}"/>
    <cellStyle name="Standard 2 2 2 3 2 2 5 2" xfId="6857" xr:uid="{00000000-0005-0000-0000-0000A10B0000}"/>
    <cellStyle name="Standard 2 2 2 3 2 2 5 2 2" xfId="20308" xr:uid="{00000000-0005-0000-0000-0000A10B0000}"/>
    <cellStyle name="Standard 2 2 2 3 2 2 5 2 3" xfId="33792" xr:uid="{00000000-0005-0000-0000-0000A10B0000}"/>
    <cellStyle name="Standard 2 2 2 3 2 2 5 2 4" xfId="47283" xr:uid="{00000000-0005-0000-0000-0000A10B0000}"/>
    <cellStyle name="Standard 2 2 2 3 2 2 5 3" xfId="10213" xr:uid="{00000000-0005-0000-0000-0000A10B0000}"/>
    <cellStyle name="Standard 2 2 2 3 2 2 5 3 2" xfId="23664" xr:uid="{00000000-0005-0000-0000-0000A10B0000}"/>
    <cellStyle name="Standard 2 2 2 3 2 2 5 3 3" xfId="37148" xr:uid="{00000000-0005-0000-0000-0000A10B0000}"/>
    <cellStyle name="Standard 2 2 2 3 2 2 5 3 4" xfId="50639" xr:uid="{00000000-0005-0000-0000-0000A10B0000}"/>
    <cellStyle name="Standard 2 2 2 3 2 2 5 4" xfId="13569" xr:uid="{00000000-0005-0000-0000-0000A10B0000}"/>
    <cellStyle name="Standard 2 2 2 3 2 2 5 4 2" xfId="27020" xr:uid="{00000000-0005-0000-0000-0000A10B0000}"/>
    <cellStyle name="Standard 2 2 2 3 2 2 5 4 3" xfId="40504" xr:uid="{00000000-0005-0000-0000-0000A10B0000}"/>
    <cellStyle name="Standard 2 2 2 3 2 2 5 4 4" xfId="53995" xr:uid="{00000000-0005-0000-0000-0000A10B0000}"/>
    <cellStyle name="Standard 2 2 2 3 2 2 5 5" xfId="16951" xr:uid="{00000000-0005-0000-0000-0000A10B0000}"/>
    <cellStyle name="Standard 2 2 2 3 2 2 5 6" xfId="30435" xr:uid="{00000000-0005-0000-0000-0000A10B0000}"/>
    <cellStyle name="Standard 2 2 2 3 2 2 5 7" xfId="43926" xr:uid="{00000000-0005-0000-0000-0000A10B0000}"/>
    <cellStyle name="Standard 2 2 2 3 2 2 6" xfId="4076" xr:uid="{00000000-0005-0000-0000-0000A20B0000}"/>
    <cellStyle name="Standard 2 2 2 3 2 2 6 2" xfId="7433" xr:uid="{00000000-0005-0000-0000-0000A20B0000}"/>
    <cellStyle name="Standard 2 2 2 3 2 2 6 2 2" xfId="20884" xr:uid="{00000000-0005-0000-0000-0000A20B0000}"/>
    <cellStyle name="Standard 2 2 2 3 2 2 6 2 3" xfId="34368" xr:uid="{00000000-0005-0000-0000-0000A20B0000}"/>
    <cellStyle name="Standard 2 2 2 3 2 2 6 2 4" xfId="47859" xr:uid="{00000000-0005-0000-0000-0000A20B0000}"/>
    <cellStyle name="Standard 2 2 2 3 2 2 6 3" xfId="10789" xr:uid="{00000000-0005-0000-0000-0000A20B0000}"/>
    <cellStyle name="Standard 2 2 2 3 2 2 6 3 2" xfId="24240" xr:uid="{00000000-0005-0000-0000-0000A20B0000}"/>
    <cellStyle name="Standard 2 2 2 3 2 2 6 3 3" xfId="37724" xr:uid="{00000000-0005-0000-0000-0000A20B0000}"/>
    <cellStyle name="Standard 2 2 2 3 2 2 6 3 4" xfId="51215" xr:uid="{00000000-0005-0000-0000-0000A20B0000}"/>
    <cellStyle name="Standard 2 2 2 3 2 2 6 4" xfId="14145" xr:uid="{00000000-0005-0000-0000-0000A20B0000}"/>
    <cellStyle name="Standard 2 2 2 3 2 2 6 4 2" xfId="27596" xr:uid="{00000000-0005-0000-0000-0000A20B0000}"/>
    <cellStyle name="Standard 2 2 2 3 2 2 6 4 3" xfId="41080" xr:uid="{00000000-0005-0000-0000-0000A20B0000}"/>
    <cellStyle name="Standard 2 2 2 3 2 2 6 4 4" xfId="54571" xr:uid="{00000000-0005-0000-0000-0000A20B0000}"/>
    <cellStyle name="Standard 2 2 2 3 2 2 6 5" xfId="17527" xr:uid="{00000000-0005-0000-0000-0000A20B0000}"/>
    <cellStyle name="Standard 2 2 2 3 2 2 6 6" xfId="31011" xr:uid="{00000000-0005-0000-0000-0000A20B0000}"/>
    <cellStyle name="Standard 2 2 2 3 2 2 6 7" xfId="44502" xr:uid="{00000000-0005-0000-0000-0000A20B0000}"/>
    <cellStyle name="Standard 2 2 2 3 2 2 7" xfId="4626" xr:uid="{00000000-0005-0000-0000-0000970B0000}"/>
    <cellStyle name="Standard 2 2 2 3 2 2 7 2" xfId="18077" xr:uid="{00000000-0005-0000-0000-0000970B0000}"/>
    <cellStyle name="Standard 2 2 2 3 2 2 7 3" xfId="31561" xr:uid="{00000000-0005-0000-0000-0000970B0000}"/>
    <cellStyle name="Standard 2 2 2 3 2 2 7 4" xfId="45052" xr:uid="{00000000-0005-0000-0000-0000970B0000}"/>
    <cellStyle name="Standard 2 2 2 3 2 2 8" xfId="7982" xr:uid="{00000000-0005-0000-0000-0000970B0000}"/>
    <cellStyle name="Standard 2 2 2 3 2 2 8 2" xfId="21433" xr:uid="{00000000-0005-0000-0000-0000970B0000}"/>
    <cellStyle name="Standard 2 2 2 3 2 2 8 3" xfId="34917" xr:uid="{00000000-0005-0000-0000-0000970B0000}"/>
    <cellStyle name="Standard 2 2 2 3 2 2 8 4" xfId="48408" xr:uid="{00000000-0005-0000-0000-0000970B0000}"/>
    <cellStyle name="Standard 2 2 2 3 2 2 9" xfId="11338" xr:uid="{00000000-0005-0000-0000-0000970B0000}"/>
    <cellStyle name="Standard 2 2 2 3 2 2 9 2" xfId="24789" xr:uid="{00000000-0005-0000-0000-0000970B0000}"/>
    <cellStyle name="Standard 2 2 2 3 2 2 9 3" xfId="38273" xr:uid="{00000000-0005-0000-0000-0000970B0000}"/>
    <cellStyle name="Standard 2 2 2 3 2 2 9 4" xfId="51764" xr:uid="{00000000-0005-0000-0000-0000970B0000}"/>
    <cellStyle name="Standard 2 2 2 3 2 3" xfId="1324" xr:uid="{00000000-0005-0000-0000-0000A30B0000}"/>
    <cellStyle name="Standard 2 2 2 3 2 3 10" xfId="14804" xr:uid="{00000000-0005-0000-0000-0000A30B0000}"/>
    <cellStyle name="Standard 2 2 2 3 2 3 11" xfId="28287" xr:uid="{00000000-0005-0000-0000-0000A30B0000}"/>
    <cellStyle name="Standard 2 2 2 3 2 3 12" xfId="41778" xr:uid="{00000000-0005-0000-0000-0000A30B0000}"/>
    <cellStyle name="Standard 2 2 2 3 2 3 2" xfId="1568" xr:uid="{00000000-0005-0000-0000-0000A40B0000}"/>
    <cellStyle name="Standard 2 2 2 3 2 3 2 10" xfId="28537" xr:uid="{00000000-0005-0000-0000-0000A40B0000}"/>
    <cellStyle name="Standard 2 2 2 3 2 3 2 11" xfId="42028" xr:uid="{00000000-0005-0000-0000-0000A40B0000}"/>
    <cellStyle name="Standard 2 2 2 3 2 3 2 2" xfId="2145" xr:uid="{00000000-0005-0000-0000-0000A50B0000}"/>
    <cellStyle name="Standard 2 2 2 3 2 3 2 2 2" xfId="3286" xr:uid="{00000000-0005-0000-0000-0000A60B0000}"/>
    <cellStyle name="Standard 2 2 2 3 2 3 2 2 2 2" xfId="6647" xr:uid="{00000000-0005-0000-0000-0000A60B0000}"/>
    <cellStyle name="Standard 2 2 2 3 2 3 2 2 2 2 2" xfId="20098" xr:uid="{00000000-0005-0000-0000-0000A60B0000}"/>
    <cellStyle name="Standard 2 2 2 3 2 3 2 2 2 2 3" xfId="33582" xr:uid="{00000000-0005-0000-0000-0000A60B0000}"/>
    <cellStyle name="Standard 2 2 2 3 2 3 2 2 2 2 4" xfId="47073" xr:uid="{00000000-0005-0000-0000-0000A60B0000}"/>
    <cellStyle name="Standard 2 2 2 3 2 3 2 2 2 3" xfId="10003" xr:uid="{00000000-0005-0000-0000-0000A60B0000}"/>
    <cellStyle name="Standard 2 2 2 3 2 3 2 2 2 3 2" xfId="23454" xr:uid="{00000000-0005-0000-0000-0000A60B0000}"/>
    <cellStyle name="Standard 2 2 2 3 2 3 2 2 2 3 3" xfId="36938" xr:uid="{00000000-0005-0000-0000-0000A60B0000}"/>
    <cellStyle name="Standard 2 2 2 3 2 3 2 2 2 3 4" xfId="50429" xr:uid="{00000000-0005-0000-0000-0000A60B0000}"/>
    <cellStyle name="Standard 2 2 2 3 2 3 2 2 2 4" xfId="13359" xr:uid="{00000000-0005-0000-0000-0000A60B0000}"/>
    <cellStyle name="Standard 2 2 2 3 2 3 2 2 2 4 2" xfId="26810" xr:uid="{00000000-0005-0000-0000-0000A60B0000}"/>
    <cellStyle name="Standard 2 2 2 3 2 3 2 2 2 4 3" xfId="40294" xr:uid="{00000000-0005-0000-0000-0000A60B0000}"/>
    <cellStyle name="Standard 2 2 2 3 2 3 2 2 2 4 4" xfId="53785" xr:uid="{00000000-0005-0000-0000-0000A60B0000}"/>
    <cellStyle name="Standard 2 2 2 3 2 3 2 2 2 5" xfId="16741" xr:uid="{00000000-0005-0000-0000-0000A60B0000}"/>
    <cellStyle name="Standard 2 2 2 3 2 3 2 2 2 6" xfId="30225" xr:uid="{00000000-0005-0000-0000-0000A60B0000}"/>
    <cellStyle name="Standard 2 2 2 3 2 3 2 2 2 7" xfId="43716" xr:uid="{00000000-0005-0000-0000-0000A60B0000}"/>
    <cellStyle name="Standard 2 2 2 3 2 3 2 2 3" xfId="5520" xr:uid="{00000000-0005-0000-0000-0000A50B0000}"/>
    <cellStyle name="Standard 2 2 2 3 2 3 2 2 3 2" xfId="18971" xr:uid="{00000000-0005-0000-0000-0000A50B0000}"/>
    <cellStyle name="Standard 2 2 2 3 2 3 2 2 3 3" xfId="32455" xr:uid="{00000000-0005-0000-0000-0000A50B0000}"/>
    <cellStyle name="Standard 2 2 2 3 2 3 2 2 3 4" xfId="45946" xr:uid="{00000000-0005-0000-0000-0000A50B0000}"/>
    <cellStyle name="Standard 2 2 2 3 2 3 2 2 4" xfId="8876" xr:uid="{00000000-0005-0000-0000-0000A50B0000}"/>
    <cellStyle name="Standard 2 2 2 3 2 3 2 2 4 2" xfId="22327" xr:uid="{00000000-0005-0000-0000-0000A50B0000}"/>
    <cellStyle name="Standard 2 2 2 3 2 3 2 2 4 3" xfId="35811" xr:uid="{00000000-0005-0000-0000-0000A50B0000}"/>
    <cellStyle name="Standard 2 2 2 3 2 3 2 2 4 4" xfId="49302" xr:uid="{00000000-0005-0000-0000-0000A50B0000}"/>
    <cellStyle name="Standard 2 2 2 3 2 3 2 2 5" xfId="12232" xr:uid="{00000000-0005-0000-0000-0000A50B0000}"/>
    <cellStyle name="Standard 2 2 2 3 2 3 2 2 5 2" xfId="25683" xr:uid="{00000000-0005-0000-0000-0000A50B0000}"/>
    <cellStyle name="Standard 2 2 2 3 2 3 2 2 5 3" xfId="39167" xr:uid="{00000000-0005-0000-0000-0000A50B0000}"/>
    <cellStyle name="Standard 2 2 2 3 2 3 2 2 5 4" xfId="52658" xr:uid="{00000000-0005-0000-0000-0000A50B0000}"/>
    <cellStyle name="Standard 2 2 2 3 2 3 2 2 6" xfId="15614" xr:uid="{00000000-0005-0000-0000-0000A50B0000}"/>
    <cellStyle name="Standard 2 2 2 3 2 3 2 2 7" xfId="29098" xr:uid="{00000000-0005-0000-0000-0000A50B0000}"/>
    <cellStyle name="Standard 2 2 2 3 2 3 2 2 8" xfId="42589" xr:uid="{00000000-0005-0000-0000-0000A50B0000}"/>
    <cellStyle name="Standard 2 2 2 3 2 3 2 3" xfId="2726" xr:uid="{00000000-0005-0000-0000-0000A70B0000}"/>
    <cellStyle name="Standard 2 2 2 3 2 3 2 3 2" xfId="6087" xr:uid="{00000000-0005-0000-0000-0000A70B0000}"/>
    <cellStyle name="Standard 2 2 2 3 2 3 2 3 2 2" xfId="19538" xr:uid="{00000000-0005-0000-0000-0000A70B0000}"/>
    <cellStyle name="Standard 2 2 2 3 2 3 2 3 2 3" xfId="33022" xr:uid="{00000000-0005-0000-0000-0000A70B0000}"/>
    <cellStyle name="Standard 2 2 2 3 2 3 2 3 2 4" xfId="46513" xr:uid="{00000000-0005-0000-0000-0000A70B0000}"/>
    <cellStyle name="Standard 2 2 2 3 2 3 2 3 3" xfId="9443" xr:uid="{00000000-0005-0000-0000-0000A70B0000}"/>
    <cellStyle name="Standard 2 2 2 3 2 3 2 3 3 2" xfId="22894" xr:uid="{00000000-0005-0000-0000-0000A70B0000}"/>
    <cellStyle name="Standard 2 2 2 3 2 3 2 3 3 3" xfId="36378" xr:uid="{00000000-0005-0000-0000-0000A70B0000}"/>
    <cellStyle name="Standard 2 2 2 3 2 3 2 3 3 4" xfId="49869" xr:uid="{00000000-0005-0000-0000-0000A70B0000}"/>
    <cellStyle name="Standard 2 2 2 3 2 3 2 3 4" xfId="12799" xr:uid="{00000000-0005-0000-0000-0000A70B0000}"/>
    <cellStyle name="Standard 2 2 2 3 2 3 2 3 4 2" xfId="26250" xr:uid="{00000000-0005-0000-0000-0000A70B0000}"/>
    <cellStyle name="Standard 2 2 2 3 2 3 2 3 4 3" xfId="39734" xr:uid="{00000000-0005-0000-0000-0000A70B0000}"/>
    <cellStyle name="Standard 2 2 2 3 2 3 2 3 4 4" xfId="53225" xr:uid="{00000000-0005-0000-0000-0000A70B0000}"/>
    <cellStyle name="Standard 2 2 2 3 2 3 2 3 5" xfId="16181" xr:uid="{00000000-0005-0000-0000-0000A70B0000}"/>
    <cellStyle name="Standard 2 2 2 3 2 3 2 3 6" xfId="29665" xr:uid="{00000000-0005-0000-0000-0000A70B0000}"/>
    <cellStyle name="Standard 2 2 2 3 2 3 2 3 7" xfId="43156" xr:uid="{00000000-0005-0000-0000-0000A70B0000}"/>
    <cellStyle name="Standard 2 2 2 3 2 3 2 4" xfId="3831" xr:uid="{00000000-0005-0000-0000-0000A80B0000}"/>
    <cellStyle name="Standard 2 2 2 3 2 3 2 4 2" xfId="7192" xr:uid="{00000000-0005-0000-0000-0000A80B0000}"/>
    <cellStyle name="Standard 2 2 2 3 2 3 2 4 2 2" xfId="20643" xr:uid="{00000000-0005-0000-0000-0000A80B0000}"/>
    <cellStyle name="Standard 2 2 2 3 2 3 2 4 2 3" xfId="34127" xr:uid="{00000000-0005-0000-0000-0000A80B0000}"/>
    <cellStyle name="Standard 2 2 2 3 2 3 2 4 2 4" xfId="47618" xr:uid="{00000000-0005-0000-0000-0000A80B0000}"/>
    <cellStyle name="Standard 2 2 2 3 2 3 2 4 3" xfId="10548" xr:uid="{00000000-0005-0000-0000-0000A80B0000}"/>
    <cellStyle name="Standard 2 2 2 3 2 3 2 4 3 2" xfId="23999" xr:uid="{00000000-0005-0000-0000-0000A80B0000}"/>
    <cellStyle name="Standard 2 2 2 3 2 3 2 4 3 3" xfId="37483" xr:uid="{00000000-0005-0000-0000-0000A80B0000}"/>
    <cellStyle name="Standard 2 2 2 3 2 3 2 4 3 4" xfId="50974" xr:uid="{00000000-0005-0000-0000-0000A80B0000}"/>
    <cellStyle name="Standard 2 2 2 3 2 3 2 4 4" xfId="13904" xr:uid="{00000000-0005-0000-0000-0000A80B0000}"/>
    <cellStyle name="Standard 2 2 2 3 2 3 2 4 4 2" xfId="27355" xr:uid="{00000000-0005-0000-0000-0000A80B0000}"/>
    <cellStyle name="Standard 2 2 2 3 2 3 2 4 4 3" xfId="40839" xr:uid="{00000000-0005-0000-0000-0000A80B0000}"/>
    <cellStyle name="Standard 2 2 2 3 2 3 2 4 4 4" xfId="54330" xr:uid="{00000000-0005-0000-0000-0000A80B0000}"/>
    <cellStyle name="Standard 2 2 2 3 2 3 2 4 5" xfId="17286" xr:uid="{00000000-0005-0000-0000-0000A80B0000}"/>
    <cellStyle name="Standard 2 2 2 3 2 3 2 4 6" xfId="30770" xr:uid="{00000000-0005-0000-0000-0000A80B0000}"/>
    <cellStyle name="Standard 2 2 2 3 2 3 2 4 7" xfId="44261" xr:uid="{00000000-0005-0000-0000-0000A80B0000}"/>
    <cellStyle name="Standard 2 2 2 3 2 3 2 5" xfId="4411" xr:uid="{00000000-0005-0000-0000-0000A90B0000}"/>
    <cellStyle name="Standard 2 2 2 3 2 3 2 5 2" xfId="7768" xr:uid="{00000000-0005-0000-0000-0000A90B0000}"/>
    <cellStyle name="Standard 2 2 2 3 2 3 2 5 2 2" xfId="21219" xr:uid="{00000000-0005-0000-0000-0000A90B0000}"/>
    <cellStyle name="Standard 2 2 2 3 2 3 2 5 2 3" xfId="34703" xr:uid="{00000000-0005-0000-0000-0000A90B0000}"/>
    <cellStyle name="Standard 2 2 2 3 2 3 2 5 2 4" xfId="48194" xr:uid="{00000000-0005-0000-0000-0000A90B0000}"/>
    <cellStyle name="Standard 2 2 2 3 2 3 2 5 3" xfId="11124" xr:uid="{00000000-0005-0000-0000-0000A90B0000}"/>
    <cellStyle name="Standard 2 2 2 3 2 3 2 5 3 2" xfId="24575" xr:uid="{00000000-0005-0000-0000-0000A90B0000}"/>
    <cellStyle name="Standard 2 2 2 3 2 3 2 5 3 3" xfId="38059" xr:uid="{00000000-0005-0000-0000-0000A90B0000}"/>
    <cellStyle name="Standard 2 2 2 3 2 3 2 5 3 4" xfId="51550" xr:uid="{00000000-0005-0000-0000-0000A90B0000}"/>
    <cellStyle name="Standard 2 2 2 3 2 3 2 5 4" xfId="14480" xr:uid="{00000000-0005-0000-0000-0000A90B0000}"/>
    <cellStyle name="Standard 2 2 2 3 2 3 2 5 4 2" xfId="27931" xr:uid="{00000000-0005-0000-0000-0000A90B0000}"/>
    <cellStyle name="Standard 2 2 2 3 2 3 2 5 4 3" xfId="41415" xr:uid="{00000000-0005-0000-0000-0000A90B0000}"/>
    <cellStyle name="Standard 2 2 2 3 2 3 2 5 4 4" xfId="54906" xr:uid="{00000000-0005-0000-0000-0000A90B0000}"/>
    <cellStyle name="Standard 2 2 2 3 2 3 2 5 5" xfId="17862" xr:uid="{00000000-0005-0000-0000-0000A90B0000}"/>
    <cellStyle name="Standard 2 2 2 3 2 3 2 5 6" xfId="31346" xr:uid="{00000000-0005-0000-0000-0000A90B0000}"/>
    <cellStyle name="Standard 2 2 2 3 2 3 2 5 7" xfId="44837" xr:uid="{00000000-0005-0000-0000-0000A90B0000}"/>
    <cellStyle name="Standard 2 2 2 3 2 3 2 6" xfId="4961" xr:uid="{00000000-0005-0000-0000-0000A40B0000}"/>
    <cellStyle name="Standard 2 2 2 3 2 3 2 6 2" xfId="18412" xr:uid="{00000000-0005-0000-0000-0000A40B0000}"/>
    <cellStyle name="Standard 2 2 2 3 2 3 2 6 3" xfId="31896" xr:uid="{00000000-0005-0000-0000-0000A40B0000}"/>
    <cellStyle name="Standard 2 2 2 3 2 3 2 6 4" xfId="45387" xr:uid="{00000000-0005-0000-0000-0000A40B0000}"/>
    <cellStyle name="Standard 2 2 2 3 2 3 2 7" xfId="8317" xr:uid="{00000000-0005-0000-0000-0000A40B0000}"/>
    <cellStyle name="Standard 2 2 2 3 2 3 2 7 2" xfId="21768" xr:uid="{00000000-0005-0000-0000-0000A40B0000}"/>
    <cellStyle name="Standard 2 2 2 3 2 3 2 7 3" xfId="35252" xr:uid="{00000000-0005-0000-0000-0000A40B0000}"/>
    <cellStyle name="Standard 2 2 2 3 2 3 2 7 4" xfId="48743" xr:uid="{00000000-0005-0000-0000-0000A40B0000}"/>
    <cellStyle name="Standard 2 2 2 3 2 3 2 8" xfId="11673" xr:uid="{00000000-0005-0000-0000-0000A40B0000}"/>
    <cellStyle name="Standard 2 2 2 3 2 3 2 8 2" xfId="25124" xr:uid="{00000000-0005-0000-0000-0000A40B0000}"/>
    <cellStyle name="Standard 2 2 2 3 2 3 2 8 3" xfId="38608" xr:uid="{00000000-0005-0000-0000-0000A40B0000}"/>
    <cellStyle name="Standard 2 2 2 3 2 3 2 8 4" xfId="52099" xr:uid="{00000000-0005-0000-0000-0000A40B0000}"/>
    <cellStyle name="Standard 2 2 2 3 2 3 2 9" xfId="15054" xr:uid="{00000000-0005-0000-0000-0000A40B0000}"/>
    <cellStyle name="Standard 2 2 2 3 2 3 3" xfId="1896" xr:uid="{00000000-0005-0000-0000-0000AA0B0000}"/>
    <cellStyle name="Standard 2 2 2 3 2 3 3 2" xfId="3036" xr:uid="{00000000-0005-0000-0000-0000AB0B0000}"/>
    <cellStyle name="Standard 2 2 2 3 2 3 3 2 2" xfId="6397" xr:uid="{00000000-0005-0000-0000-0000AB0B0000}"/>
    <cellStyle name="Standard 2 2 2 3 2 3 3 2 2 2" xfId="19848" xr:uid="{00000000-0005-0000-0000-0000AB0B0000}"/>
    <cellStyle name="Standard 2 2 2 3 2 3 3 2 2 3" xfId="33332" xr:uid="{00000000-0005-0000-0000-0000AB0B0000}"/>
    <cellStyle name="Standard 2 2 2 3 2 3 3 2 2 4" xfId="46823" xr:uid="{00000000-0005-0000-0000-0000AB0B0000}"/>
    <cellStyle name="Standard 2 2 2 3 2 3 3 2 3" xfId="9753" xr:uid="{00000000-0005-0000-0000-0000AB0B0000}"/>
    <cellStyle name="Standard 2 2 2 3 2 3 3 2 3 2" xfId="23204" xr:uid="{00000000-0005-0000-0000-0000AB0B0000}"/>
    <cellStyle name="Standard 2 2 2 3 2 3 3 2 3 3" xfId="36688" xr:uid="{00000000-0005-0000-0000-0000AB0B0000}"/>
    <cellStyle name="Standard 2 2 2 3 2 3 3 2 3 4" xfId="50179" xr:uid="{00000000-0005-0000-0000-0000AB0B0000}"/>
    <cellStyle name="Standard 2 2 2 3 2 3 3 2 4" xfId="13109" xr:uid="{00000000-0005-0000-0000-0000AB0B0000}"/>
    <cellStyle name="Standard 2 2 2 3 2 3 3 2 4 2" xfId="26560" xr:uid="{00000000-0005-0000-0000-0000AB0B0000}"/>
    <cellStyle name="Standard 2 2 2 3 2 3 3 2 4 3" xfId="40044" xr:uid="{00000000-0005-0000-0000-0000AB0B0000}"/>
    <cellStyle name="Standard 2 2 2 3 2 3 3 2 4 4" xfId="53535" xr:uid="{00000000-0005-0000-0000-0000AB0B0000}"/>
    <cellStyle name="Standard 2 2 2 3 2 3 3 2 5" xfId="16491" xr:uid="{00000000-0005-0000-0000-0000AB0B0000}"/>
    <cellStyle name="Standard 2 2 2 3 2 3 3 2 6" xfId="29975" xr:uid="{00000000-0005-0000-0000-0000AB0B0000}"/>
    <cellStyle name="Standard 2 2 2 3 2 3 3 2 7" xfId="43466" xr:uid="{00000000-0005-0000-0000-0000AB0B0000}"/>
    <cellStyle name="Standard 2 2 2 3 2 3 3 3" xfId="5270" xr:uid="{00000000-0005-0000-0000-0000AA0B0000}"/>
    <cellStyle name="Standard 2 2 2 3 2 3 3 3 2" xfId="18721" xr:uid="{00000000-0005-0000-0000-0000AA0B0000}"/>
    <cellStyle name="Standard 2 2 2 3 2 3 3 3 3" xfId="32205" xr:uid="{00000000-0005-0000-0000-0000AA0B0000}"/>
    <cellStyle name="Standard 2 2 2 3 2 3 3 3 4" xfId="45696" xr:uid="{00000000-0005-0000-0000-0000AA0B0000}"/>
    <cellStyle name="Standard 2 2 2 3 2 3 3 4" xfId="8626" xr:uid="{00000000-0005-0000-0000-0000AA0B0000}"/>
    <cellStyle name="Standard 2 2 2 3 2 3 3 4 2" xfId="22077" xr:uid="{00000000-0005-0000-0000-0000AA0B0000}"/>
    <cellStyle name="Standard 2 2 2 3 2 3 3 4 3" xfId="35561" xr:uid="{00000000-0005-0000-0000-0000AA0B0000}"/>
    <cellStyle name="Standard 2 2 2 3 2 3 3 4 4" xfId="49052" xr:uid="{00000000-0005-0000-0000-0000AA0B0000}"/>
    <cellStyle name="Standard 2 2 2 3 2 3 3 5" xfId="11982" xr:uid="{00000000-0005-0000-0000-0000AA0B0000}"/>
    <cellStyle name="Standard 2 2 2 3 2 3 3 5 2" xfId="25433" xr:uid="{00000000-0005-0000-0000-0000AA0B0000}"/>
    <cellStyle name="Standard 2 2 2 3 2 3 3 5 3" xfId="38917" xr:uid="{00000000-0005-0000-0000-0000AA0B0000}"/>
    <cellStyle name="Standard 2 2 2 3 2 3 3 5 4" xfId="52408" xr:uid="{00000000-0005-0000-0000-0000AA0B0000}"/>
    <cellStyle name="Standard 2 2 2 3 2 3 3 6" xfId="15364" xr:uid="{00000000-0005-0000-0000-0000AA0B0000}"/>
    <cellStyle name="Standard 2 2 2 3 2 3 3 7" xfId="28848" xr:uid="{00000000-0005-0000-0000-0000AA0B0000}"/>
    <cellStyle name="Standard 2 2 2 3 2 3 3 8" xfId="42339" xr:uid="{00000000-0005-0000-0000-0000AA0B0000}"/>
    <cellStyle name="Standard 2 2 2 3 2 3 4" xfId="2475" xr:uid="{00000000-0005-0000-0000-0000AC0B0000}"/>
    <cellStyle name="Standard 2 2 2 3 2 3 4 2" xfId="5837" xr:uid="{00000000-0005-0000-0000-0000AC0B0000}"/>
    <cellStyle name="Standard 2 2 2 3 2 3 4 2 2" xfId="19288" xr:uid="{00000000-0005-0000-0000-0000AC0B0000}"/>
    <cellStyle name="Standard 2 2 2 3 2 3 4 2 3" xfId="32772" xr:uid="{00000000-0005-0000-0000-0000AC0B0000}"/>
    <cellStyle name="Standard 2 2 2 3 2 3 4 2 4" xfId="46263" xr:uid="{00000000-0005-0000-0000-0000AC0B0000}"/>
    <cellStyle name="Standard 2 2 2 3 2 3 4 3" xfId="9193" xr:uid="{00000000-0005-0000-0000-0000AC0B0000}"/>
    <cellStyle name="Standard 2 2 2 3 2 3 4 3 2" xfId="22644" xr:uid="{00000000-0005-0000-0000-0000AC0B0000}"/>
    <cellStyle name="Standard 2 2 2 3 2 3 4 3 3" xfId="36128" xr:uid="{00000000-0005-0000-0000-0000AC0B0000}"/>
    <cellStyle name="Standard 2 2 2 3 2 3 4 3 4" xfId="49619" xr:uid="{00000000-0005-0000-0000-0000AC0B0000}"/>
    <cellStyle name="Standard 2 2 2 3 2 3 4 4" xfId="12549" xr:uid="{00000000-0005-0000-0000-0000AC0B0000}"/>
    <cellStyle name="Standard 2 2 2 3 2 3 4 4 2" xfId="26000" xr:uid="{00000000-0005-0000-0000-0000AC0B0000}"/>
    <cellStyle name="Standard 2 2 2 3 2 3 4 4 3" xfId="39484" xr:uid="{00000000-0005-0000-0000-0000AC0B0000}"/>
    <cellStyle name="Standard 2 2 2 3 2 3 4 4 4" xfId="52975" xr:uid="{00000000-0005-0000-0000-0000AC0B0000}"/>
    <cellStyle name="Standard 2 2 2 3 2 3 4 5" xfId="15931" xr:uid="{00000000-0005-0000-0000-0000AC0B0000}"/>
    <cellStyle name="Standard 2 2 2 3 2 3 4 6" xfId="29415" xr:uid="{00000000-0005-0000-0000-0000AC0B0000}"/>
    <cellStyle name="Standard 2 2 2 3 2 3 4 7" xfId="42906" xr:uid="{00000000-0005-0000-0000-0000AC0B0000}"/>
    <cellStyle name="Standard 2 2 2 3 2 3 5" xfId="3581" xr:uid="{00000000-0005-0000-0000-0000AD0B0000}"/>
    <cellStyle name="Standard 2 2 2 3 2 3 5 2" xfId="6942" xr:uid="{00000000-0005-0000-0000-0000AD0B0000}"/>
    <cellStyle name="Standard 2 2 2 3 2 3 5 2 2" xfId="20393" xr:uid="{00000000-0005-0000-0000-0000AD0B0000}"/>
    <cellStyle name="Standard 2 2 2 3 2 3 5 2 3" xfId="33877" xr:uid="{00000000-0005-0000-0000-0000AD0B0000}"/>
    <cellStyle name="Standard 2 2 2 3 2 3 5 2 4" xfId="47368" xr:uid="{00000000-0005-0000-0000-0000AD0B0000}"/>
    <cellStyle name="Standard 2 2 2 3 2 3 5 3" xfId="10298" xr:uid="{00000000-0005-0000-0000-0000AD0B0000}"/>
    <cellStyle name="Standard 2 2 2 3 2 3 5 3 2" xfId="23749" xr:uid="{00000000-0005-0000-0000-0000AD0B0000}"/>
    <cellStyle name="Standard 2 2 2 3 2 3 5 3 3" xfId="37233" xr:uid="{00000000-0005-0000-0000-0000AD0B0000}"/>
    <cellStyle name="Standard 2 2 2 3 2 3 5 3 4" xfId="50724" xr:uid="{00000000-0005-0000-0000-0000AD0B0000}"/>
    <cellStyle name="Standard 2 2 2 3 2 3 5 4" xfId="13654" xr:uid="{00000000-0005-0000-0000-0000AD0B0000}"/>
    <cellStyle name="Standard 2 2 2 3 2 3 5 4 2" xfId="27105" xr:uid="{00000000-0005-0000-0000-0000AD0B0000}"/>
    <cellStyle name="Standard 2 2 2 3 2 3 5 4 3" xfId="40589" xr:uid="{00000000-0005-0000-0000-0000AD0B0000}"/>
    <cellStyle name="Standard 2 2 2 3 2 3 5 4 4" xfId="54080" xr:uid="{00000000-0005-0000-0000-0000AD0B0000}"/>
    <cellStyle name="Standard 2 2 2 3 2 3 5 5" xfId="17036" xr:uid="{00000000-0005-0000-0000-0000AD0B0000}"/>
    <cellStyle name="Standard 2 2 2 3 2 3 5 6" xfId="30520" xr:uid="{00000000-0005-0000-0000-0000AD0B0000}"/>
    <cellStyle name="Standard 2 2 2 3 2 3 5 7" xfId="44011" xr:uid="{00000000-0005-0000-0000-0000AD0B0000}"/>
    <cellStyle name="Standard 2 2 2 3 2 3 6" xfId="4161" xr:uid="{00000000-0005-0000-0000-0000AE0B0000}"/>
    <cellStyle name="Standard 2 2 2 3 2 3 6 2" xfId="7518" xr:uid="{00000000-0005-0000-0000-0000AE0B0000}"/>
    <cellStyle name="Standard 2 2 2 3 2 3 6 2 2" xfId="20969" xr:uid="{00000000-0005-0000-0000-0000AE0B0000}"/>
    <cellStyle name="Standard 2 2 2 3 2 3 6 2 3" xfId="34453" xr:uid="{00000000-0005-0000-0000-0000AE0B0000}"/>
    <cellStyle name="Standard 2 2 2 3 2 3 6 2 4" xfId="47944" xr:uid="{00000000-0005-0000-0000-0000AE0B0000}"/>
    <cellStyle name="Standard 2 2 2 3 2 3 6 3" xfId="10874" xr:uid="{00000000-0005-0000-0000-0000AE0B0000}"/>
    <cellStyle name="Standard 2 2 2 3 2 3 6 3 2" xfId="24325" xr:uid="{00000000-0005-0000-0000-0000AE0B0000}"/>
    <cellStyle name="Standard 2 2 2 3 2 3 6 3 3" xfId="37809" xr:uid="{00000000-0005-0000-0000-0000AE0B0000}"/>
    <cellStyle name="Standard 2 2 2 3 2 3 6 3 4" xfId="51300" xr:uid="{00000000-0005-0000-0000-0000AE0B0000}"/>
    <cellStyle name="Standard 2 2 2 3 2 3 6 4" xfId="14230" xr:uid="{00000000-0005-0000-0000-0000AE0B0000}"/>
    <cellStyle name="Standard 2 2 2 3 2 3 6 4 2" xfId="27681" xr:uid="{00000000-0005-0000-0000-0000AE0B0000}"/>
    <cellStyle name="Standard 2 2 2 3 2 3 6 4 3" xfId="41165" xr:uid="{00000000-0005-0000-0000-0000AE0B0000}"/>
    <cellStyle name="Standard 2 2 2 3 2 3 6 4 4" xfId="54656" xr:uid="{00000000-0005-0000-0000-0000AE0B0000}"/>
    <cellStyle name="Standard 2 2 2 3 2 3 6 5" xfId="17612" xr:uid="{00000000-0005-0000-0000-0000AE0B0000}"/>
    <cellStyle name="Standard 2 2 2 3 2 3 6 6" xfId="31096" xr:uid="{00000000-0005-0000-0000-0000AE0B0000}"/>
    <cellStyle name="Standard 2 2 2 3 2 3 6 7" xfId="44587" xr:uid="{00000000-0005-0000-0000-0000AE0B0000}"/>
    <cellStyle name="Standard 2 2 2 3 2 3 7" xfId="4711" xr:uid="{00000000-0005-0000-0000-0000A30B0000}"/>
    <cellStyle name="Standard 2 2 2 3 2 3 7 2" xfId="18162" xr:uid="{00000000-0005-0000-0000-0000A30B0000}"/>
    <cellStyle name="Standard 2 2 2 3 2 3 7 3" xfId="31646" xr:uid="{00000000-0005-0000-0000-0000A30B0000}"/>
    <cellStyle name="Standard 2 2 2 3 2 3 7 4" xfId="45137" xr:uid="{00000000-0005-0000-0000-0000A30B0000}"/>
    <cellStyle name="Standard 2 2 2 3 2 3 8" xfId="8067" xr:uid="{00000000-0005-0000-0000-0000A30B0000}"/>
    <cellStyle name="Standard 2 2 2 3 2 3 8 2" xfId="21518" xr:uid="{00000000-0005-0000-0000-0000A30B0000}"/>
    <cellStyle name="Standard 2 2 2 3 2 3 8 3" xfId="35002" xr:uid="{00000000-0005-0000-0000-0000A30B0000}"/>
    <cellStyle name="Standard 2 2 2 3 2 3 8 4" xfId="48493" xr:uid="{00000000-0005-0000-0000-0000A30B0000}"/>
    <cellStyle name="Standard 2 2 2 3 2 3 9" xfId="11423" xr:uid="{00000000-0005-0000-0000-0000A30B0000}"/>
    <cellStyle name="Standard 2 2 2 3 2 3 9 2" xfId="24874" xr:uid="{00000000-0005-0000-0000-0000A30B0000}"/>
    <cellStyle name="Standard 2 2 2 3 2 3 9 3" xfId="38358" xr:uid="{00000000-0005-0000-0000-0000A30B0000}"/>
    <cellStyle name="Standard 2 2 2 3 2 3 9 4" xfId="51849" xr:uid="{00000000-0005-0000-0000-0000A30B0000}"/>
    <cellStyle name="Standard 2 2 2 3 2 4" xfId="1386" xr:uid="{00000000-0005-0000-0000-0000AF0B0000}"/>
    <cellStyle name="Standard 2 2 2 3 2 4 10" xfId="28351" xr:uid="{00000000-0005-0000-0000-0000AF0B0000}"/>
    <cellStyle name="Standard 2 2 2 3 2 4 11" xfId="41842" xr:uid="{00000000-0005-0000-0000-0000AF0B0000}"/>
    <cellStyle name="Standard 2 2 2 3 2 4 2" xfId="1960" xr:uid="{00000000-0005-0000-0000-0000B00B0000}"/>
    <cellStyle name="Standard 2 2 2 3 2 4 2 2" xfId="3100" xr:uid="{00000000-0005-0000-0000-0000B10B0000}"/>
    <cellStyle name="Standard 2 2 2 3 2 4 2 2 2" xfId="6461" xr:uid="{00000000-0005-0000-0000-0000B10B0000}"/>
    <cellStyle name="Standard 2 2 2 3 2 4 2 2 2 2" xfId="19912" xr:uid="{00000000-0005-0000-0000-0000B10B0000}"/>
    <cellStyle name="Standard 2 2 2 3 2 4 2 2 2 3" xfId="33396" xr:uid="{00000000-0005-0000-0000-0000B10B0000}"/>
    <cellStyle name="Standard 2 2 2 3 2 4 2 2 2 4" xfId="46887" xr:uid="{00000000-0005-0000-0000-0000B10B0000}"/>
    <cellStyle name="Standard 2 2 2 3 2 4 2 2 3" xfId="9817" xr:uid="{00000000-0005-0000-0000-0000B10B0000}"/>
    <cellStyle name="Standard 2 2 2 3 2 4 2 2 3 2" xfId="23268" xr:uid="{00000000-0005-0000-0000-0000B10B0000}"/>
    <cellStyle name="Standard 2 2 2 3 2 4 2 2 3 3" xfId="36752" xr:uid="{00000000-0005-0000-0000-0000B10B0000}"/>
    <cellStyle name="Standard 2 2 2 3 2 4 2 2 3 4" xfId="50243" xr:uid="{00000000-0005-0000-0000-0000B10B0000}"/>
    <cellStyle name="Standard 2 2 2 3 2 4 2 2 4" xfId="13173" xr:uid="{00000000-0005-0000-0000-0000B10B0000}"/>
    <cellStyle name="Standard 2 2 2 3 2 4 2 2 4 2" xfId="26624" xr:uid="{00000000-0005-0000-0000-0000B10B0000}"/>
    <cellStyle name="Standard 2 2 2 3 2 4 2 2 4 3" xfId="40108" xr:uid="{00000000-0005-0000-0000-0000B10B0000}"/>
    <cellStyle name="Standard 2 2 2 3 2 4 2 2 4 4" xfId="53599" xr:uid="{00000000-0005-0000-0000-0000B10B0000}"/>
    <cellStyle name="Standard 2 2 2 3 2 4 2 2 5" xfId="16555" xr:uid="{00000000-0005-0000-0000-0000B10B0000}"/>
    <cellStyle name="Standard 2 2 2 3 2 4 2 2 6" xfId="30039" xr:uid="{00000000-0005-0000-0000-0000B10B0000}"/>
    <cellStyle name="Standard 2 2 2 3 2 4 2 2 7" xfId="43530" xr:uid="{00000000-0005-0000-0000-0000B10B0000}"/>
    <cellStyle name="Standard 2 2 2 3 2 4 2 3" xfId="5334" xr:uid="{00000000-0005-0000-0000-0000B00B0000}"/>
    <cellStyle name="Standard 2 2 2 3 2 4 2 3 2" xfId="18785" xr:uid="{00000000-0005-0000-0000-0000B00B0000}"/>
    <cellStyle name="Standard 2 2 2 3 2 4 2 3 3" xfId="32269" xr:uid="{00000000-0005-0000-0000-0000B00B0000}"/>
    <cellStyle name="Standard 2 2 2 3 2 4 2 3 4" xfId="45760" xr:uid="{00000000-0005-0000-0000-0000B00B0000}"/>
    <cellStyle name="Standard 2 2 2 3 2 4 2 4" xfId="8690" xr:uid="{00000000-0005-0000-0000-0000B00B0000}"/>
    <cellStyle name="Standard 2 2 2 3 2 4 2 4 2" xfId="22141" xr:uid="{00000000-0005-0000-0000-0000B00B0000}"/>
    <cellStyle name="Standard 2 2 2 3 2 4 2 4 3" xfId="35625" xr:uid="{00000000-0005-0000-0000-0000B00B0000}"/>
    <cellStyle name="Standard 2 2 2 3 2 4 2 4 4" xfId="49116" xr:uid="{00000000-0005-0000-0000-0000B00B0000}"/>
    <cellStyle name="Standard 2 2 2 3 2 4 2 5" xfId="12046" xr:uid="{00000000-0005-0000-0000-0000B00B0000}"/>
    <cellStyle name="Standard 2 2 2 3 2 4 2 5 2" xfId="25497" xr:uid="{00000000-0005-0000-0000-0000B00B0000}"/>
    <cellStyle name="Standard 2 2 2 3 2 4 2 5 3" xfId="38981" xr:uid="{00000000-0005-0000-0000-0000B00B0000}"/>
    <cellStyle name="Standard 2 2 2 3 2 4 2 5 4" xfId="52472" xr:uid="{00000000-0005-0000-0000-0000B00B0000}"/>
    <cellStyle name="Standard 2 2 2 3 2 4 2 6" xfId="15428" xr:uid="{00000000-0005-0000-0000-0000B00B0000}"/>
    <cellStyle name="Standard 2 2 2 3 2 4 2 7" xfId="28912" xr:uid="{00000000-0005-0000-0000-0000B00B0000}"/>
    <cellStyle name="Standard 2 2 2 3 2 4 2 8" xfId="42403" xr:uid="{00000000-0005-0000-0000-0000B00B0000}"/>
    <cellStyle name="Standard 2 2 2 3 2 4 3" xfId="2540" xr:uid="{00000000-0005-0000-0000-0000B20B0000}"/>
    <cellStyle name="Standard 2 2 2 3 2 4 3 2" xfId="5901" xr:uid="{00000000-0005-0000-0000-0000B20B0000}"/>
    <cellStyle name="Standard 2 2 2 3 2 4 3 2 2" xfId="19352" xr:uid="{00000000-0005-0000-0000-0000B20B0000}"/>
    <cellStyle name="Standard 2 2 2 3 2 4 3 2 3" xfId="32836" xr:uid="{00000000-0005-0000-0000-0000B20B0000}"/>
    <cellStyle name="Standard 2 2 2 3 2 4 3 2 4" xfId="46327" xr:uid="{00000000-0005-0000-0000-0000B20B0000}"/>
    <cellStyle name="Standard 2 2 2 3 2 4 3 3" xfId="9257" xr:uid="{00000000-0005-0000-0000-0000B20B0000}"/>
    <cellStyle name="Standard 2 2 2 3 2 4 3 3 2" xfId="22708" xr:uid="{00000000-0005-0000-0000-0000B20B0000}"/>
    <cellStyle name="Standard 2 2 2 3 2 4 3 3 3" xfId="36192" xr:uid="{00000000-0005-0000-0000-0000B20B0000}"/>
    <cellStyle name="Standard 2 2 2 3 2 4 3 3 4" xfId="49683" xr:uid="{00000000-0005-0000-0000-0000B20B0000}"/>
    <cellStyle name="Standard 2 2 2 3 2 4 3 4" xfId="12613" xr:uid="{00000000-0005-0000-0000-0000B20B0000}"/>
    <cellStyle name="Standard 2 2 2 3 2 4 3 4 2" xfId="26064" xr:uid="{00000000-0005-0000-0000-0000B20B0000}"/>
    <cellStyle name="Standard 2 2 2 3 2 4 3 4 3" xfId="39548" xr:uid="{00000000-0005-0000-0000-0000B20B0000}"/>
    <cellStyle name="Standard 2 2 2 3 2 4 3 4 4" xfId="53039" xr:uid="{00000000-0005-0000-0000-0000B20B0000}"/>
    <cellStyle name="Standard 2 2 2 3 2 4 3 5" xfId="15995" xr:uid="{00000000-0005-0000-0000-0000B20B0000}"/>
    <cellStyle name="Standard 2 2 2 3 2 4 3 6" xfId="29479" xr:uid="{00000000-0005-0000-0000-0000B20B0000}"/>
    <cellStyle name="Standard 2 2 2 3 2 4 3 7" xfId="42970" xr:uid="{00000000-0005-0000-0000-0000B20B0000}"/>
    <cellStyle name="Standard 2 2 2 3 2 4 4" xfId="3645" xr:uid="{00000000-0005-0000-0000-0000B30B0000}"/>
    <cellStyle name="Standard 2 2 2 3 2 4 4 2" xfId="7006" xr:uid="{00000000-0005-0000-0000-0000B30B0000}"/>
    <cellStyle name="Standard 2 2 2 3 2 4 4 2 2" xfId="20457" xr:uid="{00000000-0005-0000-0000-0000B30B0000}"/>
    <cellStyle name="Standard 2 2 2 3 2 4 4 2 3" xfId="33941" xr:uid="{00000000-0005-0000-0000-0000B30B0000}"/>
    <cellStyle name="Standard 2 2 2 3 2 4 4 2 4" xfId="47432" xr:uid="{00000000-0005-0000-0000-0000B30B0000}"/>
    <cellStyle name="Standard 2 2 2 3 2 4 4 3" xfId="10362" xr:uid="{00000000-0005-0000-0000-0000B30B0000}"/>
    <cellStyle name="Standard 2 2 2 3 2 4 4 3 2" xfId="23813" xr:uid="{00000000-0005-0000-0000-0000B30B0000}"/>
    <cellStyle name="Standard 2 2 2 3 2 4 4 3 3" xfId="37297" xr:uid="{00000000-0005-0000-0000-0000B30B0000}"/>
    <cellStyle name="Standard 2 2 2 3 2 4 4 3 4" xfId="50788" xr:uid="{00000000-0005-0000-0000-0000B30B0000}"/>
    <cellStyle name="Standard 2 2 2 3 2 4 4 4" xfId="13718" xr:uid="{00000000-0005-0000-0000-0000B30B0000}"/>
    <cellStyle name="Standard 2 2 2 3 2 4 4 4 2" xfId="27169" xr:uid="{00000000-0005-0000-0000-0000B30B0000}"/>
    <cellStyle name="Standard 2 2 2 3 2 4 4 4 3" xfId="40653" xr:uid="{00000000-0005-0000-0000-0000B30B0000}"/>
    <cellStyle name="Standard 2 2 2 3 2 4 4 4 4" xfId="54144" xr:uid="{00000000-0005-0000-0000-0000B30B0000}"/>
    <cellStyle name="Standard 2 2 2 3 2 4 4 5" xfId="17100" xr:uid="{00000000-0005-0000-0000-0000B30B0000}"/>
    <cellStyle name="Standard 2 2 2 3 2 4 4 6" xfId="30584" xr:uid="{00000000-0005-0000-0000-0000B30B0000}"/>
    <cellStyle name="Standard 2 2 2 3 2 4 4 7" xfId="44075" xr:uid="{00000000-0005-0000-0000-0000B30B0000}"/>
    <cellStyle name="Standard 2 2 2 3 2 4 5" xfId="4225" xr:uid="{00000000-0005-0000-0000-0000B40B0000}"/>
    <cellStyle name="Standard 2 2 2 3 2 4 5 2" xfId="7582" xr:uid="{00000000-0005-0000-0000-0000B40B0000}"/>
    <cellStyle name="Standard 2 2 2 3 2 4 5 2 2" xfId="21033" xr:uid="{00000000-0005-0000-0000-0000B40B0000}"/>
    <cellStyle name="Standard 2 2 2 3 2 4 5 2 3" xfId="34517" xr:uid="{00000000-0005-0000-0000-0000B40B0000}"/>
    <cellStyle name="Standard 2 2 2 3 2 4 5 2 4" xfId="48008" xr:uid="{00000000-0005-0000-0000-0000B40B0000}"/>
    <cellStyle name="Standard 2 2 2 3 2 4 5 3" xfId="10938" xr:uid="{00000000-0005-0000-0000-0000B40B0000}"/>
    <cellStyle name="Standard 2 2 2 3 2 4 5 3 2" xfId="24389" xr:uid="{00000000-0005-0000-0000-0000B40B0000}"/>
    <cellStyle name="Standard 2 2 2 3 2 4 5 3 3" xfId="37873" xr:uid="{00000000-0005-0000-0000-0000B40B0000}"/>
    <cellStyle name="Standard 2 2 2 3 2 4 5 3 4" xfId="51364" xr:uid="{00000000-0005-0000-0000-0000B40B0000}"/>
    <cellStyle name="Standard 2 2 2 3 2 4 5 4" xfId="14294" xr:uid="{00000000-0005-0000-0000-0000B40B0000}"/>
    <cellStyle name="Standard 2 2 2 3 2 4 5 4 2" xfId="27745" xr:uid="{00000000-0005-0000-0000-0000B40B0000}"/>
    <cellStyle name="Standard 2 2 2 3 2 4 5 4 3" xfId="41229" xr:uid="{00000000-0005-0000-0000-0000B40B0000}"/>
    <cellStyle name="Standard 2 2 2 3 2 4 5 4 4" xfId="54720" xr:uid="{00000000-0005-0000-0000-0000B40B0000}"/>
    <cellStyle name="Standard 2 2 2 3 2 4 5 5" xfId="17676" xr:uid="{00000000-0005-0000-0000-0000B40B0000}"/>
    <cellStyle name="Standard 2 2 2 3 2 4 5 6" xfId="31160" xr:uid="{00000000-0005-0000-0000-0000B40B0000}"/>
    <cellStyle name="Standard 2 2 2 3 2 4 5 7" xfId="44651" xr:uid="{00000000-0005-0000-0000-0000B40B0000}"/>
    <cellStyle name="Standard 2 2 2 3 2 4 6" xfId="4775" xr:uid="{00000000-0005-0000-0000-0000AF0B0000}"/>
    <cellStyle name="Standard 2 2 2 3 2 4 6 2" xfId="18226" xr:uid="{00000000-0005-0000-0000-0000AF0B0000}"/>
    <cellStyle name="Standard 2 2 2 3 2 4 6 3" xfId="31710" xr:uid="{00000000-0005-0000-0000-0000AF0B0000}"/>
    <cellStyle name="Standard 2 2 2 3 2 4 6 4" xfId="45201" xr:uid="{00000000-0005-0000-0000-0000AF0B0000}"/>
    <cellStyle name="Standard 2 2 2 3 2 4 7" xfId="8131" xr:uid="{00000000-0005-0000-0000-0000AF0B0000}"/>
    <cellStyle name="Standard 2 2 2 3 2 4 7 2" xfId="21582" xr:uid="{00000000-0005-0000-0000-0000AF0B0000}"/>
    <cellStyle name="Standard 2 2 2 3 2 4 7 3" xfId="35066" xr:uid="{00000000-0005-0000-0000-0000AF0B0000}"/>
    <cellStyle name="Standard 2 2 2 3 2 4 7 4" xfId="48557" xr:uid="{00000000-0005-0000-0000-0000AF0B0000}"/>
    <cellStyle name="Standard 2 2 2 3 2 4 8" xfId="11487" xr:uid="{00000000-0005-0000-0000-0000AF0B0000}"/>
    <cellStyle name="Standard 2 2 2 3 2 4 8 2" xfId="24938" xr:uid="{00000000-0005-0000-0000-0000AF0B0000}"/>
    <cellStyle name="Standard 2 2 2 3 2 4 8 3" xfId="38422" xr:uid="{00000000-0005-0000-0000-0000AF0B0000}"/>
    <cellStyle name="Standard 2 2 2 3 2 4 8 4" xfId="51913" xr:uid="{00000000-0005-0000-0000-0000AF0B0000}"/>
    <cellStyle name="Standard 2 2 2 3 2 4 9" xfId="14868" xr:uid="{00000000-0005-0000-0000-0000AF0B0000}"/>
    <cellStyle name="Standard 2 2 2 3 2 5" xfId="1711" xr:uid="{00000000-0005-0000-0000-0000B50B0000}"/>
    <cellStyle name="Standard 2 2 2 3 2 5 2" xfId="2850" xr:uid="{00000000-0005-0000-0000-0000B60B0000}"/>
    <cellStyle name="Standard 2 2 2 3 2 5 2 2" xfId="6211" xr:uid="{00000000-0005-0000-0000-0000B60B0000}"/>
    <cellStyle name="Standard 2 2 2 3 2 5 2 2 2" xfId="19662" xr:uid="{00000000-0005-0000-0000-0000B60B0000}"/>
    <cellStyle name="Standard 2 2 2 3 2 5 2 2 3" xfId="33146" xr:uid="{00000000-0005-0000-0000-0000B60B0000}"/>
    <cellStyle name="Standard 2 2 2 3 2 5 2 2 4" xfId="46637" xr:uid="{00000000-0005-0000-0000-0000B60B0000}"/>
    <cellStyle name="Standard 2 2 2 3 2 5 2 3" xfId="9567" xr:uid="{00000000-0005-0000-0000-0000B60B0000}"/>
    <cellStyle name="Standard 2 2 2 3 2 5 2 3 2" xfId="23018" xr:uid="{00000000-0005-0000-0000-0000B60B0000}"/>
    <cellStyle name="Standard 2 2 2 3 2 5 2 3 3" xfId="36502" xr:uid="{00000000-0005-0000-0000-0000B60B0000}"/>
    <cellStyle name="Standard 2 2 2 3 2 5 2 3 4" xfId="49993" xr:uid="{00000000-0005-0000-0000-0000B60B0000}"/>
    <cellStyle name="Standard 2 2 2 3 2 5 2 4" xfId="12923" xr:uid="{00000000-0005-0000-0000-0000B60B0000}"/>
    <cellStyle name="Standard 2 2 2 3 2 5 2 4 2" xfId="26374" xr:uid="{00000000-0005-0000-0000-0000B60B0000}"/>
    <cellStyle name="Standard 2 2 2 3 2 5 2 4 3" xfId="39858" xr:uid="{00000000-0005-0000-0000-0000B60B0000}"/>
    <cellStyle name="Standard 2 2 2 3 2 5 2 4 4" xfId="53349" xr:uid="{00000000-0005-0000-0000-0000B60B0000}"/>
    <cellStyle name="Standard 2 2 2 3 2 5 2 5" xfId="16305" xr:uid="{00000000-0005-0000-0000-0000B60B0000}"/>
    <cellStyle name="Standard 2 2 2 3 2 5 2 6" xfId="29789" xr:uid="{00000000-0005-0000-0000-0000B60B0000}"/>
    <cellStyle name="Standard 2 2 2 3 2 5 2 7" xfId="43280" xr:uid="{00000000-0005-0000-0000-0000B60B0000}"/>
    <cellStyle name="Standard 2 2 2 3 2 5 3" xfId="5084" xr:uid="{00000000-0005-0000-0000-0000B50B0000}"/>
    <cellStyle name="Standard 2 2 2 3 2 5 3 2" xfId="18535" xr:uid="{00000000-0005-0000-0000-0000B50B0000}"/>
    <cellStyle name="Standard 2 2 2 3 2 5 3 3" xfId="32019" xr:uid="{00000000-0005-0000-0000-0000B50B0000}"/>
    <cellStyle name="Standard 2 2 2 3 2 5 3 4" xfId="45510" xr:uid="{00000000-0005-0000-0000-0000B50B0000}"/>
    <cellStyle name="Standard 2 2 2 3 2 5 4" xfId="8440" xr:uid="{00000000-0005-0000-0000-0000B50B0000}"/>
    <cellStyle name="Standard 2 2 2 3 2 5 4 2" xfId="21891" xr:uid="{00000000-0005-0000-0000-0000B50B0000}"/>
    <cellStyle name="Standard 2 2 2 3 2 5 4 3" xfId="35375" xr:uid="{00000000-0005-0000-0000-0000B50B0000}"/>
    <cellStyle name="Standard 2 2 2 3 2 5 4 4" xfId="48866" xr:uid="{00000000-0005-0000-0000-0000B50B0000}"/>
    <cellStyle name="Standard 2 2 2 3 2 5 5" xfId="11796" xr:uid="{00000000-0005-0000-0000-0000B50B0000}"/>
    <cellStyle name="Standard 2 2 2 3 2 5 5 2" xfId="25247" xr:uid="{00000000-0005-0000-0000-0000B50B0000}"/>
    <cellStyle name="Standard 2 2 2 3 2 5 5 3" xfId="38731" xr:uid="{00000000-0005-0000-0000-0000B50B0000}"/>
    <cellStyle name="Standard 2 2 2 3 2 5 5 4" xfId="52222" xr:uid="{00000000-0005-0000-0000-0000B50B0000}"/>
    <cellStyle name="Standard 2 2 2 3 2 5 6" xfId="15178" xr:uid="{00000000-0005-0000-0000-0000B50B0000}"/>
    <cellStyle name="Standard 2 2 2 3 2 5 7" xfId="28662" xr:uid="{00000000-0005-0000-0000-0000B50B0000}"/>
    <cellStyle name="Standard 2 2 2 3 2 5 8" xfId="42153" xr:uid="{00000000-0005-0000-0000-0000B50B0000}"/>
    <cellStyle name="Standard 2 2 2 3 2 6" xfId="2287" xr:uid="{00000000-0005-0000-0000-0000B70B0000}"/>
    <cellStyle name="Standard 2 2 2 3 2 6 2" xfId="5650" xr:uid="{00000000-0005-0000-0000-0000B70B0000}"/>
    <cellStyle name="Standard 2 2 2 3 2 6 2 2" xfId="19101" xr:uid="{00000000-0005-0000-0000-0000B70B0000}"/>
    <cellStyle name="Standard 2 2 2 3 2 6 2 3" xfId="32585" xr:uid="{00000000-0005-0000-0000-0000B70B0000}"/>
    <cellStyle name="Standard 2 2 2 3 2 6 2 4" xfId="46076" xr:uid="{00000000-0005-0000-0000-0000B70B0000}"/>
    <cellStyle name="Standard 2 2 2 3 2 6 3" xfId="9006" xr:uid="{00000000-0005-0000-0000-0000B70B0000}"/>
    <cellStyle name="Standard 2 2 2 3 2 6 3 2" xfId="22457" xr:uid="{00000000-0005-0000-0000-0000B70B0000}"/>
    <cellStyle name="Standard 2 2 2 3 2 6 3 3" xfId="35941" xr:uid="{00000000-0005-0000-0000-0000B70B0000}"/>
    <cellStyle name="Standard 2 2 2 3 2 6 3 4" xfId="49432" xr:uid="{00000000-0005-0000-0000-0000B70B0000}"/>
    <cellStyle name="Standard 2 2 2 3 2 6 4" xfId="12362" xr:uid="{00000000-0005-0000-0000-0000B70B0000}"/>
    <cellStyle name="Standard 2 2 2 3 2 6 4 2" xfId="25813" xr:uid="{00000000-0005-0000-0000-0000B70B0000}"/>
    <cellStyle name="Standard 2 2 2 3 2 6 4 3" xfId="39297" xr:uid="{00000000-0005-0000-0000-0000B70B0000}"/>
    <cellStyle name="Standard 2 2 2 3 2 6 4 4" xfId="52788" xr:uid="{00000000-0005-0000-0000-0000B70B0000}"/>
    <cellStyle name="Standard 2 2 2 3 2 6 5" xfId="15744" xr:uid="{00000000-0005-0000-0000-0000B70B0000}"/>
    <cellStyle name="Standard 2 2 2 3 2 6 6" xfId="29228" xr:uid="{00000000-0005-0000-0000-0000B70B0000}"/>
    <cellStyle name="Standard 2 2 2 3 2 6 7" xfId="42719" xr:uid="{00000000-0005-0000-0000-0000B70B0000}"/>
    <cellStyle name="Standard 2 2 2 3 2 7" xfId="3394" xr:uid="{00000000-0005-0000-0000-0000B80B0000}"/>
    <cellStyle name="Standard 2 2 2 3 2 7 2" xfId="6755" xr:uid="{00000000-0005-0000-0000-0000B80B0000}"/>
    <cellStyle name="Standard 2 2 2 3 2 7 2 2" xfId="20206" xr:uid="{00000000-0005-0000-0000-0000B80B0000}"/>
    <cellStyle name="Standard 2 2 2 3 2 7 2 3" xfId="33690" xr:uid="{00000000-0005-0000-0000-0000B80B0000}"/>
    <cellStyle name="Standard 2 2 2 3 2 7 2 4" xfId="47181" xr:uid="{00000000-0005-0000-0000-0000B80B0000}"/>
    <cellStyle name="Standard 2 2 2 3 2 7 3" xfId="10111" xr:uid="{00000000-0005-0000-0000-0000B80B0000}"/>
    <cellStyle name="Standard 2 2 2 3 2 7 3 2" xfId="23562" xr:uid="{00000000-0005-0000-0000-0000B80B0000}"/>
    <cellStyle name="Standard 2 2 2 3 2 7 3 3" xfId="37046" xr:uid="{00000000-0005-0000-0000-0000B80B0000}"/>
    <cellStyle name="Standard 2 2 2 3 2 7 3 4" xfId="50537" xr:uid="{00000000-0005-0000-0000-0000B80B0000}"/>
    <cellStyle name="Standard 2 2 2 3 2 7 4" xfId="13467" xr:uid="{00000000-0005-0000-0000-0000B80B0000}"/>
    <cellStyle name="Standard 2 2 2 3 2 7 4 2" xfId="26918" xr:uid="{00000000-0005-0000-0000-0000B80B0000}"/>
    <cellStyle name="Standard 2 2 2 3 2 7 4 3" xfId="40402" xr:uid="{00000000-0005-0000-0000-0000B80B0000}"/>
    <cellStyle name="Standard 2 2 2 3 2 7 4 4" xfId="53893" xr:uid="{00000000-0005-0000-0000-0000B80B0000}"/>
    <cellStyle name="Standard 2 2 2 3 2 7 5" xfId="16849" xr:uid="{00000000-0005-0000-0000-0000B80B0000}"/>
    <cellStyle name="Standard 2 2 2 3 2 7 6" xfId="30333" xr:uid="{00000000-0005-0000-0000-0000B80B0000}"/>
    <cellStyle name="Standard 2 2 2 3 2 7 7" xfId="43824" xr:uid="{00000000-0005-0000-0000-0000B80B0000}"/>
    <cellStyle name="Standard 2 2 2 3 2 8" xfId="3974" xr:uid="{00000000-0005-0000-0000-0000B90B0000}"/>
    <cellStyle name="Standard 2 2 2 3 2 8 2" xfId="7331" xr:uid="{00000000-0005-0000-0000-0000B90B0000}"/>
    <cellStyle name="Standard 2 2 2 3 2 8 2 2" xfId="20782" xr:uid="{00000000-0005-0000-0000-0000B90B0000}"/>
    <cellStyle name="Standard 2 2 2 3 2 8 2 3" xfId="34266" xr:uid="{00000000-0005-0000-0000-0000B90B0000}"/>
    <cellStyle name="Standard 2 2 2 3 2 8 2 4" xfId="47757" xr:uid="{00000000-0005-0000-0000-0000B90B0000}"/>
    <cellStyle name="Standard 2 2 2 3 2 8 3" xfId="10687" xr:uid="{00000000-0005-0000-0000-0000B90B0000}"/>
    <cellStyle name="Standard 2 2 2 3 2 8 3 2" xfId="24138" xr:uid="{00000000-0005-0000-0000-0000B90B0000}"/>
    <cellStyle name="Standard 2 2 2 3 2 8 3 3" xfId="37622" xr:uid="{00000000-0005-0000-0000-0000B90B0000}"/>
    <cellStyle name="Standard 2 2 2 3 2 8 3 4" xfId="51113" xr:uid="{00000000-0005-0000-0000-0000B90B0000}"/>
    <cellStyle name="Standard 2 2 2 3 2 8 4" xfId="14043" xr:uid="{00000000-0005-0000-0000-0000B90B0000}"/>
    <cellStyle name="Standard 2 2 2 3 2 8 4 2" xfId="27494" xr:uid="{00000000-0005-0000-0000-0000B90B0000}"/>
    <cellStyle name="Standard 2 2 2 3 2 8 4 3" xfId="40978" xr:uid="{00000000-0005-0000-0000-0000B90B0000}"/>
    <cellStyle name="Standard 2 2 2 3 2 8 4 4" xfId="54469" xr:uid="{00000000-0005-0000-0000-0000B90B0000}"/>
    <cellStyle name="Standard 2 2 2 3 2 8 5" xfId="17425" xr:uid="{00000000-0005-0000-0000-0000B90B0000}"/>
    <cellStyle name="Standard 2 2 2 3 2 8 6" xfId="30909" xr:uid="{00000000-0005-0000-0000-0000B90B0000}"/>
    <cellStyle name="Standard 2 2 2 3 2 8 7" xfId="44400" xr:uid="{00000000-0005-0000-0000-0000B90B0000}"/>
    <cellStyle name="Standard 2 2 2 3 2 9" xfId="4524" xr:uid="{00000000-0005-0000-0000-0000960B0000}"/>
    <cellStyle name="Standard 2 2 2 3 2 9 2" xfId="17975" xr:uid="{00000000-0005-0000-0000-0000960B0000}"/>
    <cellStyle name="Standard 2 2 2 3 2 9 3" xfId="31459" xr:uid="{00000000-0005-0000-0000-0000960B0000}"/>
    <cellStyle name="Standard 2 2 2 3 2 9 4" xfId="44950" xr:uid="{00000000-0005-0000-0000-0000960B0000}"/>
    <cellStyle name="Standard 2 2 2 4" xfId="1146" xr:uid="{00000000-0005-0000-0000-0000BA0B0000}"/>
    <cellStyle name="Standard 2 2 2 4 10" xfId="7877" xr:uid="{00000000-0005-0000-0000-0000BA0B0000}"/>
    <cellStyle name="Standard 2 2 2 4 10 2" xfId="21328" xr:uid="{00000000-0005-0000-0000-0000BA0B0000}"/>
    <cellStyle name="Standard 2 2 2 4 10 3" xfId="34812" xr:uid="{00000000-0005-0000-0000-0000BA0B0000}"/>
    <cellStyle name="Standard 2 2 2 4 10 4" xfId="48303" xr:uid="{00000000-0005-0000-0000-0000BA0B0000}"/>
    <cellStyle name="Standard 2 2 2 4 11" xfId="11233" xr:uid="{00000000-0005-0000-0000-0000BA0B0000}"/>
    <cellStyle name="Standard 2 2 2 4 11 2" xfId="24684" xr:uid="{00000000-0005-0000-0000-0000BA0B0000}"/>
    <cellStyle name="Standard 2 2 2 4 11 3" xfId="38168" xr:uid="{00000000-0005-0000-0000-0000BA0B0000}"/>
    <cellStyle name="Standard 2 2 2 4 11 4" xfId="51659" xr:uid="{00000000-0005-0000-0000-0000BA0B0000}"/>
    <cellStyle name="Standard 2 2 2 4 12" xfId="14614" xr:uid="{00000000-0005-0000-0000-0000BA0B0000}"/>
    <cellStyle name="Standard 2 2 2 4 13" xfId="28097" xr:uid="{00000000-0005-0000-0000-0000BA0B0000}"/>
    <cellStyle name="Standard 2 2 2 4 14" xfId="41588" xr:uid="{00000000-0005-0000-0000-0000BA0B0000}"/>
    <cellStyle name="Standard 2 2 2 4 2" xfId="1243" xr:uid="{00000000-0005-0000-0000-0000BB0B0000}"/>
    <cellStyle name="Standard 2 2 2 4 2 10" xfId="14716" xr:uid="{00000000-0005-0000-0000-0000BB0B0000}"/>
    <cellStyle name="Standard 2 2 2 4 2 11" xfId="28199" xr:uid="{00000000-0005-0000-0000-0000BB0B0000}"/>
    <cellStyle name="Standard 2 2 2 4 2 12" xfId="41690" xr:uid="{00000000-0005-0000-0000-0000BB0B0000}"/>
    <cellStyle name="Standard 2 2 2 4 2 2" xfId="1481" xr:uid="{00000000-0005-0000-0000-0000BC0B0000}"/>
    <cellStyle name="Standard 2 2 2 4 2 2 10" xfId="28449" xr:uid="{00000000-0005-0000-0000-0000BC0B0000}"/>
    <cellStyle name="Standard 2 2 2 4 2 2 11" xfId="41940" xr:uid="{00000000-0005-0000-0000-0000BC0B0000}"/>
    <cellStyle name="Standard 2 2 2 4 2 2 2" xfId="2057" xr:uid="{00000000-0005-0000-0000-0000BD0B0000}"/>
    <cellStyle name="Standard 2 2 2 4 2 2 2 2" xfId="3198" xr:uid="{00000000-0005-0000-0000-0000BE0B0000}"/>
    <cellStyle name="Standard 2 2 2 4 2 2 2 2 2" xfId="6559" xr:uid="{00000000-0005-0000-0000-0000BE0B0000}"/>
    <cellStyle name="Standard 2 2 2 4 2 2 2 2 2 2" xfId="20010" xr:uid="{00000000-0005-0000-0000-0000BE0B0000}"/>
    <cellStyle name="Standard 2 2 2 4 2 2 2 2 2 3" xfId="33494" xr:uid="{00000000-0005-0000-0000-0000BE0B0000}"/>
    <cellStyle name="Standard 2 2 2 4 2 2 2 2 2 4" xfId="46985" xr:uid="{00000000-0005-0000-0000-0000BE0B0000}"/>
    <cellStyle name="Standard 2 2 2 4 2 2 2 2 3" xfId="9915" xr:uid="{00000000-0005-0000-0000-0000BE0B0000}"/>
    <cellStyle name="Standard 2 2 2 4 2 2 2 2 3 2" xfId="23366" xr:uid="{00000000-0005-0000-0000-0000BE0B0000}"/>
    <cellStyle name="Standard 2 2 2 4 2 2 2 2 3 3" xfId="36850" xr:uid="{00000000-0005-0000-0000-0000BE0B0000}"/>
    <cellStyle name="Standard 2 2 2 4 2 2 2 2 3 4" xfId="50341" xr:uid="{00000000-0005-0000-0000-0000BE0B0000}"/>
    <cellStyle name="Standard 2 2 2 4 2 2 2 2 4" xfId="13271" xr:uid="{00000000-0005-0000-0000-0000BE0B0000}"/>
    <cellStyle name="Standard 2 2 2 4 2 2 2 2 4 2" xfId="26722" xr:uid="{00000000-0005-0000-0000-0000BE0B0000}"/>
    <cellStyle name="Standard 2 2 2 4 2 2 2 2 4 3" xfId="40206" xr:uid="{00000000-0005-0000-0000-0000BE0B0000}"/>
    <cellStyle name="Standard 2 2 2 4 2 2 2 2 4 4" xfId="53697" xr:uid="{00000000-0005-0000-0000-0000BE0B0000}"/>
    <cellStyle name="Standard 2 2 2 4 2 2 2 2 5" xfId="16653" xr:uid="{00000000-0005-0000-0000-0000BE0B0000}"/>
    <cellStyle name="Standard 2 2 2 4 2 2 2 2 6" xfId="30137" xr:uid="{00000000-0005-0000-0000-0000BE0B0000}"/>
    <cellStyle name="Standard 2 2 2 4 2 2 2 2 7" xfId="43628" xr:uid="{00000000-0005-0000-0000-0000BE0B0000}"/>
    <cellStyle name="Standard 2 2 2 4 2 2 2 3" xfId="5432" xr:uid="{00000000-0005-0000-0000-0000BD0B0000}"/>
    <cellStyle name="Standard 2 2 2 4 2 2 2 3 2" xfId="18883" xr:uid="{00000000-0005-0000-0000-0000BD0B0000}"/>
    <cellStyle name="Standard 2 2 2 4 2 2 2 3 3" xfId="32367" xr:uid="{00000000-0005-0000-0000-0000BD0B0000}"/>
    <cellStyle name="Standard 2 2 2 4 2 2 2 3 4" xfId="45858" xr:uid="{00000000-0005-0000-0000-0000BD0B0000}"/>
    <cellStyle name="Standard 2 2 2 4 2 2 2 4" xfId="8788" xr:uid="{00000000-0005-0000-0000-0000BD0B0000}"/>
    <cellStyle name="Standard 2 2 2 4 2 2 2 4 2" xfId="22239" xr:uid="{00000000-0005-0000-0000-0000BD0B0000}"/>
    <cellStyle name="Standard 2 2 2 4 2 2 2 4 3" xfId="35723" xr:uid="{00000000-0005-0000-0000-0000BD0B0000}"/>
    <cellStyle name="Standard 2 2 2 4 2 2 2 4 4" xfId="49214" xr:uid="{00000000-0005-0000-0000-0000BD0B0000}"/>
    <cellStyle name="Standard 2 2 2 4 2 2 2 5" xfId="12144" xr:uid="{00000000-0005-0000-0000-0000BD0B0000}"/>
    <cellStyle name="Standard 2 2 2 4 2 2 2 5 2" xfId="25595" xr:uid="{00000000-0005-0000-0000-0000BD0B0000}"/>
    <cellStyle name="Standard 2 2 2 4 2 2 2 5 3" xfId="39079" xr:uid="{00000000-0005-0000-0000-0000BD0B0000}"/>
    <cellStyle name="Standard 2 2 2 4 2 2 2 5 4" xfId="52570" xr:uid="{00000000-0005-0000-0000-0000BD0B0000}"/>
    <cellStyle name="Standard 2 2 2 4 2 2 2 6" xfId="15526" xr:uid="{00000000-0005-0000-0000-0000BD0B0000}"/>
    <cellStyle name="Standard 2 2 2 4 2 2 2 7" xfId="29010" xr:uid="{00000000-0005-0000-0000-0000BD0B0000}"/>
    <cellStyle name="Standard 2 2 2 4 2 2 2 8" xfId="42501" xr:uid="{00000000-0005-0000-0000-0000BD0B0000}"/>
    <cellStyle name="Standard 2 2 2 4 2 2 3" xfId="2638" xr:uid="{00000000-0005-0000-0000-0000BF0B0000}"/>
    <cellStyle name="Standard 2 2 2 4 2 2 3 2" xfId="5999" xr:uid="{00000000-0005-0000-0000-0000BF0B0000}"/>
    <cellStyle name="Standard 2 2 2 4 2 2 3 2 2" xfId="19450" xr:uid="{00000000-0005-0000-0000-0000BF0B0000}"/>
    <cellStyle name="Standard 2 2 2 4 2 2 3 2 3" xfId="32934" xr:uid="{00000000-0005-0000-0000-0000BF0B0000}"/>
    <cellStyle name="Standard 2 2 2 4 2 2 3 2 4" xfId="46425" xr:uid="{00000000-0005-0000-0000-0000BF0B0000}"/>
    <cellStyle name="Standard 2 2 2 4 2 2 3 3" xfId="9355" xr:uid="{00000000-0005-0000-0000-0000BF0B0000}"/>
    <cellStyle name="Standard 2 2 2 4 2 2 3 3 2" xfId="22806" xr:uid="{00000000-0005-0000-0000-0000BF0B0000}"/>
    <cellStyle name="Standard 2 2 2 4 2 2 3 3 3" xfId="36290" xr:uid="{00000000-0005-0000-0000-0000BF0B0000}"/>
    <cellStyle name="Standard 2 2 2 4 2 2 3 3 4" xfId="49781" xr:uid="{00000000-0005-0000-0000-0000BF0B0000}"/>
    <cellStyle name="Standard 2 2 2 4 2 2 3 4" xfId="12711" xr:uid="{00000000-0005-0000-0000-0000BF0B0000}"/>
    <cellStyle name="Standard 2 2 2 4 2 2 3 4 2" xfId="26162" xr:uid="{00000000-0005-0000-0000-0000BF0B0000}"/>
    <cellStyle name="Standard 2 2 2 4 2 2 3 4 3" xfId="39646" xr:uid="{00000000-0005-0000-0000-0000BF0B0000}"/>
    <cellStyle name="Standard 2 2 2 4 2 2 3 4 4" xfId="53137" xr:uid="{00000000-0005-0000-0000-0000BF0B0000}"/>
    <cellStyle name="Standard 2 2 2 4 2 2 3 5" xfId="16093" xr:uid="{00000000-0005-0000-0000-0000BF0B0000}"/>
    <cellStyle name="Standard 2 2 2 4 2 2 3 6" xfId="29577" xr:uid="{00000000-0005-0000-0000-0000BF0B0000}"/>
    <cellStyle name="Standard 2 2 2 4 2 2 3 7" xfId="43068" xr:uid="{00000000-0005-0000-0000-0000BF0B0000}"/>
    <cellStyle name="Standard 2 2 2 4 2 2 4" xfId="3743" xr:uid="{00000000-0005-0000-0000-0000C00B0000}"/>
    <cellStyle name="Standard 2 2 2 4 2 2 4 2" xfId="7104" xr:uid="{00000000-0005-0000-0000-0000C00B0000}"/>
    <cellStyle name="Standard 2 2 2 4 2 2 4 2 2" xfId="20555" xr:uid="{00000000-0005-0000-0000-0000C00B0000}"/>
    <cellStyle name="Standard 2 2 2 4 2 2 4 2 3" xfId="34039" xr:uid="{00000000-0005-0000-0000-0000C00B0000}"/>
    <cellStyle name="Standard 2 2 2 4 2 2 4 2 4" xfId="47530" xr:uid="{00000000-0005-0000-0000-0000C00B0000}"/>
    <cellStyle name="Standard 2 2 2 4 2 2 4 3" xfId="10460" xr:uid="{00000000-0005-0000-0000-0000C00B0000}"/>
    <cellStyle name="Standard 2 2 2 4 2 2 4 3 2" xfId="23911" xr:uid="{00000000-0005-0000-0000-0000C00B0000}"/>
    <cellStyle name="Standard 2 2 2 4 2 2 4 3 3" xfId="37395" xr:uid="{00000000-0005-0000-0000-0000C00B0000}"/>
    <cellStyle name="Standard 2 2 2 4 2 2 4 3 4" xfId="50886" xr:uid="{00000000-0005-0000-0000-0000C00B0000}"/>
    <cellStyle name="Standard 2 2 2 4 2 2 4 4" xfId="13816" xr:uid="{00000000-0005-0000-0000-0000C00B0000}"/>
    <cellStyle name="Standard 2 2 2 4 2 2 4 4 2" xfId="27267" xr:uid="{00000000-0005-0000-0000-0000C00B0000}"/>
    <cellStyle name="Standard 2 2 2 4 2 2 4 4 3" xfId="40751" xr:uid="{00000000-0005-0000-0000-0000C00B0000}"/>
    <cellStyle name="Standard 2 2 2 4 2 2 4 4 4" xfId="54242" xr:uid="{00000000-0005-0000-0000-0000C00B0000}"/>
    <cellStyle name="Standard 2 2 2 4 2 2 4 5" xfId="17198" xr:uid="{00000000-0005-0000-0000-0000C00B0000}"/>
    <cellStyle name="Standard 2 2 2 4 2 2 4 6" xfId="30682" xr:uid="{00000000-0005-0000-0000-0000C00B0000}"/>
    <cellStyle name="Standard 2 2 2 4 2 2 4 7" xfId="44173" xr:uid="{00000000-0005-0000-0000-0000C00B0000}"/>
    <cellStyle name="Standard 2 2 2 4 2 2 5" xfId="4323" xr:uid="{00000000-0005-0000-0000-0000C10B0000}"/>
    <cellStyle name="Standard 2 2 2 4 2 2 5 2" xfId="7680" xr:uid="{00000000-0005-0000-0000-0000C10B0000}"/>
    <cellStyle name="Standard 2 2 2 4 2 2 5 2 2" xfId="21131" xr:uid="{00000000-0005-0000-0000-0000C10B0000}"/>
    <cellStyle name="Standard 2 2 2 4 2 2 5 2 3" xfId="34615" xr:uid="{00000000-0005-0000-0000-0000C10B0000}"/>
    <cellStyle name="Standard 2 2 2 4 2 2 5 2 4" xfId="48106" xr:uid="{00000000-0005-0000-0000-0000C10B0000}"/>
    <cellStyle name="Standard 2 2 2 4 2 2 5 3" xfId="11036" xr:uid="{00000000-0005-0000-0000-0000C10B0000}"/>
    <cellStyle name="Standard 2 2 2 4 2 2 5 3 2" xfId="24487" xr:uid="{00000000-0005-0000-0000-0000C10B0000}"/>
    <cellStyle name="Standard 2 2 2 4 2 2 5 3 3" xfId="37971" xr:uid="{00000000-0005-0000-0000-0000C10B0000}"/>
    <cellStyle name="Standard 2 2 2 4 2 2 5 3 4" xfId="51462" xr:uid="{00000000-0005-0000-0000-0000C10B0000}"/>
    <cellStyle name="Standard 2 2 2 4 2 2 5 4" xfId="14392" xr:uid="{00000000-0005-0000-0000-0000C10B0000}"/>
    <cellStyle name="Standard 2 2 2 4 2 2 5 4 2" xfId="27843" xr:uid="{00000000-0005-0000-0000-0000C10B0000}"/>
    <cellStyle name="Standard 2 2 2 4 2 2 5 4 3" xfId="41327" xr:uid="{00000000-0005-0000-0000-0000C10B0000}"/>
    <cellStyle name="Standard 2 2 2 4 2 2 5 4 4" xfId="54818" xr:uid="{00000000-0005-0000-0000-0000C10B0000}"/>
    <cellStyle name="Standard 2 2 2 4 2 2 5 5" xfId="17774" xr:uid="{00000000-0005-0000-0000-0000C10B0000}"/>
    <cellStyle name="Standard 2 2 2 4 2 2 5 6" xfId="31258" xr:uid="{00000000-0005-0000-0000-0000C10B0000}"/>
    <cellStyle name="Standard 2 2 2 4 2 2 5 7" xfId="44749" xr:uid="{00000000-0005-0000-0000-0000C10B0000}"/>
    <cellStyle name="Standard 2 2 2 4 2 2 6" xfId="4873" xr:uid="{00000000-0005-0000-0000-0000BC0B0000}"/>
    <cellStyle name="Standard 2 2 2 4 2 2 6 2" xfId="18324" xr:uid="{00000000-0005-0000-0000-0000BC0B0000}"/>
    <cellStyle name="Standard 2 2 2 4 2 2 6 3" xfId="31808" xr:uid="{00000000-0005-0000-0000-0000BC0B0000}"/>
    <cellStyle name="Standard 2 2 2 4 2 2 6 4" xfId="45299" xr:uid="{00000000-0005-0000-0000-0000BC0B0000}"/>
    <cellStyle name="Standard 2 2 2 4 2 2 7" xfId="8229" xr:uid="{00000000-0005-0000-0000-0000BC0B0000}"/>
    <cellStyle name="Standard 2 2 2 4 2 2 7 2" xfId="21680" xr:uid="{00000000-0005-0000-0000-0000BC0B0000}"/>
    <cellStyle name="Standard 2 2 2 4 2 2 7 3" xfId="35164" xr:uid="{00000000-0005-0000-0000-0000BC0B0000}"/>
    <cellStyle name="Standard 2 2 2 4 2 2 7 4" xfId="48655" xr:uid="{00000000-0005-0000-0000-0000BC0B0000}"/>
    <cellStyle name="Standard 2 2 2 4 2 2 8" xfId="11585" xr:uid="{00000000-0005-0000-0000-0000BC0B0000}"/>
    <cellStyle name="Standard 2 2 2 4 2 2 8 2" xfId="25036" xr:uid="{00000000-0005-0000-0000-0000BC0B0000}"/>
    <cellStyle name="Standard 2 2 2 4 2 2 8 3" xfId="38520" xr:uid="{00000000-0005-0000-0000-0000BC0B0000}"/>
    <cellStyle name="Standard 2 2 2 4 2 2 8 4" xfId="52011" xr:uid="{00000000-0005-0000-0000-0000BC0B0000}"/>
    <cellStyle name="Standard 2 2 2 4 2 2 9" xfId="14966" xr:uid="{00000000-0005-0000-0000-0000BC0B0000}"/>
    <cellStyle name="Standard 2 2 2 4 2 3" xfId="1808" xr:uid="{00000000-0005-0000-0000-0000C20B0000}"/>
    <cellStyle name="Standard 2 2 2 4 2 3 2" xfId="2948" xr:uid="{00000000-0005-0000-0000-0000C30B0000}"/>
    <cellStyle name="Standard 2 2 2 4 2 3 2 2" xfId="6309" xr:uid="{00000000-0005-0000-0000-0000C30B0000}"/>
    <cellStyle name="Standard 2 2 2 4 2 3 2 2 2" xfId="19760" xr:uid="{00000000-0005-0000-0000-0000C30B0000}"/>
    <cellStyle name="Standard 2 2 2 4 2 3 2 2 3" xfId="33244" xr:uid="{00000000-0005-0000-0000-0000C30B0000}"/>
    <cellStyle name="Standard 2 2 2 4 2 3 2 2 4" xfId="46735" xr:uid="{00000000-0005-0000-0000-0000C30B0000}"/>
    <cellStyle name="Standard 2 2 2 4 2 3 2 3" xfId="9665" xr:uid="{00000000-0005-0000-0000-0000C30B0000}"/>
    <cellStyle name="Standard 2 2 2 4 2 3 2 3 2" xfId="23116" xr:uid="{00000000-0005-0000-0000-0000C30B0000}"/>
    <cellStyle name="Standard 2 2 2 4 2 3 2 3 3" xfId="36600" xr:uid="{00000000-0005-0000-0000-0000C30B0000}"/>
    <cellStyle name="Standard 2 2 2 4 2 3 2 3 4" xfId="50091" xr:uid="{00000000-0005-0000-0000-0000C30B0000}"/>
    <cellStyle name="Standard 2 2 2 4 2 3 2 4" xfId="13021" xr:uid="{00000000-0005-0000-0000-0000C30B0000}"/>
    <cellStyle name="Standard 2 2 2 4 2 3 2 4 2" xfId="26472" xr:uid="{00000000-0005-0000-0000-0000C30B0000}"/>
    <cellStyle name="Standard 2 2 2 4 2 3 2 4 3" xfId="39956" xr:uid="{00000000-0005-0000-0000-0000C30B0000}"/>
    <cellStyle name="Standard 2 2 2 4 2 3 2 4 4" xfId="53447" xr:uid="{00000000-0005-0000-0000-0000C30B0000}"/>
    <cellStyle name="Standard 2 2 2 4 2 3 2 5" xfId="16403" xr:uid="{00000000-0005-0000-0000-0000C30B0000}"/>
    <cellStyle name="Standard 2 2 2 4 2 3 2 6" xfId="29887" xr:uid="{00000000-0005-0000-0000-0000C30B0000}"/>
    <cellStyle name="Standard 2 2 2 4 2 3 2 7" xfId="43378" xr:uid="{00000000-0005-0000-0000-0000C30B0000}"/>
    <cellStyle name="Standard 2 2 2 4 2 3 3" xfId="5182" xr:uid="{00000000-0005-0000-0000-0000C20B0000}"/>
    <cellStyle name="Standard 2 2 2 4 2 3 3 2" xfId="18633" xr:uid="{00000000-0005-0000-0000-0000C20B0000}"/>
    <cellStyle name="Standard 2 2 2 4 2 3 3 3" xfId="32117" xr:uid="{00000000-0005-0000-0000-0000C20B0000}"/>
    <cellStyle name="Standard 2 2 2 4 2 3 3 4" xfId="45608" xr:uid="{00000000-0005-0000-0000-0000C20B0000}"/>
    <cellStyle name="Standard 2 2 2 4 2 3 4" xfId="8538" xr:uid="{00000000-0005-0000-0000-0000C20B0000}"/>
    <cellStyle name="Standard 2 2 2 4 2 3 4 2" xfId="21989" xr:uid="{00000000-0005-0000-0000-0000C20B0000}"/>
    <cellStyle name="Standard 2 2 2 4 2 3 4 3" xfId="35473" xr:uid="{00000000-0005-0000-0000-0000C20B0000}"/>
    <cellStyle name="Standard 2 2 2 4 2 3 4 4" xfId="48964" xr:uid="{00000000-0005-0000-0000-0000C20B0000}"/>
    <cellStyle name="Standard 2 2 2 4 2 3 5" xfId="11894" xr:uid="{00000000-0005-0000-0000-0000C20B0000}"/>
    <cellStyle name="Standard 2 2 2 4 2 3 5 2" xfId="25345" xr:uid="{00000000-0005-0000-0000-0000C20B0000}"/>
    <cellStyle name="Standard 2 2 2 4 2 3 5 3" xfId="38829" xr:uid="{00000000-0005-0000-0000-0000C20B0000}"/>
    <cellStyle name="Standard 2 2 2 4 2 3 5 4" xfId="52320" xr:uid="{00000000-0005-0000-0000-0000C20B0000}"/>
    <cellStyle name="Standard 2 2 2 4 2 3 6" xfId="15276" xr:uid="{00000000-0005-0000-0000-0000C20B0000}"/>
    <cellStyle name="Standard 2 2 2 4 2 3 7" xfId="28760" xr:uid="{00000000-0005-0000-0000-0000C20B0000}"/>
    <cellStyle name="Standard 2 2 2 4 2 3 8" xfId="42251" xr:uid="{00000000-0005-0000-0000-0000C20B0000}"/>
    <cellStyle name="Standard 2 2 2 4 2 4" xfId="2387" xr:uid="{00000000-0005-0000-0000-0000C40B0000}"/>
    <cellStyle name="Standard 2 2 2 4 2 4 2" xfId="5749" xr:uid="{00000000-0005-0000-0000-0000C40B0000}"/>
    <cellStyle name="Standard 2 2 2 4 2 4 2 2" xfId="19200" xr:uid="{00000000-0005-0000-0000-0000C40B0000}"/>
    <cellStyle name="Standard 2 2 2 4 2 4 2 3" xfId="32684" xr:uid="{00000000-0005-0000-0000-0000C40B0000}"/>
    <cellStyle name="Standard 2 2 2 4 2 4 2 4" xfId="46175" xr:uid="{00000000-0005-0000-0000-0000C40B0000}"/>
    <cellStyle name="Standard 2 2 2 4 2 4 3" xfId="9105" xr:uid="{00000000-0005-0000-0000-0000C40B0000}"/>
    <cellStyle name="Standard 2 2 2 4 2 4 3 2" xfId="22556" xr:uid="{00000000-0005-0000-0000-0000C40B0000}"/>
    <cellStyle name="Standard 2 2 2 4 2 4 3 3" xfId="36040" xr:uid="{00000000-0005-0000-0000-0000C40B0000}"/>
    <cellStyle name="Standard 2 2 2 4 2 4 3 4" xfId="49531" xr:uid="{00000000-0005-0000-0000-0000C40B0000}"/>
    <cellStyle name="Standard 2 2 2 4 2 4 4" xfId="12461" xr:uid="{00000000-0005-0000-0000-0000C40B0000}"/>
    <cellStyle name="Standard 2 2 2 4 2 4 4 2" xfId="25912" xr:uid="{00000000-0005-0000-0000-0000C40B0000}"/>
    <cellStyle name="Standard 2 2 2 4 2 4 4 3" xfId="39396" xr:uid="{00000000-0005-0000-0000-0000C40B0000}"/>
    <cellStyle name="Standard 2 2 2 4 2 4 4 4" xfId="52887" xr:uid="{00000000-0005-0000-0000-0000C40B0000}"/>
    <cellStyle name="Standard 2 2 2 4 2 4 5" xfId="15843" xr:uid="{00000000-0005-0000-0000-0000C40B0000}"/>
    <cellStyle name="Standard 2 2 2 4 2 4 6" xfId="29327" xr:uid="{00000000-0005-0000-0000-0000C40B0000}"/>
    <cellStyle name="Standard 2 2 2 4 2 4 7" xfId="42818" xr:uid="{00000000-0005-0000-0000-0000C40B0000}"/>
    <cellStyle name="Standard 2 2 2 4 2 5" xfId="3493" xr:uid="{00000000-0005-0000-0000-0000C50B0000}"/>
    <cellStyle name="Standard 2 2 2 4 2 5 2" xfId="6854" xr:uid="{00000000-0005-0000-0000-0000C50B0000}"/>
    <cellStyle name="Standard 2 2 2 4 2 5 2 2" xfId="20305" xr:uid="{00000000-0005-0000-0000-0000C50B0000}"/>
    <cellStyle name="Standard 2 2 2 4 2 5 2 3" xfId="33789" xr:uid="{00000000-0005-0000-0000-0000C50B0000}"/>
    <cellStyle name="Standard 2 2 2 4 2 5 2 4" xfId="47280" xr:uid="{00000000-0005-0000-0000-0000C50B0000}"/>
    <cellStyle name="Standard 2 2 2 4 2 5 3" xfId="10210" xr:uid="{00000000-0005-0000-0000-0000C50B0000}"/>
    <cellStyle name="Standard 2 2 2 4 2 5 3 2" xfId="23661" xr:uid="{00000000-0005-0000-0000-0000C50B0000}"/>
    <cellStyle name="Standard 2 2 2 4 2 5 3 3" xfId="37145" xr:uid="{00000000-0005-0000-0000-0000C50B0000}"/>
    <cellStyle name="Standard 2 2 2 4 2 5 3 4" xfId="50636" xr:uid="{00000000-0005-0000-0000-0000C50B0000}"/>
    <cellStyle name="Standard 2 2 2 4 2 5 4" xfId="13566" xr:uid="{00000000-0005-0000-0000-0000C50B0000}"/>
    <cellStyle name="Standard 2 2 2 4 2 5 4 2" xfId="27017" xr:uid="{00000000-0005-0000-0000-0000C50B0000}"/>
    <cellStyle name="Standard 2 2 2 4 2 5 4 3" xfId="40501" xr:uid="{00000000-0005-0000-0000-0000C50B0000}"/>
    <cellStyle name="Standard 2 2 2 4 2 5 4 4" xfId="53992" xr:uid="{00000000-0005-0000-0000-0000C50B0000}"/>
    <cellStyle name="Standard 2 2 2 4 2 5 5" xfId="16948" xr:uid="{00000000-0005-0000-0000-0000C50B0000}"/>
    <cellStyle name="Standard 2 2 2 4 2 5 6" xfId="30432" xr:uid="{00000000-0005-0000-0000-0000C50B0000}"/>
    <cellStyle name="Standard 2 2 2 4 2 5 7" xfId="43923" xr:uid="{00000000-0005-0000-0000-0000C50B0000}"/>
    <cellStyle name="Standard 2 2 2 4 2 6" xfId="4073" xr:uid="{00000000-0005-0000-0000-0000C60B0000}"/>
    <cellStyle name="Standard 2 2 2 4 2 6 2" xfId="7430" xr:uid="{00000000-0005-0000-0000-0000C60B0000}"/>
    <cellStyle name="Standard 2 2 2 4 2 6 2 2" xfId="20881" xr:uid="{00000000-0005-0000-0000-0000C60B0000}"/>
    <cellStyle name="Standard 2 2 2 4 2 6 2 3" xfId="34365" xr:uid="{00000000-0005-0000-0000-0000C60B0000}"/>
    <cellStyle name="Standard 2 2 2 4 2 6 2 4" xfId="47856" xr:uid="{00000000-0005-0000-0000-0000C60B0000}"/>
    <cellStyle name="Standard 2 2 2 4 2 6 3" xfId="10786" xr:uid="{00000000-0005-0000-0000-0000C60B0000}"/>
    <cellStyle name="Standard 2 2 2 4 2 6 3 2" xfId="24237" xr:uid="{00000000-0005-0000-0000-0000C60B0000}"/>
    <cellStyle name="Standard 2 2 2 4 2 6 3 3" xfId="37721" xr:uid="{00000000-0005-0000-0000-0000C60B0000}"/>
    <cellStyle name="Standard 2 2 2 4 2 6 3 4" xfId="51212" xr:uid="{00000000-0005-0000-0000-0000C60B0000}"/>
    <cellStyle name="Standard 2 2 2 4 2 6 4" xfId="14142" xr:uid="{00000000-0005-0000-0000-0000C60B0000}"/>
    <cellStyle name="Standard 2 2 2 4 2 6 4 2" xfId="27593" xr:uid="{00000000-0005-0000-0000-0000C60B0000}"/>
    <cellStyle name="Standard 2 2 2 4 2 6 4 3" xfId="41077" xr:uid="{00000000-0005-0000-0000-0000C60B0000}"/>
    <cellStyle name="Standard 2 2 2 4 2 6 4 4" xfId="54568" xr:uid="{00000000-0005-0000-0000-0000C60B0000}"/>
    <cellStyle name="Standard 2 2 2 4 2 6 5" xfId="17524" xr:uid="{00000000-0005-0000-0000-0000C60B0000}"/>
    <cellStyle name="Standard 2 2 2 4 2 6 6" xfId="31008" xr:uid="{00000000-0005-0000-0000-0000C60B0000}"/>
    <cellStyle name="Standard 2 2 2 4 2 6 7" xfId="44499" xr:uid="{00000000-0005-0000-0000-0000C60B0000}"/>
    <cellStyle name="Standard 2 2 2 4 2 7" xfId="4623" xr:uid="{00000000-0005-0000-0000-0000BB0B0000}"/>
    <cellStyle name="Standard 2 2 2 4 2 7 2" xfId="18074" xr:uid="{00000000-0005-0000-0000-0000BB0B0000}"/>
    <cellStyle name="Standard 2 2 2 4 2 7 3" xfId="31558" xr:uid="{00000000-0005-0000-0000-0000BB0B0000}"/>
    <cellStyle name="Standard 2 2 2 4 2 7 4" xfId="45049" xr:uid="{00000000-0005-0000-0000-0000BB0B0000}"/>
    <cellStyle name="Standard 2 2 2 4 2 8" xfId="7979" xr:uid="{00000000-0005-0000-0000-0000BB0B0000}"/>
    <cellStyle name="Standard 2 2 2 4 2 8 2" xfId="21430" xr:uid="{00000000-0005-0000-0000-0000BB0B0000}"/>
    <cellStyle name="Standard 2 2 2 4 2 8 3" xfId="34914" xr:uid="{00000000-0005-0000-0000-0000BB0B0000}"/>
    <cellStyle name="Standard 2 2 2 4 2 8 4" xfId="48405" xr:uid="{00000000-0005-0000-0000-0000BB0B0000}"/>
    <cellStyle name="Standard 2 2 2 4 2 9" xfId="11335" xr:uid="{00000000-0005-0000-0000-0000BB0B0000}"/>
    <cellStyle name="Standard 2 2 2 4 2 9 2" xfId="24786" xr:uid="{00000000-0005-0000-0000-0000BB0B0000}"/>
    <cellStyle name="Standard 2 2 2 4 2 9 3" xfId="38270" xr:uid="{00000000-0005-0000-0000-0000BB0B0000}"/>
    <cellStyle name="Standard 2 2 2 4 2 9 4" xfId="51761" xr:uid="{00000000-0005-0000-0000-0000BB0B0000}"/>
    <cellStyle name="Standard 2 2 2 4 3" xfId="1321" xr:uid="{00000000-0005-0000-0000-0000C70B0000}"/>
    <cellStyle name="Standard 2 2 2 4 3 10" xfId="14801" xr:uid="{00000000-0005-0000-0000-0000C70B0000}"/>
    <cellStyle name="Standard 2 2 2 4 3 11" xfId="28284" xr:uid="{00000000-0005-0000-0000-0000C70B0000}"/>
    <cellStyle name="Standard 2 2 2 4 3 12" xfId="41775" xr:uid="{00000000-0005-0000-0000-0000C70B0000}"/>
    <cellStyle name="Standard 2 2 2 4 3 2" xfId="1565" xr:uid="{00000000-0005-0000-0000-0000C80B0000}"/>
    <cellStyle name="Standard 2 2 2 4 3 2 10" xfId="28534" xr:uid="{00000000-0005-0000-0000-0000C80B0000}"/>
    <cellStyle name="Standard 2 2 2 4 3 2 11" xfId="42025" xr:uid="{00000000-0005-0000-0000-0000C80B0000}"/>
    <cellStyle name="Standard 2 2 2 4 3 2 2" xfId="2142" xr:uid="{00000000-0005-0000-0000-0000C90B0000}"/>
    <cellStyle name="Standard 2 2 2 4 3 2 2 2" xfId="3283" xr:uid="{00000000-0005-0000-0000-0000CA0B0000}"/>
    <cellStyle name="Standard 2 2 2 4 3 2 2 2 2" xfId="6644" xr:uid="{00000000-0005-0000-0000-0000CA0B0000}"/>
    <cellStyle name="Standard 2 2 2 4 3 2 2 2 2 2" xfId="20095" xr:uid="{00000000-0005-0000-0000-0000CA0B0000}"/>
    <cellStyle name="Standard 2 2 2 4 3 2 2 2 2 3" xfId="33579" xr:uid="{00000000-0005-0000-0000-0000CA0B0000}"/>
    <cellStyle name="Standard 2 2 2 4 3 2 2 2 2 4" xfId="47070" xr:uid="{00000000-0005-0000-0000-0000CA0B0000}"/>
    <cellStyle name="Standard 2 2 2 4 3 2 2 2 3" xfId="10000" xr:uid="{00000000-0005-0000-0000-0000CA0B0000}"/>
    <cellStyle name="Standard 2 2 2 4 3 2 2 2 3 2" xfId="23451" xr:uid="{00000000-0005-0000-0000-0000CA0B0000}"/>
    <cellStyle name="Standard 2 2 2 4 3 2 2 2 3 3" xfId="36935" xr:uid="{00000000-0005-0000-0000-0000CA0B0000}"/>
    <cellStyle name="Standard 2 2 2 4 3 2 2 2 3 4" xfId="50426" xr:uid="{00000000-0005-0000-0000-0000CA0B0000}"/>
    <cellStyle name="Standard 2 2 2 4 3 2 2 2 4" xfId="13356" xr:uid="{00000000-0005-0000-0000-0000CA0B0000}"/>
    <cellStyle name="Standard 2 2 2 4 3 2 2 2 4 2" xfId="26807" xr:uid="{00000000-0005-0000-0000-0000CA0B0000}"/>
    <cellStyle name="Standard 2 2 2 4 3 2 2 2 4 3" xfId="40291" xr:uid="{00000000-0005-0000-0000-0000CA0B0000}"/>
    <cellStyle name="Standard 2 2 2 4 3 2 2 2 4 4" xfId="53782" xr:uid="{00000000-0005-0000-0000-0000CA0B0000}"/>
    <cellStyle name="Standard 2 2 2 4 3 2 2 2 5" xfId="16738" xr:uid="{00000000-0005-0000-0000-0000CA0B0000}"/>
    <cellStyle name="Standard 2 2 2 4 3 2 2 2 6" xfId="30222" xr:uid="{00000000-0005-0000-0000-0000CA0B0000}"/>
    <cellStyle name="Standard 2 2 2 4 3 2 2 2 7" xfId="43713" xr:uid="{00000000-0005-0000-0000-0000CA0B0000}"/>
    <cellStyle name="Standard 2 2 2 4 3 2 2 3" xfId="5517" xr:uid="{00000000-0005-0000-0000-0000C90B0000}"/>
    <cellStyle name="Standard 2 2 2 4 3 2 2 3 2" xfId="18968" xr:uid="{00000000-0005-0000-0000-0000C90B0000}"/>
    <cellStyle name="Standard 2 2 2 4 3 2 2 3 3" xfId="32452" xr:uid="{00000000-0005-0000-0000-0000C90B0000}"/>
    <cellStyle name="Standard 2 2 2 4 3 2 2 3 4" xfId="45943" xr:uid="{00000000-0005-0000-0000-0000C90B0000}"/>
    <cellStyle name="Standard 2 2 2 4 3 2 2 4" xfId="8873" xr:uid="{00000000-0005-0000-0000-0000C90B0000}"/>
    <cellStyle name="Standard 2 2 2 4 3 2 2 4 2" xfId="22324" xr:uid="{00000000-0005-0000-0000-0000C90B0000}"/>
    <cellStyle name="Standard 2 2 2 4 3 2 2 4 3" xfId="35808" xr:uid="{00000000-0005-0000-0000-0000C90B0000}"/>
    <cellStyle name="Standard 2 2 2 4 3 2 2 4 4" xfId="49299" xr:uid="{00000000-0005-0000-0000-0000C90B0000}"/>
    <cellStyle name="Standard 2 2 2 4 3 2 2 5" xfId="12229" xr:uid="{00000000-0005-0000-0000-0000C90B0000}"/>
    <cellStyle name="Standard 2 2 2 4 3 2 2 5 2" xfId="25680" xr:uid="{00000000-0005-0000-0000-0000C90B0000}"/>
    <cellStyle name="Standard 2 2 2 4 3 2 2 5 3" xfId="39164" xr:uid="{00000000-0005-0000-0000-0000C90B0000}"/>
    <cellStyle name="Standard 2 2 2 4 3 2 2 5 4" xfId="52655" xr:uid="{00000000-0005-0000-0000-0000C90B0000}"/>
    <cellStyle name="Standard 2 2 2 4 3 2 2 6" xfId="15611" xr:uid="{00000000-0005-0000-0000-0000C90B0000}"/>
    <cellStyle name="Standard 2 2 2 4 3 2 2 7" xfId="29095" xr:uid="{00000000-0005-0000-0000-0000C90B0000}"/>
    <cellStyle name="Standard 2 2 2 4 3 2 2 8" xfId="42586" xr:uid="{00000000-0005-0000-0000-0000C90B0000}"/>
    <cellStyle name="Standard 2 2 2 4 3 2 3" xfId="2723" xr:uid="{00000000-0005-0000-0000-0000CB0B0000}"/>
    <cellStyle name="Standard 2 2 2 4 3 2 3 2" xfId="6084" xr:uid="{00000000-0005-0000-0000-0000CB0B0000}"/>
    <cellStyle name="Standard 2 2 2 4 3 2 3 2 2" xfId="19535" xr:uid="{00000000-0005-0000-0000-0000CB0B0000}"/>
    <cellStyle name="Standard 2 2 2 4 3 2 3 2 3" xfId="33019" xr:uid="{00000000-0005-0000-0000-0000CB0B0000}"/>
    <cellStyle name="Standard 2 2 2 4 3 2 3 2 4" xfId="46510" xr:uid="{00000000-0005-0000-0000-0000CB0B0000}"/>
    <cellStyle name="Standard 2 2 2 4 3 2 3 3" xfId="9440" xr:uid="{00000000-0005-0000-0000-0000CB0B0000}"/>
    <cellStyle name="Standard 2 2 2 4 3 2 3 3 2" xfId="22891" xr:uid="{00000000-0005-0000-0000-0000CB0B0000}"/>
    <cellStyle name="Standard 2 2 2 4 3 2 3 3 3" xfId="36375" xr:uid="{00000000-0005-0000-0000-0000CB0B0000}"/>
    <cellStyle name="Standard 2 2 2 4 3 2 3 3 4" xfId="49866" xr:uid="{00000000-0005-0000-0000-0000CB0B0000}"/>
    <cellStyle name="Standard 2 2 2 4 3 2 3 4" xfId="12796" xr:uid="{00000000-0005-0000-0000-0000CB0B0000}"/>
    <cellStyle name="Standard 2 2 2 4 3 2 3 4 2" xfId="26247" xr:uid="{00000000-0005-0000-0000-0000CB0B0000}"/>
    <cellStyle name="Standard 2 2 2 4 3 2 3 4 3" xfId="39731" xr:uid="{00000000-0005-0000-0000-0000CB0B0000}"/>
    <cellStyle name="Standard 2 2 2 4 3 2 3 4 4" xfId="53222" xr:uid="{00000000-0005-0000-0000-0000CB0B0000}"/>
    <cellStyle name="Standard 2 2 2 4 3 2 3 5" xfId="16178" xr:uid="{00000000-0005-0000-0000-0000CB0B0000}"/>
    <cellStyle name="Standard 2 2 2 4 3 2 3 6" xfId="29662" xr:uid="{00000000-0005-0000-0000-0000CB0B0000}"/>
    <cellStyle name="Standard 2 2 2 4 3 2 3 7" xfId="43153" xr:uid="{00000000-0005-0000-0000-0000CB0B0000}"/>
    <cellStyle name="Standard 2 2 2 4 3 2 4" xfId="3828" xr:uid="{00000000-0005-0000-0000-0000CC0B0000}"/>
    <cellStyle name="Standard 2 2 2 4 3 2 4 2" xfId="7189" xr:uid="{00000000-0005-0000-0000-0000CC0B0000}"/>
    <cellStyle name="Standard 2 2 2 4 3 2 4 2 2" xfId="20640" xr:uid="{00000000-0005-0000-0000-0000CC0B0000}"/>
    <cellStyle name="Standard 2 2 2 4 3 2 4 2 3" xfId="34124" xr:uid="{00000000-0005-0000-0000-0000CC0B0000}"/>
    <cellStyle name="Standard 2 2 2 4 3 2 4 2 4" xfId="47615" xr:uid="{00000000-0005-0000-0000-0000CC0B0000}"/>
    <cellStyle name="Standard 2 2 2 4 3 2 4 3" xfId="10545" xr:uid="{00000000-0005-0000-0000-0000CC0B0000}"/>
    <cellStyle name="Standard 2 2 2 4 3 2 4 3 2" xfId="23996" xr:uid="{00000000-0005-0000-0000-0000CC0B0000}"/>
    <cellStyle name="Standard 2 2 2 4 3 2 4 3 3" xfId="37480" xr:uid="{00000000-0005-0000-0000-0000CC0B0000}"/>
    <cellStyle name="Standard 2 2 2 4 3 2 4 3 4" xfId="50971" xr:uid="{00000000-0005-0000-0000-0000CC0B0000}"/>
    <cellStyle name="Standard 2 2 2 4 3 2 4 4" xfId="13901" xr:uid="{00000000-0005-0000-0000-0000CC0B0000}"/>
    <cellStyle name="Standard 2 2 2 4 3 2 4 4 2" xfId="27352" xr:uid="{00000000-0005-0000-0000-0000CC0B0000}"/>
    <cellStyle name="Standard 2 2 2 4 3 2 4 4 3" xfId="40836" xr:uid="{00000000-0005-0000-0000-0000CC0B0000}"/>
    <cellStyle name="Standard 2 2 2 4 3 2 4 4 4" xfId="54327" xr:uid="{00000000-0005-0000-0000-0000CC0B0000}"/>
    <cellStyle name="Standard 2 2 2 4 3 2 4 5" xfId="17283" xr:uid="{00000000-0005-0000-0000-0000CC0B0000}"/>
    <cellStyle name="Standard 2 2 2 4 3 2 4 6" xfId="30767" xr:uid="{00000000-0005-0000-0000-0000CC0B0000}"/>
    <cellStyle name="Standard 2 2 2 4 3 2 4 7" xfId="44258" xr:uid="{00000000-0005-0000-0000-0000CC0B0000}"/>
    <cellStyle name="Standard 2 2 2 4 3 2 5" xfId="4408" xr:uid="{00000000-0005-0000-0000-0000CD0B0000}"/>
    <cellStyle name="Standard 2 2 2 4 3 2 5 2" xfId="7765" xr:uid="{00000000-0005-0000-0000-0000CD0B0000}"/>
    <cellStyle name="Standard 2 2 2 4 3 2 5 2 2" xfId="21216" xr:uid="{00000000-0005-0000-0000-0000CD0B0000}"/>
    <cellStyle name="Standard 2 2 2 4 3 2 5 2 3" xfId="34700" xr:uid="{00000000-0005-0000-0000-0000CD0B0000}"/>
    <cellStyle name="Standard 2 2 2 4 3 2 5 2 4" xfId="48191" xr:uid="{00000000-0005-0000-0000-0000CD0B0000}"/>
    <cellStyle name="Standard 2 2 2 4 3 2 5 3" xfId="11121" xr:uid="{00000000-0005-0000-0000-0000CD0B0000}"/>
    <cellStyle name="Standard 2 2 2 4 3 2 5 3 2" xfId="24572" xr:uid="{00000000-0005-0000-0000-0000CD0B0000}"/>
    <cellStyle name="Standard 2 2 2 4 3 2 5 3 3" xfId="38056" xr:uid="{00000000-0005-0000-0000-0000CD0B0000}"/>
    <cellStyle name="Standard 2 2 2 4 3 2 5 3 4" xfId="51547" xr:uid="{00000000-0005-0000-0000-0000CD0B0000}"/>
    <cellStyle name="Standard 2 2 2 4 3 2 5 4" xfId="14477" xr:uid="{00000000-0005-0000-0000-0000CD0B0000}"/>
    <cellStyle name="Standard 2 2 2 4 3 2 5 4 2" xfId="27928" xr:uid="{00000000-0005-0000-0000-0000CD0B0000}"/>
    <cellStyle name="Standard 2 2 2 4 3 2 5 4 3" xfId="41412" xr:uid="{00000000-0005-0000-0000-0000CD0B0000}"/>
    <cellStyle name="Standard 2 2 2 4 3 2 5 4 4" xfId="54903" xr:uid="{00000000-0005-0000-0000-0000CD0B0000}"/>
    <cellStyle name="Standard 2 2 2 4 3 2 5 5" xfId="17859" xr:uid="{00000000-0005-0000-0000-0000CD0B0000}"/>
    <cellStyle name="Standard 2 2 2 4 3 2 5 6" xfId="31343" xr:uid="{00000000-0005-0000-0000-0000CD0B0000}"/>
    <cellStyle name="Standard 2 2 2 4 3 2 5 7" xfId="44834" xr:uid="{00000000-0005-0000-0000-0000CD0B0000}"/>
    <cellStyle name="Standard 2 2 2 4 3 2 6" xfId="4958" xr:uid="{00000000-0005-0000-0000-0000C80B0000}"/>
    <cellStyle name="Standard 2 2 2 4 3 2 6 2" xfId="18409" xr:uid="{00000000-0005-0000-0000-0000C80B0000}"/>
    <cellStyle name="Standard 2 2 2 4 3 2 6 3" xfId="31893" xr:uid="{00000000-0005-0000-0000-0000C80B0000}"/>
    <cellStyle name="Standard 2 2 2 4 3 2 6 4" xfId="45384" xr:uid="{00000000-0005-0000-0000-0000C80B0000}"/>
    <cellStyle name="Standard 2 2 2 4 3 2 7" xfId="8314" xr:uid="{00000000-0005-0000-0000-0000C80B0000}"/>
    <cellStyle name="Standard 2 2 2 4 3 2 7 2" xfId="21765" xr:uid="{00000000-0005-0000-0000-0000C80B0000}"/>
    <cellStyle name="Standard 2 2 2 4 3 2 7 3" xfId="35249" xr:uid="{00000000-0005-0000-0000-0000C80B0000}"/>
    <cellStyle name="Standard 2 2 2 4 3 2 7 4" xfId="48740" xr:uid="{00000000-0005-0000-0000-0000C80B0000}"/>
    <cellStyle name="Standard 2 2 2 4 3 2 8" xfId="11670" xr:uid="{00000000-0005-0000-0000-0000C80B0000}"/>
    <cellStyle name="Standard 2 2 2 4 3 2 8 2" xfId="25121" xr:uid="{00000000-0005-0000-0000-0000C80B0000}"/>
    <cellStyle name="Standard 2 2 2 4 3 2 8 3" xfId="38605" xr:uid="{00000000-0005-0000-0000-0000C80B0000}"/>
    <cellStyle name="Standard 2 2 2 4 3 2 8 4" xfId="52096" xr:uid="{00000000-0005-0000-0000-0000C80B0000}"/>
    <cellStyle name="Standard 2 2 2 4 3 2 9" xfId="15051" xr:uid="{00000000-0005-0000-0000-0000C80B0000}"/>
    <cellStyle name="Standard 2 2 2 4 3 3" xfId="1893" xr:uid="{00000000-0005-0000-0000-0000CE0B0000}"/>
    <cellStyle name="Standard 2 2 2 4 3 3 2" xfId="3033" xr:uid="{00000000-0005-0000-0000-0000CF0B0000}"/>
    <cellStyle name="Standard 2 2 2 4 3 3 2 2" xfId="6394" xr:uid="{00000000-0005-0000-0000-0000CF0B0000}"/>
    <cellStyle name="Standard 2 2 2 4 3 3 2 2 2" xfId="19845" xr:uid="{00000000-0005-0000-0000-0000CF0B0000}"/>
    <cellStyle name="Standard 2 2 2 4 3 3 2 2 3" xfId="33329" xr:uid="{00000000-0005-0000-0000-0000CF0B0000}"/>
    <cellStyle name="Standard 2 2 2 4 3 3 2 2 4" xfId="46820" xr:uid="{00000000-0005-0000-0000-0000CF0B0000}"/>
    <cellStyle name="Standard 2 2 2 4 3 3 2 3" xfId="9750" xr:uid="{00000000-0005-0000-0000-0000CF0B0000}"/>
    <cellStyle name="Standard 2 2 2 4 3 3 2 3 2" xfId="23201" xr:uid="{00000000-0005-0000-0000-0000CF0B0000}"/>
    <cellStyle name="Standard 2 2 2 4 3 3 2 3 3" xfId="36685" xr:uid="{00000000-0005-0000-0000-0000CF0B0000}"/>
    <cellStyle name="Standard 2 2 2 4 3 3 2 3 4" xfId="50176" xr:uid="{00000000-0005-0000-0000-0000CF0B0000}"/>
    <cellStyle name="Standard 2 2 2 4 3 3 2 4" xfId="13106" xr:uid="{00000000-0005-0000-0000-0000CF0B0000}"/>
    <cellStyle name="Standard 2 2 2 4 3 3 2 4 2" xfId="26557" xr:uid="{00000000-0005-0000-0000-0000CF0B0000}"/>
    <cellStyle name="Standard 2 2 2 4 3 3 2 4 3" xfId="40041" xr:uid="{00000000-0005-0000-0000-0000CF0B0000}"/>
    <cellStyle name="Standard 2 2 2 4 3 3 2 4 4" xfId="53532" xr:uid="{00000000-0005-0000-0000-0000CF0B0000}"/>
    <cellStyle name="Standard 2 2 2 4 3 3 2 5" xfId="16488" xr:uid="{00000000-0005-0000-0000-0000CF0B0000}"/>
    <cellStyle name="Standard 2 2 2 4 3 3 2 6" xfId="29972" xr:uid="{00000000-0005-0000-0000-0000CF0B0000}"/>
    <cellStyle name="Standard 2 2 2 4 3 3 2 7" xfId="43463" xr:uid="{00000000-0005-0000-0000-0000CF0B0000}"/>
    <cellStyle name="Standard 2 2 2 4 3 3 3" xfId="5267" xr:uid="{00000000-0005-0000-0000-0000CE0B0000}"/>
    <cellStyle name="Standard 2 2 2 4 3 3 3 2" xfId="18718" xr:uid="{00000000-0005-0000-0000-0000CE0B0000}"/>
    <cellStyle name="Standard 2 2 2 4 3 3 3 3" xfId="32202" xr:uid="{00000000-0005-0000-0000-0000CE0B0000}"/>
    <cellStyle name="Standard 2 2 2 4 3 3 3 4" xfId="45693" xr:uid="{00000000-0005-0000-0000-0000CE0B0000}"/>
    <cellStyle name="Standard 2 2 2 4 3 3 4" xfId="8623" xr:uid="{00000000-0005-0000-0000-0000CE0B0000}"/>
    <cellStyle name="Standard 2 2 2 4 3 3 4 2" xfId="22074" xr:uid="{00000000-0005-0000-0000-0000CE0B0000}"/>
    <cellStyle name="Standard 2 2 2 4 3 3 4 3" xfId="35558" xr:uid="{00000000-0005-0000-0000-0000CE0B0000}"/>
    <cellStyle name="Standard 2 2 2 4 3 3 4 4" xfId="49049" xr:uid="{00000000-0005-0000-0000-0000CE0B0000}"/>
    <cellStyle name="Standard 2 2 2 4 3 3 5" xfId="11979" xr:uid="{00000000-0005-0000-0000-0000CE0B0000}"/>
    <cellStyle name="Standard 2 2 2 4 3 3 5 2" xfId="25430" xr:uid="{00000000-0005-0000-0000-0000CE0B0000}"/>
    <cellStyle name="Standard 2 2 2 4 3 3 5 3" xfId="38914" xr:uid="{00000000-0005-0000-0000-0000CE0B0000}"/>
    <cellStyle name="Standard 2 2 2 4 3 3 5 4" xfId="52405" xr:uid="{00000000-0005-0000-0000-0000CE0B0000}"/>
    <cellStyle name="Standard 2 2 2 4 3 3 6" xfId="15361" xr:uid="{00000000-0005-0000-0000-0000CE0B0000}"/>
    <cellStyle name="Standard 2 2 2 4 3 3 7" xfId="28845" xr:uid="{00000000-0005-0000-0000-0000CE0B0000}"/>
    <cellStyle name="Standard 2 2 2 4 3 3 8" xfId="42336" xr:uid="{00000000-0005-0000-0000-0000CE0B0000}"/>
    <cellStyle name="Standard 2 2 2 4 3 4" xfId="2472" xr:uid="{00000000-0005-0000-0000-0000D00B0000}"/>
    <cellStyle name="Standard 2 2 2 4 3 4 2" xfId="5834" xr:uid="{00000000-0005-0000-0000-0000D00B0000}"/>
    <cellStyle name="Standard 2 2 2 4 3 4 2 2" xfId="19285" xr:uid="{00000000-0005-0000-0000-0000D00B0000}"/>
    <cellStyle name="Standard 2 2 2 4 3 4 2 3" xfId="32769" xr:uid="{00000000-0005-0000-0000-0000D00B0000}"/>
    <cellStyle name="Standard 2 2 2 4 3 4 2 4" xfId="46260" xr:uid="{00000000-0005-0000-0000-0000D00B0000}"/>
    <cellStyle name="Standard 2 2 2 4 3 4 3" xfId="9190" xr:uid="{00000000-0005-0000-0000-0000D00B0000}"/>
    <cellStyle name="Standard 2 2 2 4 3 4 3 2" xfId="22641" xr:uid="{00000000-0005-0000-0000-0000D00B0000}"/>
    <cellStyle name="Standard 2 2 2 4 3 4 3 3" xfId="36125" xr:uid="{00000000-0005-0000-0000-0000D00B0000}"/>
    <cellStyle name="Standard 2 2 2 4 3 4 3 4" xfId="49616" xr:uid="{00000000-0005-0000-0000-0000D00B0000}"/>
    <cellStyle name="Standard 2 2 2 4 3 4 4" xfId="12546" xr:uid="{00000000-0005-0000-0000-0000D00B0000}"/>
    <cellStyle name="Standard 2 2 2 4 3 4 4 2" xfId="25997" xr:uid="{00000000-0005-0000-0000-0000D00B0000}"/>
    <cellStyle name="Standard 2 2 2 4 3 4 4 3" xfId="39481" xr:uid="{00000000-0005-0000-0000-0000D00B0000}"/>
    <cellStyle name="Standard 2 2 2 4 3 4 4 4" xfId="52972" xr:uid="{00000000-0005-0000-0000-0000D00B0000}"/>
    <cellStyle name="Standard 2 2 2 4 3 4 5" xfId="15928" xr:uid="{00000000-0005-0000-0000-0000D00B0000}"/>
    <cellStyle name="Standard 2 2 2 4 3 4 6" xfId="29412" xr:uid="{00000000-0005-0000-0000-0000D00B0000}"/>
    <cellStyle name="Standard 2 2 2 4 3 4 7" xfId="42903" xr:uid="{00000000-0005-0000-0000-0000D00B0000}"/>
    <cellStyle name="Standard 2 2 2 4 3 5" xfId="3578" xr:uid="{00000000-0005-0000-0000-0000D10B0000}"/>
    <cellStyle name="Standard 2 2 2 4 3 5 2" xfId="6939" xr:uid="{00000000-0005-0000-0000-0000D10B0000}"/>
    <cellStyle name="Standard 2 2 2 4 3 5 2 2" xfId="20390" xr:uid="{00000000-0005-0000-0000-0000D10B0000}"/>
    <cellStyle name="Standard 2 2 2 4 3 5 2 3" xfId="33874" xr:uid="{00000000-0005-0000-0000-0000D10B0000}"/>
    <cellStyle name="Standard 2 2 2 4 3 5 2 4" xfId="47365" xr:uid="{00000000-0005-0000-0000-0000D10B0000}"/>
    <cellStyle name="Standard 2 2 2 4 3 5 3" xfId="10295" xr:uid="{00000000-0005-0000-0000-0000D10B0000}"/>
    <cellStyle name="Standard 2 2 2 4 3 5 3 2" xfId="23746" xr:uid="{00000000-0005-0000-0000-0000D10B0000}"/>
    <cellStyle name="Standard 2 2 2 4 3 5 3 3" xfId="37230" xr:uid="{00000000-0005-0000-0000-0000D10B0000}"/>
    <cellStyle name="Standard 2 2 2 4 3 5 3 4" xfId="50721" xr:uid="{00000000-0005-0000-0000-0000D10B0000}"/>
    <cellStyle name="Standard 2 2 2 4 3 5 4" xfId="13651" xr:uid="{00000000-0005-0000-0000-0000D10B0000}"/>
    <cellStyle name="Standard 2 2 2 4 3 5 4 2" xfId="27102" xr:uid="{00000000-0005-0000-0000-0000D10B0000}"/>
    <cellStyle name="Standard 2 2 2 4 3 5 4 3" xfId="40586" xr:uid="{00000000-0005-0000-0000-0000D10B0000}"/>
    <cellStyle name="Standard 2 2 2 4 3 5 4 4" xfId="54077" xr:uid="{00000000-0005-0000-0000-0000D10B0000}"/>
    <cellStyle name="Standard 2 2 2 4 3 5 5" xfId="17033" xr:uid="{00000000-0005-0000-0000-0000D10B0000}"/>
    <cellStyle name="Standard 2 2 2 4 3 5 6" xfId="30517" xr:uid="{00000000-0005-0000-0000-0000D10B0000}"/>
    <cellStyle name="Standard 2 2 2 4 3 5 7" xfId="44008" xr:uid="{00000000-0005-0000-0000-0000D10B0000}"/>
    <cellStyle name="Standard 2 2 2 4 3 6" xfId="4158" xr:uid="{00000000-0005-0000-0000-0000D20B0000}"/>
    <cellStyle name="Standard 2 2 2 4 3 6 2" xfId="7515" xr:uid="{00000000-0005-0000-0000-0000D20B0000}"/>
    <cellStyle name="Standard 2 2 2 4 3 6 2 2" xfId="20966" xr:uid="{00000000-0005-0000-0000-0000D20B0000}"/>
    <cellStyle name="Standard 2 2 2 4 3 6 2 3" xfId="34450" xr:uid="{00000000-0005-0000-0000-0000D20B0000}"/>
    <cellStyle name="Standard 2 2 2 4 3 6 2 4" xfId="47941" xr:uid="{00000000-0005-0000-0000-0000D20B0000}"/>
    <cellStyle name="Standard 2 2 2 4 3 6 3" xfId="10871" xr:uid="{00000000-0005-0000-0000-0000D20B0000}"/>
    <cellStyle name="Standard 2 2 2 4 3 6 3 2" xfId="24322" xr:uid="{00000000-0005-0000-0000-0000D20B0000}"/>
    <cellStyle name="Standard 2 2 2 4 3 6 3 3" xfId="37806" xr:uid="{00000000-0005-0000-0000-0000D20B0000}"/>
    <cellStyle name="Standard 2 2 2 4 3 6 3 4" xfId="51297" xr:uid="{00000000-0005-0000-0000-0000D20B0000}"/>
    <cellStyle name="Standard 2 2 2 4 3 6 4" xfId="14227" xr:uid="{00000000-0005-0000-0000-0000D20B0000}"/>
    <cellStyle name="Standard 2 2 2 4 3 6 4 2" xfId="27678" xr:uid="{00000000-0005-0000-0000-0000D20B0000}"/>
    <cellStyle name="Standard 2 2 2 4 3 6 4 3" xfId="41162" xr:uid="{00000000-0005-0000-0000-0000D20B0000}"/>
    <cellStyle name="Standard 2 2 2 4 3 6 4 4" xfId="54653" xr:uid="{00000000-0005-0000-0000-0000D20B0000}"/>
    <cellStyle name="Standard 2 2 2 4 3 6 5" xfId="17609" xr:uid="{00000000-0005-0000-0000-0000D20B0000}"/>
    <cellStyle name="Standard 2 2 2 4 3 6 6" xfId="31093" xr:uid="{00000000-0005-0000-0000-0000D20B0000}"/>
    <cellStyle name="Standard 2 2 2 4 3 6 7" xfId="44584" xr:uid="{00000000-0005-0000-0000-0000D20B0000}"/>
    <cellStyle name="Standard 2 2 2 4 3 7" xfId="4708" xr:uid="{00000000-0005-0000-0000-0000C70B0000}"/>
    <cellStyle name="Standard 2 2 2 4 3 7 2" xfId="18159" xr:uid="{00000000-0005-0000-0000-0000C70B0000}"/>
    <cellStyle name="Standard 2 2 2 4 3 7 3" xfId="31643" xr:uid="{00000000-0005-0000-0000-0000C70B0000}"/>
    <cellStyle name="Standard 2 2 2 4 3 7 4" xfId="45134" xr:uid="{00000000-0005-0000-0000-0000C70B0000}"/>
    <cellStyle name="Standard 2 2 2 4 3 8" xfId="8064" xr:uid="{00000000-0005-0000-0000-0000C70B0000}"/>
    <cellStyle name="Standard 2 2 2 4 3 8 2" xfId="21515" xr:uid="{00000000-0005-0000-0000-0000C70B0000}"/>
    <cellStyle name="Standard 2 2 2 4 3 8 3" xfId="34999" xr:uid="{00000000-0005-0000-0000-0000C70B0000}"/>
    <cellStyle name="Standard 2 2 2 4 3 8 4" xfId="48490" xr:uid="{00000000-0005-0000-0000-0000C70B0000}"/>
    <cellStyle name="Standard 2 2 2 4 3 9" xfId="11420" xr:uid="{00000000-0005-0000-0000-0000C70B0000}"/>
    <cellStyle name="Standard 2 2 2 4 3 9 2" xfId="24871" xr:uid="{00000000-0005-0000-0000-0000C70B0000}"/>
    <cellStyle name="Standard 2 2 2 4 3 9 3" xfId="38355" xr:uid="{00000000-0005-0000-0000-0000C70B0000}"/>
    <cellStyle name="Standard 2 2 2 4 3 9 4" xfId="51846" xr:uid="{00000000-0005-0000-0000-0000C70B0000}"/>
    <cellStyle name="Standard 2 2 2 4 4" xfId="1383" xr:uid="{00000000-0005-0000-0000-0000D30B0000}"/>
    <cellStyle name="Standard 2 2 2 4 4 10" xfId="28348" xr:uid="{00000000-0005-0000-0000-0000D30B0000}"/>
    <cellStyle name="Standard 2 2 2 4 4 11" xfId="41839" xr:uid="{00000000-0005-0000-0000-0000D30B0000}"/>
    <cellStyle name="Standard 2 2 2 4 4 2" xfId="1957" xr:uid="{00000000-0005-0000-0000-0000D40B0000}"/>
    <cellStyle name="Standard 2 2 2 4 4 2 2" xfId="3097" xr:uid="{00000000-0005-0000-0000-0000D50B0000}"/>
    <cellStyle name="Standard 2 2 2 4 4 2 2 2" xfId="6458" xr:uid="{00000000-0005-0000-0000-0000D50B0000}"/>
    <cellStyle name="Standard 2 2 2 4 4 2 2 2 2" xfId="19909" xr:uid="{00000000-0005-0000-0000-0000D50B0000}"/>
    <cellStyle name="Standard 2 2 2 4 4 2 2 2 3" xfId="33393" xr:uid="{00000000-0005-0000-0000-0000D50B0000}"/>
    <cellStyle name="Standard 2 2 2 4 4 2 2 2 4" xfId="46884" xr:uid="{00000000-0005-0000-0000-0000D50B0000}"/>
    <cellStyle name="Standard 2 2 2 4 4 2 2 3" xfId="9814" xr:uid="{00000000-0005-0000-0000-0000D50B0000}"/>
    <cellStyle name="Standard 2 2 2 4 4 2 2 3 2" xfId="23265" xr:uid="{00000000-0005-0000-0000-0000D50B0000}"/>
    <cellStyle name="Standard 2 2 2 4 4 2 2 3 3" xfId="36749" xr:uid="{00000000-0005-0000-0000-0000D50B0000}"/>
    <cellStyle name="Standard 2 2 2 4 4 2 2 3 4" xfId="50240" xr:uid="{00000000-0005-0000-0000-0000D50B0000}"/>
    <cellStyle name="Standard 2 2 2 4 4 2 2 4" xfId="13170" xr:uid="{00000000-0005-0000-0000-0000D50B0000}"/>
    <cellStyle name="Standard 2 2 2 4 4 2 2 4 2" xfId="26621" xr:uid="{00000000-0005-0000-0000-0000D50B0000}"/>
    <cellStyle name="Standard 2 2 2 4 4 2 2 4 3" xfId="40105" xr:uid="{00000000-0005-0000-0000-0000D50B0000}"/>
    <cellStyle name="Standard 2 2 2 4 4 2 2 4 4" xfId="53596" xr:uid="{00000000-0005-0000-0000-0000D50B0000}"/>
    <cellStyle name="Standard 2 2 2 4 4 2 2 5" xfId="16552" xr:uid="{00000000-0005-0000-0000-0000D50B0000}"/>
    <cellStyle name="Standard 2 2 2 4 4 2 2 6" xfId="30036" xr:uid="{00000000-0005-0000-0000-0000D50B0000}"/>
    <cellStyle name="Standard 2 2 2 4 4 2 2 7" xfId="43527" xr:uid="{00000000-0005-0000-0000-0000D50B0000}"/>
    <cellStyle name="Standard 2 2 2 4 4 2 3" xfId="5331" xr:uid="{00000000-0005-0000-0000-0000D40B0000}"/>
    <cellStyle name="Standard 2 2 2 4 4 2 3 2" xfId="18782" xr:uid="{00000000-0005-0000-0000-0000D40B0000}"/>
    <cellStyle name="Standard 2 2 2 4 4 2 3 3" xfId="32266" xr:uid="{00000000-0005-0000-0000-0000D40B0000}"/>
    <cellStyle name="Standard 2 2 2 4 4 2 3 4" xfId="45757" xr:uid="{00000000-0005-0000-0000-0000D40B0000}"/>
    <cellStyle name="Standard 2 2 2 4 4 2 4" xfId="8687" xr:uid="{00000000-0005-0000-0000-0000D40B0000}"/>
    <cellStyle name="Standard 2 2 2 4 4 2 4 2" xfId="22138" xr:uid="{00000000-0005-0000-0000-0000D40B0000}"/>
    <cellStyle name="Standard 2 2 2 4 4 2 4 3" xfId="35622" xr:uid="{00000000-0005-0000-0000-0000D40B0000}"/>
    <cellStyle name="Standard 2 2 2 4 4 2 4 4" xfId="49113" xr:uid="{00000000-0005-0000-0000-0000D40B0000}"/>
    <cellStyle name="Standard 2 2 2 4 4 2 5" xfId="12043" xr:uid="{00000000-0005-0000-0000-0000D40B0000}"/>
    <cellStyle name="Standard 2 2 2 4 4 2 5 2" xfId="25494" xr:uid="{00000000-0005-0000-0000-0000D40B0000}"/>
    <cellStyle name="Standard 2 2 2 4 4 2 5 3" xfId="38978" xr:uid="{00000000-0005-0000-0000-0000D40B0000}"/>
    <cellStyle name="Standard 2 2 2 4 4 2 5 4" xfId="52469" xr:uid="{00000000-0005-0000-0000-0000D40B0000}"/>
    <cellStyle name="Standard 2 2 2 4 4 2 6" xfId="15425" xr:uid="{00000000-0005-0000-0000-0000D40B0000}"/>
    <cellStyle name="Standard 2 2 2 4 4 2 7" xfId="28909" xr:uid="{00000000-0005-0000-0000-0000D40B0000}"/>
    <cellStyle name="Standard 2 2 2 4 4 2 8" xfId="42400" xr:uid="{00000000-0005-0000-0000-0000D40B0000}"/>
    <cellStyle name="Standard 2 2 2 4 4 3" xfId="2537" xr:uid="{00000000-0005-0000-0000-0000D60B0000}"/>
    <cellStyle name="Standard 2 2 2 4 4 3 2" xfId="5898" xr:uid="{00000000-0005-0000-0000-0000D60B0000}"/>
    <cellStyle name="Standard 2 2 2 4 4 3 2 2" xfId="19349" xr:uid="{00000000-0005-0000-0000-0000D60B0000}"/>
    <cellStyle name="Standard 2 2 2 4 4 3 2 3" xfId="32833" xr:uid="{00000000-0005-0000-0000-0000D60B0000}"/>
    <cellStyle name="Standard 2 2 2 4 4 3 2 4" xfId="46324" xr:uid="{00000000-0005-0000-0000-0000D60B0000}"/>
    <cellStyle name="Standard 2 2 2 4 4 3 3" xfId="9254" xr:uid="{00000000-0005-0000-0000-0000D60B0000}"/>
    <cellStyle name="Standard 2 2 2 4 4 3 3 2" xfId="22705" xr:uid="{00000000-0005-0000-0000-0000D60B0000}"/>
    <cellStyle name="Standard 2 2 2 4 4 3 3 3" xfId="36189" xr:uid="{00000000-0005-0000-0000-0000D60B0000}"/>
    <cellStyle name="Standard 2 2 2 4 4 3 3 4" xfId="49680" xr:uid="{00000000-0005-0000-0000-0000D60B0000}"/>
    <cellStyle name="Standard 2 2 2 4 4 3 4" xfId="12610" xr:uid="{00000000-0005-0000-0000-0000D60B0000}"/>
    <cellStyle name="Standard 2 2 2 4 4 3 4 2" xfId="26061" xr:uid="{00000000-0005-0000-0000-0000D60B0000}"/>
    <cellStyle name="Standard 2 2 2 4 4 3 4 3" xfId="39545" xr:uid="{00000000-0005-0000-0000-0000D60B0000}"/>
    <cellStyle name="Standard 2 2 2 4 4 3 4 4" xfId="53036" xr:uid="{00000000-0005-0000-0000-0000D60B0000}"/>
    <cellStyle name="Standard 2 2 2 4 4 3 5" xfId="15992" xr:uid="{00000000-0005-0000-0000-0000D60B0000}"/>
    <cellStyle name="Standard 2 2 2 4 4 3 6" xfId="29476" xr:uid="{00000000-0005-0000-0000-0000D60B0000}"/>
    <cellStyle name="Standard 2 2 2 4 4 3 7" xfId="42967" xr:uid="{00000000-0005-0000-0000-0000D60B0000}"/>
    <cellStyle name="Standard 2 2 2 4 4 4" xfId="3642" xr:uid="{00000000-0005-0000-0000-0000D70B0000}"/>
    <cellStyle name="Standard 2 2 2 4 4 4 2" xfId="7003" xr:uid="{00000000-0005-0000-0000-0000D70B0000}"/>
    <cellStyle name="Standard 2 2 2 4 4 4 2 2" xfId="20454" xr:uid="{00000000-0005-0000-0000-0000D70B0000}"/>
    <cellStyle name="Standard 2 2 2 4 4 4 2 3" xfId="33938" xr:uid="{00000000-0005-0000-0000-0000D70B0000}"/>
    <cellStyle name="Standard 2 2 2 4 4 4 2 4" xfId="47429" xr:uid="{00000000-0005-0000-0000-0000D70B0000}"/>
    <cellStyle name="Standard 2 2 2 4 4 4 3" xfId="10359" xr:uid="{00000000-0005-0000-0000-0000D70B0000}"/>
    <cellStyle name="Standard 2 2 2 4 4 4 3 2" xfId="23810" xr:uid="{00000000-0005-0000-0000-0000D70B0000}"/>
    <cellStyle name="Standard 2 2 2 4 4 4 3 3" xfId="37294" xr:uid="{00000000-0005-0000-0000-0000D70B0000}"/>
    <cellStyle name="Standard 2 2 2 4 4 4 3 4" xfId="50785" xr:uid="{00000000-0005-0000-0000-0000D70B0000}"/>
    <cellStyle name="Standard 2 2 2 4 4 4 4" xfId="13715" xr:uid="{00000000-0005-0000-0000-0000D70B0000}"/>
    <cellStyle name="Standard 2 2 2 4 4 4 4 2" xfId="27166" xr:uid="{00000000-0005-0000-0000-0000D70B0000}"/>
    <cellStyle name="Standard 2 2 2 4 4 4 4 3" xfId="40650" xr:uid="{00000000-0005-0000-0000-0000D70B0000}"/>
    <cellStyle name="Standard 2 2 2 4 4 4 4 4" xfId="54141" xr:uid="{00000000-0005-0000-0000-0000D70B0000}"/>
    <cellStyle name="Standard 2 2 2 4 4 4 5" xfId="17097" xr:uid="{00000000-0005-0000-0000-0000D70B0000}"/>
    <cellStyle name="Standard 2 2 2 4 4 4 6" xfId="30581" xr:uid="{00000000-0005-0000-0000-0000D70B0000}"/>
    <cellStyle name="Standard 2 2 2 4 4 4 7" xfId="44072" xr:uid="{00000000-0005-0000-0000-0000D70B0000}"/>
    <cellStyle name="Standard 2 2 2 4 4 5" xfId="4222" xr:uid="{00000000-0005-0000-0000-0000D80B0000}"/>
    <cellStyle name="Standard 2 2 2 4 4 5 2" xfId="7579" xr:uid="{00000000-0005-0000-0000-0000D80B0000}"/>
    <cellStyle name="Standard 2 2 2 4 4 5 2 2" xfId="21030" xr:uid="{00000000-0005-0000-0000-0000D80B0000}"/>
    <cellStyle name="Standard 2 2 2 4 4 5 2 3" xfId="34514" xr:uid="{00000000-0005-0000-0000-0000D80B0000}"/>
    <cellStyle name="Standard 2 2 2 4 4 5 2 4" xfId="48005" xr:uid="{00000000-0005-0000-0000-0000D80B0000}"/>
    <cellStyle name="Standard 2 2 2 4 4 5 3" xfId="10935" xr:uid="{00000000-0005-0000-0000-0000D80B0000}"/>
    <cellStyle name="Standard 2 2 2 4 4 5 3 2" xfId="24386" xr:uid="{00000000-0005-0000-0000-0000D80B0000}"/>
    <cellStyle name="Standard 2 2 2 4 4 5 3 3" xfId="37870" xr:uid="{00000000-0005-0000-0000-0000D80B0000}"/>
    <cellStyle name="Standard 2 2 2 4 4 5 3 4" xfId="51361" xr:uid="{00000000-0005-0000-0000-0000D80B0000}"/>
    <cellStyle name="Standard 2 2 2 4 4 5 4" xfId="14291" xr:uid="{00000000-0005-0000-0000-0000D80B0000}"/>
    <cellStyle name="Standard 2 2 2 4 4 5 4 2" xfId="27742" xr:uid="{00000000-0005-0000-0000-0000D80B0000}"/>
    <cellStyle name="Standard 2 2 2 4 4 5 4 3" xfId="41226" xr:uid="{00000000-0005-0000-0000-0000D80B0000}"/>
    <cellStyle name="Standard 2 2 2 4 4 5 4 4" xfId="54717" xr:uid="{00000000-0005-0000-0000-0000D80B0000}"/>
    <cellStyle name="Standard 2 2 2 4 4 5 5" xfId="17673" xr:uid="{00000000-0005-0000-0000-0000D80B0000}"/>
    <cellStyle name="Standard 2 2 2 4 4 5 6" xfId="31157" xr:uid="{00000000-0005-0000-0000-0000D80B0000}"/>
    <cellStyle name="Standard 2 2 2 4 4 5 7" xfId="44648" xr:uid="{00000000-0005-0000-0000-0000D80B0000}"/>
    <cellStyle name="Standard 2 2 2 4 4 6" xfId="4772" xr:uid="{00000000-0005-0000-0000-0000D30B0000}"/>
    <cellStyle name="Standard 2 2 2 4 4 6 2" xfId="18223" xr:uid="{00000000-0005-0000-0000-0000D30B0000}"/>
    <cellStyle name="Standard 2 2 2 4 4 6 3" xfId="31707" xr:uid="{00000000-0005-0000-0000-0000D30B0000}"/>
    <cellStyle name="Standard 2 2 2 4 4 6 4" xfId="45198" xr:uid="{00000000-0005-0000-0000-0000D30B0000}"/>
    <cellStyle name="Standard 2 2 2 4 4 7" xfId="8128" xr:uid="{00000000-0005-0000-0000-0000D30B0000}"/>
    <cellStyle name="Standard 2 2 2 4 4 7 2" xfId="21579" xr:uid="{00000000-0005-0000-0000-0000D30B0000}"/>
    <cellStyle name="Standard 2 2 2 4 4 7 3" xfId="35063" xr:uid="{00000000-0005-0000-0000-0000D30B0000}"/>
    <cellStyle name="Standard 2 2 2 4 4 7 4" xfId="48554" xr:uid="{00000000-0005-0000-0000-0000D30B0000}"/>
    <cellStyle name="Standard 2 2 2 4 4 8" xfId="11484" xr:uid="{00000000-0005-0000-0000-0000D30B0000}"/>
    <cellStyle name="Standard 2 2 2 4 4 8 2" xfId="24935" xr:uid="{00000000-0005-0000-0000-0000D30B0000}"/>
    <cellStyle name="Standard 2 2 2 4 4 8 3" xfId="38419" xr:uid="{00000000-0005-0000-0000-0000D30B0000}"/>
    <cellStyle name="Standard 2 2 2 4 4 8 4" xfId="51910" xr:uid="{00000000-0005-0000-0000-0000D30B0000}"/>
    <cellStyle name="Standard 2 2 2 4 4 9" xfId="14865" xr:uid="{00000000-0005-0000-0000-0000D30B0000}"/>
    <cellStyle name="Standard 2 2 2 4 5" xfId="1708" xr:uid="{00000000-0005-0000-0000-0000D90B0000}"/>
    <cellStyle name="Standard 2 2 2 4 5 2" xfId="2847" xr:uid="{00000000-0005-0000-0000-0000DA0B0000}"/>
    <cellStyle name="Standard 2 2 2 4 5 2 2" xfId="6208" xr:uid="{00000000-0005-0000-0000-0000DA0B0000}"/>
    <cellStyle name="Standard 2 2 2 4 5 2 2 2" xfId="19659" xr:uid="{00000000-0005-0000-0000-0000DA0B0000}"/>
    <cellStyle name="Standard 2 2 2 4 5 2 2 3" xfId="33143" xr:uid="{00000000-0005-0000-0000-0000DA0B0000}"/>
    <cellStyle name="Standard 2 2 2 4 5 2 2 4" xfId="46634" xr:uid="{00000000-0005-0000-0000-0000DA0B0000}"/>
    <cellStyle name="Standard 2 2 2 4 5 2 3" xfId="9564" xr:uid="{00000000-0005-0000-0000-0000DA0B0000}"/>
    <cellStyle name="Standard 2 2 2 4 5 2 3 2" xfId="23015" xr:uid="{00000000-0005-0000-0000-0000DA0B0000}"/>
    <cellStyle name="Standard 2 2 2 4 5 2 3 3" xfId="36499" xr:uid="{00000000-0005-0000-0000-0000DA0B0000}"/>
    <cellStyle name="Standard 2 2 2 4 5 2 3 4" xfId="49990" xr:uid="{00000000-0005-0000-0000-0000DA0B0000}"/>
    <cellStyle name="Standard 2 2 2 4 5 2 4" xfId="12920" xr:uid="{00000000-0005-0000-0000-0000DA0B0000}"/>
    <cellStyle name="Standard 2 2 2 4 5 2 4 2" xfId="26371" xr:uid="{00000000-0005-0000-0000-0000DA0B0000}"/>
    <cellStyle name="Standard 2 2 2 4 5 2 4 3" xfId="39855" xr:uid="{00000000-0005-0000-0000-0000DA0B0000}"/>
    <cellStyle name="Standard 2 2 2 4 5 2 4 4" xfId="53346" xr:uid="{00000000-0005-0000-0000-0000DA0B0000}"/>
    <cellStyle name="Standard 2 2 2 4 5 2 5" xfId="16302" xr:uid="{00000000-0005-0000-0000-0000DA0B0000}"/>
    <cellStyle name="Standard 2 2 2 4 5 2 6" xfId="29786" xr:uid="{00000000-0005-0000-0000-0000DA0B0000}"/>
    <cellStyle name="Standard 2 2 2 4 5 2 7" xfId="43277" xr:uid="{00000000-0005-0000-0000-0000DA0B0000}"/>
    <cellStyle name="Standard 2 2 2 4 5 3" xfId="5081" xr:uid="{00000000-0005-0000-0000-0000D90B0000}"/>
    <cellStyle name="Standard 2 2 2 4 5 3 2" xfId="18532" xr:uid="{00000000-0005-0000-0000-0000D90B0000}"/>
    <cellStyle name="Standard 2 2 2 4 5 3 3" xfId="32016" xr:uid="{00000000-0005-0000-0000-0000D90B0000}"/>
    <cellStyle name="Standard 2 2 2 4 5 3 4" xfId="45507" xr:uid="{00000000-0005-0000-0000-0000D90B0000}"/>
    <cellStyle name="Standard 2 2 2 4 5 4" xfId="8437" xr:uid="{00000000-0005-0000-0000-0000D90B0000}"/>
    <cellStyle name="Standard 2 2 2 4 5 4 2" xfId="21888" xr:uid="{00000000-0005-0000-0000-0000D90B0000}"/>
    <cellStyle name="Standard 2 2 2 4 5 4 3" xfId="35372" xr:uid="{00000000-0005-0000-0000-0000D90B0000}"/>
    <cellStyle name="Standard 2 2 2 4 5 4 4" xfId="48863" xr:uid="{00000000-0005-0000-0000-0000D90B0000}"/>
    <cellStyle name="Standard 2 2 2 4 5 5" xfId="11793" xr:uid="{00000000-0005-0000-0000-0000D90B0000}"/>
    <cellStyle name="Standard 2 2 2 4 5 5 2" xfId="25244" xr:uid="{00000000-0005-0000-0000-0000D90B0000}"/>
    <cellStyle name="Standard 2 2 2 4 5 5 3" xfId="38728" xr:uid="{00000000-0005-0000-0000-0000D90B0000}"/>
    <cellStyle name="Standard 2 2 2 4 5 5 4" xfId="52219" xr:uid="{00000000-0005-0000-0000-0000D90B0000}"/>
    <cellStyle name="Standard 2 2 2 4 5 6" xfId="15175" xr:uid="{00000000-0005-0000-0000-0000D90B0000}"/>
    <cellStyle name="Standard 2 2 2 4 5 7" xfId="28659" xr:uid="{00000000-0005-0000-0000-0000D90B0000}"/>
    <cellStyle name="Standard 2 2 2 4 5 8" xfId="42150" xr:uid="{00000000-0005-0000-0000-0000D90B0000}"/>
    <cellStyle name="Standard 2 2 2 4 6" xfId="2284" xr:uid="{00000000-0005-0000-0000-0000DB0B0000}"/>
    <cellStyle name="Standard 2 2 2 4 6 2" xfId="5647" xr:uid="{00000000-0005-0000-0000-0000DB0B0000}"/>
    <cellStyle name="Standard 2 2 2 4 6 2 2" xfId="19098" xr:uid="{00000000-0005-0000-0000-0000DB0B0000}"/>
    <cellStyle name="Standard 2 2 2 4 6 2 3" xfId="32582" xr:uid="{00000000-0005-0000-0000-0000DB0B0000}"/>
    <cellStyle name="Standard 2 2 2 4 6 2 4" xfId="46073" xr:uid="{00000000-0005-0000-0000-0000DB0B0000}"/>
    <cellStyle name="Standard 2 2 2 4 6 3" xfId="9003" xr:uid="{00000000-0005-0000-0000-0000DB0B0000}"/>
    <cellStyle name="Standard 2 2 2 4 6 3 2" xfId="22454" xr:uid="{00000000-0005-0000-0000-0000DB0B0000}"/>
    <cellStyle name="Standard 2 2 2 4 6 3 3" xfId="35938" xr:uid="{00000000-0005-0000-0000-0000DB0B0000}"/>
    <cellStyle name="Standard 2 2 2 4 6 3 4" xfId="49429" xr:uid="{00000000-0005-0000-0000-0000DB0B0000}"/>
    <cellStyle name="Standard 2 2 2 4 6 4" xfId="12359" xr:uid="{00000000-0005-0000-0000-0000DB0B0000}"/>
    <cellStyle name="Standard 2 2 2 4 6 4 2" xfId="25810" xr:uid="{00000000-0005-0000-0000-0000DB0B0000}"/>
    <cellStyle name="Standard 2 2 2 4 6 4 3" xfId="39294" xr:uid="{00000000-0005-0000-0000-0000DB0B0000}"/>
    <cellStyle name="Standard 2 2 2 4 6 4 4" xfId="52785" xr:uid="{00000000-0005-0000-0000-0000DB0B0000}"/>
    <cellStyle name="Standard 2 2 2 4 6 5" xfId="15741" xr:uid="{00000000-0005-0000-0000-0000DB0B0000}"/>
    <cellStyle name="Standard 2 2 2 4 6 6" xfId="29225" xr:uid="{00000000-0005-0000-0000-0000DB0B0000}"/>
    <cellStyle name="Standard 2 2 2 4 6 7" xfId="42716" xr:uid="{00000000-0005-0000-0000-0000DB0B0000}"/>
    <cellStyle name="Standard 2 2 2 4 7" xfId="3391" xr:uid="{00000000-0005-0000-0000-0000DC0B0000}"/>
    <cellStyle name="Standard 2 2 2 4 7 2" xfId="6752" xr:uid="{00000000-0005-0000-0000-0000DC0B0000}"/>
    <cellStyle name="Standard 2 2 2 4 7 2 2" xfId="20203" xr:uid="{00000000-0005-0000-0000-0000DC0B0000}"/>
    <cellStyle name="Standard 2 2 2 4 7 2 3" xfId="33687" xr:uid="{00000000-0005-0000-0000-0000DC0B0000}"/>
    <cellStyle name="Standard 2 2 2 4 7 2 4" xfId="47178" xr:uid="{00000000-0005-0000-0000-0000DC0B0000}"/>
    <cellStyle name="Standard 2 2 2 4 7 3" xfId="10108" xr:uid="{00000000-0005-0000-0000-0000DC0B0000}"/>
    <cellStyle name="Standard 2 2 2 4 7 3 2" xfId="23559" xr:uid="{00000000-0005-0000-0000-0000DC0B0000}"/>
    <cellStyle name="Standard 2 2 2 4 7 3 3" xfId="37043" xr:uid="{00000000-0005-0000-0000-0000DC0B0000}"/>
    <cellStyle name="Standard 2 2 2 4 7 3 4" xfId="50534" xr:uid="{00000000-0005-0000-0000-0000DC0B0000}"/>
    <cellStyle name="Standard 2 2 2 4 7 4" xfId="13464" xr:uid="{00000000-0005-0000-0000-0000DC0B0000}"/>
    <cellStyle name="Standard 2 2 2 4 7 4 2" xfId="26915" xr:uid="{00000000-0005-0000-0000-0000DC0B0000}"/>
    <cellStyle name="Standard 2 2 2 4 7 4 3" xfId="40399" xr:uid="{00000000-0005-0000-0000-0000DC0B0000}"/>
    <cellStyle name="Standard 2 2 2 4 7 4 4" xfId="53890" xr:uid="{00000000-0005-0000-0000-0000DC0B0000}"/>
    <cellStyle name="Standard 2 2 2 4 7 5" xfId="16846" xr:uid="{00000000-0005-0000-0000-0000DC0B0000}"/>
    <cellStyle name="Standard 2 2 2 4 7 6" xfId="30330" xr:uid="{00000000-0005-0000-0000-0000DC0B0000}"/>
    <cellStyle name="Standard 2 2 2 4 7 7" xfId="43821" xr:uid="{00000000-0005-0000-0000-0000DC0B0000}"/>
    <cellStyle name="Standard 2 2 2 4 8" xfId="3971" xr:uid="{00000000-0005-0000-0000-0000DD0B0000}"/>
    <cellStyle name="Standard 2 2 2 4 8 2" xfId="7328" xr:uid="{00000000-0005-0000-0000-0000DD0B0000}"/>
    <cellStyle name="Standard 2 2 2 4 8 2 2" xfId="20779" xr:uid="{00000000-0005-0000-0000-0000DD0B0000}"/>
    <cellStyle name="Standard 2 2 2 4 8 2 3" xfId="34263" xr:uid="{00000000-0005-0000-0000-0000DD0B0000}"/>
    <cellStyle name="Standard 2 2 2 4 8 2 4" xfId="47754" xr:uid="{00000000-0005-0000-0000-0000DD0B0000}"/>
    <cellStyle name="Standard 2 2 2 4 8 3" xfId="10684" xr:uid="{00000000-0005-0000-0000-0000DD0B0000}"/>
    <cellStyle name="Standard 2 2 2 4 8 3 2" xfId="24135" xr:uid="{00000000-0005-0000-0000-0000DD0B0000}"/>
    <cellStyle name="Standard 2 2 2 4 8 3 3" xfId="37619" xr:uid="{00000000-0005-0000-0000-0000DD0B0000}"/>
    <cellStyle name="Standard 2 2 2 4 8 3 4" xfId="51110" xr:uid="{00000000-0005-0000-0000-0000DD0B0000}"/>
    <cellStyle name="Standard 2 2 2 4 8 4" xfId="14040" xr:uid="{00000000-0005-0000-0000-0000DD0B0000}"/>
    <cellStyle name="Standard 2 2 2 4 8 4 2" xfId="27491" xr:uid="{00000000-0005-0000-0000-0000DD0B0000}"/>
    <cellStyle name="Standard 2 2 2 4 8 4 3" xfId="40975" xr:uid="{00000000-0005-0000-0000-0000DD0B0000}"/>
    <cellStyle name="Standard 2 2 2 4 8 4 4" xfId="54466" xr:uid="{00000000-0005-0000-0000-0000DD0B0000}"/>
    <cellStyle name="Standard 2 2 2 4 8 5" xfId="17422" xr:uid="{00000000-0005-0000-0000-0000DD0B0000}"/>
    <cellStyle name="Standard 2 2 2 4 8 6" xfId="30906" xr:uid="{00000000-0005-0000-0000-0000DD0B0000}"/>
    <cellStyle name="Standard 2 2 2 4 8 7" xfId="44397" xr:uid="{00000000-0005-0000-0000-0000DD0B0000}"/>
    <cellStyle name="Standard 2 2 2 4 9" xfId="4521" xr:uid="{00000000-0005-0000-0000-0000BA0B0000}"/>
    <cellStyle name="Standard 2 2 2 4 9 2" xfId="17972" xr:uid="{00000000-0005-0000-0000-0000BA0B0000}"/>
    <cellStyle name="Standard 2 2 2 4 9 3" xfId="31456" xr:uid="{00000000-0005-0000-0000-0000BA0B0000}"/>
    <cellStyle name="Standard 2 2 2 4 9 4" xfId="44947" xr:uid="{00000000-0005-0000-0000-0000BA0B0000}"/>
    <cellStyle name="Standard 2 2 2 5" xfId="1136" xr:uid="{00000000-0005-0000-0000-0000DE0B0000}"/>
    <cellStyle name="Standard 2 2 2 6" xfId="1013" xr:uid="{00000000-0005-0000-0000-00005E000000}"/>
    <cellStyle name="Standard 2 2 20" xfId="1021" xr:uid="{00000000-0005-0000-0000-00005D000000}"/>
    <cellStyle name="Standard 2 2 21" xfId="14528" xr:uid="{00000000-0005-0000-0000-00005D000000}"/>
    <cellStyle name="Standard 2 2 22" xfId="27981" xr:uid="{00000000-0005-0000-0000-00005D000000}"/>
    <cellStyle name="Standard 2 2 23" xfId="41448" xr:uid="{00000000-0005-0000-0000-00005D000000}"/>
    <cellStyle name="Standard 2 2 24" xfId="1000" xr:uid="{00000000-0005-0000-0000-00005D000000}"/>
    <cellStyle name="Standard 2 2 3" xfId="140" xr:uid="{00000000-0005-0000-0000-00002D020000}"/>
    <cellStyle name="Standard 2 2 3 2" xfId="375" xr:uid="{00000000-0005-0000-0000-00002E020000}"/>
    <cellStyle name="Standard 2 2 4" xfId="346" xr:uid="{00000000-0005-0000-0000-00002F020000}"/>
    <cellStyle name="Standard 2 2 4 2" xfId="628" xr:uid="{00000000-0005-0000-0000-000030020000}"/>
    <cellStyle name="Standard 2 2 5" xfId="499" xr:uid="{00000000-0005-0000-0000-000031020000}"/>
    <cellStyle name="Standard 2 2 6" xfId="1145" xr:uid="{00000000-0005-0000-0000-0000E20B0000}"/>
    <cellStyle name="Standard 2 2 7" xfId="835" xr:uid="{1A295949-0E4A-4B51-8AF1-2C92EBE1910D}"/>
    <cellStyle name="Standard 2 2 8" xfId="1210" xr:uid="{00000000-0005-0000-0000-0000E40B0000}"/>
    <cellStyle name="Standard 2 2 8 10" xfId="14673" xr:uid="{00000000-0005-0000-0000-0000E40B0000}"/>
    <cellStyle name="Standard 2 2 8 11" xfId="28156" xr:uid="{00000000-0005-0000-0000-0000E40B0000}"/>
    <cellStyle name="Standard 2 2 8 12" xfId="41647" xr:uid="{00000000-0005-0000-0000-0000E40B0000}"/>
    <cellStyle name="Standard 2 2 8 2" xfId="1441" xr:uid="{00000000-0005-0000-0000-0000E50B0000}"/>
    <cellStyle name="Standard 2 2 8 2 10" xfId="28406" xr:uid="{00000000-0005-0000-0000-0000E50B0000}"/>
    <cellStyle name="Standard 2 2 8 2 11" xfId="41897" xr:uid="{00000000-0005-0000-0000-0000E50B0000}"/>
    <cellStyle name="Standard 2 2 8 2 2" xfId="2015" xr:uid="{00000000-0005-0000-0000-0000E60B0000}"/>
    <cellStyle name="Standard 2 2 8 2 2 2" xfId="3155" xr:uid="{00000000-0005-0000-0000-0000E70B0000}"/>
    <cellStyle name="Standard 2 2 8 2 2 2 2" xfId="6516" xr:uid="{00000000-0005-0000-0000-0000E70B0000}"/>
    <cellStyle name="Standard 2 2 8 2 2 2 2 2" xfId="19967" xr:uid="{00000000-0005-0000-0000-0000E70B0000}"/>
    <cellStyle name="Standard 2 2 8 2 2 2 2 3" xfId="33451" xr:uid="{00000000-0005-0000-0000-0000E70B0000}"/>
    <cellStyle name="Standard 2 2 8 2 2 2 2 4" xfId="46942" xr:uid="{00000000-0005-0000-0000-0000E70B0000}"/>
    <cellStyle name="Standard 2 2 8 2 2 2 3" xfId="9872" xr:uid="{00000000-0005-0000-0000-0000E70B0000}"/>
    <cellStyle name="Standard 2 2 8 2 2 2 3 2" xfId="23323" xr:uid="{00000000-0005-0000-0000-0000E70B0000}"/>
    <cellStyle name="Standard 2 2 8 2 2 2 3 3" xfId="36807" xr:uid="{00000000-0005-0000-0000-0000E70B0000}"/>
    <cellStyle name="Standard 2 2 8 2 2 2 3 4" xfId="50298" xr:uid="{00000000-0005-0000-0000-0000E70B0000}"/>
    <cellStyle name="Standard 2 2 8 2 2 2 4" xfId="13228" xr:uid="{00000000-0005-0000-0000-0000E70B0000}"/>
    <cellStyle name="Standard 2 2 8 2 2 2 4 2" xfId="26679" xr:uid="{00000000-0005-0000-0000-0000E70B0000}"/>
    <cellStyle name="Standard 2 2 8 2 2 2 4 3" xfId="40163" xr:uid="{00000000-0005-0000-0000-0000E70B0000}"/>
    <cellStyle name="Standard 2 2 8 2 2 2 4 4" xfId="53654" xr:uid="{00000000-0005-0000-0000-0000E70B0000}"/>
    <cellStyle name="Standard 2 2 8 2 2 2 5" xfId="16610" xr:uid="{00000000-0005-0000-0000-0000E70B0000}"/>
    <cellStyle name="Standard 2 2 8 2 2 2 6" xfId="30094" xr:uid="{00000000-0005-0000-0000-0000E70B0000}"/>
    <cellStyle name="Standard 2 2 8 2 2 2 7" xfId="43585" xr:uid="{00000000-0005-0000-0000-0000E70B0000}"/>
    <cellStyle name="Standard 2 2 8 2 2 3" xfId="5389" xr:uid="{00000000-0005-0000-0000-0000E60B0000}"/>
    <cellStyle name="Standard 2 2 8 2 2 3 2" xfId="18840" xr:uid="{00000000-0005-0000-0000-0000E60B0000}"/>
    <cellStyle name="Standard 2 2 8 2 2 3 3" xfId="32324" xr:uid="{00000000-0005-0000-0000-0000E60B0000}"/>
    <cellStyle name="Standard 2 2 8 2 2 3 4" xfId="45815" xr:uid="{00000000-0005-0000-0000-0000E60B0000}"/>
    <cellStyle name="Standard 2 2 8 2 2 4" xfId="8745" xr:uid="{00000000-0005-0000-0000-0000E60B0000}"/>
    <cellStyle name="Standard 2 2 8 2 2 4 2" xfId="22196" xr:uid="{00000000-0005-0000-0000-0000E60B0000}"/>
    <cellStyle name="Standard 2 2 8 2 2 4 3" xfId="35680" xr:uid="{00000000-0005-0000-0000-0000E60B0000}"/>
    <cellStyle name="Standard 2 2 8 2 2 4 4" xfId="49171" xr:uid="{00000000-0005-0000-0000-0000E60B0000}"/>
    <cellStyle name="Standard 2 2 8 2 2 5" xfId="12101" xr:uid="{00000000-0005-0000-0000-0000E60B0000}"/>
    <cellStyle name="Standard 2 2 8 2 2 5 2" xfId="25552" xr:uid="{00000000-0005-0000-0000-0000E60B0000}"/>
    <cellStyle name="Standard 2 2 8 2 2 5 3" xfId="39036" xr:uid="{00000000-0005-0000-0000-0000E60B0000}"/>
    <cellStyle name="Standard 2 2 8 2 2 5 4" xfId="52527" xr:uid="{00000000-0005-0000-0000-0000E60B0000}"/>
    <cellStyle name="Standard 2 2 8 2 2 6" xfId="15483" xr:uid="{00000000-0005-0000-0000-0000E60B0000}"/>
    <cellStyle name="Standard 2 2 8 2 2 7" xfId="28967" xr:uid="{00000000-0005-0000-0000-0000E60B0000}"/>
    <cellStyle name="Standard 2 2 8 2 2 8" xfId="42458" xr:uid="{00000000-0005-0000-0000-0000E60B0000}"/>
    <cellStyle name="Standard 2 2 8 2 3" xfId="2595" xr:uid="{00000000-0005-0000-0000-0000E80B0000}"/>
    <cellStyle name="Standard 2 2 8 2 3 2" xfId="5956" xr:uid="{00000000-0005-0000-0000-0000E80B0000}"/>
    <cellStyle name="Standard 2 2 8 2 3 2 2" xfId="19407" xr:uid="{00000000-0005-0000-0000-0000E80B0000}"/>
    <cellStyle name="Standard 2 2 8 2 3 2 3" xfId="32891" xr:uid="{00000000-0005-0000-0000-0000E80B0000}"/>
    <cellStyle name="Standard 2 2 8 2 3 2 4" xfId="46382" xr:uid="{00000000-0005-0000-0000-0000E80B0000}"/>
    <cellStyle name="Standard 2 2 8 2 3 3" xfId="9312" xr:uid="{00000000-0005-0000-0000-0000E80B0000}"/>
    <cellStyle name="Standard 2 2 8 2 3 3 2" xfId="22763" xr:uid="{00000000-0005-0000-0000-0000E80B0000}"/>
    <cellStyle name="Standard 2 2 8 2 3 3 3" xfId="36247" xr:uid="{00000000-0005-0000-0000-0000E80B0000}"/>
    <cellStyle name="Standard 2 2 8 2 3 3 4" xfId="49738" xr:uid="{00000000-0005-0000-0000-0000E80B0000}"/>
    <cellStyle name="Standard 2 2 8 2 3 4" xfId="12668" xr:uid="{00000000-0005-0000-0000-0000E80B0000}"/>
    <cellStyle name="Standard 2 2 8 2 3 4 2" xfId="26119" xr:uid="{00000000-0005-0000-0000-0000E80B0000}"/>
    <cellStyle name="Standard 2 2 8 2 3 4 3" xfId="39603" xr:uid="{00000000-0005-0000-0000-0000E80B0000}"/>
    <cellStyle name="Standard 2 2 8 2 3 4 4" xfId="53094" xr:uid="{00000000-0005-0000-0000-0000E80B0000}"/>
    <cellStyle name="Standard 2 2 8 2 3 5" xfId="16050" xr:uid="{00000000-0005-0000-0000-0000E80B0000}"/>
    <cellStyle name="Standard 2 2 8 2 3 6" xfId="29534" xr:uid="{00000000-0005-0000-0000-0000E80B0000}"/>
    <cellStyle name="Standard 2 2 8 2 3 7" xfId="43025" xr:uid="{00000000-0005-0000-0000-0000E80B0000}"/>
    <cellStyle name="Standard 2 2 8 2 4" xfId="3700" xr:uid="{00000000-0005-0000-0000-0000E90B0000}"/>
    <cellStyle name="Standard 2 2 8 2 4 2" xfId="7061" xr:uid="{00000000-0005-0000-0000-0000E90B0000}"/>
    <cellStyle name="Standard 2 2 8 2 4 2 2" xfId="20512" xr:uid="{00000000-0005-0000-0000-0000E90B0000}"/>
    <cellStyle name="Standard 2 2 8 2 4 2 3" xfId="33996" xr:uid="{00000000-0005-0000-0000-0000E90B0000}"/>
    <cellStyle name="Standard 2 2 8 2 4 2 4" xfId="47487" xr:uid="{00000000-0005-0000-0000-0000E90B0000}"/>
    <cellStyle name="Standard 2 2 8 2 4 3" xfId="10417" xr:uid="{00000000-0005-0000-0000-0000E90B0000}"/>
    <cellStyle name="Standard 2 2 8 2 4 3 2" xfId="23868" xr:uid="{00000000-0005-0000-0000-0000E90B0000}"/>
    <cellStyle name="Standard 2 2 8 2 4 3 3" xfId="37352" xr:uid="{00000000-0005-0000-0000-0000E90B0000}"/>
    <cellStyle name="Standard 2 2 8 2 4 3 4" xfId="50843" xr:uid="{00000000-0005-0000-0000-0000E90B0000}"/>
    <cellStyle name="Standard 2 2 8 2 4 4" xfId="13773" xr:uid="{00000000-0005-0000-0000-0000E90B0000}"/>
    <cellStyle name="Standard 2 2 8 2 4 4 2" xfId="27224" xr:uid="{00000000-0005-0000-0000-0000E90B0000}"/>
    <cellStyle name="Standard 2 2 8 2 4 4 3" xfId="40708" xr:uid="{00000000-0005-0000-0000-0000E90B0000}"/>
    <cellStyle name="Standard 2 2 8 2 4 4 4" xfId="54199" xr:uid="{00000000-0005-0000-0000-0000E90B0000}"/>
    <cellStyle name="Standard 2 2 8 2 4 5" xfId="17155" xr:uid="{00000000-0005-0000-0000-0000E90B0000}"/>
    <cellStyle name="Standard 2 2 8 2 4 6" xfId="30639" xr:uid="{00000000-0005-0000-0000-0000E90B0000}"/>
    <cellStyle name="Standard 2 2 8 2 4 7" xfId="44130" xr:uid="{00000000-0005-0000-0000-0000E90B0000}"/>
    <cellStyle name="Standard 2 2 8 2 5" xfId="4280" xr:uid="{00000000-0005-0000-0000-0000EA0B0000}"/>
    <cellStyle name="Standard 2 2 8 2 5 2" xfId="7637" xr:uid="{00000000-0005-0000-0000-0000EA0B0000}"/>
    <cellStyle name="Standard 2 2 8 2 5 2 2" xfId="21088" xr:uid="{00000000-0005-0000-0000-0000EA0B0000}"/>
    <cellStyle name="Standard 2 2 8 2 5 2 3" xfId="34572" xr:uid="{00000000-0005-0000-0000-0000EA0B0000}"/>
    <cellStyle name="Standard 2 2 8 2 5 2 4" xfId="48063" xr:uid="{00000000-0005-0000-0000-0000EA0B0000}"/>
    <cellStyle name="Standard 2 2 8 2 5 3" xfId="10993" xr:uid="{00000000-0005-0000-0000-0000EA0B0000}"/>
    <cellStyle name="Standard 2 2 8 2 5 3 2" xfId="24444" xr:uid="{00000000-0005-0000-0000-0000EA0B0000}"/>
    <cellStyle name="Standard 2 2 8 2 5 3 3" xfId="37928" xr:uid="{00000000-0005-0000-0000-0000EA0B0000}"/>
    <cellStyle name="Standard 2 2 8 2 5 3 4" xfId="51419" xr:uid="{00000000-0005-0000-0000-0000EA0B0000}"/>
    <cellStyle name="Standard 2 2 8 2 5 4" xfId="14349" xr:uid="{00000000-0005-0000-0000-0000EA0B0000}"/>
    <cellStyle name="Standard 2 2 8 2 5 4 2" xfId="27800" xr:uid="{00000000-0005-0000-0000-0000EA0B0000}"/>
    <cellStyle name="Standard 2 2 8 2 5 4 3" xfId="41284" xr:uid="{00000000-0005-0000-0000-0000EA0B0000}"/>
    <cellStyle name="Standard 2 2 8 2 5 4 4" xfId="54775" xr:uid="{00000000-0005-0000-0000-0000EA0B0000}"/>
    <cellStyle name="Standard 2 2 8 2 5 5" xfId="17731" xr:uid="{00000000-0005-0000-0000-0000EA0B0000}"/>
    <cellStyle name="Standard 2 2 8 2 5 6" xfId="31215" xr:uid="{00000000-0005-0000-0000-0000EA0B0000}"/>
    <cellStyle name="Standard 2 2 8 2 5 7" xfId="44706" xr:uid="{00000000-0005-0000-0000-0000EA0B0000}"/>
    <cellStyle name="Standard 2 2 8 2 6" xfId="4830" xr:uid="{00000000-0005-0000-0000-0000E50B0000}"/>
    <cellStyle name="Standard 2 2 8 2 6 2" xfId="18281" xr:uid="{00000000-0005-0000-0000-0000E50B0000}"/>
    <cellStyle name="Standard 2 2 8 2 6 3" xfId="31765" xr:uid="{00000000-0005-0000-0000-0000E50B0000}"/>
    <cellStyle name="Standard 2 2 8 2 6 4" xfId="45256" xr:uid="{00000000-0005-0000-0000-0000E50B0000}"/>
    <cellStyle name="Standard 2 2 8 2 7" xfId="8186" xr:uid="{00000000-0005-0000-0000-0000E50B0000}"/>
    <cellStyle name="Standard 2 2 8 2 7 2" xfId="21637" xr:uid="{00000000-0005-0000-0000-0000E50B0000}"/>
    <cellStyle name="Standard 2 2 8 2 7 3" xfId="35121" xr:uid="{00000000-0005-0000-0000-0000E50B0000}"/>
    <cellStyle name="Standard 2 2 8 2 7 4" xfId="48612" xr:uid="{00000000-0005-0000-0000-0000E50B0000}"/>
    <cellStyle name="Standard 2 2 8 2 8" xfId="11542" xr:uid="{00000000-0005-0000-0000-0000E50B0000}"/>
    <cellStyle name="Standard 2 2 8 2 8 2" xfId="24993" xr:uid="{00000000-0005-0000-0000-0000E50B0000}"/>
    <cellStyle name="Standard 2 2 8 2 8 3" xfId="38477" xr:uid="{00000000-0005-0000-0000-0000E50B0000}"/>
    <cellStyle name="Standard 2 2 8 2 8 4" xfId="51968" xr:uid="{00000000-0005-0000-0000-0000E50B0000}"/>
    <cellStyle name="Standard 2 2 8 2 9" xfId="14923" xr:uid="{00000000-0005-0000-0000-0000E50B0000}"/>
    <cellStyle name="Standard 2 2 8 3" xfId="1766" xr:uid="{00000000-0005-0000-0000-0000EB0B0000}"/>
    <cellStyle name="Standard 2 2 8 3 2" xfId="2905" xr:uid="{00000000-0005-0000-0000-0000EC0B0000}"/>
    <cellStyle name="Standard 2 2 8 3 2 2" xfId="6266" xr:uid="{00000000-0005-0000-0000-0000EC0B0000}"/>
    <cellStyle name="Standard 2 2 8 3 2 2 2" xfId="19717" xr:uid="{00000000-0005-0000-0000-0000EC0B0000}"/>
    <cellStyle name="Standard 2 2 8 3 2 2 3" xfId="33201" xr:uid="{00000000-0005-0000-0000-0000EC0B0000}"/>
    <cellStyle name="Standard 2 2 8 3 2 2 4" xfId="46692" xr:uid="{00000000-0005-0000-0000-0000EC0B0000}"/>
    <cellStyle name="Standard 2 2 8 3 2 3" xfId="9622" xr:uid="{00000000-0005-0000-0000-0000EC0B0000}"/>
    <cellStyle name="Standard 2 2 8 3 2 3 2" xfId="23073" xr:uid="{00000000-0005-0000-0000-0000EC0B0000}"/>
    <cellStyle name="Standard 2 2 8 3 2 3 3" xfId="36557" xr:uid="{00000000-0005-0000-0000-0000EC0B0000}"/>
    <cellStyle name="Standard 2 2 8 3 2 3 4" xfId="50048" xr:uid="{00000000-0005-0000-0000-0000EC0B0000}"/>
    <cellStyle name="Standard 2 2 8 3 2 4" xfId="12978" xr:uid="{00000000-0005-0000-0000-0000EC0B0000}"/>
    <cellStyle name="Standard 2 2 8 3 2 4 2" xfId="26429" xr:uid="{00000000-0005-0000-0000-0000EC0B0000}"/>
    <cellStyle name="Standard 2 2 8 3 2 4 3" xfId="39913" xr:uid="{00000000-0005-0000-0000-0000EC0B0000}"/>
    <cellStyle name="Standard 2 2 8 3 2 4 4" xfId="53404" xr:uid="{00000000-0005-0000-0000-0000EC0B0000}"/>
    <cellStyle name="Standard 2 2 8 3 2 5" xfId="16360" xr:uid="{00000000-0005-0000-0000-0000EC0B0000}"/>
    <cellStyle name="Standard 2 2 8 3 2 6" xfId="29844" xr:uid="{00000000-0005-0000-0000-0000EC0B0000}"/>
    <cellStyle name="Standard 2 2 8 3 2 7" xfId="43335" xr:uid="{00000000-0005-0000-0000-0000EC0B0000}"/>
    <cellStyle name="Standard 2 2 8 3 3" xfId="5139" xr:uid="{00000000-0005-0000-0000-0000EB0B0000}"/>
    <cellStyle name="Standard 2 2 8 3 3 2" xfId="18590" xr:uid="{00000000-0005-0000-0000-0000EB0B0000}"/>
    <cellStyle name="Standard 2 2 8 3 3 3" xfId="32074" xr:uid="{00000000-0005-0000-0000-0000EB0B0000}"/>
    <cellStyle name="Standard 2 2 8 3 3 4" xfId="45565" xr:uid="{00000000-0005-0000-0000-0000EB0B0000}"/>
    <cellStyle name="Standard 2 2 8 3 4" xfId="8495" xr:uid="{00000000-0005-0000-0000-0000EB0B0000}"/>
    <cellStyle name="Standard 2 2 8 3 4 2" xfId="21946" xr:uid="{00000000-0005-0000-0000-0000EB0B0000}"/>
    <cellStyle name="Standard 2 2 8 3 4 3" xfId="35430" xr:uid="{00000000-0005-0000-0000-0000EB0B0000}"/>
    <cellStyle name="Standard 2 2 8 3 4 4" xfId="48921" xr:uid="{00000000-0005-0000-0000-0000EB0B0000}"/>
    <cellStyle name="Standard 2 2 8 3 5" xfId="11851" xr:uid="{00000000-0005-0000-0000-0000EB0B0000}"/>
    <cellStyle name="Standard 2 2 8 3 5 2" xfId="25302" xr:uid="{00000000-0005-0000-0000-0000EB0B0000}"/>
    <cellStyle name="Standard 2 2 8 3 5 3" xfId="38786" xr:uid="{00000000-0005-0000-0000-0000EB0B0000}"/>
    <cellStyle name="Standard 2 2 8 3 5 4" xfId="52277" xr:uid="{00000000-0005-0000-0000-0000EB0B0000}"/>
    <cellStyle name="Standard 2 2 8 3 6" xfId="15233" xr:uid="{00000000-0005-0000-0000-0000EB0B0000}"/>
    <cellStyle name="Standard 2 2 8 3 7" xfId="28717" xr:uid="{00000000-0005-0000-0000-0000EB0B0000}"/>
    <cellStyle name="Standard 2 2 8 3 8" xfId="42208" xr:uid="{00000000-0005-0000-0000-0000EB0B0000}"/>
    <cellStyle name="Standard 2 2 8 4" xfId="2344" xr:uid="{00000000-0005-0000-0000-0000ED0B0000}"/>
    <cellStyle name="Standard 2 2 8 4 2" xfId="5706" xr:uid="{00000000-0005-0000-0000-0000ED0B0000}"/>
    <cellStyle name="Standard 2 2 8 4 2 2" xfId="19157" xr:uid="{00000000-0005-0000-0000-0000ED0B0000}"/>
    <cellStyle name="Standard 2 2 8 4 2 3" xfId="32641" xr:uid="{00000000-0005-0000-0000-0000ED0B0000}"/>
    <cellStyle name="Standard 2 2 8 4 2 4" xfId="46132" xr:uid="{00000000-0005-0000-0000-0000ED0B0000}"/>
    <cellStyle name="Standard 2 2 8 4 3" xfId="9062" xr:uid="{00000000-0005-0000-0000-0000ED0B0000}"/>
    <cellStyle name="Standard 2 2 8 4 3 2" xfId="22513" xr:uid="{00000000-0005-0000-0000-0000ED0B0000}"/>
    <cellStyle name="Standard 2 2 8 4 3 3" xfId="35997" xr:uid="{00000000-0005-0000-0000-0000ED0B0000}"/>
    <cellStyle name="Standard 2 2 8 4 3 4" xfId="49488" xr:uid="{00000000-0005-0000-0000-0000ED0B0000}"/>
    <cellStyle name="Standard 2 2 8 4 4" xfId="12418" xr:uid="{00000000-0005-0000-0000-0000ED0B0000}"/>
    <cellStyle name="Standard 2 2 8 4 4 2" xfId="25869" xr:uid="{00000000-0005-0000-0000-0000ED0B0000}"/>
    <cellStyle name="Standard 2 2 8 4 4 3" xfId="39353" xr:uid="{00000000-0005-0000-0000-0000ED0B0000}"/>
    <cellStyle name="Standard 2 2 8 4 4 4" xfId="52844" xr:uid="{00000000-0005-0000-0000-0000ED0B0000}"/>
    <cellStyle name="Standard 2 2 8 4 5" xfId="15800" xr:uid="{00000000-0005-0000-0000-0000ED0B0000}"/>
    <cellStyle name="Standard 2 2 8 4 6" xfId="29284" xr:uid="{00000000-0005-0000-0000-0000ED0B0000}"/>
    <cellStyle name="Standard 2 2 8 4 7" xfId="42775" xr:uid="{00000000-0005-0000-0000-0000ED0B0000}"/>
    <cellStyle name="Standard 2 2 8 5" xfId="3450" xr:uid="{00000000-0005-0000-0000-0000EE0B0000}"/>
    <cellStyle name="Standard 2 2 8 5 2" xfId="6811" xr:uid="{00000000-0005-0000-0000-0000EE0B0000}"/>
    <cellStyle name="Standard 2 2 8 5 2 2" xfId="20262" xr:uid="{00000000-0005-0000-0000-0000EE0B0000}"/>
    <cellStyle name="Standard 2 2 8 5 2 3" xfId="33746" xr:uid="{00000000-0005-0000-0000-0000EE0B0000}"/>
    <cellStyle name="Standard 2 2 8 5 2 4" xfId="47237" xr:uid="{00000000-0005-0000-0000-0000EE0B0000}"/>
    <cellStyle name="Standard 2 2 8 5 3" xfId="10167" xr:uid="{00000000-0005-0000-0000-0000EE0B0000}"/>
    <cellStyle name="Standard 2 2 8 5 3 2" xfId="23618" xr:uid="{00000000-0005-0000-0000-0000EE0B0000}"/>
    <cellStyle name="Standard 2 2 8 5 3 3" xfId="37102" xr:uid="{00000000-0005-0000-0000-0000EE0B0000}"/>
    <cellStyle name="Standard 2 2 8 5 3 4" xfId="50593" xr:uid="{00000000-0005-0000-0000-0000EE0B0000}"/>
    <cellStyle name="Standard 2 2 8 5 4" xfId="13523" xr:uid="{00000000-0005-0000-0000-0000EE0B0000}"/>
    <cellStyle name="Standard 2 2 8 5 4 2" xfId="26974" xr:uid="{00000000-0005-0000-0000-0000EE0B0000}"/>
    <cellStyle name="Standard 2 2 8 5 4 3" xfId="40458" xr:uid="{00000000-0005-0000-0000-0000EE0B0000}"/>
    <cellStyle name="Standard 2 2 8 5 4 4" xfId="53949" xr:uid="{00000000-0005-0000-0000-0000EE0B0000}"/>
    <cellStyle name="Standard 2 2 8 5 5" xfId="16905" xr:uid="{00000000-0005-0000-0000-0000EE0B0000}"/>
    <cellStyle name="Standard 2 2 8 5 6" xfId="30389" xr:uid="{00000000-0005-0000-0000-0000EE0B0000}"/>
    <cellStyle name="Standard 2 2 8 5 7" xfId="43880" xr:uid="{00000000-0005-0000-0000-0000EE0B0000}"/>
    <cellStyle name="Standard 2 2 8 6" xfId="4030" xr:uid="{00000000-0005-0000-0000-0000EF0B0000}"/>
    <cellStyle name="Standard 2 2 8 6 2" xfId="7387" xr:uid="{00000000-0005-0000-0000-0000EF0B0000}"/>
    <cellStyle name="Standard 2 2 8 6 2 2" xfId="20838" xr:uid="{00000000-0005-0000-0000-0000EF0B0000}"/>
    <cellStyle name="Standard 2 2 8 6 2 3" xfId="34322" xr:uid="{00000000-0005-0000-0000-0000EF0B0000}"/>
    <cellStyle name="Standard 2 2 8 6 2 4" xfId="47813" xr:uid="{00000000-0005-0000-0000-0000EF0B0000}"/>
    <cellStyle name="Standard 2 2 8 6 3" xfId="10743" xr:uid="{00000000-0005-0000-0000-0000EF0B0000}"/>
    <cellStyle name="Standard 2 2 8 6 3 2" xfId="24194" xr:uid="{00000000-0005-0000-0000-0000EF0B0000}"/>
    <cellStyle name="Standard 2 2 8 6 3 3" xfId="37678" xr:uid="{00000000-0005-0000-0000-0000EF0B0000}"/>
    <cellStyle name="Standard 2 2 8 6 3 4" xfId="51169" xr:uid="{00000000-0005-0000-0000-0000EF0B0000}"/>
    <cellStyle name="Standard 2 2 8 6 4" xfId="14099" xr:uid="{00000000-0005-0000-0000-0000EF0B0000}"/>
    <cellStyle name="Standard 2 2 8 6 4 2" xfId="27550" xr:uid="{00000000-0005-0000-0000-0000EF0B0000}"/>
    <cellStyle name="Standard 2 2 8 6 4 3" xfId="41034" xr:uid="{00000000-0005-0000-0000-0000EF0B0000}"/>
    <cellStyle name="Standard 2 2 8 6 4 4" xfId="54525" xr:uid="{00000000-0005-0000-0000-0000EF0B0000}"/>
    <cellStyle name="Standard 2 2 8 6 5" xfId="17481" xr:uid="{00000000-0005-0000-0000-0000EF0B0000}"/>
    <cellStyle name="Standard 2 2 8 6 6" xfId="30965" xr:uid="{00000000-0005-0000-0000-0000EF0B0000}"/>
    <cellStyle name="Standard 2 2 8 6 7" xfId="44456" xr:uid="{00000000-0005-0000-0000-0000EF0B0000}"/>
    <cellStyle name="Standard 2 2 8 7" xfId="4580" xr:uid="{00000000-0005-0000-0000-0000E40B0000}"/>
    <cellStyle name="Standard 2 2 8 7 2" xfId="18031" xr:uid="{00000000-0005-0000-0000-0000E40B0000}"/>
    <cellStyle name="Standard 2 2 8 7 3" xfId="31515" xr:uid="{00000000-0005-0000-0000-0000E40B0000}"/>
    <cellStyle name="Standard 2 2 8 7 4" xfId="45006" xr:uid="{00000000-0005-0000-0000-0000E40B0000}"/>
    <cellStyle name="Standard 2 2 8 8" xfId="7936" xr:uid="{00000000-0005-0000-0000-0000E40B0000}"/>
    <cellStyle name="Standard 2 2 8 8 2" xfId="21387" xr:uid="{00000000-0005-0000-0000-0000E40B0000}"/>
    <cellStyle name="Standard 2 2 8 8 3" xfId="34871" xr:uid="{00000000-0005-0000-0000-0000E40B0000}"/>
    <cellStyle name="Standard 2 2 8 8 4" xfId="48362" xr:uid="{00000000-0005-0000-0000-0000E40B0000}"/>
    <cellStyle name="Standard 2 2 8 9" xfId="11292" xr:uid="{00000000-0005-0000-0000-0000E40B0000}"/>
    <cellStyle name="Standard 2 2 8 9 2" xfId="24743" xr:uid="{00000000-0005-0000-0000-0000E40B0000}"/>
    <cellStyle name="Standard 2 2 8 9 3" xfId="38227" xr:uid="{00000000-0005-0000-0000-0000E40B0000}"/>
    <cellStyle name="Standard 2 2 8 9 4" xfId="51718" xr:uid="{00000000-0005-0000-0000-0000E40B0000}"/>
    <cellStyle name="Standard 2 2 9" xfId="1332" xr:uid="{00000000-0005-0000-0000-0000F00B0000}"/>
    <cellStyle name="Standard 2 2 9 10" xfId="28293" xr:uid="{00000000-0005-0000-0000-0000F00B0000}"/>
    <cellStyle name="Standard 2 2 9 11" xfId="41784" xr:uid="{00000000-0005-0000-0000-0000F00B0000}"/>
    <cellStyle name="Standard 2 2 9 2" xfId="1902" xr:uid="{00000000-0005-0000-0000-0000F10B0000}"/>
    <cellStyle name="Standard 2 2 9 2 2" xfId="3042" xr:uid="{00000000-0005-0000-0000-0000F20B0000}"/>
    <cellStyle name="Standard 2 2 9 2 2 2" xfId="6403" xr:uid="{00000000-0005-0000-0000-0000F20B0000}"/>
    <cellStyle name="Standard 2 2 9 2 2 2 2" xfId="19854" xr:uid="{00000000-0005-0000-0000-0000F20B0000}"/>
    <cellStyle name="Standard 2 2 9 2 2 2 3" xfId="33338" xr:uid="{00000000-0005-0000-0000-0000F20B0000}"/>
    <cellStyle name="Standard 2 2 9 2 2 2 4" xfId="46829" xr:uid="{00000000-0005-0000-0000-0000F20B0000}"/>
    <cellStyle name="Standard 2 2 9 2 2 3" xfId="9759" xr:uid="{00000000-0005-0000-0000-0000F20B0000}"/>
    <cellStyle name="Standard 2 2 9 2 2 3 2" xfId="23210" xr:uid="{00000000-0005-0000-0000-0000F20B0000}"/>
    <cellStyle name="Standard 2 2 9 2 2 3 3" xfId="36694" xr:uid="{00000000-0005-0000-0000-0000F20B0000}"/>
    <cellStyle name="Standard 2 2 9 2 2 3 4" xfId="50185" xr:uid="{00000000-0005-0000-0000-0000F20B0000}"/>
    <cellStyle name="Standard 2 2 9 2 2 4" xfId="13115" xr:uid="{00000000-0005-0000-0000-0000F20B0000}"/>
    <cellStyle name="Standard 2 2 9 2 2 4 2" xfId="26566" xr:uid="{00000000-0005-0000-0000-0000F20B0000}"/>
    <cellStyle name="Standard 2 2 9 2 2 4 3" xfId="40050" xr:uid="{00000000-0005-0000-0000-0000F20B0000}"/>
    <cellStyle name="Standard 2 2 9 2 2 4 4" xfId="53541" xr:uid="{00000000-0005-0000-0000-0000F20B0000}"/>
    <cellStyle name="Standard 2 2 9 2 2 5" xfId="16497" xr:uid="{00000000-0005-0000-0000-0000F20B0000}"/>
    <cellStyle name="Standard 2 2 9 2 2 6" xfId="29981" xr:uid="{00000000-0005-0000-0000-0000F20B0000}"/>
    <cellStyle name="Standard 2 2 9 2 2 7" xfId="43472" xr:uid="{00000000-0005-0000-0000-0000F20B0000}"/>
    <cellStyle name="Standard 2 2 9 2 3" xfId="5276" xr:uid="{00000000-0005-0000-0000-0000F10B0000}"/>
    <cellStyle name="Standard 2 2 9 2 3 2" xfId="18727" xr:uid="{00000000-0005-0000-0000-0000F10B0000}"/>
    <cellStyle name="Standard 2 2 9 2 3 3" xfId="32211" xr:uid="{00000000-0005-0000-0000-0000F10B0000}"/>
    <cellStyle name="Standard 2 2 9 2 3 4" xfId="45702" xr:uid="{00000000-0005-0000-0000-0000F10B0000}"/>
    <cellStyle name="Standard 2 2 9 2 4" xfId="8632" xr:uid="{00000000-0005-0000-0000-0000F10B0000}"/>
    <cellStyle name="Standard 2 2 9 2 4 2" xfId="22083" xr:uid="{00000000-0005-0000-0000-0000F10B0000}"/>
    <cellStyle name="Standard 2 2 9 2 4 3" xfId="35567" xr:uid="{00000000-0005-0000-0000-0000F10B0000}"/>
    <cellStyle name="Standard 2 2 9 2 4 4" xfId="49058" xr:uid="{00000000-0005-0000-0000-0000F10B0000}"/>
    <cellStyle name="Standard 2 2 9 2 5" xfId="11988" xr:uid="{00000000-0005-0000-0000-0000F10B0000}"/>
    <cellStyle name="Standard 2 2 9 2 5 2" xfId="25439" xr:uid="{00000000-0005-0000-0000-0000F10B0000}"/>
    <cellStyle name="Standard 2 2 9 2 5 3" xfId="38923" xr:uid="{00000000-0005-0000-0000-0000F10B0000}"/>
    <cellStyle name="Standard 2 2 9 2 5 4" xfId="52414" xr:uid="{00000000-0005-0000-0000-0000F10B0000}"/>
    <cellStyle name="Standard 2 2 9 2 6" xfId="15370" xr:uid="{00000000-0005-0000-0000-0000F10B0000}"/>
    <cellStyle name="Standard 2 2 9 2 7" xfId="28854" xr:uid="{00000000-0005-0000-0000-0000F10B0000}"/>
    <cellStyle name="Standard 2 2 9 2 8" xfId="42345" xr:uid="{00000000-0005-0000-0000-0000F10B0000}"/>
    <cellStyle name="Standard 2 2 9 3" xfId="2482" xr:uid="{00000000-0005-0000-0000-0000F30B0000}"/>
    <cellStyle name="Standard 2 2 9 3 2" xfId="5843" xr:uid="{00000000-0005-0000-0000-0000F30B0000}"/>
    <cellStyle name="Standard 2 2 9 3 2 2" xfId="19294" xr:uid="{00000000-0005-0000-0000-0000F30B0000}"/>
    <cellStyle name="Standard 2 2 9 3 2 3" xfId="32778" xr:uid="{00000000-0005-0000-0000-0000F30B0000}"/>
    <cellStyle name="Standard 2 2 9 3 2 4" xfId="46269" xr:uid="{00000000-0005-0000-0000-0000F30B0000}"/>
    <cellStyle name="Standard 2 2 9 3 3" xfId="9199" xr:uid="{00000000-0005-0000-0000-0000F30B0000}"/>
    <cellStyle name="Standard 2 2 9 3 3 2" xfId="22650" xr:uid="{00000000-0005-0000-0000-0000F30B0000}"/>
    <cellStyle name="Standard 2 2 9 3 3 3" xfId="36134" xr:uid="{00000000-0005-0000-0000-0000F30B0000}"/>
    <cellStyle name="Standard 2 2 9 3 3 4" xfId="49625" xr:uid="{00000000-0005-0000-0000-0000F30B0000}"/>
    <cellStyle name="Standard 2 2 9 3 4" xfId="12555" xr:uid="{00000000-0005-0000-0000-0000F30B0000}"/>
    <cellStyle name="Standard 2 2 9 3 4 2" xfId="26006" xr:uid="{00000000-0005-0000-0000-0000F30B0000}"/>
    <cellStyle name="Standard 2 2 9 3 4 3" xfId="39490" xr:uid="{00000000-0005-0000-0000-0000F30B0000}"/>
    <cellStyle name="Standard 2 2 9 3 4 4" xfId="52981" xr:uid="{00000000-0005-0000-0000-0000F30B0000}"/>
    <cellStyle name="Standard 2 2 9 3 5" xfId="15937" xr:uid="{00000000-0005-0000-0000-0000F30B0000}"/>
    <cellStyle name="Standard 2 2 9 3 6" xfId="29421" xr:uid="{00000000-0005-0000-0000-0000F30B0000}"/>
    <cellStyle name="Standard 2 2 9 3 7" xfId="42912" xr:uid="{00000000-0005-0000-0000-0000F30B0000}"/>
    <cellStyle name="Standard 2 2 9 4" xfId="3587" xr:uid="{00000000-0005-0000-0000-0000F40B0000}"/>
    <cellStyle name="Standard 2 2 9 4 2" xfId="6948" xr:uid="{00000000-0005-0000-0000-0000F40B0000}"/>
    <cellStyle name="Standard 2 2 9 4 2 2" xfId="20399" xr:uid="{00000000-0005-0000-0000-0000F40B0000}"/>
    <cellStyle name="Standard 2 2 9 4 2 3" xfId="33883" xr:uid="{00000000-0005-0000-0000-0000F40B0000}"/>
    <cellStyle name="Standard 2 2 9 4 2 4" xfId="47374" xr:uid="{00000000-0005-0000-0000-0000F40B0000}"/>
    <cellStyle name="Standard 2 2 9 4 3" xfId="10304" xr:uid="{00000000-0005-0000-0000-0000F40B0000}"/>
    <cellStyle name="Standard 2 2 9 4 3 2" xfId="23755" xr:uid="{00000000-0005-0000-0000-0000F40B0000}"/>
    <cellStyle name="Standard 2 2 9 4 3 3" xfId="37239" xr:uid="{00000000-0005-0000-0000-0000F40B0000}"/>
    <cellStyle name="Standard 2 2 9 4 3 4" xfId="50730" xr:uid="{00000000-0005-0000-0000-0000F40B0000}"/>
    <cellStyle name="Standard 2 2 9 4 4" xfId="13660" xr:uid="{00000000-0005-0000-0000-0000F40B0000}"/>
    <cellStyle name="Standard 2 2 9 4 4 2" xfId="27111" xr:uid="{00000000-0005-0000-0000-0000F40B0000}"/>
    <cellStyle name="Standard 2 2 9 4 4 3" xfId="40595" xr:uid="{00000000-0005-0000-0000-0000F40B0000}"/>
    <cellStyle name="Standard 2 2 9 4 4 4" xfId="54086" xr:uid="{00000000-0005-0000-0000-0000F40B0000}"/>
    <cellStyle name="Standard 2 2 9 4 5" xfId="17042" xr:uid="{00000000-0005-0000-0000-0000F40B0000}"/>
    <cellStyle name="Standard 2 2 9 4 6" xfId="30526" xr:uid="{00000000-0005-0000-0000-0000F40B0000}"/>
    <cellStyle name="Standard 2 2 9 4 7" xfId="44017" xr:uid="{00000000-0005-0000-0000-0000F40B0000}"/>
    <cellStyle name="Standard 2 2 9 5" xfId="4167" xr:uid="{00000000-0005-0000-0000-0000F50B0000}"/>
    <cellStyle name="Standard 2 2 9 5 2" xfId="7524" xr:uid="{00000000-0005-0000-0000-0000F50B0000}"/>
    <cellStyle name="Standard 2 2 9 5 2 2" xfId="20975" xr:uid="{00000000-0005-0000-0000-0000F50B0000}"/>
    <cellStyle name="Standard 2 2 9 5 2 3" xfId="34459" xr:uid="{00000000-0005-0000-0000-0000F50B0000}"/>
    <cellStyle name="Standard 2 2 9 5 2 4" xfId="47950" xr:uid="{00000000-0005-0000-0000-0000F50B0000}"/>
    <cellStyle name="Standard 2 2 9 5 3" xfId="10880" xr:uid="{00000000-0005-0000-0000-0000F50B0000}"/>
    <cellStyle name="Standard 2 2 9 5 3 2" xfId="24331" xr:uid="{00000000-0005-0000-0000-0000F50B0000}"/>
    <cellStyle name="Standard 2 2 9 5 3 3" xfId="37815" xr:uid="{00000000-0005-0000-0000-0000F50B0000}"/>
    <cellStyle name="Standard 2 2 9 5 3 4" xfId="51306" xr:uid="{00000000-0005-0000-0000-0000F50B0000}"/>
    <cellStyle name="Standard 2 2 9 5 4" xfId="14236" xr:uid="{00000000-0005-0000-0000-0000F50B0000}"/>
    <cellStyle name="Standard 2 2 9 5 4 2" xfId="27687" xr:uid="{00000000-0005-0000-0000-0000F50B0000}"/>
    <cellStyle name="Standard 2 2 9 5 4 3" xfId="41171" xr:uid="{00000000-0005-0000-0000-0000F50B0000}"/>
    <cellStyle name="Standard 2 2 9 5 4 4" xfId="54662" xr:uid="{00000000-0005-0000-0000-0000F50B0000}"/>
    <cellStyle name="Standard 2 2 9 5 5" xfId="17618" xr:uid="{00000000-0005-0000-0000-0000F50B0000}"/>
    <cellStyle name="Standard 2 2 9 5 6" xfId="31102" xr:uid="{00000000-0005-0000-0000-0000F50B0000}"/>
    <cellStyle name="Standard 2 2 9 5 7" xfId="44593" xr:uid="{00000000-0005-0000-0000-0000F50B0000}"/>
    <cellStyle name="Standard 2 2 9 6" xfId="4717" xr:uid="{00000000-0005-0000-0000-0000F00B0000}"/>
    <cellStyle name="Standard 2 2 9 6 2" xfId="18168" xr:uid="{00000000-0005-0000-0000-0000F00B0000}"/>
    <cellStyle name="Standard 2 2 9 6 3" xfId="31652" xr:uid="{00000000-0005-0000-0000-0000F00B0000}"/>
    <cellStyle name="Standard 2 2 9 6 4" xfId="45143" xr:uid="{00000000-0005-0000-0000-0000F00B0000}"/>
    <cellStyle name="Standard 2 2 9 7" xfId="8073" xr:uid="{00000000-0005-0000-0000-0000F00B0000}"/>
    <cellStyle name="Standard 2 2 9 7 2" xfId="21524" xr:uid="{00000000-0005-0000-0000-0000F00B0000}"/>
    <cellStyle name="Standard 2 2 9 7 3" xfId="35008" xr:uid="{00000000-0005-0000-0000-0000F00B0000}"/>
    <cellStyle name="Standard 2 2 9 7 4" xfId="48499" xr:uid="{00000000-0005-0000-0000-0000F00B0000}"/>
    <cellStyle name="Standard 2 2 9 8" xfId="11429" xr:uid="{00000000-0005-0000-0000-0000F00B0000}"/>
    <cellStyle name="Standard 2 2 9 8 2" xfId="24880" xr:uid="{00000000-0005-0000-0000-0000F00B0000}"/>
    <cellStyle name="Standard 2 2 9 8 3" xfId="38364" xr:uid="{00000000-0005-0000-0000-0000F00B0000}"/>
    <cellStyle name="Standard 2 2 9 8 4" xfId="51855" xr:uid="{00000000-0005-0000-0000-0000F00B0000}"/>
    <cellStyle name="Standard 2 2 9 9" xfId="14810" xr:uid="{00000000-0005-0000-0000-0000F00B0000}"/>
    <cellStyle name="Standard 2 3" xfId="51" xr:uid="{00000000-0005-0000-0000-000032020000}"/>
    <cellStyle name="Standard 2 3 2" xfId="174" xr:uid="{00000000-0005-0000-0000-000033020000}"/>
    <cellStyle name="Standard 2 3 2 2" xfId="629" xr:uid="{00000000-0005-0000-0000-000034020000}"/>
    <cellStyle name="Standard 2 3 2 3" xfId="544" xr:uid="{00000000-0005-0000-0000-000035020000}"/>
    <cellStyle name="Standard 2 3 2 4" xfId="460" xr:uid="{00000000-0005-0000-0000-000036020000}"/>
    <cellStyle name="Standard 2 3 3" xfId="548" xr:uid="{00000000-0005-0000-0000-000037020000}"/>
    <cellStyle name="Standard 2 3 4" xfId="501" xr:uid="{00000000-0005-0000-0000-000038020000}"/>
    <cellStyle name="Standard 2 3 5" xfId="680" xr:uid="{00000000-0005-0000-0000-000039020000}"/>
    <cellStyle name="Standard 2 3 6" xfId="455" xr:uid="{00000000-0005-0000-0000-00003A020000}"/>
    <cellStyle name="Standard 2 4" xfId="54" xr:uid="{00000000-0005-0000-0000-00003B020000}"/>
    <cellStyle name="Standard 2 4 2" xfId="175" xr:uid="{00000000-0005-0000-0000-00003C020000}"/>
    <cellStyle name="Standard 2 4 2 2" xfId="381" xr:uid="{00000000-0005-0000-0000-00003D020000}"/>
    <cellStyle name="Standard 2 4 3" xfId="367" xr:uid="{00000000-0005-0000-0000-00003E020000}"/>
    <cellStyle name="Standard 2 4 3 2" xfId="627" xr:uid="{00000000-0005-0000-0000-00003F020000}"/>
    <cellStyle name="Standard 2 5" xfId="80" xr:uid="{00000000-0005-0000-0000-000040020000}"/>
    <cellStyle name="Standard 2 5 2" xfId="468" xr:uid="{00000000-0005-0000-0000-000041020000}"/>
    <cellStyle name="Standard 2 5 3" xfId="665" xr:uid="{00000000-0005-0000-0000-000042020000}"/>
    <cellStyle name="Standard 2 5 4" xfId="520" xr:uid="{00000000-0005-0000-0000-000043020000}"/>
    <cellStyle name="Standard 2 5 5" xfId="682" xr:uid="{00000000-0005-0000-0000-000044020000}"/>
    <cellStyle name="Standard 2 5 6" xfId="486" xr:uid="{00000000-0005-0000-0000-000045020000}"/>
    <cellStyle name="Standard 2 6" xfId="139" xr:uid="{00000000-0005-0000-0000-000046020000}"/>
    <cellStyle name="Standard 2 6 2" xfId="374" xr:uid="{00000000-0005-0000-0000-000047020000}"/>
    <cellStyle name="Standard 2 7" xfId="347" xr:uid="{00000000-0005-0000-0000-000048020000}"/>
    <cellStyle name="Standard 2 8" xfId="803" xr:uid="{00000000-0005-0000-0000-000049020000}"/>
    <cellStyle name="Standard 2 8 2" xfId="2283" xr:uid="{00000000-0005-0000-0000-0000080C0000}"/>
    <cellStyle name="Standard 2 8 3" xfId="1144" xr:uid="{00000000-0005-0000-0000-0000070C0000}"/>
    <cellStyle name="Standard 2 9" xfId="1106" xr:uid="{00000000-0005-0000-0000-0000090C0000}"/>
    <cellStyle name="Standard 20" xfId="836" xr:uid="{1B3FE65E-74F1-46BC-AE1D-3D2DA8921F83}"/>
    <cellStyle name="Standard 20 10" xfId="14655" xr:uid="{00000000-0005-0000-0000-00000A0C0000}"/>
    <cellStyle name="Standard 20 11" xfId="28138" xr:uid="{00000000-0005-0000-0000-00000A0C0000}"/>
    <cellStyle name="Standard 20 12" xfId="41629" xr:uid="{00000000-0005-0000-0000-00000A0C0000}"/>
    <cellStyle name="Standard 20 13" xfId="1192" xr:uid="{00000000-0005-0000-0000-00000A0C0000}"/>
    <cellStyle name="Standard 20 2" xfId="1423" xr:uid="{00000000-0005-0000-0000-00000B0C0000}"/>
    <cellStyle name="Standard 20 2 10" xfId="28388" xr:uid="{00000000-0005-0000-0000-00000B0C0000}"/>
    <cellStyle name="Standard 20 2 11" xfId="41879" xr:uid="{00000000-0005-0000-0000-00000B0C0000}"/>
    <cellStyle name="Standard 20 2 2" xfId="1997" xr:uid="{00000000-0005-0000-0000-00000C0C0000}"/>
    <cellStyle name="Standard 20 2 2 2" xfId="3137" xr:uid="{00000000-0005-0000-0000-00000D0C0000}"/>
    <cellStyle name="Standard 20 2 2 2 2" xfId="6498" xr:uid="{00000000-0005-0000-0000-00000D0C0000}"/>
    <cellStyle name="Standard 20 2 2 2 2 2" xfId="19949" xr:uid="{00000000-0005-0000-0000-00000D0C0000}"/>
    <cellStyle name="Standard 20 2 2 2 2 3" xfId="33433" xr:uid="{00000000-0005-0000-0000-00000D0C0000}"/>
    <cellStyle name="Standard 20 2 2 2 2 4" xfId="46924" xr:uid="{00000000-0005-0000-0000-00000D0C0000}"/>
    <cellStyle name="Standard 20 2 2 2 3" xfId="9854" xr:uid="{00000000-0005-0000-0000-00000D0C0000}"/>
    <cellStyle name="Standard 20 2 2 2 3 2" xfId="23305" xr:uid="{00000000-0005-0000-0000-00000D0C0000}"/>
    <cellStyle name="Standard 20 2 2 2 3 3" xfId="36789" xr:uid="{00000000-0005-0000-0000-00000D0C0000}"/>
    <cellStyle name="Standard 20 2 2 2 3 4" xfId="50280" xr:uid="{00000000-0005-0000-0000-00000D0C0000}"/>
    <cellStyle name="Standard 20 2 2 2 4" xfId="13210" xr:uid="{00000000-0005-0000-0000-00000D0C0000}"/>
    <cellStyle name="Standard 20 2 2 2 4 2" xfId="26661" xr:uid="{00000000-0005-0000-0000-00000D0C0000}"/>
    <cellStyle name="Standard 20 2 2 2 4 3" xfId="40145" xr:uid="{00000000-0005-0000-0000-00000D0C0000}"/>
    <cellStyle name="Standard 20 2 2 2 4 4" xfId="53636" xr:uid="{00000000-0005-0000-0000-00000D0C0000}"/>
    <cellStyle name="Standard 20 2 2 2 5" xfId="16592" xr:uid="{00000000-0005-0000-0000-00000D0C0000}"/>
    <cellStyle name="Standard 20 2 2 2 6" xfId="30076" xr:uid="{00000000-0005-0000-0000-00000D0C0000}"/>
    <cellStyle name="Standard 20 2 2 2 7" xfId="43567" xr:uid="{00000000-0005-0000-0000-00000D0C0000}"/>
    <cellStyle name="Standard 20 2 2 3" xfId="5371" xr:uid="{00000000-0005-0000-0000-00000C0C0000}"/>
    <cellStyle name="Standard 20 2 2 3 2" xfId="18822" xr:uid="{00000000-0005-0000-0000-00000C0C0000}"/>
    <cellStyle name="Standard 20 2 2 3 3" xfId="32306" xr:uid="{00000000-0005-0000-0000-00000C0C0000}"/>
    <cellStyle name="Standard 20 2 2 3 4" xfId="45797" xr:uid="{00000000-0005-0000-0000-00000C0C0000}"/>
    <cellStyle name="Standard 20 2 2 4" xfId="8727" xr:uid="{00000000-0005-0000-0000-00000C0C0000}"/>
    <cellStyle name="Standard 20 2 2 4 2" xfId="22178" xr:uid="{00000000-0005-0000-0000-00000C0C0000}"/>
    <cellStyle name="Standard 20 2 2 4 3" xfId="35662" xr:uid="{00000000-0005-0000-0000-00000C0C0000}"/>
    <cellStyle name="Standard 20 2 2 4 4" xfId="49153" xr:uid="{00000000-0005-0000-0000-00000C0C0000}"/>
    <cellStyle name="Standard 20 2 2 5" xfId="12083" xr:uid="{00000000-0005-0000-0000-00000C0C0000}"/>
    <cellStyle name="Standard 20 2 2 5 2" xfId="25534" xr:uid="{00000000-0005-0000-0000-00000C0C0000}"/>
    <cellStyle name="Standard 20 2 2 5 3" xfId="39018" xr:uid="{00000000-0005-0000-0000-00000C0C0000}"/>
    <cellStyle name="Standard 20 2 2 5 4" xfId="52509" xr:uid="{00000000-0005-0000-0000-00000C0C0000}"/>
    <cellStyle name="Standard 20 2 2 6" xfId="15465" xr:uid="{00000000-0005-0000-0000-00000C0C0000}"/>
    <cellStyle name="Standard 20 2 2 7" xfId="28949" xr:uid="{00000000-0005-0000-0000-00000C0C0000}"/>
    <cellStyle name="Standard 20 2 2 8" xfId="42440" xr:uid="{00000000-0005-0000-0000-00000C0C0000}"/>
    <cellStyle name="Standard 20 2 3" xfId="2577" xr:uid="{00000000-0005-0000-0000-00000E0C0000}"/>
    <cellStyle name="Standard 20 2 3 2" xfId="5938" xr:uid="{00000000-0005-0000-0000-00000E0C0000}"/>
    <cellStyle name="Standard 20 2 3 2 2" xfId="19389" xr:uid="{00000000-0005-0000-0000-00000E0C0000}"/>
    <cellStyle name="Standard 20 2 3 2 3" xfId="32873" xr:uid="{00000000-0005-0000-0000-00000E0C0000}"/>
    <cellStyle name="Standard 20 2 3 2 4" xfId="46364" xr:uid="{00000000-0005-0000-0000-00000E0C0000}"/>
    <cellStyle name="Standard 20 2 3 3" xfId="9294" xr:uid="{00000000-0005-0000-0000-00000E0C0000}"/>
    <cellStyle name="Standard 20 2 3 3 2" xfId="22745" xr:uid="{00000000-0005-0000-0000-00000E0C0000}"/>
    <cellStyle name="Standard 20 2 3 3 3" xfId="36229" xr:uid="{00000000-0005-0000-0000-00000E0C0000}"/>
    <cellStyle name="Standard 20 2 3 3 4" xfId="49720" xr:uid="{00000000-0005-0000-0000-00000E0C0000}"/>
    <cellStyle name="Standard 20 2 3 4" xfId="12650" xr:uid="{00000000-0005-0000-0000-00000E0C0000}"/>
    <cellStyle name="Standard 20 2 3 4 2" xfId="26101" xr:uid="{00000000-0005-0000-0000-00000E0C0000}"/>
    <cellStyle name="Standard 20 2 3 4 3" xfId="39585" xr:uid="{00000000-0005-0000-0000-00000E0C0000}"/>
    <cellStyle name="Standard 20 2 3 4 4" xfId="53076" xr:uid="{00000000-0005-0000-0000-00000E0C0000}"/>
    <cellStyle name="Standard 20 2 3 5" xfId="16032" xr:uid="{00000000-0005-0000-0000-00000E0C0000}"/>
    <cellStyle name="Standard 20 2 3 6" xfId="29516" xr:uid="{00000000-0005-0000-0000-00000E0C0000}"/>
    <cellStyle name="Standard 20 2 3 7" xfId="43007" xr:uid="{00000000-0005-0000-0000-00000E0C0000}"/>
    <cellStyle name="Standard 20 2 4" xfId="3682" xr:uid="{00000000-0005-0000-0000-00000F0C0000}"/>
    <cellStyle name="Standard 20 2 4 2" xfId="7043" xr:uid="{00000000-0005-0000-0000-00000F0C0000}"/>
    <cellStyle name="Standard 20 2 4 2 2" xfId="20494" xr:uid="{00000000-0005-0000-0000-00000F0C0000}"/>
    <cellStyle name="Standard 20 2 4 2 3" xfId="33978" xr:uid="{00000000-0005-0000-0000-00000F0C0000}"/>
    <cellStyle name="Standard 20 2 4 2 4" xfId="47469" xr:uid="{00000000-0005-0000-0000-00000F0C0000}"/>
    <cellStyle name="Standard 20 2 4 3" xfId="10399" xr:uid="{00000000-0005-0000-0000-00000F0C0000}"/>
    <cellStyle name="Standard 20 2 4 3 2" xfId="23850" xr:uid="{00000000-0005-0000-0000-00000F0C0000}"/>
    <cellStyle name="Standard 20 2 4 3 3" xfId="37334" xr:uid="{00000000-0005-0000-0000-00000F0C0000}"/>
    <cellStyle name="Standard 20 2 4 3 4" xfId="50825" xr:uid="{00000000-0005-0000-0000-00000F0C0000}"/>
    <cellStyle name="Standard 20 2 4 4" xfId="13755" xr:uid="{00000000-0005-0000-0000-00000F0C0000}"/>
    <cellStyle name="Standard 20 2 4 4 2" xfId="27206" xr:uid="{00000000-0005-0000-0000-00000F0C0000}"/>
    <cellStyle name="Standard 20 2 4 4 3" xfId="40690" xr:uid="{00000000-0005-0000-0000-00000F0C0000}"/>
    <cellStyle name="Standard 20 2 4 4 4" xfId="54181" xr:uid="{00000000-0005-0000-0000-00000F0C0000}"/>
    <cellStyle name="Standard 20 2 4 5" xfId="17137" xr:uid="{00000000-0005-0000-0000-00000F0C0000}"/>
    <cellStyle name="Standard 20 2 4 6" xfId="30621" xr:uid="{00000000-0005-0000-0000-00000F0C0000}"/>
    <cellStyle name="Standard 20 2 4 7" xfId="44112" xr:uid="{00000000-0005-0000-0000-00000F0C0000}"/>
    <cellStyle name="Standard 20 2 5" xfId="4262" xr:uid="{00000000-0005-0000-0000-0000100C0000}"/>
    <cellStyle name="Standard 20 2 5 2" xfId="7619" xr:uid="{00000000-0005-0000-0000-0000100C0000}"/>
    <cellStyle name="Standard 20 2 5 2 2" xfId="21070" xr:uid="{00000000-0005-0000-0000-0000100C0000}"/>
    <cellStyle name="Standard 20 2 5 2 3" xfId="34554" xr:uid="{00000000-0005-0000-0000-0000100C0000}"/>
    <cellStyle name="Standard 20 2 5 2 4" xfId="48045" xr:uid="{00000000-0005-0000-0000-0000100C0000}"/>
    <cellStyle name="Standard 20 2 5 3" xfId="10975" xr:uid="{00000000-0005-0000-0000-0000100C0000}"/>
    <cellStyle name="Standard 20 2 5 3 2" xfId="24426" xr:uid="{00000000-0005-0000-0000-0000100C0000}"/>
    <cellStyle name="Standard 20 2 5 3 3" xfId="37910" xr:uid="{00000000-0005-0000-0000-0000100C0000}"/>
    <cellStyle name="Standard 20 2 5 3 4" xfId="51401" xr:uid="{00000000-0005-0000-0000-0000100C0000}"/>
    <cellStyle name="Standard 20 2 5 4" xfId="14331" xr:uid="{00000000-0005-0000-0000-0000100C0000}"/>
    <cellStyle name="Standard 20 2 5 4 2" xfId="27782" xr:uid="{00000000-0005-0000-0000-0000100C0000}"/>
    <cellStyle name="Standard 20 2 5 4 3" xfId="41266" xr:uid="{00000000-0005-0000-0000-0000100C0000}"/>
    <cellStyle name="Standard 20 2 5 4 4" xfId="54757" xr:uid="{00000000-0005-0000-0000-0000100C0000}"/>
    <cellStyle name="Standard 20 2 5 5" xfId="17713" xr:uid="{00000000-0005-0000-0000-0000100C0000}"/>
    <cellStyle name="Standard 20 2 5 6" xfId="31197" xr:uid="{00000000-0005-0000-0000-0000100C0000}"/>
    <cellStyle name="Standard 20 2 5 7" xfId="44688" xr:uid="{00000000-0005-0000-0000-0000100C0000}"/>
    <cellStyle name="Standard 20 2 6" xfId="4812" xr:uid="{00000000-0005-0000-0000-00000B0C0000}"/>
    <cellStyle name="Standard 20 2 6 2" xfId="18263" xr:uid="{00000000-0005-0000-0000-00000B0C0000}"/>
    <cellStyle name="Standard 20 2 6 3" xfId="31747" xr:uid="{00000000-0005-0000-0000-00000B0C0000}"/>
    <cellStyle name="Standard 20 2 6 4" xfId="45238" xr:uid="{00000000-0005-0000-0000-00000B0C0000}"/>
    <cellStyle name="Standard 20 2 7" xfId="8168" xr:uid="{00000000-0005-0000-0000-00000B0C0000}"/>
    <cellStyle name="Standard 20 2 7 2" xfId="21619" xr:uid="{00000000-0005-0000-0000-00000B0C0000}"/>
    <cellStyle name="Standard 20 2 7 3" xfId="35103" xr:uid="{00000000-0005-0000-0000-00000B0C0000}"/>
    <cellStyle name="Standard 20 2 7 4" xfId="48594" xr:uid="{00000000-0005-0000-0000-00000B0C0000}"/>
    <cellStyle name="Standard 20 2 8" xfId="11524" xr:uid="{00000000-0005-0000-0000-00000B0C0000}"/>
    <cellStyle name="Standard 20 2 8 2" xfId="24975" xr:uid="{00000000-0005-0000-0000-00000B0C0000}"/>
    <cellStyle name="Standard 20 2 8 3" xfId="38459" xr:uid="{00000000-0005-0000-0000-00000B0C0000}"/>
    <cellStyle name="Standard 20 2 8 4" xfId="51950" xr:uid="{00000000-0005-0000-0000-00000B0C0000}"/>
    <cellStyle name="Standard 20 2 9" xfId="14905" xr:uid="{00000000-0005-0000-0000-00000B0C0000}"/>
    <cellStyle name="Standard 20 3" xfId="1748" xr:uid="{00000000-0005-0000-0000-0000110C0000}"/>
    <cellStyle name="Standard 20 3 2" xfId="2887" xr:uid="{00000000-0005-0000-0000-0000120C0000}"/>
    <cellStyle name="Standard 20 3 2 2" xfId="6248" xr:uid="{00000000-0005-0000-0000-0000120C0000}"/>
    <cellStyle name="Standard 20 3 2 2 2" xfId="19699" xr:uid="{00000000-0005-0000-0000-0000120C0000}"/>
    <cellStyle name="Standard 20 3 2 2 3" xfId="33183" xr:uid="{00000000-0005-0000-0000-0000120C0000}"/>
    <cellStyle name="Standard 20 3 2 2 4" xfId="46674" xr:uid="{00000000-0005-0000-0000-0000120C0000}"/>
    <cellStyle name="Standard 20 3 2 3" xfId="9604" xr:uid="{00000000-0005-0000-0000-0000120C0000}"/>
    <cellStyle name="Standard 20 3 2 3 2" xfId="23055" xr:uid="{00000000-0005-0000-0000-0000120C0000}"/>
    <cellStyle name="Standard 20 3 2 3 3" xfId="36539" xr:uid="{00000000-0005-0000-0000-0000120C0000}"/>
    <cellStyle name="Standard 20 3 2 3 4" xfId="50030" xr:uid="{00000000-0005-0000-0000-0000120C0000}"/>
    <cellStyle name="Standard 20 3 2 4" xfId="12960" xr:uid="{00000000-0005-0000-0000-0000120C0000}"/>
    <cellStyle name="Standard 20 3 2 4 2" xfId="26411" xr:uid="{00000000-0005-0000-0000-0000120C0000}"/>
    <cellStyle name="Standard 20 3 2 4 3" xfId="39895" xr:uid="{00000000-0005-0000-0000-0000120C0000}"/>
    <cellStyle name="Standard 20 3 2 4 4" xfId="53386" xr:uid="{00000000-0005-0000-0000-0000120C0000}"/>
    <cellStyle name="Standard 20 3 2 5" xfId="16342" xr:uid="{00000000-0005-0000-0000-0000120C0000}"/>
    <cellStyle name="Standard 20 3 2 6" xfId="29826" xr:uid="{00000000-0005-0000-0000-0000120C0000}"/>
    <cellStyle name="Standard 20 3 2 7" xfId="43317" xr:uid="{00000000-0005-0000-0000-0000120C0000}"/>
    <cellStyle name="Standard 20 3 3" xfId="5121" xr:uid="{00000000-0005-0000-0000-0000110C0000}"/>
    <cellStyle name="Standard 20 3 3 2" xfId="18572" xr:uid="{00000000-0005-0000-0000-0000110C0000}"/>
    <cellStyle name="Standard 20 3 3 3" xfId="32056" xr:uid="{00000000-0005-0000-0000-0000110C0000}"/>
    <cellStyle name="Standard 20 3 3 4" xfId="45547" xr:uid="{00000000-0005-0000-0000-0000110C0000}"/>
    <cellStyle name="Standard 20 3 4" xfId="8477" xr:uid="{00000000-0005-0000-0000-0000110C0000}"/>
    <cellStyle name="Standard 20 3 4 2" xfId="21928" xr:uid="{00000000-0005-0000-0000-0000110C0000}"/>
    <cellStyle name="Standard 20 3 4 3" xfId="35412" xr:uid="{00000000-0005-0000-0000-0000110C0000}"/>
    <cellStyle name="Standard 20 3 4 4" xfId="48903" xr:uid="{00000000-0005-0000-0000-0000110C0000}"/>
    <cellStyle name="Standard 20 3 5" xfId="11833" xr:uid="{00000000-0005-0000-0000-0000110C0000}"/>
    <cellStyle name="Standard 20 3 5 2" xfId="25284" xr:uid="{00000000-0005-0000-0000-0000110C0000}"/>
    <cellStyle name="Standard 20 3 5 3" xfId="38768" xr:uid="{00000000-0005-0000-0000-0000110C0000}"/>
    <cellStyle name="Standard 20 3 5 4" xfId="52259" xr:uid="{00000000-0005-0000-0000-0000110C0000}"/>
    <cellStyle name="Standard 20 3 6" xfId="15215" xr:uid="{00000000-0005-0000-0000-0000110C0000}"/>
    <cellStyle name="Standard 20 3 7" xfId="28699" xr:uid="{00000000-0005-0000-0000-0000110C0000}"/>
    <cellStyle name="Standard 20 3 8" xfId="42190" xr:uid="{00000000-0005-0000-0000-0000110C0000}"/>
    <cellStyle name="Standard 20 4" xfId="2326" xr:uid="{00000000-0005-0000-0000-0000130C0000}"/>
    <cellStyle name="Standard 20 4 2" xfId="5688" xr:uid="{00000000-0005-0000-0000-0000130C0000}"/>
    <cellStyle name="Standard 20 4 2 2" xfId="19139" xr:uid="{00000000-0005-0000-0000-0000130C0000}"/>
    <cellStyle name="Standard 20 4 2 3" xfId="32623" xr:uid="{00000000-0005-0000-0000-0000130C0000}"/>
    <cellStyle name="Standard 20 4 2 4" xfId="46114" xr:uid="{00000000-0005-0000-0000-0000130C0000}"/>
    <cellStyle name="Standard 20 4 3" xfId="9044" xr:uid="{00000000-0005-0000-0000-0000130C0000}"/>
    <cellStyle name="Standard 20 4 3 2" xfId="22495" xr:uid="{00000000-0005-0000-0000-0000130C0000}"/>
    <cellStyle name="Standard 20 4 3 3" xfId="35979" xr:uid="{00000000-0005-0000-0000-0000130C0000}"/>
    <cellStyle name="Standard 20 4 3 4" xfId="49470" xr:uid="{00000000-0005-0000-0000-0000130C0000}"/>
    <cellStyle name="Standard 20 4 4" xfId="12400" xr:uid="{00000000-0005-0000-0000-0000130C0000}"/>
    <cellStyle name="Standard 20 4 4 2" xfId="25851" xr:uid="{00000000-0005-0000-0000-0000130C0000}"/>
    <cellStyle name="Standard 20 4 4 3" xfId="39335" xr:uid="{00000000-0005-0000-0000-0000130C0000}"/>
    <cellStyle name="Standard 20 4 4 4" xfId="52826" xr:uid="{00000000-0005-0000-0000-0000130C0000}"/>
    <cellStyle name="Standard 20 4 5" xfId="15782" xr:uid="{00000000-0005-0000-0000-0000130C0000}"/>
    <cellStyle name="Standard 20 4 6" xfId="29266" xr:uid="{00000000-0005-0000-0000-0000130C0000}"/>
    <cellStyle name="Standard 20 4 7" xfId="42757" xr:uid="{00000000-0005-0000-0000-0000130C0000}"/>
    <cellStyle name="Standard 20 5" xfId="3432" xr:uid="{00000000-0005-0000-0000-0000140C0000}"/>
    <cellStyle name="Standard 20 5 2" xfId="6793" xr:uid="{00000000-0005-0000-0000-0000140C0000}"/>
    <cellStyle name="Standard 20 5 2 2" xfId="20244" xr:uid="{00000000-0005-0000-0000-0000140C0000}"/>
    <cellStyle name="Standard 20 5 2 3" xfId="33728" xr:uid="{00000000-0005-0000-0000-0000140C0000}"/>
    <cellStyle name="Standard 20 5 2 4" xfId="47219" xr:uid="{00000000-0005-0000-0000-0000140C0000}"/>
    <cellStyle name="Standard 20 5 3" xfId="10149" xr:uid="{00000000-0005-0000-0000-0000140C0000}"/>
    <cellStyle name="Standard 20 5 3 2" xfId="23600" xr:uid="{00000000-0005-0000-0000-0000140C0000}"/>
    <cellStyle name="Standard 20 5 3 3" xfId="37084" xr:uid="{00000000-0005-0000-0000-0000140C0000}"/>
    <cellStyle name="Standard 20 5 3 4" xfId="50575" xr:uid="{00000000-0005-0000-0000-0000140C0000}"/>
    <cellStyle name="Standard 20 5 4" xfId="13505" xr:uid="{00000000-0005-0000-0000-0000140C0000}"/>
    <cellStyle name="Standard 20 5 4 2" xfId="26956" xr:uid="{00000000-0005-0000-0000-0000140C0000}"/>
    <cellStyle name="Standard 20 5 4 3" xfId="40440" xr:uid="{00000000-0005-0000-0000-0000140C0000}"/>
    <cellStyle name="Standard 20 5 4 4" xfId="53931" xr:uid="{00000000-0005-0000-0000-0000140C0000}"/>
    <cellStyle name="Standard 20 5 5" xfId="16887" xr:uid="{00000000-0005-0000-0000-0000140C0000}"/>
    <cellStyle name="Standard 20 5 6" xfId="30371" xr:uid="{00000000-0005-0000-0000-0000140C0000}"/>
    <cellStyle name="Standard 20 5 7" xfId="43862" xr:uid="{00000000-0005-0000-0000-0000140C0000}"/>
    <cellStyle name="Standard 20 6" xfId="4012" xr:uid="{00000000-0005-0000-0000-0000150C0000}"/>
    <cellStyle name="Standard 20 6 2" xfId="7369" xr:uid="{00000000-0005-0000-0000-0000150C0000}"/>
    <cellStyle name="Standard 20 6 2 2" xfId="20820" xr:uid="{00000000-0005-0000-0000-0000150C0000}"/>
    <cellStyle name="Standard 20 6 2 3" xfId="34304" xr:uid="{00000000-0005-0000-0000-0000150C0000}"/>
    <cellStyle name="Standard 20 6 2 4" xfId="47795" xr:uid="{00000000-0005-0000-0000-0000150C0000}"/>
    <cellStyle name="Standard 20 6 3" xfId="10725" xr:uid="{00000000-0005-0000-0000-0000150C0000}"/>
    <cellStyle name="Standard 20 6 3 2" xfId="24176" xr:uid="{00000000-0005-0000-0000-0000150C0000}"/>
    <cellStyle name="Standard 20 6 3 3" xfId="37660" xr:uid="{00000000-0005-0000-0000-0000150C0000}"/>
    <cellStyle name="Standard 20 6 3 4" xfId="51151" xr:uid="{00000000-0005-0000-0000-0000150C0000}"/>
    <cellStyle name="Standard 20 6 4" xfId="14081" xr:uid="{00000000-0005-0000-0000-0000150C0000}"/>
    <cellStyle name="Standard 20 6 4 2" xfId="27532" xr:uid="{00000000-0005-0000-0000-0000150C0000}"/>
    <cellStyle name="Standard 20 6 4 3" xfId="41016" xr:uid="{00000000-0005-0000-0000-0000150C0000}"/>
    <cellStyle name="Standard 20 6 4 4" xfId="54507" xr:uid="{00000000-0005-0000-0000-0000150C0000}"/>
    <cellStyle name="Standard 20 6 5" xfId="17463" xr:uid="{00000000-0005-0000-0000-0000150C0000}"/>
    <cellStyle name="Standard 20 6 6" xfId="30947" xr:uid="{00000000-0005-0000-0000-0000150C0000}"/>
    <cellStyle name="Standard 20 6 7" xfId="44438" xr:uid="{00000000-0005-0000-0000-0000150C0000}"/>
    <cellStyle name="Standard 20 7" xfId="4562" xr:uid="{00000000-0005-0000-0000-00000A0C0000}"/>
    <cellStyle name="Standard 20 7 2" xfId="18013" xr:uid="{00000000-0005-0000-0000-00000A0C0000}"/>
    <cellStyle name="Standard 20 7 3" xfId="31497" xr:uid="{00000000-0005-0000-0000-00000A0C0000}"/>
    <cellStyle name="Standard 20 7 4" xfId="44988" xr:uid="{00000000-0005-0000-0000-00000A0C0000}"/>
    <cellStyle name="Standard 20 8" xfId="7918" xr:uid="{00000000-0005-0000-0000-00000A0C0000}"/>
    <cellStyle name="Standard 20 8 2" xfId="21369" xr:uid="{00000000-0005-0000-0000-00000A0C0000}"/>
    <cellStyle name="Standard 20 8 3" xfId="34853" xr:uid="{00000000-0005-0000-0000-00000A0C0000}"/>
    <cellStyle name="Standard 20 8 4" xfId="48344" xr:uid="{00000000-0005-0000-0000-00000A0C0000}"/>
    <cellStyle name="Standard 20 9" xfId="11274" xr:uid="{00000000-0005-0000-0000-00000A0C0000}"/>
    <cellStyle name="Standard 20 9 2" xfId="24725" xr:uid="{00000000-0005-0000-0000-00000A0C0000}"/>
    <cellStyle name="Standard 20 9 3" xfId="38209" xr:uid="{00000000-0005-0000-0000-00000A0C0000}"/>
    <cellStyle name="Standard 20 9 4" xfId="51700" xr:uid="{00000000-0005-0000-0000-00000A0C0000}"/>
    <cellStyle name="Standard 21" xfId="1283" xr:uid="{00000000-0005-0000-0000-0000160C0000}"/>
    <cellStyle name="Standard 21 10" xfId="14756" xr:uid="{00000000-0005-0000-0000-0000160C0000}"/>
    <cellStyle name="Standard 21 11" xfId="28239" xr:uid="{00000000-0005-0000-0000-0000160C0000}"/>
    <cellStyle name="Standard 21 12" xfId="41730" xr:uid="{00000000-0005-0000-0000-0000160C0000}"/>
    <cellStyle name="Standard 21 2" xfId="1521" xr:uid="{00000000-0005-0000-0000-0000170C0000}"/>
    <cellStyle name="Standard 21 2 10" xfId="28489" xr:uid="{00000000-0005-0000-0000-0000170C0000}"/>
    <cellStyle name="Standard 21 2 11" xfId="41980" xr:uid="{00000000-0005-0000-0000-0000170C0000}"/>
    <cellStyle name="Standard 21 2 2" xfId="2097" xr:uid="{00000000-0005-0000-0000-0000180C0000}"/>
    <cellStyle name="Standard 21 2 2 2" xfId="3238" xr:uid="{00000000-0005-0000-0000-0000190C0000}"/>
    <cellStyle name="Standard 21 2 2 2 2" xfId="6599" xr:uid="{00000000-0005-0000-0000-0000190C0000}"/>
    <cellStyle name="Standard 21 2 2 2 2 2" xfId="20050" xr:uid="{00000000-0005-0000-0000-0000190C0000}"/>
    <cellStyle name="Standard 21 2 2 2 2 3" xfId="33534" xr:uid="{00000000-0005-0000-0000-0000190C0000}"/>
    <cellStyle name="Standard 21 2 2 2 2 4" xfId="47025" xr:uid="{00000000-0005-0000-0000-0000190C0000}"/>
    <cellStyle name="Standard 21 2 2 2 3" xfId="9955" xr:uid="{00000000-0005-0000-0000-0000190C0000}"/>
    <cellStyle name="Standard 21 2 2 2 3 2" xfId="23406" xr:uid="{00000000-0005-0000-0000-0000190C0000}"/>
    <cellStyle name="Standard 21 2 2 2 3 3" xfId="36890" xr:uid="{00000000-0005-0000-0000-0000190C0000}"/>
    <cellStyle name="Standard 21 2 2 2 3 4" xfId="50381" xr:uid="{00000000-0005-0000-0000-0000190C0000}"/>
    <cellStyle name="Standard 21 2 2 2 4" xfId="13311" xr:uid="{00000000-0005-0000-0000-0000190C0000}"/>
    <cellStyle name="Standard 21 2 2 2 4 2" xfId="26762" xr:uid="{00000000-0005-0000-0000-0000190C0000}"/>
    <cellStyle name="Standard 21 2 2 2 4 3" xfId="40246" xr:uid="{00000000-0005-0000-0000-0000190C0000}"/>
    <cellStyle name="Standard 21 2 2 2 4 4" xfId="53737" xr:uid="{00000000-0005-0000-0000-0000190C0000}"/>
    <cellStyle name="Standard 21 2 2 2 5" xfId="16693" xr:uid="{00000000-0005-0000-0000-0000190C0000}"/>
    <cellStyle name="Standard 21 2 2 2 6" xfId="30177" xr:uid="{00000000-0005-0000-0000-0000190C0000}"/>
    <cellStyle name="Standard 21 2 2 2 7" xfId="43668" xr:uid="{00000000-0005-0000-0000-0000190C0000}"/>
    <cellStyle name="Standard 21 2 2 3" xfId="5472" xr:uid="{00000000-0005-0000-0000-0000180C0000}"/>
    <cellStyle name="Standard 21 2 2 3 2" xfId="18923" xr:uid="{00000000-0005-0000-0000-0000180C0000}"/>
    <cellStyle name="Standard 21 2 2 3 3" xfId="32407" xr:uid="{00000000-0005-0000-0000-0000180C0000}"/>
    <cellStyle name="Standard 21 2 2 3 4" xfId="45898" xr:uid="{00000000-0005-0000-0000-0000180C0000}"/>
    <cellStyle name="Standard 21 2 2 4" xfId="8828" xr:uid="{00000000-0005-0000-0000-0000180C0000}"/>
    <cellStyle name="Standard 21 2 2 4 2" xfId="22279" xr:uid="{00000000-0005-0000-0000-0000180C0000}"/>
    <cellStyle name="Standard 21 2 2 4 3" xfId="35763" xr:uid="{00000000-0005-0000-0000-0000180C0000}"/>
    <cellStyle name="Standard 21 2 2 4 4" xfId="49254" xr:uid="{00000000-0005-0000-0000-0000180C0000}"/>
    <cellStyle name="Standard 21 2 2 5" xfId="12184" xr:uid="{00000000-0005-0000-0000-0000180C0000}"/>
    <cellStyle name="Standard 21 2 2 5 2" xfId="25635" xr:uid="{00000000-0005-0000-0000-0000180C0000}"/>
    <cellStyle name="Standard 21 2 2 5 3" xfId="39119" xr:uid="{00000000-0005-0000-0000-0000180C0000}"/>
    <cellStyle name="Standard 21 2 2 5 4" xfId="52610" xr:uid="{00000000-0005-0000-0000-0000180C0000}"/>
    <cellStyle name="Standard 21 2 2 6" xfId="15566" xr:uid="{00000000-0005-0000-0000-0000180C0000}"/>
    <cellStyle name="Standard 21 2 2 7" xfId="29050" xr:uid="{00000000-0005-0000-0000-0000180C0000}"/>
    <cellStyle name="Standard 21 2 2 8" xfId="42541" xr:uid="{00000000-0005-0000-0000-0000180C0000}"/>
    <cellStyle name="Standard 21 2 3" xfId="2678" xr:uid="{00000000-0005-0000-0000-00001A0C0000}"/>
    <cellStyle name="Standard 21 2 3 2" xfId="6039" xr:uid="{00000000-0005-0000-0000-00001A0C0000}"/>
    <cellStyle name="Standard 21 2 3 2 2" xfId="19490" xr:uid="{00000000-0005-0000-0000-00001A0C0000}"/>
    <cellStyle name="Standard 21 2 3 2 3" xfId="32974" xr:uid="{00000000-0005-0000-0000-00001A0C0000}"/>
    <cellStyle name="Standard 21 2 3 2 4" xfId="46465" xr:uid="{00000000-0005-0000-0000-00001A0C0000}"/>
    <cellStyle name="Standard 21 2 3 3" xfId="9395" xr:uid="{00000000-0005-0000-0000-00001A0C0000}"/>
    <cellStyle name="Standard 21 2 3 3 2" xfId="22846" xr:uid="{00000000-0005-0000-0000-00001A0C0000}"/>
    <cellStyle name="Standard 21 2 3 3 3" xfId="36330" xr:uid="{00000000-0005-0000-0000-00001A0C0000}"/>
    <cellStyle name="Standard 21 2 3 3 4" xfId="49821" xr:uid="{00000000-0005-0000-0000-00001A0C0000}"/>
    <cellStyle name="Standard 21 2 3 4" xfId="12751" xr:uid="{00000000-0005-0000-0000-00001A0C0000}"/>
    <cellStyle name="Standard 21 2 3 4 2" xfId="26202" xr:uid="{00000000-0005-0000-0000-00001A0C0000}"/>
    <cellStyle name="Standard 21 2 3 4 3" xfId="39686" xr:uid="{00000000-0005-0000-0000-00001A0C0000}"/>
    <cellStyle name="Standard 21 2 3 4 4" xfId="53177" xr:uid="{00000000-0005-0000-0000-00001A0C0000}"/>
    <cellStyle name="Standard 21 2 3 5" xfId="16133" xr:uid="{00000000-0005-0000-0000-00001A0C0000}"/>
    <cellStyle name="Standard 21 2 3 6" xfId="29617" xr:uid="{00000000-0005-0000-0000-00001A0C0000}"/>
    <cellStyle name="Standard 21 2 3 7" xfId="43108" xr:uid="{00000000-0005-0000-0000-00001A0C0000}"/>
    <cellStyle name="Standard 21 2 4" xfId="3783" xr:uid="{00000000-0005-0000-0000-00001B0C0000}"/>
    <cellStyle name="Standard 21 2 4 2" xfId="7144" xr:uid="{00000000-0005-0000-0000-00001B0C0000}"/>
    <cellStyle name="Standard 21 2 4 2 2" xfId="20595" xr:uid="{00000000-0005-0000-0000-00001B0C0000}"/>
    <cellStyle name="Standard 21 2 4 2 3" xfId="34079" xr:uid="{00000000-0005-0000-0000-00001B0C0000}"/>
    <cellStyle name="Standard 21 2 4 2 4" xfId="47570" xr:uid="{00000000-0005-0000-0000-00001B0C0000}"/>
    <cellStyle name="Standard 21 2 4 3" xfId="10500" xr:uid="{00000000-0005-0000-0000-00001B0C0000}"/>
    <cellStyle name="Standard 21 2 4 3 2" xfId="23951" xr:uid="{00000000-0005-0000-0000-00001B0C0000}"/>
    <cellStyle name="Standard 21 2 4 3 3" xfId="37435" xr:uid="{00000000-0005-0000-0000-00001B0C0000}"/>
    <cellStyle name="Standard 21 2 4 3 4" xfId="50926" xr:uid="{00000000-0005-0000-0000-00001B0C0000}"/>
    <cellStyle name="Standard 21 2 4 4" xfId="13856" xr:uid="{00000000-0005-0000-0000-00001B0C0000}"/>
    <cellStyle name="Standard 21 2 4 4 2" xfId="27307" xr:uid="{00000000-0005-0000-0000-00001B0C0000}"/>
    <cellStyle name="Standard 21 2 4 4 3" xfId="40791" xr:uid="{00000000-0005-0000-0000-00001B0C0000}"/>
    <cellStyle name="Standard 21 2 4 4 4" xfId="54282" xr:uid="{00000000-0005-0000-0000-00001B0C0000}"/>
    <cellStyle name="Standard 21 2 4 5" xfId="17238" xr:uid="{00000000-0005-0000-0000-00001B0C0000}"/>
    <cellStyle name="Standard 21 2 4 6" xfId="30722" xr:uid="{00000000-0005-0000-0000-00001B0C0000}"/>
    <cellStyle name="Standard 21 2 4 7" xfId="44213" xr:uid="{00000000-0005-0000-0000-00001B0C0000}"/>
    <cellStyle name="Standard 21 2 5" xfId="4363" xr:uid="{00000000-0005-0000-0000-00001C0C0000}"/>
    <cellStyle name="Standard 21 2 5 2" xfId="7720" xr:uid="{00000000-0005-0000-0000-00001C0C0000}"/>
    <cellStyle name="Standard 21 2 5 2 2" xfId="21171" xr:uid="{00000000-0005-0000-0000-00001C0C0000}"/>
    <cellStyle name="Standard 21 2 5 2 3" xfId="34655" xr:uid="{00000000-0005-0000-0000-00001C0C0000}"/>
    <cellStyle name="Standard 21 2 5 2 4" xfId="48146" xr:uid="{00000000-0005-0000-0000-00001C0C0000}"/>
    <cellStyle name="Standard 21 2 5 3" xfId="11076" xr:uid="{00000000-0005-0000-0000-00001C0C0000}"/>
    <cellStyle name="Standard 21 2 5 3 2" xfId="24527" xr:uid="{00000000-0005-0000-0000-00001C0C0000}"/>
    <cellStyle name="Standard 21 2 5 3 3" xfId="38011" xr:uid="{00000000-0005-0000-0000-00001C0C0000}"/>
    <cellStyle name="Standard 21 2 5 3 4" xfId="51502" xr:uid="{00000000-0005-0000-0000-00001C0C0000}"/>
    <cellStyle name="Standard 21 2 5 4" xfId="14432" xr:uid="{00000000-0005-0000-0000-00001C0C0000}"/>
    <cellStyle name="Standard 21 2 5 4 2" xfId="27883" xr:uid="{00000000-0005-0000-0000-00001C0C0000}"/>
    <cellStyle name="Standard 21 2 5 4 3" xfId="41367" xr:uid="{00000000-0005-0000-0000-00001C0C0000}"/>
    <cellStyle name="Standard 21 2 5 4 4" xfId="54858" xr:uid="{00000000-0005-0000-0000-00001C0C0000}"/>
    <cellStyle name="Standard 21 2 5 5" xfId="17814" xr:uid="{00000000-0005-0000-0000-00001C0C0000}"/>
    <cellStyle name="Standard 21 2 5 6" xfId="31298" xr:uid="{00000000-0005-0000-0000-00001C0C0000}"/>
    <cellStyle name="Standard 21 2 5 7" xfId="44789" xr:uid="{00000000-0005-0000-0000-00001C0C0000}"/>
    <cellStyle name="Standard 21 2 6" xfId="4913" xr:uid="{00000000-0005-0000-0000-0000170C0000}"/>
    <cellStyle name="Standard 21 2 6 2" xfId="18364" xr:uid="{00000000-0005-0000-0000-0000170C0000}"/>
    <cellStyle name="Standard 21 2 6 3" xfId="31848" xr:uid="{00000000-0005-0000-0000-0000170C0000}"/>
    <cellStyle name="Standard 21 2 6 4" xfId="45339" xr:uid="{00000000-0005-0000-0000-0000170C0000}"/>
    <cellStyle name="Standard 21 2 7" xfId="8269" xr:uid="{00000000-0005-0000-0000-0000170C0000}"/>
    <cellStyle name="Standard 21 2 7 2" xfId="21720" xr:uid="{00000000-0005-0000-0000-0000170C0000}"/>
    <cellStyle name="Standard 21 2 7 3" xfId="35204" xr:uid="{00000000-0005-0000-0000-0000170C0000}"/>
    <cellStyle name="Standard 21 2 7 4" xfId="48695" xr:uid="{00000000-0005-0000-0000-0000170C0000}"/>
    <cellStyle name="Standard 21 2 8" xfId="11625" xr:uid="{00000000-0005-0000-0000-0000170C0000}"/>
    <cellStyle name="Standard 21 2 8 2" xfId="25076" xr:uid="{00000000-0005-0000-0000-0000170C0000}"/>
    <cellStyle name="Standard 21 2 8 3" xfId="38560" xr:uid="{00000000-0005-0000-0000-0000170C0000}"/>
    <cellStyle name="Standard 21 2 8 4" xfId="52051" xr:uid="{00000000-0005-0000-0000-0000170C0000}"/>
    <cellStyle name="Standard 21 2 9" xfId="15006" xr:uid="{00000000-0005-0000-0000-0000170C0000}"/>
    <cellStyle name="Standard 21 3" xfId="1848" xr:uid="{00000000-0005-0000-0000-00001D0C0000}"/>
    <cellStyle name="Standard 21 3 2" xfId="2988" xr:uid="{00000000-0005-0000-0000-00001E0C0000}"/>
    <cellStyle name="Standard 21 3 2 2" xfId="6349" xr:uid="{00000000-0005-0000-0000-00001E0C0000}"/>
    <cellStyle name="Standard 21 3 2 2 2" xfId="19800" xr:uid="{00000000-0005-0000-0000-00001E0C0000}"/>
    <cellStyle name="Standard 21 3 2 2 3" xfId="33284" xr:uid="{00000000-0005-0000-0000-00001E0C0000}"/>
    <cellStyle name="Standard 21 3 2 2 4" xfId="46775" xr:uid="{00000000-0005-0000-0000-00001E0C0000}"/>
    <cellStyle name="Standard 21 3 2 3" xfId="9705" xr:uid="{00000000-0005-0000-0000-00001E0C0000}"/>
    <cellStyle name="Standard 21 3 2 3 2" xfId="23156" xr:uid="{00000000-0005-0000-0000-00001E0C0000}"/>
    <cellStyle name="Standard 21 3 2 3 3" xfId="36640" xr:uid="{00000000-0005-0000-0000-00001E0C0000}"/>
    <cellStyle name="Standard 21 3 2 3 4" xfId="50131" xr:uid="{00000000-0005-0000-0000-00001E0C0000}"/>
    <cellStyle name="Standard 21 3 2 4" xfId="13061" xr:uid="{00000000-0005-0000-0000-00001E0C0000}"/>
    <cellStyle name="Standard 21 3 2 4 2" xfId="26512" xr:uid="{00000000-0005-0000-0000-00001E0C0000}"/>
    <cellStyle name="Standard 21 3 2 4 3" xfId="39996" xr:uid="{00000000-0005-0000-0000-00001E0C0000}"/>
    <cellStyle name="Standard 21 3 2 4 4" xfId="53487" xr:uid="{00000000-0005-0000-0000-00001E0C0000}"/>
    <cellStyle name="Standard 21 3 2 5" xfId="16443" xr:uid="{00000000-0005-0000-0000-00001E0C0000}"/>
    <cellStyle name="Standard 21 3 2 6" xfId="29927" xr:uid="{00000000-0005-0000-0000-00001E0C0000}"/>
    <cellStyle name="Standard 21 3 2 7" xfId="43418" xr:uid="{00000000-0005-0000-0000-00001E0C0000}"/>
    <cellStyle name="Standard 21 3 3" xfId="5222" xr:uid="{00000000-0005-0000-0000-00001D0C0000}"/>
    <cellStyle name="Standard 21 3 3 2" xfId="18673" xr:uid="{00000000-0005-0000-0000-00001D0C0000}"/>
    <cellStyle name="Standard 21 3 3 3" xfId="32157" xr:uid="{00000000-0005-0000-0000-00001D0C0000}"/>
    <cellStyle name="Standard 21 3 3 4" xfId="45648" xr:uid="{00000000-0005-0000-0000-00001D0C0000}"/>
    <cellStyle name="Standard 21 3 4" xfId="8578" xr:uid="{00000000-0005-0000-0000-00001D0C0000}"/>
    <cellStyle name="Standard 21 3 4 2" xfId="22029" xr:uid="{00000000-0005-0000-0000-00001D0C0000}"/>
    <cellStyle name="Standard 21 3 4 3" xfId="35513" xr:uid="{00000000-0005-0000-0000-00001D0C0000}"/>
    <cellStyle name="Standard 21 3 4 4" xfId="49004" xr:uid="{00000000-0005-0000-0000-00001D0C0000}"/>
    <cellStyle name="Standard 21 3 5" xfId="11934" xr:uid="{00000000-0005-0000-0000-00001D0C0000}"/>
    <cellStyle name="Standard 21 3 5 2" xfId="25385" xr:uid="{00000000-0005-0000-0000-00001D0C0000}"/>
    <cellStyle name="Standard 21 3 5 3" xfId="38869" xr:uid="{00000000-0005-0000-0000-00001D0C0000}"/>
    <cellStyle name="Standard 21 3 5 4" xfId="52360" xr:uid="{00000000-0005-0000-0000-00001D0C0000}"/>
    <cellStyle name="Standard 21 3 6" xfId="15316" xr:uid="{00000000-0005-0000-0000-00001D0C0000}"/>
    <cellStyle name="Standard 21 3 7" xfId="28800" xr:uid="{00000000-0005-0000-0000-00001D0C0000}"/>
    <cellStyle name="Standard 21 3 8" xfId="42291" xr:uid="{00000000-0005-0000-0000-00001D0C0000}"/>
    <cellStyle name="Standard 21 4" xfId="2427" xr:uid="{00000000-0005-0000-0000-00001F0C0000}"/>
    <cellStyle name="Standard 21 4 2" xfId="5789" xr:uid="{00000000-0005-0000-0000-00001F0C0000}"/>
    <cellStyle name="Standard 21 4 2 2" xfId="19240" xr:uid="{00000000-0005-0000-0000-00001F0C0000}"/>
    <cellStyle name="Standard 21 4 2 3" xfId="32724" xr:uid="{00000000-0005-0000-0000-00001F0C0000}"/>
    <cellStyle name="Standard 21 4 2 4" xfId="46215" xr:uid="{00000000-0005-0000-0000-00001F0C0000}"/>
    <cellStyle name="Standard 21 4 3" xfId="9145" xr:uid="{00000000-0005-0000-0000-00001F0C0000}"/>
    <cellStyle name="Standard 21 4 3 2" xfId="22596" xr:uid="{00000000-0005-0000-0000-00001F0C0000}"/>
    <cellStyle name="Standard 21 4 3 3" xfId="36080" xr:uid="{00000000-0005-0000-0000-00001F0C0000}"/>
    <cellStyle name="Standard 21 4 3 4" xfId="49571" xr:uid="{00000000-0005-0000-0000-00001F0C0000}"/>
    <cellStyle name="Standard 21 4 4" xfId="12501" xr:uid="{00000000-0005-0000-0000-00001F0C0000}"/>
    <cellStyle name="Standard 21 4 4 2" xfId="25952" xr:uid="{00000000-0005-0000-0000-00001F0C0000}"/>
    <cellStyle name="Standard 21 4 4 3" xfId="39436" xr:uid="{00000000-0005-0000-0000-00001F0C0000}"/>
    <cellStyle name="Standard 21 4 4 4" xfId="52927" xr:uid="{00000000-0005-0000-0000-00001F0C0000}"/>
    <cellStyle name="Standard 21 4 5" xfId="15883" xr:uid="{00000000-0005-0000-0000-00001F0C0000}"/>
    <cellStyle name="Standard 21 4 6" xfId="29367" xr:uid="{00000000-0005-0000-0000-00001F0C0000}"/>
    <cellStyle name="Standard 21 4 7" xfId="42858" xr:uid="{00000000-0005-0000-0000-00001F0C0000}"/>
    <cellStyle name="Standard 21 5" xfId="3533" xr:uid="{00000000-0005-0000-0000-0000200C0000}"/>
    <cellStyle name="Standard 21 5 2" xfId="6894" xr:uid="{00000000-0005-0000-0000-0000200C0000}"/>
    <cellStyle name="Standard 21 5 2 2" xfId="20345" xr:uid="{00000000-0005-0000-0000-0000200C0000}"/>
    <cellStyle name="Standard 21 5 2 3" xfId="33829" xr:uid="{00000000-0005-0000-0000-0000200C0000}"/>
    <cellStyle name="Standard 21 5 2 4" xfId="47320" xr:uid="{00000000-0005-0000-0000-0000200C0000}"/>
    <cellStyle name="Standard 21 5 3" xfId="10250" xr:uid="{00000000-0005-0000-0000-0000200C0000}"/>
    <cellStyle name="Standard 21 5 3 2" xfId="23701" xr:uid="{00000000-0005-0000-0000-0000200C0000}"/>
    <cellStyle name="Standard 21 5 3 3" xfId="37185" xr:uid="{00000000-0005-0000-0000-0000200C0000}"/>
    <cellStyle name="Standard 21 5 3 4" xfId="50676" xr:uid="{00000000-0005-0000-0000-0000200C0000}"/>
    <cellStyle name="Standard 21 5 4" xfId="13606" xr:uid="{00000000-0005-0000-0000-0000200C0000}"/>
    <cellStyle name="Standard 21 5 4 2" xfId="27057" xr:uid="{00000000-0005-0000-0000-0000200C0000}"/>
    <cellStyle name="Standard 21 5 4 3" xfId="40541" xr:uid="{00000000-0005-0000-0000-0000200C0000}"/>
    <cellStyle name="Standard 21 5 4 4" xfId="54032" xr:uid="{00000000-0005-0000-0000-0000200C0000}"/>
    <cellStyle name="Standard 21 5 5" xfId="16988" xr:uid="{00000000-0005-0000-0000-0000200C0000}"/>
    <cellStyle name="Standard 21 5 6" xfId="30472" xr:uid="{00000000-0005-0000-0000-0000200C0000}"/>
    <cellStyle name="Standard 21 5 7" xfId="43963" xr:uid="{00000000-0005-0000-0000-0000200C0000}"/>
    <cellStyle name="Standard 21 6" xfId="4113" xr:uid="{00000000-0005-0000-0000-0000210C0000}"/>
    <cellStyle name="Standard 21 6 2" xfId="7470" xr:uid="{00000000-0005-0000-0000-0000210C0000}"/>
    <cellStyle name="Standard 21 6 2 2" xfId="20921" xr:uid="{00000000-0005-0000-0000-0000210C0000}"/>
    <cellStyle name="Standard 21 6 2 3" xfId="34405" xr:uid="{00000000-0005-0000-0000-0000210C0000}"/>
    <cellStyle name="Standard 21 6 2 4" xfId="47896" xr:uid="{00000000-0005-0000-0000-0000210C0000}"/>
    <cellStyle name="Standard 21 6 3" xfId="10826" xr:uid="{00000000-0005-0000-0000-0000210C0000}"/>
    <cellStyle name="Standard 21 6 3 2" xfId="24277" xr:uid="{00000000-0005-0000-0000-0000210C0000}"/>
    <cellStyle name="Standard 21 6 3 3" xfId="37761" xr:uid="{00000000-0005-0000-0000-0000210C0000}"/>
    <cellStyle name="Standard 21 6 3 4" xfId="51252" xr:uid="{00000000-0005-0000-0000-0000210C0000}"/>
    <cellStyle name="Standard 21 6 4" xfId="14182" xr:uid="{00000000-0005-0000-0000-0000210C0000}"/>
    <cellStyle name="Standard 21 6 4 2" xfId="27633" xr:uid="{00000000-0005-0000-0000-0000210C0000}"/>
    <cellStyle name="Standard 21 6 4 3" xfId="41117" xr:uid="{00000000-0005-0000-0000-0000210C0000}"/>
    <cellStyle name="Standard 21 6 4 4" xfId="54608" xr:uid="{00000000-0005-0000-0000-0000210C0000}"/>
    <cellStyle name="Standard 21 6 5" xfId="17564" xr:uid="{00000000-0005-0000-0000-0000210C0000}"/>
    <cellStyle name="Standard 21 6 6" xfId="31048" xr:uid="{00000000-0005-0000-0000-0000210C0000}"/>
    <cellStyle name="Standard 21 6 7" xfId="44539" xr:uid="{00000000-0005-0000-0000-0000210C0000}"/>
    <cellStyle name="Standard 21 7" xfId="4663" xr:uid="{00000000-0005-0000-0000-0000160C0000}"/>
    <cellStyle name="Standard 21 7 2" xfId="18114" xr:uid="{00000000-0005-0000-0000-0000160C0000}"/>
    <cellStyle name="Standard 21 7 3" xfId="31598" xr:uid="{00000000-0005-0000-0000-0000160C0000}"/>
    <cellStyle name="Standard 21 7 4" xfId="45089" xr:uid="{00000000-0005-0000-0000-0000160C0000}"/>
    <cellStyle name="Standard 21 8" xfId="8019" xr:uid="{00000000-0005-0000-0000-0000160C0000}"/>
    <cellStyle name="Standard 21 8 2" xfId="21470" xr:uid="{00000000-0005-0000-0000-0000160C0000}"/>
    <cellStyle name="Standard 21 8 3" xfId="34954" xr:uid="{00000000-0005-0000-0000-0000160C0000}"/>
    <cellStyle name="Standard 21 8 4" xfId="48445" xr:uid="{00000000-0005-0000-0000-0000160C0000}"/>
    <cellStyle name="Standard 21 9" xfId="11375" xr:uid="{00000000-0005-0000-0000-0000160C0000}"/>
    <cellStyle name="Standard 21 9 2" xfId="24826" xr:uid="{00000000-0005-0000-0000-0000160C0000}"/>
    <cellStyle name="Standard 21 9 3" xfId="38310" xr:uid="{00000000-0005-0000-0000-0000160C0000}"/>
    <cellStyle name="Standard 21 9 4" xfId="51801" xr:uid="{00000000-0005-0000-0000-0000160C0000}"/>
    <cellStyle name="Standard 22" xfId="1573" xr:uid="{00000000-0005-0000-0000-0000220C0000}"/>
    <cellStyle name="Standard 22 10" xfId="28542" xr:uid="{00000000-0005-0000-0000-0000220C0000}"/>
    <cellStyle name="Standard 22 11" xfId="42033" xr:uid="{00000000-0005-0000-0000-0000220C0000}"/>
    <cellStyle name="Standard 22 2" xfId="2150" xr:uid="{00000000-0005-0000-0000-0000230C0000}"/>
    <cellStyle name="Standard 22 2 2" xfId="3291" xr:uid="{00000000-0005-0000-0000-0000240C0000}"/>
    <cellStyle name="Standard 22 2 2 2" xfId="6652" xr:uid="{00000000-0005-0000-0000-0000240C0000}"/>
    <cellStyle name="Standard 22 2 2 2 2" xfId="20103" xr:uid="{00000000-0005-0000-0000-0000240C0000}"/>
    <cellStyle name="Standard 22 2 2 2 3" xfId="33587" xr:uid="{00000000-0005-0000-0000-0000240C0000}"/>
    <cellStyle name="Standard 22 2 2 2 4" xfId="47078" xr:uid="{00000000-0005-0000-0000-0000240C0000}"/>
    <cellStyle name="Standard 22 2 2 3" xfId="10008" xr:uid="{00000000-0005-0000-0000-0000240C0000}"/>
    <cellStyle name="Standard 22 2 2 3 2" xfId="23459" xr:uid="{00000000-0005-0000-0000-0000240C0000}"/>
    <cellStyle name="Standard 22 2 2 3 3" xfId="36943" xr:uid="{00000000-0005-0000-0000-0000240C0000}"/>
    <cellStyle name="Standard 22 2 2 3 4" xfId="50434" xr:uid="{00000000-0005-0000-0000-0000240C0000}"/>
    <cellStyle name="Standard 22 2 2 4" xfId="13364" xr:uid="{00000000-0005-0000-0000-0000240C0000}"/>
    <cellStyle name="Standard 22 2 2 4 2" xfId="26815" xr:uid="{00000000-0005-0000-0000-0000240C0000}"/>
    <cellStyle name="Standard 22 2 2 4 3" xfId="40299" xr:uid="{00000000-0005-0000-0000-0000240C0000}"/>
    <cellStyle name="Standard 22 2 2 4 4" xfId="53790" xr:uid="{00000000-0005-0000-0000-0000240C0000}"/>
    <cellStyle name="Standard 22 2 2 5" xfId="16746" xr:uid="{00000000-0005-0000-0000-0000240C0000}"/>
    <cellStyle name="Standard 22 2 2 6" xfId="30230" xr:uid="{00000000-0005-0000-0000-0000240C0000}"/>
    <cellStyle name="Standard 22 2 2 7" xfId="43721" xr:uid="{00000000-0005-0000-0000-0000240C0000}"/>
    <cellStyle name="Standard 22 2 3" xfId="5525" xr:uid="{00000000-0005-0000-0000-0000230C0000}"/>
    <cellStyle name="Standard 22 2 3 2" xfId="18976" xr:uid="{00000000-0005-0000-0000-0000230C0000}"/>
    <cellStyle name="Standard 22 2 3 3" xfId="32460" xr:uid="{00000000-0005-0000-0000-0000230C0000}"/>
    <cellStyle name="Standard 22 2 3 4" xfId="45951" xr:uid="{00000000-0005-0000-0000-0000230C0000}"/>
    <cellStyle name="Standard 22 2 4" xfId="8881" xr:uid="{00000000-0005-0000-0000-0000230C0000}"/>
    <cellStyle name="Standard 22 2 4 2" xfId="22332" xr:uid="{00000000-0005-0000-0000-0000230C0000}"/>
    <cellStyle name="Standard 22 2 4 3" xfId="35816" xr:uid="{00000000-0005-0000-0000-0000230C0000}"/>
    <cellStyle name="Standard 22 2 4 4" xfId="49307" xr:uid="{00000000-0005-0000-0000-0000230C0000}"/>
    <cellStyle name="Standard 22 2 5" xfId="12237" xr:uid="{00000000-0005-0000-0000-0000230C0000}"/>
    <cellStyle name="Standard 22 2 5 2" xfId="25688" xr:uid="{00000000-0005-0000-0000-0000230C0000}"/>
    <cellStyle name="Standard 22 2 5 3" xfId="39172" xr:uid="{00000000-0005-0000-0000-0000230C0000}"/>
    <cellStyle name="Standard 22 2 5 4" xfId="52663" xr:uid="{00000000-0005-0000-0000-0000230C0000}"/>
    <cellStyle name="Standard 22 2 6" xfId="15619" xr:uid="{00000000-0005-0000-0000-0000230C0000}"/>
    <cellStyle name="Standard 22 2 7" xfId="29103" xr:uid="{00000000-0005-0000-0000-0000230C0000}"/>
    <cellStyle name="Standard 22 2 8" xfId="42594" xr:uid="{00000000-0005-0000-0000-0000230C0000}"/>
    <cellStyle name="Standard 22 3" xfId="2731" xr:uid="{00000000-0005-0000-0000-0000250C0000}"/>
    <cellStyle name="Standard 22 3 2" xfId="6092" xr:uid="{00000000-0005-0000-0000-0000250C0000}"/>
    <cellStyle name="Standard 22 3 2 2" xfId="19543" xr:uid="{00000000-0005-0000-0000-0000250C0000}"/>
    <cellStyle name="Standard 22 3 2 3" xfId="33027" xr:uid="{00000000-0005-0000-0000-0000250C0000}"/>
    <cellStyle name="Standard 22 3 2 4" xfId="46518" xr:uid="{00000000-0005-0000-0000-0000250C0000}"/>
    <cellStyle name="Standard 22 3 3" xfId="9448" xr:uid="{00000000-0005-0000-0000-0000250C0000}"/>
    <cellStyle name="Standard 22 3 3 2" xfId="22899" xr:uid="{00000000-0005-0000-0000-0000250C0000}"/>
    <cellStyle name="Standard 22 3 3 3" xfId="36383" xr:uid="{00000000-0005-0000-0000-0000250C0000}"/>
    <cellStyle name="Standard 22 3 3 4" xfId="49874" xr:uid="{00000000-0005-0000-0000-0000250C0000}"/>
    <cellStyle name="Standard 22 3 4" xfId="12804" xr:uid="{00000000-0005-0000-0000-0000250C0000}"/>
    <cellStyle name="Standard 22 3 4 2" xfId="26255" xr:uid="{00000000-0005-0000-0000-0000250C0000}"/>
    <cellStyle name="Standard 22 3 4 3" xfId="39739" xr:uid="{00000000-0005-0000-0000-0000250C0000}"/>
    <cellStyle name="Standard 22 3 4 4" xfId="53230" xr:uid="{00000000-0005-0000-0000-0000250C0000}"/>
    <cellStyle name="Standard 22 3 5" xfId="16186" xr:uid="{00000000-0005-0000-0000-0000250C0000}"/>
    <cellStyle name="Standard 22 3 6" xfId="29670" xr:uid="{00000000-0005-0000-0000-0000250C0000}"/>
    <cellStyle name="Standard 22 3 7" xfId="43161" xr:uid="{00000000-0005-0000-0000-0000250C0000}"/>
    <cellStyle name="Standard 22 4" xfId="3836" xr:uid="{00000000-0005-0000-0000-0000260C0000}"/>
    <cellStyle name="Standard 22 4 2" xfId="7197" xr:uid="{00000000-0005-0000-0000-0000260C0000}"/>
    <cellStyle name="Standard 22 4 2 2" xfId="20648" xr:uid="{00000000-0005-0000-0000-0000260C0000}"/>
    <cellStyle name="Standard 22 4 2 3" xfId="34132" xr:uid="{00000000-0005-0000-0000-0000260C0000}"/>
    <cellStyle name="Standard 22 4 2 4" xfId="47623" xr:uid="{00000000-0005-0000-0000-0000260C0000}"/>
    <cellStyle name="Standard 22 4 3" xfId="10553" xr:uid="{00000000-0005-0000-0000-0000260C0000}"/>
    <cellStyle name="Standard 22 4 3 2" xfId="24004" xr:uid="{00000000-0005-0000-0000-0000260C0000}"/>
    <cellStyle name="Standard 22 4 3 3" xfId="37488" xr:uid="{00000000-0005-0000-0000-0000260C0000}"/>
    <cellStyle name="Standard 22 4 3 4" xfId="50979" xr:uid="{00000000-0005-0000-0000-0000260C0000}"/>
    <cellStyle name="Standard 22 4 4" xfId="13909" xr:uid="{00000000-0005-0000-0000-0000260C0000}"/>
    <cellStyle name="Standard 22 4 4 2" xfId="27360" xr:uid="{00000000-0005-0000-0000-0000260C0000}"/>
    <cellStyle name="Standard 22 4 4 3" xfId="40844" xr:uid="{00000000-0005-0000-0000-0000260C0000}"/>
    <cellStyle name="Standard 22 4 4 4" xfId="54335" xr:uid="{00000000-0005-0000-0000-0000260C0000}"/>
    <cellStyle name="Standard 22 4 5" xfId="17291" xr:uid="{00000000-0005-0000-0000-0000260C0000}"/>
    <cellStyle name="Standard 22 4 6" xfId="30775" xr:uid="{00000000-0005-0000-0000-0000260C0000}"/>
    <cellStyle name="Standard 22 4 7" xfId="44266" xr:uid="{00000000-0005-0000-0000-0000260C0000}"/>
    <cellStyle name="Standard 22 5" xfId="4416" xr:uid="{00000000-0005-0000-0000-0000270C0000}"/>
    <cellStyle name="Standard 22 5 2" xfId="7773" xr:uid="{00000000-0005-0000-0000-0000270C0000}"/>
    <cellStyle name="Standard 22 5 2 2" xfId="21224" xr:uid="{00000000-0005-0000-0000-0000270C0000}"/>
    <cellStyle name="Standard 22 5 2 3" xfId="34708" xr:uid="{00000000-0005-0000-0000-0000270C0000}"/>
    <cellStyle name="Standard 22 5 2 4" xfId="48199" xr:uid="{00000000-0005-0000-0000-0000270C0000}"/>
    <cellStyle name="Standard 22 5 3" xfId="11129" xr:uid="{00000000-0005-0000-0000-0000270C0000}"/>
    <cellStyle name="Standard 22 5 3 2" xfId="24580" xr:uid="{00000000-0005-0000-0000-0000270C0000}"/>
    <cellStyle name="Standard 22 5 3 3" xfId="38064" xr:uid="{00000000-0005-0000-0000-0000270C0000}"/>
    <cellStyle name="Standard 22 5 3 4" xfId="51555" xr:uid="{00000000-0005-0000-0000-0000270C0000}"/>
    <cellStyle name="Standard 22 5 4" xfId="14485" xr:uid="{00000000-0005-0000-0000-0000270C0000}"/>
    <cellStyle name="Standard 22 5 4 2" xfId="27936" xr:uid="{00000000-0005-0000-0000-0000270C0000}"/>
    <cellStyle name="Standard 22 5 4 3" xfId="41420" xr:uid="{00000000-0005-0000-0000-0000270C0000}"/>
    <cellStyle name="Standard 22 5 4 4" xfId="54911" xr:uid="{00000000-0005-0000-0000-0000270C0000}"/>
    <cellStyle name="Standard 22 5 5" xfId="17867" xr:uid="{00000000-0005-0000-0000-0000270C0000}"/>
    <cellStyle name="Standard 22 5 6" xfId="31351" xr:uid="{00000000-0005-0000-0000-0000270C0000}"/>
    <cellStyle name="Standard 22 5 7" xfId="44842" xr:uid="{00000000-0005-0000-0000-0000270C0000}"/>
    <cellStyle name="Standard 22 6" xfId="4966" xr:uid="{00000000-0005-0000-0000-0000220C0000}"/>
    <cellStyle name="Standard 22 6 2" xfId="18417" xr:uid="{00000000-0005-0000-0000-0000220C0000}"/>
    <cellStyle name="Standard 22 6 3" xfId="31901" xr:uid="{00000000-0005-0000-0000-0000220C0000}"/>
    <cellStyle name="Standard 22 6 4" xfId="45392" xr:uid="{00000000-0005-0000-0000-0000220C0000}"/>
    <cellStyle name="Standard 22 7" xfId="8322" xr:uid="{00000000-0005-0000-0000-0000220C0000}"/>
    <cellStyle name="Standard 22 7 2" xfId="21773" xr:uid="{00000000-0005-0000-0000-0000220C0000}"/>
    <cellStyle name="Standard 22 7 3" xfId="35257" xr:uid="{00000000-0005-0000-0000-0000220C0000}"/>
    <cellStyle name="Standard 22 7 4" xfId="48748" xr:uid="{00000000-0005-0000-0000-0000220C0000}"/>
    <cellStyle name="Standard 22 8" xfId="11678" xr:uid="{00000000-0005-0000-0000-0000220C0000}"/>
    <cellStyle name="Standard 22 8 2" xfId="25129" xr:uid="{00000000-0005-0000-0000-0000220C0000}"/>
    <cellStyle name="Standard 22 8 3" xfId="38613" xr:uid="{00000000-0005-0000-0000-0000220C0000}"/>
    <cellStyle name="Standard 22 8 4" xfId="52104" xr:uid="{00000000-0005-0000-0000-0000220C0000}"/>
    <cellStyle name="Standard 22 9" xfId="15059" xr:uid="{00000000-0005-0000-0000-0000220C0000}"/>
    <cellStyle name="Standard 23" xfId="1587" xr:uid="{00000000-0005-0000-0000-0000280C0000}"/>
    <cellStyle name="Standard 23 10" xfId="28556" xr:uid="{00000000-0005-0000-0000-0000280C0000}"/>
    <cellStyle name="Standard 23 11" xfId="42047" xr:uid="{00000000-0005-0000-0000-0000280C0000}"/>
    <cellStyle name="Standard 23 2" xfId="2164" xr:uid="{00000000-0005-0000-0000-0000290C0000}"/>
    <cellStyle name="Standard 23 2 2" xfId="3305" xr:uid="{00000000-0005-0000-0000-00002A0C0000}"/>
    <cellStyle name="Standard 23 2 2 2" xfId="6666" xr:uid="{00000000-0005-0000-0000-00002A0C0000}"/>
    <cellStyle name="Standard 23 2 2 2 2" xfId="20117" xr:uid="{00000000-0005-0000-0000-00002A0C0000}"/>
    <cellStyle name="Standard 23 2 2 2 3" xfId="33601" xr:uid="{00000000-0005-0000-0000-00002A0C0000}"/>
    <cellStyle name="Standard 23 2 2 2 4" xfId="47092" xr:uid="{00000000-0005-0000-0000-00002A0C0000}"/>
    <cellStyle name="Standard 23 2 2 3" xfId="10022" xr:uid="{00000000-0005-0000-0000-00002A0C0000}"/>
    <cellStyle name="Standard 23 2 2 3 2" xfId="23473" xr:uid="{00000000-0005-0000-0000-00002A0C0000}"/>
    <cellStyle name="Standard 23 2 2 3 3" xfId="36957" xr:uid="{00000000-0005-0000-0000-00002A0C0000}"/>
    <cellStyle name="Standard 23 2 2 3 4" xfId="50448" xr:uid="{00000000-0005-0000-0000-00002A0C0000}"/>
    <cellStyle name="Standard 23 2 2 4" xfId="13378" xr:uid="{00000000-0005-0000-0000-00002A0C0000}"/>
    <cellStyle name="Standard 23 2 2 4 2" xfId="26829" xr:uid="{00000000-0005-0000-0000-00002A0C0000}"/>
    <cellStyle name="Standard 23 2 2 4 3" xfId="40313" xr:uid="{00000000-0005-0000-0000-00002A0C0000}"/>
    <cellStyle name="Standard 23 2 2 4 4" xfId="53804" xr:uid="{00000000-0005-0000-0000-00002A0C0000}"/>
    <cellStyle name="Standard 23 2 2 5" xfId="16760" xr:uid="{00000000-0005-0000-0000-00002A0C0000}"/>
    <cellStyle name="Standard 23 2 2 6" xfId="30244" xr:uid="{00000000-0005-0000-0000-00002A0C0000}"/>
    <cellStyle name="Standard 23 2 2 7" xfId="43735" xr:uid="{00000000-0005-0000-0000-00002A0C0000}"/>
    <cellStyle name="Standard 23 2 3" xfId="5539" xr:uid="{00000000-0005-0000-0000-0000290C0000}"/>
    <cellStyle name="Standard 23 2 3 2" xfId="18990" xr:uid="{00000000-0005-0000-0000-0000290C0000}"/>
    <cellStyle name="Standard 23 2 3 3" xfId="32474" xr:uid="{00000000-0005-0000-0000-0000290C0000}"/>
    <cellStyle name="Standard 23 2 3 4" xfId="45965" xr:uid="{00000000-0005-0000-0000-0000290C0000}"/>
    <cellStyle name="Standard 23 2 4" xfId="8895" xr:uid="{00000000-0005-0000-0000-0000290C0000}"/>
    <cellStyle name="Standard 23 2 4 2" xfId="22346" xr:uid="{00000000-0005-0000-0000-0000290C0000}"/>
    <cellStyle name="Standard 23 2 4 3" xfId="35830" xr:uid="{00000000-0005-0000-0000-0000290C0000}"/>
    <cellStyle name="Standard 23 2 4 4" xfId="49321" xr:uid="{00000000-0005-0000-0000-0000290C0000}"/>
    <cellStyle name="Standard 23 2 5" xfId="12251" xr:uid="{00000000-0005-0000-0000-0000290C0000}"/>
    <cellStyle name="Standard 23 2 5 2" xfId="25702" xr:uid="{00000000-0005-0000-0000-0000290C0000}"/>
    <cellStyle name="Standard 23 2 5 3" xfId="39186" xr:uid="{00000000-0005-0000-0000-0000290C0000}"/>
    <cellStyle name="Standard 23 2 5 4" xfId="52677" xr:uid="{00000000-0005-0000-0000-0000290C0000}"/>
    <cellStyle name="Standard 23 2 6" xfId="15633" xr:uid="{00000000-0005-0000-0000-0000290C0000}"/>
    <cellStyle name="Standard 23 2 7" xfId="29117" xr:uid="{00000000-0005-0000-0000-0000290C0000}"/>
    <cellStyle name="Standard 23 2 8" xfId="42608" xr:uid="{00000000-0005-0000-0000-0000290C0000}"/>
    <cellStyle name="Standard 23 3" xfId="2745" xr:uid="{00000000-0005-0000-0000-00002B0C0000}"/>
    <cellStyle name="Standard 23 3 2" xfId="6106" xr:uid="{00000000-0005-0000-0000-00002B0C0000}"/>
    <cellStyle name="Standard 23 3 2 2" xfId="19557" xr:uid="{00000000-0005-0000-0000-00002B0C0000}"/>
    <cellStyle name="Standard 23 3 2 3" xfId="33041" xr:uid="{00000000-0005-0000-0000-00002B0C0000}"/>
    <cellStyle name="Standard 23 3 2 4" xfId="46532" xr:uid="{00000000-0005-0000-0000-00002B0C0000}"/>
    <cellStyle name="Standard 23 3 3" xfId="9462" xr:uid="{00000000-0005-0000-0000-00002B0C0000}"/>
    <cellStyle name="Standard 23 3 3 2" xfId="22913" xr:uid="{00000000-0005-0000-0000-00002B0C0000}"/>
    <cellStyle name="Standard 23 3 3 3" xfId="36397" xr:uid="{00000000-0005-0000-0000-00002B0C0000}"/>
    <cellStyle name="Standard 23 3 3 4" xfId="49888" xr:uid="{00000000-0005-0000-0000-00002B0C0000}"/>
    <cellStyle name="Standard 23 3 4" xfId="12818" xr:uid="{00000000-0005-0000-0000-00002B0C0000}"/>
    <cellStyle name="Standard 23 3 4 2" xfId="26269" xr:uid="{00000000-0005-0000-0000-00002B0C0000}"/>
    <cellStyle name="Standard 23 3 4 3" xfId="39753" xr:uid="{00000000-0005-0000-0000-00002B0C0000}"/>
    <cellStyle name="Standard 23 3 4 4" xfId="53244" xr:uid="{00000000-0005-0000-0000-00002B0C0000}"/>
    <cellStyle name="Standard 23 3 5" xfId="16200" xr:uid="{00000000-0005-0000-0000-00002B0C0000}"/>
    <cellStyle name="Standard 23 3 6" xfId="29684" xr:uid="{00000000-0005-0000-0000-00002B0C0000}"/>
    <cellStyle name="Standard 23 3 7" xfId="43175" xr:uid="{00000000-0005-0000-0000-00002B0C0000}"/>
    <cellStyle name="Standard 23 4" xfId="3850" xr:uid="{00000000-0005-0000-0000-00002C0C0000}"/>
    <cellStyle name="Standard 23 4 2" xfId="7211" xr:uid="{00000000-0005-0000-0000-00002C0C0000}"/>
    <cellStyle name="Standard 23 4 2 2" xfId="20662" xr:uid="{00000000-0005-0000-0000-00002C0C0000}"/>
    <cellStyle name="Standard 23 4 2 3" xfId="34146" xr:uid="{00000000-0005-0000-0000-00002C0C0000}"/>
    <cellStyle name="Standard 23 4 2 4" xfId="47637" xr:uid="{00000000-0005-0000-0000-00002C0C0000}"/>
    <cellStyle name="Standard 23 4 3" xfId="10567" xr:uid="{00000000-0005-0000-0000-00002C0C0000}"/>
    <cellStyle name="Standard 23 4 3 2" xfId="24018" xr:uid="{00000000-0005-0000-0000-00002C0C0000}"/>
    <cellStyle name="Standard 23 4 3 3" xfId="37502" xr:uid="{00000000-0005-0000-0000-00002C0C0000}"/>
    <cellStyle name="Standard 23 4 3 4" xfId="50993" xr:uid="{00000000-0005-0000-0000-00002C0C0000}"/>
    <cellStyle name="Standard 23 4 4" xfId="13923" xr:uid="{00000000-0005-0000-0000-00002C0C0000}"/>
    <cellStyle name="Standard 23 4 4 2" xfId="27374" xr:uid="{00000000-0005-0000-0000-00002C0C0000}"/>
    <cellStyle name="Standard 23 4 4 3" xfId="40858" xr:uid="{00000000-0005-0000-0000-00002C0C0000}"/>
    <cellStyle name="Standard 23 4 4 4" xfId="54349" xr:uid="{00000000-0005-0000-0000-00002C0C0000}"/>
    <cellStyle name="Standard 23 4 5" xfId="17305" xr:uid="{00000000-0005-0000-0000-00002C0C0000}"/>
    <cellStyle name="Standard 23 4 6" xfId="30789" xr:uid="{00000000-0005-0000-0000-00002C0C0000}"/>
    <cellStyle name="Standard 23 4 7" xfId="44280" xr:uid="{00000000-0005-0000-0000-00002C0C0000}"/>
    <cellStyle name="Standard 23 5" xfId="4430" xr:uid="{00000000-0005-0000-0000-00002D0C0000}"/>
    <cellStyle name="Standard 23 5 2" xfId="7787" xr:uid="{00000000-0005-0000-0000-00002D0C0000}"/>
    <cellStyle name="Standard 23 5 2 2" xfId="21238" xr:uid="{00000000-0005-0000-0000-00002D0C0000}"/>
    <cellStyle name="Standard 23 5 2 3" xfId="34722" xr:uid="{00000000-0005-0000-0000-00002D0C0000}"/>
    <cellStyle name="Standard 23 5 2 4" xfId="48213" xr:uid="{00000000-0005-0000-0000-00002D0C0000}"/>
    <cellStyle name="Standard 23 5 3" xfId="11143" xr:uid="{00000000-0005-0000-0000-00002D0C0000}"/>
    <cellStyle name="Standard 23 5 3 2" xfId="24594" xr:uid="{00000000-0005-0000-0000-00002D0C0000}"/>
    <cellStyle name="Standard 23 5 3 3" xfId="38078" xr:uid="{00000000-0005-0000-0000-00002D0C0000}"/>
    <cellStyle name="Standard 23 5 3 4" xfId="51569" xr:uid="{00000000-0005-0000-0000-00002D0C0000}"/>
    <cellStyle name="Standard 23 5 4" xfId="14499" xr:uid="{00000000-0005-0000-0000-00002D0C0000}"/>
    <cellStyle name="Standard 23 5 4 2" xfId="27950" xr:uid="{00000000-0005-0000-0000-00002D0C0000}"/>
    <cellStyle name="Standard 23 5 4 3" xfId="41434" xr:uid="{00000000-0005-0000-0000-00002D0C0000}"/>
    <cellStyle name="Standard 23 5 4 4" xfId="54925" xr:uid="{00000000-0005-0000-0000-00002D0C0000}"/>
    <cellStyle name="Standard 23 5 5" xfId="17881" xr:uid="{00000000-0005-0000-0000-00002D0C0000}"/>
    <cellStyle name="Standard 23 5 6" xfId="31365" xr:uid="{00000000-0005-0000-0000-00002D0C0000}"/>
    <cellStyle name="Standard 23 5 7" xfId="44856" xr:uid="{00000000-0005-0000-0000-00002D0C0000}"/>
    <cellStyle name="Standard 23 6" xfId="4980" xr:uid="{00000000-0005-0000-0000-0000280C0000}"/>
    <cellStyle name="Standard 23 6 2" xfId="18431" xr:uid="{00000000-0005-0000-0000-0000280C0000}"/>
    <cellStyle name="Standard 23 6 3" xfId="31915" xr:uid="{00000000-0005-0000-0000-0000280C0000}"/>
    <cellStyle name="Standard 23 6 4" xfId="45406" xr:uid="{00000000-0005-0000-0000-0000280C0000}"/>
    <cellStyle name="Standard 23 7" xfId="8336" xr:uid="{00000000-0005-0000-0000-0000280C0000}"/>
    <cellStyle name="Standard 23 7 2" xfId="21787" xr:uid="{00000000-0005-0000-0000-0000280C0000}"/>
    <cellStyle name="Standard 23 7 3" xfId="35271" xr:uid="{00000000-0005-0000-0000-0000280C0000}"/>
    <cellStyle name="Standard 23 7 4" xfId="48762" xr:uid="{00000000-0005-0000-0000-0000280C0000}"/>
    <cellStyle name="Standard 23 8" xfId="11692" xr:uid="{00000000-0005-0000-0000-0000280C0000}"/>
    <cellStyle name="Standard 23 8 2" xfId="25143" xr:uid="{00000000-0005-0000-0000-0000280C0000}"/>
    <cellStyle name="Standard 23 8 3" xfId="38627" xr:uid="{00000000-0005-0000-0000-0000280C0000}"/>
    <cellStyle name="Standard 23 8 4" xfId="52118" xr:uid="{00000000-0005-0000-0000-0000280C0000}"/>
    <cellStyle name="Standard 23 9" xfId="15073" xr:uid="{00000000-0005-0000-0000-0000280C0000}"/>
    <cellStyle name="Standard 24" xfId="1616" xr:uid="{00000000-0005-0000-0000-00002E0C0000}"/>
    <cellStyle name="Standard 24 2" xfId="2170" xr:uid="{00000000-0005-0000-0000-00002F0C0000}"/>
    <cellStyle name="Standard 24 2 2" xfId="3311" xr:uid="{00000000-0005-0000-0000-0000300C0000}"/>
    <cellStyle name="Standard 24 2 2 2" xfId="6672" xr:uid="{00000000-0005-0000-0000-0000300C0000}"/>
    <cellStyle name="Standard 24 2 2 2 2" xfId="20123" xr:uid="{00000000-0005-0000-0000-0000300C0000}"/>
    <cellStyle name="Standard 24 2 2 2 3" xfId="33607" xr:uid="{00000000-0005-0000-0000-0000300C0000}"/>
    <cellStyle name="Standard 24 2 2 2 4" xfId="47098" xr:uid="{00000000-0005-0000-0000-0000300C0000}"/>
    <cellStyle name="Standard 24 2 2 3" xfId="10028" xr:uid="{00000000-0005-0000-0000-0000300C0000}"/>
    <cellStyle name="Standard 24 2 2 3 2" xfId="23479" xr:uid="{00000000-0005-0000-0000-0000300C0000}"/>
    <cellStyle name="Standard 24 2 2 3 3" xfId="36963" xr:uid="{00000000-0005-0000-0000-0000300C0000}"/>
    <cellStyle name="Standard 24 2 2 3 4" xfId="50454" xr:uid="{00000000-0005-0000-0000-0000300C0000}"/>
    <cellStyle name="Standard 24 2 2 4" xfId="13384" xr:uid="{00000000-0005-0000-0000-0000300C0000}"/>
    <cellStyle name="Standard 24 2 2 4 2" xfId="26835" xr:uid="{00000000-0005-0000-0000-0000300C0000}"/>
    <cellStyle name="Standard 24 2 2 4 3" xfId="40319" xr:uid="{00000000-0005-0000-0000-0000300C0000}"/>
    <cellStyle name="Standard 24 2 2 4 4" xfId="53810" xr:uid="{00000000-0005-0000-0000-0000300C0000}"/>
    <cellStyle name="Standard 24 2 2 5" xfId="16766" xr:uid="{00000000-0005-0000-0000-0000300C0000}"/>
    <cellStyle name="Standard 24 2 2 6" xfId="30250" xr:uid="{00000000-0005-0000-0000-0000300C0000}"/>
    <cellStyle name="Standard 24 2 2 7" xfId="43741" xr:uid="{00000000-0005-0000-0000-0000300C0000}"/>
    <cellStyle name="Standard 24 2 3" xfId="5545" xr:uid="{00000000-0005-0000-0000-00002F0C0000}"/>
    <cellStyle name="Standard 24 2 3 2" xfId="18996" xr:uid="{00000000-0005-0000-0000-00002F0C0000}"/>
    <cellStyle name="Standard 24 2 3 3" xfId="32480" xr:uid="{00000000-0005-0000-0000-00002F0C0000}"/>
    <cellStyle name="Standard 24 2 3 4" xfId="45971" xr:uid="{00000000-0005-0000-0000-00002F0C0000}"/>
    <cellStyle name="Standard 24 2 4" xfId="8901" xr:uid="{00000000-0005-0000-0000-00002F0C0000}"/>
    <cellStyle name="Standard 24 2 4 2" xfId="22352" xr:uid="{00000000-0005-0000-0000-00002F0C0000}"/>
    <cellStyle name="Standard 24 2 4 3" xfId="35836" xr:uid="{00000000-0005-0000-0000-00002F0C0000}"/>
    <cellStyle name="Standard 24 2 4 4" xfId="49327" xr:uid="{00000000-0005-0000-0000-00002F0C0000}"/>
    <cellStyle name="Standard 24 2 5" xfId="12257" xr:uid="{00000000-0005-0000-0000-00002F0C0000}"/>
    <cellStyle name="Standard 24 2 5 2" xfId="25708" xr:uid="{00000000-0005-0000-0000-00002F0C0000}"/>
    <cellStyle name="Standard 24 2 5 3" xfId="39192" xr:uid="{00000000-0005-0000-0000-00002F0C0000}"/>
    <cellStyle name="Standard 24 2 5 4" xfId="52683" xr:uid="{00000000-0005-0000-0000-00002F0C0000}"/>
    <cellStyle name="Standard 24 2 6" xfId="15639" xr:uid="{00000000-0005-0000-0000-00002F0C0000}"/>
    <cellStyle name="Standard 24 2 7" xfId="29123" xr:uid="{00000000-0005-0000-0000-00002F0C0000}"/>
    <cellStyle name="Standard 24 2 8" xfId="42614" xr:uid="{00000000-0005-0000-0000-00002F0C0000}"/>
    <cellStyle name="Standard 24 3" xfId="2752" xr:uid="{00000000-0005-0000-0000-0000310C0000}"/>
    <cellStyle name="Standard 24 3 2" xfId="6113" xr:uid="{00000000-0005-0000-0000-0000310C0000}"/>
    <cellStyle name="Standard 24 3 2 2" xfId="19564" xr:uid="{00000000-0005-0000-0000-0000310C0000}"/>
    <cellStyle name="Standard 24 3 2 3" xfId="33048" xr:uid="{00000000-0005-0000-0000-0000310C0000}"/>
    <cellStyle name="Standard 24 3 2 4" xfId="46539" xr:uid="{00000000-0005-0000-0000-0000310C0000}"/>
    <cellStyle name="Standard 24 3 3" xfId="9469" xr:uid="{00000000-0005-0000-0000-0000310C0000}"/>
    <cellStyle name="Standard 24 3 3 2" xfId="22920" xr:uid="{00000000-0005-0000-0000-0000310C0000}"/>
    <cellStyle name="Standard 24 3 3 3" xfId="36404" xr:uid="{00000000-0005-0000-0000-0000310C0000}"/>
    <cellStyle name="Standard 24 3 3 4" xfId="49895" xr:uid="{00000000-0005-0000-0000-0000310C0000}"/>
    <cellStyle name="Standard 24 3 4" xfId="12825" xr:uid="{00000000-0005-0000-0000-0000310C0000}"/>
    <cellStyle name="Standard 24 3 4 2" xfId="26276" xr:uid="{00000000-0005-0000-0000-0000310C0000}"/>
    <cellStyle name="Standard 24 3 4 3" xfId="39760" xr:uid="{00000000-0005-0000-0000-0000310C0000}"/>
    <cellStyle name="Standard 24 3 4 4" xfId="53251" xr:uid="{00000000-0005-0000-0000-0000310C0000}"/>
    <cellStyle name="Standard 24 3 5" xfId="16207" xr:uid="{00000000-0005-0000-0000-0000310C0000}"/>
    <cellStyle name="Standard 24 3 6" xfId="29691" xr:uid="{00000000-0005-0000-0000-0000310C0000}"/>
    <cellStyle name="Standard 24 3 7" xfId="43182" xr:uid="{00000000-0005-0000-0000-0000310C0000}"/>
    <cellStyle name="Standard 24 4" xfId="4986" xr:uid="{00000000-0005-0000-0000-00002E0C0000}"/>
    <cellStyle name="Standard 24 4 2" xfId="18437" xr:uid="{00000000-0005-0000-0000-00002E0C0000}"/>
    <cellStyle name="Standard 24 4 3" xfId="31921" xr:uid="{00000000-0005-0000-0000-00002E0C0000}"/>
    <cellStyle name="Standard 24 4 4" xfId="45412" xr:uid="{00000000-0005-0000-0000-00002E0C0000}"/>
    <cellStyle name="Standard 24 5" xfId="8342" xr:uid="{00000000-0005-0000-0000-00002E0C0000}"/>
    <cellStyle name="Standard 24 5 2" xfId="21793" xr:uid="{00000000-0005-0000-0000-00002E0C0000}"/>
    <cellStyle name="Standard 24 5 3" xfId="35277" xr:uid="{00000000-0005-0000-0000-00002E0C0000}"/>
    <cellStyle name="Standard 24 5 4" xfId="48768" xr:uid="{00000000-0005-0000-0000-00002E0C0000}"/>
    <cellStyle name="Standard 24 6" xfId="11698" xr:uid="{00000000-0005-0000-0000-00002E0C0000}"/>
    <cellStyle name="Standard 24 6 2" xfId="25149" xr:uid="{00000000-0005-0000-0000-00002E0C0000}"/>
    <cellStyle name="Standard 24 6 3" xfId="38633" xr:uid="{00000000-0005-0000-0000-00002E0C0000}"/>
    <cellStyle name="Standard 24 6 4" xfId="52124" xr:uid="{00000000-0005-0000-0000-00002E0C0000}"/>
    <cellStyle name="Standard 24 7" xfId="15080" xr:uid="{00000000-0005-0000-0000-00002E0C0000}"/>
    <cellStyle name="Standard 24 8" xfId="28564" xr:uid="{00000000-0005-0000-0000-00002E0C0000}"/>
    <cellStyle name="Standard 24 9" xfId="42055" xr:uid="{00000000-0005-0000-0000-00002E0C0000}"/>
    <cellStyle name="Standard 25" xfId="1033" xr:uid="{E74A3EB4-8796-445C-AE8A-DEBFAE76DAAB}"/>
    <cellStyle name="Standard 25 2" xfId="3328" xr:uid="{00000000-0005-0000-0000-0000330C0000}"/>
    <cellStyle name="Standard 25 2 2" xfId="6689" xr:uid="{00000000-0005-0000-0000-0000330C0000}"/>
    <cellStyle name="Standard 25 2 2 2" xfId="20140" xr:uid="{00000000-0005-0000-0000-0000330C0000}"/>
    <cellStyle name="Standard 25 2 2 3" xfId="33624" xr:uid="{00000000-0005-0000-0000-0000330C0000}"/>
    <cellStyle name="Standard 25 2 2 4" xfId="47115" xr:uid="{00000000-0005-0000-0000-0000330C0000}"/>
    <cellStyle name="Standard 25 2 3" xfId="10045" xr:uid="{00000000-0005-0000-0000-0000330C0000}"/>
    <cellStyle name="Standard 25 2 3 2" xfId="23496" xr:uid="{00000000-0005-0000-0000-0000330C0000}"/>
    <cellStyle name="Standard 25 2 3 3" xfId="36980" xr:uid="{00000000-0005-0000-0000-0000330C0000}"/>
    <cellStyle name="Standard 25 2 3 4" xfId="50471" xr:uid="{00000000-0005-0000-0000-0000330C0000}"/>
    <cellStyle name="Standard 25 2 4" xfId="13401" xr:uid="{00000000-0005-0000-0000-0000330C0000}"/>
    <cellStyle name="Standard 25 2 4 2" xfId="26852" xr:uid="{00000000-0005-0000-0000-0000330C0000}"/>
    <cellStyle name="Standard 25 2 4 3" xfId="40336" xr:uid="{00000000-0005-0000-0000-0000330C0000}"/>
    <cellStyle name="Standard 25 2 4 4" xfId="53827" xr:uid="{00000000-0005-0000-0000-0000330C0000}"/>
    <cellStyle name="Standard 25 2 5" xfId="16783" xr:uid="{00000000-0005-0000-0000-0000330C0000}"/>
    <cellStyle name="Standard 25 2 6" xfId="30267" xr:uid="{00000000-0005-0000-0000-0000330C0000}"/>
    <cellStyle name="Standard 25 2 7" xfId="43758" xr:uid="{00000000-0005-0000-0000-0000330C0000}"/>
    <cellStyle name="Standard 25 3" xfId="2187" xr:uid="{00000000-0005-0000-0000-0000320C0000}"/>
    <cellStyle name="Standard 25 3 2" xfId="15656" xr:uid="{00000000-0005-0000-0000-0000320C0000}"/>
    <cellStyle name="Standard 25 3 3" xfId="29140" xr:uid="{00000000-0005-0000-0000-0000320C0000}"/>
    <cellStyle name="Standard 25 3 4" xfId="42631" xr:uid="{00000000-0005-0000-0000-0000320C0000}"/>
    <cellStyle name="Standard 25 4" xfId="5562" xr:uid="{00000000-0005-0000-0000-0000320C0000}"/>
    <cellStyle name="Standard 25 4 2" xfId="19013" xr:uid="{00000000-0005-0000-0000-0000320C0000}"/>
    <cellStyle name="Standard 25 4 3" xfId="32497" xr:uid="{00000000-0005-0000-0000-0000320C0000}"/>
    <cellStyle name="Standard 25 4 4" xfId="45988" xr:uid="{00000000-0005-0000-0000-0000320C0000}"/>
    <cellStyle name="Standard 25 5" xfId="8918" xr:uid="{00000000-0005-0000-0000-0000320C0000}"/>
    <cellStyle name="Standard 25 5 2" xfId="22369" xr:uid="{00000000-0005-0000-0000-0000320C0000}"/>
    <cellStyle name="Standard 25 5 3" xfId="35853" xr:uid="{00000000-0005-0000-0000-0000320C0000}"/>
    <cellStyle name="Standard 25 5 4" xfId="49344" xr:uid="{00000000-0005-0000-0000-0000320C0000}"/>
    <cellStyle name="Standard 25 6" xfId="12274" xr:uid="{00000000-0005-0000-0000-0000320C0000}"/>
    <cellStyle name="Standard 25 6 2" xfId="25725" xr:uid="{00000000-0005-0000-0000-0000320C0000}"/>
    <cellStyle name="Standard 25 6 3" xfId="39209" xr:uid="{00000000-0005-0000-0000-0000320C0000}"/>
    <cellStyle name="Standard 25 6 4" xfId="52700" xr:uid="{00000000-0005-0000-0000-0000320C0000}"/>
    <cellStyle name="Standard 25 7" xfId="14540" xr:uid="{E74A3EB4-8796-445C-AE8A-DEBFAE76DAAB}"/>
    <cellStyle name="Standard 25 8" xfId="27993" xr:uid="{E74A3EB4-8796-445C-AE8A-DEBFAE76DAAB}"/>
    <cellStyle name="Standard 25 9" xfId="41460" xr:uid="{E74A3EB4-8796-445C-AE8A-DEBFAE76DAAB}"/>
    <cellStyle name="Standard 26" xfId="3856" xr:uid="{00000000-0005-0000-0000-0000340C0000}"/>
    <cellStyle name="Standard 26 2" xfId="7217" xr:uid="{00000000-0005-0000-0000-0000340C0000}"/>
    <cellStyle name="Standard 26 2 2" xfId="20668" xr:uid="{00000000-0005-0000-0000-0000340C0000}"/>
    <cellStyle name="Standard 26 2 3" xfId="34152" xr:uid="{00000000-0005-0000-0000-0000340C0000}"/>
    <cellStyle name="Standard 26 2 4" xfId="47643" xr:uid="{00000000-0005-0000-0000-0000340C0000}"/>
    <cellStyle name="Standard 26 3" xfId="10573" xr:uid="{00000000-0005-0000-0000-0000340C0000}"/>
    <cellStyle name="Standard 26 3 2" xfId="24024" xr:uid="{00000000-0005-0000-0000-0000340C0000}"/>
    <cellStyle name="Standard 26 3 3" xfId="37508" xr:uid="{00000000-0005-0000-0000-0000340C0000}"/>
    <cellStyle name="Standard 26 3 4" xfId="50999" xr:uid="{00000000-0005-0000-0000-0000340C0000}"/>
    <cellStyle name="Standard 26 4" xfId="13929" xr:uid="{00000000-0005-0000-0000-0000340C0000}"/>
    <cellStyle name="Standard 26 4 2" xfId="27380" xr:uid="{00000000-0005-0000-0000-0000340C0000}"/>
    <cellStyle name="Standard 26 4 3" xfId="40864" xr:uid="{00000000-0005-0000-0000-0000340C0000}"/>
    <cellStyle name="Standard 26 4 4" xfId="54355" xr:uid="{00000000-0005-0000-0000-0000340C0000}"/>
    <cellStyle name="Standard 26 5" xfId="17311" xr:uid="{00000000-0005-0000-0000-0000340C0000}"/>
    <cellStyle name="Standard 26 6" xfId="30795" xr:uid="{00000000-0005-0000-0000-0000340C0000}"/>
    <cellStyle name="Standard 26 7" xfId="44286" xr:uid="{00000000-0005-0000-0000-0000340C0000}"/>
    <cellStyle name="Standard 27" xfId="4436" xr:uid="{00000000-0005-0000-0000-00007F0F0000}"/>
    <cellStyle name="Standard 27 2" xfId="17887" xr:uid="{00000000-0005-0000-0000-00007F0F0000}"/>
    <cellStyle name="Standard 27 3" xfId="31371" xr:uid="{00000000-0005-0000-0000-00007F0F0000}"/>
    <cellStyle name="Standard 27 4" xfId="44862" xr:uid="{00000000-0005-0000-0000-00007F0F0000}"/>
    <cellStyle name="Standard 28" xfId="14505" xr:uid="{00000000-0005-0000-0000-0000D4360000}"/>
    <cellStyle name="Standard 28 2" xfId="27956" xr:uid="{00000000-0005-0000-0000-0000D4360000}"/>
    <cellStyle name="Standard 28 3" xfId="41440" xr:uid="{00000000-0005-0000-0000-0000D4360000}"/>
    <cellStyle name="Standard 28 4" xfId="54931" xr:uid="{00000000-0005-0000-0000-0000D4360000}"/>
    <cellStyle name="Standard 29" xfId="14508" xr:uid="{00000000-0005-0000-0000-0000D8360000}"/>
    <cellStyle name="Standard 29 2" xfId="27959" xr:uid="{00000000-0005-0000-0000-0000D8360000}"/>
    <cellStyle name="Standard 29 3" xfId="41443" xr:uid="{00000000-0005-0000-0000-0000D8360000}"/>
    <cellStyle name="Standard 29 4" xfId="54934" xr:uid="{00000000-0005-0000-0000-0000D8360000}"/>
    <cellStyle name="Standard 3" xfId="3" xr:uid="{00000000-0005-0000-0000-00004A020000}"/>
    <cellStyle name="Standard 3 10" xfId="1073" xr:uid="{00000000-0005-0000-0000-0000360C0000}"/>
    <cellStyle name="Standard 3 10 2" xfId="1669" xr:uid="{00000000-0005-0000-0000-0000370C0000}"/>
    <cellStyle name="Standard 3 10 2 2" xfId="2805" xr:uid="{00000000-0005-0000-0000-0000380C0000}"/>
    <cellStyle name="Standard 3 10 2 2 2" xfId="6166" xr:uid="{00000000-0005-0000-0000-0000380C0000}"/>
    <cellStyle name="Standard 3 10 2 2 2 2" xfId="19617" xr:uid="{00000000-0005-0000-0000-0000380C0000}"/>
    <cellStyle name="Standard 3 10 2 2 2 3" xfId="33101" xr:uid="{00000000-0005-0000-0000-0000380C0000}"/>
    <cellStyle name="Standard 3 10 2 2 2 4" xfId="46592" xr:uid="{00000000-0005-0000-0000-0000380C0000}"/>
    <cellStyle name="Standard 3 10 2 2 3" xfId="9522" xr:uid="{00000000-0005-0000-0000-0000380C0000}"/>
    <cellStyle name="Standard 3 10 2 2 3 2" xfId="22973" xr:uid="{00000000-0005-0000-0000-0000380C0000}"/>
    <cellStyle name="Standard 3 10 2 2 3 3" xfId="36457" xr:uid="{00000000-0005-0000-0000-0000380C0000}"/>
    <cellStyle name="Standard 3 10 2 2 3 4" xfId="49948" xr:uid="{00000000-0005-0000-0000-0000380C0000}"/>
    <cellStyle name="Standard 3 10 2 2 4" xfId="12878" xr:uid="{00000000-0005-0000-0000-0000380C0000}"/>
    <cellStyle name="Standard 3 10 2 2 4 2" xfId="26329" xr:uid="{00000000-0005-0000-0000-0000380C0000}"/>
    <cellStyle name="Standard 3 10 2 2 4 3" xfId="39813" xr:uid="{00000000-0005-0000-0000-0000380C0000}"/>
    <cellStyle name="Standard 3 10 2 2 4 4" xfId="53304" xr:uid="{00000000-0005-0000-0000-0000380C0000}"/>
    <cellStyle name="Standard 3 10 2 2 5" xfId="16260" xr:uid="{00000000-0005-0000-0000-0000380C0000}"/>
    <cellStyle name="Standard 3 10 2 2 6" xfId="29744" xr:uid="{00000000-0005-0000-0000-0000380C0000}"/>
    <cellStyle name="Standard 3 10 2 2 7" xfId="43235" xr:uid="{00000000-0005-0000-0000-0000380C0000}"/>
    <cellStyle name="Standard 3 10 2 3" xfId="5039" xr:uid="{00000000-0005-0000-0000-0000370C0000}"/>
    <cellStyle name="Standard 3 10 2 3 2" xfId="18490" xr:uid="{00000000-0005-0000-0000-0000370C0000}"/>
    <cellStyle name="Standard 3 10 2 3 3" xfId="31974" xr:uid="{00000000-0005-0000-0000-0000370C0000}"/>
    <cellStyle name="Standard 3 10 2 3 4" xfId="45465" xr:uid="{00000000-0005-0000-0000-0000370C0000}"/>
    <cellStyle name="Standard 3 10 2 4" xfId="8395" xr:uid="{00000000-0005-0000-0000-0000370C0000}"/>
    <cellStyle name="Standard 3 10 2 4 2" xfId="21846" xr:uid="{00000000-0005-0000-0000-0000370C0000}"/>
    <cellStyle name="Standard 3 10 2 4 3" xfId="35330" xr:uid="{00000000-0005-0000-0000-0000370C0000}"/>
    <cellStyle name="Standard 3 10 2 4 4" xfId="48821" xr:uid="{00000000-0005-0000-0000-0000370C0000}"/>
    <cellStyle name="Standard 3 10 2 5" xfId="11751" xr:uid="{00000000-0005-0000-0000-0000370C0000}"/>
    <cellStyle name="Standard 3 10 2 5 2" xfId="25202" xr:uid="{00000000-0005-0000-0000-0000370C0000}"/>
    <cellStyle name="Standard 3 10 2 5 3" xfId="38686" xr:uid="{00000000-0005-0000-0000-0000370C0000}"/>
    <cellStyle name="Standard 3 10 2 5 4" xfId="52177" xr:uid="{00000000-0005-0000-0000-0000370C0000}"/>
    <cellStyle name="Standard 3 10 2 6" xfId="15133" xr:uid="{00000000-0005-0000-0000-0000370C0000}"/>
    <cellStyle name="Standard 3 10 2 7" xfId="28617" xr:uid="{00000000-0005-0000-0000-0000370C0000}"/>
    <cellStyle name="Standard 3 10 2 8" xfId="42108" xr:uid="{00000000-0005-0000-0000-0000370C0000}"/>
    <cellStyle name="Standard 3 10 3" xfId="2229" xr:uid="{00000000-0005-0000-0000-0000390C0000}"/>
    <cellStyle name="Standard 3 10 3 2" xfId="5603" xr:uid="{00000000-0005-0000-0000-0000390C0000}"/>
    <cellStyle name="Standard 3 10 3 2 2" xfId="19054" xr:uid="{00000000-0005-0000-0000-0000390C0000}"/>
    <cellStyle name="Standard 3 10 3 2 3" xfId="32538" xr:uid="{00000000-0005-0000-0000-0000390C0000}"/>
    <cellStyle name="Standard 3 10 3 2 4" xfId="46029" xr:uid="{00000000-0005-0000-0000-0000390C0000}"/>
    <cellStyle name="Standard 3 10 3 3" xfId="8959" xr:uid="{00000000-0005-0000-0000-0000390C0000}"/>
    <cellStyle name="Standard 3 10 3 3 2" xfId="22410" xr:uid="{00000000-0005-0000-0000-0000390C0000}"/>
    <cellStyle name="Standard 3 10 3 3 3" xfId="35894" xr:uid="{00000000-0005-0000-0000-0000390C0000}"/>
    <cellStyle name="Standard 3 10 3 3 4" xfId="49385" xr:uid="{00000000-0005-0000-0000-0000390C0000}"/>
    <cellStyle name="Standard 3 10 3 4" xfId="12315" xr:uid="{00000000-0005-0000-0000-0000390C0000}"/>
    <cellStyle name="Standard 3 10 3 4 2" xfId="25766" xr:uid="{00000000-0005-0000-0000-0000390C0000}"/>
    <cellStyle name="Standard 3 10 3 4 3" xfId="39250" xr:uid="{00000000-0005-0000-0000-0000390C0000}"/>
    <cellStyle name="Standard 3 10 3 4 4" xfId="52741" xr:uid="{00000000-0005-0000-0000-0000390C0000}"/>
    <cellStyle name="Standard 3 10 3 5" xfId="15697" xr:uid="{00000000-0005-0000-0000-0000390C0000}"/>
    <cellStyle name="Standard 3 10 3 6" xfId="29181" xr:uid="{00000000-0005-0000-0000-0000390C0000}"/>
    <cellStyle name="Standard 3 10 3 7" xfId="42672" xr:uid="{00000000-0005-0000-0000-0000390C0000}"/>
    <cellStyle name="Standard 3 10 4" xfId="4477" xr:uid="{00000000-0005-0000-0000-0000360C0000}"/>
    <cellStyle name="Standard 3 10 4 2" xfId="17928" xr:uid="{00000000-0005-0000-0000-0000360C0000}"/>
    <cellStyle name="Standard 3 10 4 3" xfId="31412" xr:uid="{00000000-0005-0000-0000-0000360C0000}"/>
    <cellStyle name="Standard 3 10 4 4" xfId="44903" xr:uid="{00000000-0005-0000-0000-0000360C0000}"/>
    <cellStyle name="Standard 3 10 5" xfId="7833" xr:uid="{00000000-0005-0000-0000-0000360C0000}"/>
    <cellStyle name="Standard 3 10 5 2" xfId="21284" xr:uid="{00000000-0005-0000-0000-0000360C0000}"/>
    <cellStyle name="Standard 3 10 5 3" xfId="34768" xr:uid="{00000000-0005-0000-0000-0000360C0000}"/>
    <cellStyle name="Standard 3 10 5 4" xfId="48259" xr:uid="{00000000-0005-0000-0000-0000360C0000}"/>
    <cellStyle name="Standard 3 10 6" xfId="11189" xr:uid="{00000000-0005-0000-0000-0000360C0000}"/>
    <cellStyle name="Standard 3 10 6 2" xfId="24640" xr:uid="{00000000-0005-0000-0000-0000360C0000}"/>
    <cellStyle name="Standard 3 10 6 3" xfId="38124" xr:uid="{00000000-0005-0000-0000-0000360C0000}"/>
    <cellStyle name="Standard 3 10 6 4" xfId="51615" xr:uid="{00000000-0005-0000-0000-0000360C0000}"/>
    <cellStyle name="Standard 3 10 7" xfId="14570" xr:uid="{00000000-0005-0000-0000-0000360C0000}"/>
    <cellStyle name="Standard 3 10 8" xfId="28035" xr:uid="{00000000-0005-0000-0000-0000360C0000}"/>
    <cellStyle name="Standard 3 10 9" xfId="41502" xr:uid="{00000000-0005-0000-0000-0000360C0000}"/>
    <cellStyle name="Standard 3 11" xfId="1061" xr:uid="{00000000-0005-0000-0000-00003A0C0000}"/>
    <cellStyle name="Standard 3 11 2" xfId="1658" xr:uid="{00000000-0005-0000-0000-00003B0C0000}"/>
    <cellStyle name="Standard 3 11 2 2" xfId="2794" xr:uid="{00000000-0005-0000-0000-00003C0C0000}"/>
    <cellStyle name="Standard 3 11 2 2 2" xfId="6155" xr:uid="{00000000-0005-0000-0000-00003C0C0000}"/>
    <cellStyle name="Standard 3 11 2 2 2 2" xfId="19606" xr:uid="{00000000-0005-0000-0000-00003C0C0000}"/>
    <cellStyle name="Standard 3 11 2 2 2 3" xfId="33090" xr:uid="{00000000-0005-0000-0000-00003C0C0000}"/>
    <cellStyle name="Standard 3 11 2 2 2 4" xfId="46581" xr:uid="{00000000-0005-0000-0000-00003C0C0000}"/>
    <cellStyle name="Standard 3 11 2 2 3" xfId="9511" xr:uid="{00000000-0005-0000-0000-00003C0C0000}"/>
    <cellStyle name="Standard 3 11 2 2 3 2" xfId="22962" xr:uid="{00000000-0005-0000-0000-00003C0C0000}"/>
    <cellStyle name="Standard 3 11 2 2 3 3" xfId="36446" xr:uid="{00000000-0005-0000-0000-00003C0C0000}"/>
    <cellStyle name="Standard 3 11 2 2 3 4" xfId="49937" xr:uid="{00000000-0005-0000-0000-00003C0C0000}"/>
    <cellStyle name="Standard 3 11 2 2 4" xfId="12867" xr:uid="{00000000-0005-0000-0000-00003C0C0000}"/>
    <cellStyle name="Standard 3 11 2 2 4 2" xfId="26318" xr:uid="{00000000-0005-0000-0000-00003C0C0000}"/>
    <cellStyle name="Standard 3 11 2 2 4 3" xfId="39802" xr:uid="{00000000-0005-0000-0000-00003C0C0000}"/>
    <cellStyle name="Standard 3 11 2 2 4 4" xfId="53293" xr:uid="{00000000-0005-0000-0000-00003C0C0000}"/>
    <cellStyle name="Standard 3 11 2 2 5" xfId="16249" xr:uid="{00000000-0005-0000-0000-00003C0C0000}"/>
    <cellStyle name="Standard 3 11 2 2 6" xfId="29733" xr:uid="{00000000-0005-0000-0000-00003C0C0000}"/>
    <cellStyle name="Standard 3 11 2 2 7" xfId="43224" xr:uid="{00000000-0005-0000-0000-00003C0C0000}"/>
    <cellStyle name="Standard 3 11 2 3" xfId="5028" xr:uid="{00000000-0005-0000-0000-00003B0C0000}"/>
    <cellStyle name="Standard 3 11 2 3 2" xfId="18479" xr:uid="{00000000-0005-0000-0000-00003B0C0000}"/>
    <cellStyle name="Standard 3 11 2 3 3" xfId="31963" xr:uid="{00000000-0005-0000-0000-00003B0C0000}"/>
    <cellStyle name="Standard 3 11 2 3 4" xfId="45454" xr:uid="{00000000-0005-0000-0000-00003B0C0000}"/>
    <cellStyle name="Standard 3 11 2 4" xfId="8384" xr:uid="{00000000-0005-0000-0000-00003B0C0000}"/>
    <cellStyle name="Standard 3 11 2 4 2" xfId="21835" xr:uid="{00000000-0005-0000-0000-00003B0C0000}"/>
    <cellStyle name="Standard 3 11 2 4 3" xfId="35319" xr:uid="{00000000-0005-0000-0000-00003B0C0000}"/>
    <cellStyle name="Standard 3 11 2 4 4" xfId="48810" xr:uid="{00000000-0005-0000-0000-00003B0C0000}"/>
    <cellStyle name="Standard 3 11 2 5" xfId="11740" xr:uid="{00000000-0005-0000-0000-00003B0C0000}"/>
    <cellStyle name="Standard 3 11 2 5 2" xfId="25191" xr:uid="{00000000-0005-0000-0000-00003B0C0000}"/>
    <cellStyle name="Standard 3 11 2 5 3" xfId="38675" xr:uid="{00000000-0005-0000-0000-00003B0C0000}"/>
    <cellStyle name="Standard 3 11 2 5 4" xfId="52166" xr:uid="{00000000-0005-0000-0000-00003B0C0000}"/>
    <cellStyle name="Standard 3 11 2 6" xfId="15122" xr:uid="{00000000-0005-0000-0000-00003B0C0000}"/>
    <cellStyle name="Standard 3 11 2 7" xfId="28606" xr:uid="{00000000-0005-0000-0000-00003B0C0000}"/>
    <cellStyle name="Standard 3 11 2 8" xfId="42097" xr:uid="{00000000-0005-0000-0000-00003B0C0000}"/>
    <cellStyle name="Standard 3 11 3" xfId="2217" xr:uid="{00000000-0005-0000-0000-00003D0C0000}"/>
    <cellStyle name="Standard 3 11 3 2" xfId="5592" xr:uid="{00000000-0005-0000-0000-00003D0C0000}"/>
    <cellStyle name="Standard 3 11 3 2 2" xfId="19043" xr:uid="{00000000-0005-0000-0000-00003D0C0000}"/>
    <cellStyle name="Standard 3 11 3 2 3" xfId="32527" xr:uid="{00000000-0005-0000-0000-00003D0C0000}"/>
    <cellStyle name="Standard 3 11 3 2 4" xfId="46018" xr:uid="{00000000-0005-0000-0000-00003D0C0000}"/>
    <cellStyle name="Standard 3 11 3 3" xfId="8948" xr:uid="{00000000-0005-0000-0000-00003D0C0000}"/>
    <cellStyle name="Standard 3 11 3 3 2" xfId="22399" xr:uid="{00000000-0005-0000-0000-00003D0C0000}"/>
    <cellStyle name="Standard 3 11 3 3 3" xfId="35883" xr:uid="{00000000-0005-0000-0000-00003D0C0000}"/>
    <cellStyle name="Standard 3 11 3 3 4" xfId="49374" xr:uid="{00000000-0005-0000-0000-00003D0C0000}"/>
    <cellStyle name="Standard 3 11 3 4" xfId="12304" xr:uid="{00000000-0005-0000-0000-00003D0C0000}"/>
    <cellStyle name="Standard 3 11 3 4 2" xfId="25755" xr:uid="{00000000-0005-0000-0000-00003D0C0000}"/>
    <cellStyle name="Standard 3 11 3 4 3" xfId="39239" xr:uid="{00000000-0005-0000-0000-00003D0C0000}"/>
    <cellStyle name="Standard 3 11 3 4 4" xfId="52730" xr:uid="{00000000-0005-0000-0000-00003D0C0000}"/>
    <cellStyle name="Standard 3 11 3 5" xfId="15686" xr:uid="{00000000-0005-0000-0000-00003D0C0000}"/>
    <cellStyle name="Standard 3 11 3 6" xfId="29170" xr:uid="{00000000-0005-0000-0000-00003D0C0000}"/>
    <cellStyle name="Standard 3 11 3 7" xfId="42661" xr:uid="{00000000-0005-0000-0000-00003D0C0000}"/>
    <cellStyle name="Standard 3 11 4" xfId="4466" xr:uid="{00000000-0005-0000-0000-00003A0C0000}"/>
    <cellStyle name="Standard 3 11 4 2" xfId="17917" xr:uid="{00000000-0005-0000-0000-00003A0C0000}"/>
    <cellStyle name="Standard 3 11 4 3" xfId="31401" xr:uid="{00000000-0005-0000-0000-00003A0C0000}"/>
    <cellStyle name="Standard 3 11 4 4" xfId="44892" xr:uid="{00000000-0005-0000-0000-00003A0C0000}"/>
    <cellStyle name="Standard 3 11 5" xfId="7822" xr:uid="{00000000-0005-0000-0000-00003A0C0000}"/>
    <cellStyle name="Standard 3 11 5 2" xfId="21273" xr:uid="{00000000-0005-0000-0000-00003A0C0000}"/>
    <cellStyle name="Standard 3 11 5 3" xfId="34757" xr:uid="{00000000-0005-0000-0000-00003A0C0000}"/>
    <cellStyle name="Standard 3 11 5 4" xfId="48248" xr:uid="{00000000-0005-0000-0000-00003A0C0000}"/>
    <cellStyle name="Standard 3 11 6" xfId="11178" xr:uid="{00000000-0005-0000-0000-00003A0C0000}"/>
    <cellStyle name="Standard 3 11 6 2" xfId="24629" xr:uid="{00000000-0005-0000-0000-00003A0C0000}"/>
    <cellStyle name="Standard 3 11 6 3" xfId="38113" xr:uid="{00000000-0005-0000-0000-00003A0C0000}"/>
    <cellStyle name="Standard 3 11 6 4" xfId="51604" xr:uid="{00000000-0005-0000-0000-00003A0C0000}"/>
    <cellStyle name="Standard 3 11 7" xfId="14559" xr:uid="{00000000-0005-0000-0000-00003A0C0000}"/>
    <cellStyle name="Standard 3 11 8" xfId="28024" xr:uid="{00000000-0005-0000-0000-00003A0C0000}"/>
    <cellStyle name="Standard 3 11 9" xfId="41491" xr:uid="{00000000-0005-0000-0000-00003A0C0000}"/>
    <cellStyle name="Standard 3 12" xfId="1635" xr:uid="{00000000-0005-0000-0000-00003E0C0000}"/>
    <cellStyle name="Standard 3 12 2" xfId="2771" xr:uid="{00000000-0005-0000-0000-00003F0C0000}"/>
    <cellStyle name="Standard 3 12 2 2" xfId="6132" xr:uid="{00000000-0005-0000-0000-00003F0C0000}"/>
    <cellStyle name="Standard 3 12 2 2 2" xfId="19583" xr:uid="{00000000-0005-0000-0000-00003F0C0000}"/>
    <cellStyle name="Standard 3 12 2 2 3" xfId="33067" xr:uid="{00000000-0005-0000-0000-00003F0C0000}"/>
    <cellStyle name="Standard 3 12 2 2 4" xfId="46558" xr:uid="{00000000-0005-0000-0000-00003F0C0000}"/>
    <cellStyle name="Standard 3 12 2 3" xfId="9488" xr:uid="{00000000-0005-0000-0000-00003F0C0000}"/>
    <cellStyle name="Standard 3 12 2 3 2" xfId="22939" xr:uid="{00000000-0005-0000-0000-00003F0C0000}"/>
    <cellStyle name="Standard 3 12 2 3 3" xfId="36423" xr:uid="{00000000-0005-0000-0000-00003F0C0000}"/>
    <cellStyle name="Standard 3 12 2 3 4" xfId="49914" xr:uid="{00000000-0005-0000-0000-00003F0C0000}"/>
    <cellStyle name="Standard 3 12 2 4" xfId="12844" xr:uid="{00000000-0005-0000-0000-00003F0C0000}"/>
    <cellStyle name="Standard 3 12 2 4 2" xfId="26295" xr:uid="{00000000-0005-0000-0000-00003F0C0000}"/>
    <cellStyle name="Standard 3 12 2 4 3" xfId="39779" xr:uid="{00000000-0005-0000-0000-00003F0C0000}"/>
    <cellStyle name="Standard 3 12 2 4 4" xfId="53270" xr:uid="{00000000-0005-0000-0000-00003F0C0000}"/>
    <cellStyle name="Standard 3 12 2 5" xfId="16226" xr:uid="{00000000-0005-0000-0000-00003F0C0000}"/>
    <cellStyle name="Standard 3 12 2 6" xfId="29710" xr:uid="{00000000-0005-0000-0000-00003F0C0000}"/>
    <cellStyle name="Standard 3 12 2 7" xfId="43201" xr:uid="{00000000-0005-0000-0000-00003F0C0000}"/>
    <cellStyle name="Standard 3 12 3" xfId="5005" xr:uid="{00000000-0005-0000-0000-00003E0C0000}"/>
    <cellStyle name="Standard 3 12 3 2" xfId="18456" xr:uid="{00000000-0005-0000-0000-00003E0C0000}"/>
    <cellStyle name="Standard 3 12 3 3" xfId="31940" xr:uid="{00000000-0005-0000-0000-00003E0C0000}"/>
    <cellStyle name="Standard 3 12 3 4" xfId="45431" xr:uid="{00000000-0005-0000-0000-00003E0C0000}"/>
    <cellStyle name="Standard 3 12 4" xfId="8361" xr:uid="{00000000-0005-0000-0000-00003E0C0000}"/>
    <cellStyle name="Standard 3 12 4 2" xfId="21812" xr:uid="{00000000-0005-0000-0000-00003E0C0000}"/>
    <cellStyle name="Standard 3 12 4 3" xfId="35296" xr:uid="{00000000-0005-0000-0000-00003E0C0000}"/>
    <cellStyle name="Standard 3 12 4 4" xfId="48787" xr:uid="{00000000-0005-0000-0000-00003E0C0000}"/>
    <cellStyle name="Standard 3 12 5" xfId="11717" xr:uid="{00000000-0005-0000-0000-00003E0C0000}"/>
    <cellStyle name="Standard 3 12 5 2" xfId="25168" xr:uid="{00000000-0005-0000-0000-00003E0C0000}"/>
    <cellStyle name="Standard 3 12 5 3" xfId="38652" xr:uid="{00000000-0005-0000-0000-00003E0C0000}"/>
    <cellStyle name="Standard 3 12 5 4" xfId="52143" xr:uid="{00000000-0005-0000-0000-00003E0C0000}"/>
    <cellStyle name="Standard 3 12 6" xfId="15099" xr:uid="{00000000-0005-0000-0000-00003E0C0000}"/>
    <cellStyle name="Standard 3 12 7" xfId="28583" xr:uid="{00000000-0005-0000-0000-00003E0C0000}"/>
    <cellStyle name="Standard 3 12 8" xfId="42074" xr:uid="{00000000-0005-0000-0000-00003E0C0000}"/>
    <cellStyle name="Standard 3 13" xfId="2192" xr:uid="{00000000-0005-0000-0000-0000400C0000}"/>
    <cellStyle name="Standard 3 13 2" xfId="5567" xr:uid="{00000000-0005-0000-0000-0000400C0000}"/>
    <cellStyle name="Standard 3 13 2 2" xfId="19018" xr:uid="{00000000-0005-0000-0000-0000400C0000}"/>
    <cellStyle name="Standard 3 13 2 3" xfId="32502" xr:uid="{00000000-0005-0000-0000-0000400C0000}"/>
    <cellStyle name="Standard 3 13 2 4" xfId="45993" xr:uid="{00000000-0005-0000-0000-0000400C0000}"/>
    <cellStyle name="Standard 3 13 3" xfId="8923" xr:uid="{00000000-0005-0000-0000-0000400C0000}"/>
    <cellStyle name="Standard 3 13 3 2" xfId="22374" xr:uid="{00000000-0005-0000-0000-0000400C0000}"/>
    <cellStyle name="Standard 3 13 3 3" xfId="35858" xr:uid="{00000000-0005-0000-0000-0000400C0000}"/>
    <cellStyle name="Standard 3 13 3 4" xfId="49349" xr:uid="{00000000-0005-0000-0000-0000400C0000}"/>
    <cellStyle name="Standard 3 13 4" xfId="12279" xr:uid="{00000000-0005-0000-0000-0000400C0000}"/>
    <cellStyle name="Standard 3 13 4 2" xfId="25730" xr:uid="{00000000-0005-0000-0000-0000400C0000}"/>
    <cellStyle name="Standard 3 13 4 3" xfId="39214" xr:uid="{00000000-0005-0000-0000-0000400C0000}"/>
    <cellStyle name="Standard 3 13 4 4" xfId="52705" xr:uid="{00000000-0005-0000-0000-0000400C0000}"/>
    <cellStyle name="Standard 3 13 5" xfId="15661" xr:uid="{00000000-0005-0000-0000-0000400C0000}"/>
    <cellStyle name="Standard 3 13 6" xfId="29145" xr:uid="{00000000-0005-0000-0000-0000400C0000}"/>
    <cellStyle name="Standard 3 13 7" xfId="42636" xr:uid="{00000000-0005-0000-0000-0000400C0000}"/>
    <cellStyle name="Standard 3 14" xfId="3333" xr:uid="{00000000-0005-0000-0000-0000410C0000}"/>
    <cellStyle name="Standard 3 14 2" xfId="6694" xr:uid="{00000000-0005-0000-0000-0000410C0000}"/>
    <cellStyle name="Standard 3 14 2 2" xfId="20145" xr:uid="{00000000-0005-0000-0000-0000410C0000}"/>
    <cellStyle name="Standard 3 14 2 3" xfId="33629" xr:uid="{00000000-0005-0000-0000-0000410C0000}"/>
    <cellStyle name="Standard 3 14 2 4" xfId="47120" xr:uid="{00000000-0005-0000-0000-0000410C0000}"/>
    <cellStyle name="Standard 3 14 3" xfId="10050" xr:uid="{00000000-0005-0000-0000-0000410C0000}"/>
    <cellStyle name="Standard 3 14 3 2" xfId="23501" xr:uid="{00000000-0005-0000-0000-0000410C0000}"/>
    <cellStyle name="Standard 3 14 3 3" xfId="36985" xr:uid="{00000000-0005-0000-0000-0000410C0000}"/>
    <cellStyle name="Standard 3 14 3 4" xfId="50476" xr:uid="{00000000-0005-0000-0000-0000410C0000}"/>
    <cellStyle name="Standard 3 14 4" xfId="13406" xr:uid="{00000000-0005-0000-0000-0000410C0000}"/>
    <cellStyle name="Standard 3 14 4 2" xfId="26857" xr:uid="{00000000-0005-0000-0000-0000410C0000}"/>
    <cellStyle name="Standard 3 14 4 3" xfId="40341" xr:uid="{00000000-0005-0000-0000-0000410C0000}"/>
    <cellStyle name="Standard 3 14 4 4" xfId="53832" xr:uid="{00000000-0005-0000-0000-0000410C0000}"/>
    <cellStyle name="Standard 3 14 5" xfId="16788" xr:uid="{00000000-0005-0000-0000-0000410C0000}"/>
    <cellStyle name="Standard 3 14 6" xfId="30272" xr:uid="{00000000-0005-0000-0000-0000410C0000}"/>
    <cellStyle name="Standard 3 14 7" xfId="43763" xr:uid="{00000000-0005-0000-0000-0000410C0000}"/>
    <cellStyle name="Standard 3 15" xfId="3913" xr:uid="{00000000-0005-0000-0000-0000420C0000}"/>
    <cellStyle name="Standard 3 15 2" xfId="7270" xr:uid="{00000000-0005-0000-0000-0000420C0000}"/>
    <cellStyle name="Standard 3 15 2 2" xfId="20721" xr:uid="{00000000-0005-0000-0000-0000420C0000}"/>
    <cellStyle name="Standard 3 15 2 3" xfId="34205" xr:uid="{00000000-0005-0000-0000-0000420C0000}"/>
    <cellStyle name="Standard 3 15 2 4" xfId="47696" xr:uid="{00000000-0005-0000-0000-0000420C0000}"/>
    <cellStyle name="Standard 3 15 3" xfId="10626" xr:uid="{00000000-0005-0000-0000-0000420C0000}"/>
    <cellStyle name="Standard 3 15 3 2" xfId="24077" xr:uid="{00000000-0005-0000-0000-0000420C0000}"/>
    <cellStyle name="Standard 3 15 3 3" xfId="37561" xr:uid="{00000000-0005-0000-0000-0000420C0000}"/>
    <cellStyle name="Standard 3 15 3 4" xfId="51052" xr:uid="{00000000-0005-0000-0000-0000420C0000}"/>
    <cellStyle name="Standard 3 15 4" xfId="13982" xr:uid="{00000000-0005-0000-0000-0000420C0000}"/>
    <cellStyle name="Standard 3 15 4 2" xfId="27433" xr:uid="{00000000-0005-0000-0000-0000420C0000}"/>
    <cellStyle name="Standard 3 15 4 3" xfId="40917" xr:uid="{00000000-0005-0000-0000-0000420C0000}"/>
    <cellStyle name="Standard 3 15 4 4" xfId="54408" xr:uid="{00000000-0005-0000-0000-0000420C0000}"/>
    <cellStyle name="Standard 3 15 5" xfId="17364" xr:uid="{00000000-0005-0000-0000-0000420C0000}"/>
    <cellStyle name="Standard 3 15 6" xfId="30848" xr:uid="{00000000-0005-0000-0000-0000420C0000}"/>
    <cellStyle name="Standard 3 15 7" xfId="44339" xr:uid="{00000000-0005-0000-0000-0000420C0000}"/>
    <cellStyle name="Standard 3 16" xfId="1040" xr:uid="{00000000-0005-0000-0000-0000350C0000}"/>
    <cellStyle name="Standard 3 16 2" xfId="14546" xr:uid="{00000000-0005-0000-0000-0000350C0000}"/>
    <cellStyle name="Standard 3 16 3" xfId="28011" xr:uid="{00000000-0005-0000-0000-0000350C0000}"/>
    <cellStyle name="Standard 3 16 4" xfId="41478" xr:uid="{00000000-0005-0000-0000-0000350C0000}"/>
    <cellStyle name="Standard 3 17" xfId="4441" xr:uid="{00000000-0005-0000-0000-0000350C0000}"/>
    <cellStyle name="Standard 3 17 2" xfId="17892" xr:uid="{00000000-0005-0000-0000-0000350C0000}"/>
    <cellStyle name="Standard 3 17 3" xfId="31376" xr:uid="{00000000-0005-0000-0000-0000350C0000}"/>
    <cellStyle name="Standard 3 17 4" xfId="44867" xr:uid="{00000000-0005-0000-0000-0000350C0000}"/>
    <cellStyle name="Standard 3 18" xfId="7797" xr:uid="{00000000-0005-0000-0000-0000350C0000}"/>
    <cellStyle name="Standard 3 18 2" xfId="21248" xr:uid="{00000000-0005-0000-0000-0000350C0000}"/>
    <cellStyle name="Standard 3 18 3" xfId="34732" xr:uid="{00000000-0005-0000-0000-0000350C0000}"/>
    <cellStyle name="Standard 3 18 4" xfId="48223" xr:uid="{00000000-0005-0000-0000-0000350C0000}"/>
    <cellStyle name="Standard 3 19" xfId="11153" xr:uid="{00000000-0005-0000-0000-0000350C0000}"/>
    <cellStyle name="Standard 3 19 2" xfId="24604" xr:uid="{00000000-0005-0000-0000-0000350C0000}"/>
    <cellStyle name="Standard 3 19 3" xfId="38088" xr:uid="{00000000-0005-0000-0000-0000350C0000}"/>
    <cellStyle name="Standard 3 19 4" xfId="51579" xr:uid="{00000000-0005-0000-0000-0000350C0000}"/>
    <cellStyle name="Standard 3 2" xfId="84" xr:uid="{00000000-0005-0000-0000-00004B020000}"/>
    <cellStyle name="Standard 3 2 2" xfId="111" xr:uid="{00000000-0005-0000-0000-00004C020000}"/>
    <cellStyle name="Standard 3 2 2 2" xfId="371" xr:uid="{00000000-0005-0000-0000-00004D020000}"/>
    <cellStyle name="Standard 3 2 3" xfId="369" xr:uid="{00000000-0005-0000-0000-00004E020000}"/>
    <cellStyle name="Standard 3 2 4" xfId="994" xr:uid="{00000000-0005-0000-0000-000044000000}"/>
    <cellStyle name="Standard 3 20" xfId="1022" xr:uid="{00000000-0005-0000-0000-00005F000000}"/>
    <cellStyle name="Standard 3 21" xfId="14529" xr:uid="{00000000-0005-0000-0000-00005F000000}"/>
    <cellStyle name="Standard 3 22" xfId="27982" xr:uid="{00000000-0005-0000-0000-00005F000000}"/>
    <cellStyle name="Standard 3 23" xfId="41449" xr:uid="{00000000-0005-0000-0000-00005F000000}"/>
    <cellStyle name="Standard 3 3" xfId="112" xr:uid="{00000000-0005-0000-0000-00004F020000}"/>
    <cellStyle name="Standard 3 3 2" xfId="1148" xr:uid="{00000000-0005-0000-0000-0000460C0000}"/>
    <cellStyle name="Standard 3 3 2 10" xfId="7879" xr:uid="{00000000-0005-0000-0000-0000460C0000}"/>
    <cellStyle name="Standard 3 3 2 10 2" xfId="21330" xr:uid="{00000000-0005-0000-0000-0000460C0000}"/>
    <cellStyle name="Standard 3 3 2 10 3" xfId="34814" xr:uid="{00000000-0005-0000-0000-0000460C0000}"/>
    <cellStyle name="Standard 3 3 2 10 4" xfId="48305" xr:uid="{00000000-0005-0000-0000-0000460C0000}"/>
    <cellStyle name="Standard 3 3 2 11" xfId="11235" xr:uid="{00000000-0005-0000-0000-0000460C0000}"/>
    <cellStyle name="Standard 3 3 2 11 2" xfId="24686" xr:uid="{00000000-0005-0000-0000-0000460C0000}"/>
    <cellStyle name="Standard 3 3 2 11 3" xfId="38170" xr:uid="{00000000-0005-0000-0000-0000460C0000}"/>
    <cellStyle name="Standard 3 3 2 11 4" xfId="51661" xr:uid="{00000000-0005-0000-0000-0000460C0000}"/>
    <cellStyle name="Standard 3 3 2 12" xfId="14616" xr:uid="{00000000-0005-0000-0000-0000460C0000}"/>
    <cellStyle name="Standard 3 3 2 13" xfId="28099" xr:uid="{00000000-0005-0000-0000-0000460C0000}"/>
    <cellStyle name="Standard 3 3 2 14" xfId="41590" xr:uid="{00000000-0005-0000-0000-0000460C0000}"/>
    <cellStyle name="Standard 3 3 2 2" xfId="1245" xr:uid="{00000000-0005-0000-0000-0000470C0000}"/>
    <cellStyle name="Standard 3 3 2 2 10" xfId="14718" xr:uid="{00000000-0005-0000-0000-0000470C0000}"/>
    <cellStyle name="Standard 3 3 2 2 11" xfId="28201" xr:uid="{00000000-0005-0000-0000-0000470C0000}"/>
    <cellStyle name="Standard 3 3 2 2 12" xfId="41692" xr:uid="{00000000-0005-0000-0000-0000470C0000}"/>
    <cellStyle name="Standard 3 3 2 2 2" xfId="1483" xr:uid="{00000000-0005-0000-0000-0000480C0000}"/>
    <cellStyle name="Standard 3 3 2 2 2 10" xfId="28451" xr:uid="{00000000-0005-0000-0000-0000480C0000}"/>
    <cellStyle name="Standard 3 3 2 2 2 11" xfId="41942" xr:uid="{00000000-0005-0000-0000-0000480C0000}"/>
    <cellStyle name="Standard 3 3 2 2 2 2" xfId="2059" xr:uid="{00000000-0005-0000-0000-0000490C0000}"/>
    <cellStyle name="Standard 3 3 2 2 2 2 2" xfId="3200" xr:uid="{00000000-0005-0000-0000-00004A0C0000}"/>
    <cellStyle name="Standard 3 3 2 2 2 2 2 2" xfId="6561" xr:uid="{00000000-0005-0000-0000-00004A0C0000}"/>
    <cellStyle name="Standard 3 3 2 2 2 2 2 2 2" xfId="20012" xr:uid="{00000000-0005-0000-0000-00004A0C0000}"/>
    <cellStyle name="Standard 3 3 2 2 2 2 2 2 3" xfId="33496" xr:uid="{00000000-0005-0000-0000-00004A0C0000}"/>
    <cellStyle name="Standard 3 3 2 2 2 2 2 2 4" xfId="46987" xr:uid="{00000000-0005-0000-0000-00004A0C0000}"/>
    <cellStyle name="Standard 3 3 2 2 2 2 2 3" xfId="9917" xr:uid="{00000000-0005-0000-0000-00004A0C0000}"/>
    <cellStyle name="Standard 3 3 2 2 2 2 2 3 2" xfId="23368" xr:uid="{00000000-0005-0000-0000-00004A0C0000}"/>
    <cellStyle name="Standard 3 3 2 2 2 2 2 3 3" xfId="36852" xr:uid="{00000000-0005-0000-0000-00004A0C0000}"/>
    <cellStyle name="Standard 3 3 2 2 2 2 2 3 4" xfId="50343" xr:uid="{00000000-0005-0000-0000-00004A0C0000}"/>
    <cellStyle name="Standard 3 3 2 2 2 2 2 4" xfId="13273" xr:uid="{00000000-0005-0000-0000-00004A0C0000}"/>
    <cellStyle name="Standard 3 3 2 2 2 2 2 4 2" xfId="26724" xr:uid="{00000000-0005-0000-0000-00004A0C0000}"/>
    <cellStyle name="Standard 3 3 2 2 2 2 2 4 3" xfId="40208" xr:uid="{00000000-0005-0000-0000-00004A0C0000}"/>
    <cellStyle name="Standard 3 3 2 2 2 2 2 4 4" xfId="53699" xr:uid="{00000000-0005-0000-0000-00004A0C0000}"/>
    <cellStyle name="Standard 3 3 2 2 2 2 2 5" xfId="16655" xr:uid="{00000000-0005-0000-0000-00004A0C0000}"/>
    <cellStyle name="Standard 3 3 2 2 2 2 2 6" xfId="30139" xr:uid="{00000000-0005-0000-0000-00004A0C0000}"/>
    <cellStyle name="Standard 3 3 2 2 2 2 2 7" xfId="43630" xr:uid="{00000000-0005-0000-0000-00004A0C0000}"/>
    <cellStyle name="Standard 3 3 2 2 2 2 3" xfId="5434" xr:uid="{00000000-0005-0000-0000-0000490C0000}"/>
    <cellStyle name="Standard 3 3 2 2 2 2 3 2" xfId="18885" xr:uid="{00000000-0005-0000-0000-0000490C0000}"/>
    <cellStyle name="Standard 3 3 2 2 2 2 3 3" xfId="32369" xr:uid="{00000000-0005-0000-0000-0000490C0000}"/>
    <cellStyle name="Standard 3 3 2 2 2 2 3 4" xfId="45860" xr:uid="{00000000-0005-0000-0000-0000490C0000}"/>
    <cellStyle name="Standard 3 3 2 2 2 2 4" xfId="8790" xr:uid="{00000000-0005-0000-0000-0000490C0000}"/>
    <cellStyle name="Standard 3 3 2 2 2 2 4 2" xfId="22241" xr:uid="{00000000-0005-0000-0000-0000490C0000}"/>
    <cellStyle name="Standard 3 3 2 2 2 2 4 3" xfId="35725" xr:uid="{00000000-0005-0000-0000-0000490C0000}"/>
    <cellStyle name="Standard 3 3 2 2 2 2 4 4" xfId="49216" xr:uid="{00000000-0005-0000-0000-0000490C0000}"/>
    <cellStyle name="Standard 3 3 2 2 2 2 5" xfId="12146" xr:uid="{00000000-0005-0000-0000-0000490C0000}"/>
    <cellStyle name="Standard 3 3 2 2 2 2 5 2" xfId="25597" xr:uid="{00000000-0005-0000-0000-0000490C0000}"/>
    <cellStyle name="Standard 3 3 2 2 2 2 5 3" xfId="39081" xr:uid="{00000000-0005-0000-0000-0000490C0000}"/>
    <cellStyle name="Standard 3 3 2 2 2 2 5 4" xfId="52572" xr:uid="{00000000-0005-0000-0000-0000490C0000}"/>
    <cellStyle name="Standard 3 3 2 2 2 2 6" xfId="15528" xr:uid="{00000000-0005-0000-0000-0000490C0000}"/>
    <cellStyle name="Standard 3 3 2 2 2 2 7" xfId="29012" xr:uid="{00000000-0005-0000-0000-0000490C0000}"/>
    <cellStyle name="Standard 3 3 2 2 2 2 8" xfId="42503" xr:uid="{00000000-0005-0000-0000-0000490C0000}"/>
    <cellStyle name="Standard 3 3 2 2 2 3" xfId="2640" xr:uid="{00000000-0005-0000-0000-00004B0C0000}"/>
    <cellStyle name="Standard 3 3 2 2 2 3 2" xfId="6001" xr:uid="{00000000-0005-0000-0000-00004B0C0000}"/>
    <cellStyle name="Standard 3 3 2 2 2 3 2 2" xfId="19452" xr:uid="{00000000-0005-0000-0000-00004B0C0000}"/>
    <cellStyle name="Standard 3 3 2 2 2 3 2 3" xfId="32936" xr:uid="{00000000-0005-0000-0000-00004B0C0000}"/>
    <cellStyle name="Standard 3 3 2 2 2 3 2 4" xfId="46427" xr:uid="{00000000-0005-0000-0000-00004B0C0000}"/>
    <cellStyle name="Standard 3 3 2 2 2 3 3" xfId="9357" xr:uid="{00000000-0005-0000-0000-00004B0C0000}"/>
    <cellStyle name="Standard 3 3 2 2 2 3 3 2" xfId="22808" xr:uid="{00000000-0005-0000-0000-00004B0C0000}"/>
    <cellStyle name="Standard 3 3 2 2 2 3 3 3" xfId="36292" xr:uid="{00000000-0005-0000-0000-00004B0C0000}"/>
    <cellStyle name="Standard 3 3 2 2 2 3 3 4" xfId="49783" xr:uid="{00000000-0005-0000-0000-00004B0C0000}"/>
    <cellStyle name="Standard 3 3 2 2 2 3 4" xfId="12713" xr:uid="{00000000-0005-0000-0000-00004B0C0000}"/>
    <cellStyle name="Standard 3 3 2 2 2 3 4 2" xfId="26164" xr:uid="{00000000-0005-0000-0000-00004B0C0000}"/>
    <cellStyle name="Standard 3 3 2 2 2 3 4 3" xfId="39648" xr:uid="{00000000-0005-0000-0000-00004B0C0000}"/>
    <cellStyle name="Standard 3 3 2 2 2 3 4 4" xfId="53139" xr:uid="{00000000-0005-0000-0000-00004B0C0000}"/>
    <cellStyle name="Standard 3 3 2 2 2 3 5" xfId="16095" xr:uid="{00000000-0005-0000-0000-00004B0C0000}"/>
    <cellStyle name="Standard 3 3 2 2 2 3 6" xfId="29579" xr:uid="{00000000-0005-0000-0000-00004B0C0000}"/>
    <cellStyle name="Standard 3 3 2 2 2 3 7" xfId="43070" xr:uid="{00000000-0005-0000-0000-00004B0C0000}"/>
    <cellStyle name="Standard 3 3 2 2 2 4" xfId="3745" xr:uid="{00000000-0005-0000-0000-00004C0C0000}"/>
    <cellStyle name="Standard 3 3 2 2 2 4 2" xfId="7106" xr:uid="{00000000-0005-0000-0000-00004C0C0000}"/>
    <cellStyle name="Standard 3 3 2 2 2 4 2 2" xfId="20557" xr:uid="{00000000-0005-0000-0000-00004C0C0000}"/>
    <cellStyle name="Standard 3 3 2 2 2 4 2 3" xfId="34041" xr:uid="{00000000-0005-0000-0000-00004C0C0000}"/>
    <cellStyle name="Standard 3 3 2 2 2 4 2 4" xfId="47532" xr:uid="{00000000-0005-0000-0000-00004C0C0000}"/>
    <cellStyle name="Standard 3 3 2 2 2 4 3" xfId="10462" xr:uid="{00000000-0005-0000-0000-00004C0C0000}"/>
    <cellStyle name="Standard 3 3 2 2 2 4 3 2" xfId="23913" xr:uid="{00000000-0005-0000-0000-00004C0C0000}"/>
    <cellStyle name="Standard 3 3 2 2 2 4 3 3" xfId="37397" xr:uid="{00000000-0005-0000-0000-00004C0C0000}"/>
    <cellStyle name="Standard 3 3 2 2 2 4 3 4" xfId="50888" xr:uid="{00000000-0005-0000-0000-00004C0C0000}"/>
    <cellStyle name="Standard 3 3 2 2 2 4 4" xfId="13818" xr:uid="{00000000-0005-0000-0000-00004C0C0000}"/>
    <cellStyle name="Standard 3 3 2 2 2 4 4 2" xfId="27269" xr:uid="{00000000-0005-0000-0000-00004C0C0000}"/>
    <cellStyle name="Standard 3 3 2 2 2 4 4 3" xfId="40753" xr:uid="{00000000-0005-0000-0000-00004C0C0000}"/>
    <cellStyle name="Standard 3 3 2 2 2 4 4 4" xfId="54244" xr:uid="{00000000-0005-0000-0000-00004C0C0000}"/>
    <cellStyle name="Standard 3 3 2 2 2 4 5" xfId="17200" xr:uid="{00000000-0005-0000-0000-00004C0C0000}"/>
    <cellStyle name="Standard 3 3 2 2 2 4 6" xfId="30684" xr:uid="{00000000-0005-0000-0000-00004C0C0000}"/>
    <cellStyle name="Standard 3 3 2 2 2 4 7" xfId="44175" xr:uid="{00000000-0005-0000-0000-00004C0C0000}"/>
    <cellStyle name="Standard 3 3 2 2 2 5" xfId="4325" xr:uid="{00000000-0005-0000-0000-00004D0C0000}"/>
    <cellStyle name="Standard 3 3 2 2 2 5 2" xfId="7682" xr:uid="{00000000-0005-0000-0000-00004D0C0000}"/>
    <cellStyle name="Standard 3 3 2 2 2 5 2 2" xfId="21133" xr:uid="{00000000-0005-0000-0000-00004D0C0000}"/>
    <cellStyle name="Standard 3 3 2 2 2 5 2 3" xfId="34617" xr:uid="{00000000-0005-0000-0000-00004D0C0000}"/>
    <cellStyle name="Standard 3 3 2 2 2 5 2 4" xfId="48108" xr:uid="{00000000-0005-0000-0000-00004D0C0000}"/>
    <cellStyle name="Standard 3 3 2 2 2 5 3" xfId="11038" xr:uid="{00000000-0005-0000-0000-00004D0C0000}"/>
    <cellStyle name="Standard 3 3 2 2 2 5 3 2" xfId="24489" xr:uid="{00000000-0005-0000-0000-00004D0C0000}"/>
    <cellStyle name="Standard 3 3 2 2 2 5 3 3" xfId="37973" xr:uid="{00000000-0005-0000-0000-00004D0C0000}"/>
    <cellStyle name="Standard 3 3 2 2 2 5 3 4" xfId="51464" xr:uid="{00000000-0005-0000-0000-00004D0C0000}"/>
    <cellStyle name="Standard 3 3 2 2 2 5 4" xfId="14394" xr:uid="{00000000-0005-0000-0000-00004D0C0000}"/>
    <cellStyle name="Standard 3 3 2 2 2 5 4 2" xfId="27845" xr:uid="{00000000-0005-0000-0000-00004D0C0000}"/>
    <cellStyle name="Standard 3 3 2 2 2 5 4 3" xfId="41329" xr:uid="{00000000-0005-0000-0000-00004D0C0000}"/>
    <cellStyle name="Standard 3 3 2 2 2 5 4 4" xfId="54820" xr:uid="{00000000-0005-0000-0000-00004D0C0000}"/>
    <cellStyle name="Standard 3 3 2 2 2 5 5" xfId="17776" xr:uid="{00000000-0005-0000-0000-00004D0C0000}"/>
    <cellStyle name="Standard 3 3 2 2 2 5 6" xfId="31260" xr:uid="{00000000-0005-0000-0000-00004D0C0000}"/>
    <cellStyle name="Standard 3 3 2 2 2 5 7" xfId="44751" xr:uid="{00000000-0005-0000-0000-00004D0C0000}"/>
    <cellStyle name="Standard 3 3 2 2 2 6" xfId="4875" xr:uid="{00000000-0005-0000-0000-0000480C0000}"/>
    <cellStyle name="Standard 3 3 2 2 2 6 2" xfId="18326" xr:uid="{00000000-0005-0000-0000-0000480C0000}"/>
    <cellStyle name="Standard 3 3 2 2 2 6 3" xfId="31810" xr:uid="{00000000-0005-0000-0000-0000480C0000}"/>
    <cellStyle name="Standard 3 3 2 2 2 6 4" xfId="45301" xr:uid="{00000000-0005-0000-0000-0000480C0000}"/>
    <cellStyle name="Standard 3 3 2 2 2 7" xfId="8231" xr:uid="{00000000-0005-0000-0000-0000480C0000}"/>
    <cellStyle name="Standard 3 3 2 2 2 7 2" xfId="21682" xr:uid="{00000000-0005-0000-0000-0000480C0000}"/>
    <cellStyle name="Standard 3 3 2 2 2 7 3" xfId="35166" xr:uid="{00000000-0005-0000-0000-0000480C0000}"/>
    <cellStyle name="Standard 3 3 2 2 2 7 4" xfId="48657" xr:uid="{00000000-0005-0000-0000-0000480C0000}"/>
    <cellStyle name="Standard 3 3 2 2 2 8" xfId="11587" xr:uid="{00000000-0005-0000-0000-0000480C0000}"/>
    <cellStyle name="Standard 3 3 2 2 2 8 2" xfId="25038" xr:uid="{00000000-0005-0000-0000-0000480C0000}"/>
    <cellStyle name="Standard 3 3 2 2 2 8 3" xfId="38522" xr:uid="{00000000-0005-0000-0000-0000480C0000}"/>
    <cellStyle name="Standard 3 3 2 2 2 8 4" xfId="52013" xr:uid="{00000000-0005-0000-0000-0000480C0000}"/>
    <cellStyle name="Standard 3 3 2 2 2 9" xfId="14968" xr:uid="{00000000-0005-0000-0000-0000480C0000}"/>
    <cellStyle name="Standard 3 3 2 2 3" xfId="1810" xr:uid="{00000000-0005-0000-0000-00004E0C0000}"/>
    <cellStyle name="Standard 3 3 2 2 3 2" xfId="2950" xr:uid="{00000000-0005-0000-0000-00004F0C0000}"/>
    <cellStyle name="Standard 3 3 2 2 3 2 2" xfId="6311" xr:uid="{00000000-0005-0000-0000-00004F0C0000}"/>
    <cellStyle name="Standard 3 3 2 2 3 2 2 2" xfId="19762" xr:uid="{00000000-0005-0000-0000-00004F0C0000}"/>
    <cellStyle name="Standard 3 3 2 2 3 2 2 3" xfId="33246" xr:uid="{00000000-0005-0000-0000-00004F0C0000}"/>
    <cellStyle name="Standard 3 3 2 2 3 2 2 4" xfId="46737" xr:uid="{00000000-0005-0000-0000-00004F0C0000}"/>
    <cellStyle name="Standard 3 3 2 2 3 2 3" xfId="9667" xr:uid="{00000000-0005-0000-0000-00004F0C0000}"/>
    <cellStyle name="Standard 3 3 2 2 3 2 3 2" xfId="23118" xr:uid="{00000000-0005-0000-0000-00004F0C0000}"/>
    <cellStyle name="Standard 3 3 2 2 3 2 3 3" xfId="36602" xr:uid="{00000000-0005-0000-0000-00004F0C0000}"/>
    <cellStyle name="Standard 3 3 2 2 3 2 3 4" xfId="50093" xr:uid="{00000000-0005-0000-0000-00004F0C0000}"/>
    <cellStyle name="Standard 3 3 2 2 3 2 4" xfId="13023" xr:uid="{00000000-0005-0000-0000-00004F0C0000}"/>
    <cellStyle name="Standard 3 3 2 2 3 2 4 2" xfId="26474" xr:uid="{00000000-0005-0000-0000-00004F0C0000}"/>
    <cellStyle name="Standard 3 3 2 2 3 2 4 3" xfId="39958" xr:uid="{00000000-0005-0000-0000-00004F0C0000}"/>
    <cellStyle name="Standard 3 3 2 2 3 2 4 4" xfId="53449" xr:uid="{00000000-0005-0000-0000-00004F0C0000}"/>
    <cellStyle name="Standard 3 3 2 2 3 2 5" xfId="16405" xr:uid="{00000000-0005-0000-0000-00004F0C0000}"/>
    <cellStyle name="Standard 3 3 2 2 3 2 6" xfId="29889" xr:uid="{00000000-0005-0000-0000-00004F0C0000}"/>
    <cellStyle name="Standard 3 3 2 2 3 2 7" xfId="43380" xr:uid="{00000000-0005-0000-0000-00004F0C0000}"/>
    <cellStyle name="Standard 3 3 2 2 3 3" xfId="5184" xr:uid="{00000000-0005-0000-0000-00004E0C0000}"/>
    <cellStyle name="Standard 3 3 2 2 3 3 2" xfId="18635" xr:uid="{00000000-0005-0000-0000-00004E0C0000}"/>
    <cellStyle name="Standard 3 3 2 2 3 3 3" xfId="32119" xr:uid="{00000000-0005-0000-0000-00004E0C0000}"/>
    <cellStyle name="Standard 3 3 2 2 3 3 4" xfId="45610" xr:uid="{00000000-0005-0000-0000-00004E0C0000}"/>
    <cellStyle name="Standard 3 3 2 2 3 4" xfId="8540" xr:uid="{00000000-0005-0000-0000-00004E0C0000}"/>
    <cellStyle name="Standard 3 3 2 2 3 4 2" xfId="21991" xr:uid="{00000000-0005-0000-0000-00004E0C0000}"/>
    <cellStyle name="Standard 3 3 2 2 3 4 3" xfId="35475" xr:uid="{00000000-0005-0000-0000-00004E0C0000}"/>
    <cellStyle name="Standard 3 3 2 2 3 4 4" xfId="48966" xr:uid="{00000000-0005-0000-0000-00004E0C0000}"/>
    <cellStyle name="Standard 3 3 2 2 3 5" xfId="11896" xr:uid="{00000000-0005-0000-0000-00004E0C0000}"/>
    <cellStyle name="Standard 3 3 2 2 3 5 2" xfId="25347" xr:uid="{00000000-0005-0000-0000-00004E0C0000}"/>
    <cellStyle name="Standard 3 3 2 2 3 5 3" xfId="38831" xr:uid="{00000000-0005-0000-0000-00004E0C0000}"/>
    <cellStyle name="Standard 3 3 2 2 3 5 4" xfId="52322" xr:uid="{00000000-0005-0000-0000-00004E0C0000}"/>
    <cellStyle name="Standard 3 3 2 2 3 6" xfId="15278" xr:uid="{00000000-0005-0000-0000-00004E0C0000}"/>
    <cellStyle name="Standard 3 3 2 2 3 7" xfId="28762" xr:uid="{00000000-0005-0000-0000-00004E0C0000}"/>
    <cellStyle name="Standard 3 3 2 2 3 8" xfId="42253" xr:uid="{00000000-0005-0000-0000-00004E0C0000}"/>
    <cellStyle name="Standard 3 3 2 2 4" xfId="2389" xr:uid="{00000000-0005-0000-0000-0000500C0000}"/>
    <cellStyle name="Standard 3 3 2 2 4 2" xfId="5751" xr:uid="{00000000-0005-0000-0000-0000500C0000}"/>
    <cellStyle name="Standard 3 3 2 2 4 2 2" xfId="19202" xr:uid="{00000000-0005-0000-0000-0000500C0000}"/>
    <cellStyle name="Standard 3 3 2 2 4 2 3" xfId="32686" xr:uid="{00000000-0005-0000-0000-0000500C0000}"/>
    <cellStyle name="Standard 3 3 2 2 4 2 4" xfId="46177" xr:uid="{00000000-0005-0000-0000-0000500C0000}"/>
    <cellStyle name="Standard 3 3 2 2 4 3" xfId="9107" xr:uid="{00000000-0005-0000-0000-0000500C0000}"/>
    <cellStyle name="Standard 3 3 2 2 4 3 2" xfId="22558" xr:uid="{00000000-0005-0000-0000-0000500C0000}"/>
    <cellStyle name="Standard 3 3 2 2 4 3 3" xfId="36042" xr:uid="{00000000-0005-0000-0000-0000500C0000}"/>
    <cellStyle name="Standard 3 3 2 2 4 3 4" xfId="49533" xr:uid="{00000000-0005-0000-0000-0000500C0000}"/>
    <cellStyle name="Standard 3 3 2 2 4 4" xfId="12463" xr:uid="{00000000-0005-0000-0000-0000500C0000}"/>
    <cellStyle name="Standard 3 3 2 2 4 4 2" xfId="25914" xr:uid="{00000000-0005-0000-0000-0000500C0000}"/>
    <cellStyle name="Standard 3 3 2 2 4 4 3" xfId="39398" xr:uid="{00000000-0005-0000-0000-0000500C0000}"/>
    <cellStyle name="Standard 3 3 2 2 4 4 4" xfId="52889" xr:uid="{00000000-0005-0000-0000-0000500C0000}"/>
    <cellStyle name="Standard 3 3 2 2 4 5" xfId="15845" xr:uid="{00000000-0005-0000-0000-0000500C0000}"/>
    <cellStyle name="Standard 3 3 2 2 4 6" xfId="29329" xr:uid="{00000000-0005-0000-0000-0000500C0000}"/>
    <cellStyle name="Standard 3 3 2 2 4 7" xfId="42820" xr:uid="{00000000-0005-0000-0000-0000500C0000}"/>
    <cellStyle name="Standard 3 3 2 2 5" xfId="3495" xr:uid="{00000000-0005-0000-0000-0000510C0000}"/>
    <cellStyle name="Standard 3 3 2 2 5 2" xfId="6856" xr:uid="{00000000-0005-0000-0000-0000510C0000}"/>
    <cellStyle name="Standard 3 3 2 2 5 2 2" xfId="20307" xr:uid="{00000000-0005-0000-0000-0000510C0000}"/>
    <cellStyle name="Standard 3 3 2 2 5 2 3" xfId="33791" xr:uid="{00000000-0005-0000-0000-0000510C0000}"/>
    <cellStyle name="Standard 3 3 2 2 5 2 4" xfId="47282" xr:uid="{00000000-0005-0000-0000-0000510C0000}"/>
    <cellStyle name="Standard 3 3 2 2 5 3" xfId="10212" xr:uid="{00000000-0005-0000-0000-0000510C0000}"/>
    <cellStyle name="Standard 3 3 2 2 5 3 2" xfId="23663" xr:uid="{00000000-0005-0000-0000-0000510C0000}"/>
    <cellStyle name="Standard 3 3 2 2 5 3 3" xfId="37147" xr:uid="{00000000-0005-0000-0000-0000510C0000}"/>
    <cellStyle name="Standard 3 3 2 2 5 3 4" xfId="50638" xr:uid="{00000000-0005-0000-0000-0000510C0000}"/>
    <cellStyle name="Standard 3 3 2 2 5 4" xfId="13568" xr:uid="{00000000-0005-0000-0000-0000510C0000}"/>
    <cellStyle name="Standard 3 3 2 2 5 4 2" xfId="27019" xr:uid="{00000000-0005-0000-0000-0000510C0000}"/>
    <cellStyle name="Standard 3 3 2 2 5 4 3" xfId="40503" xr:uid="{00000000-0005-0000-0000-0000510C0000}"/>
    <cellStyle name="Standard 3 3 2 2 5 4 4" xfId="53994" xr:uid="{00000000-0005-0000-0000-0000510C0000}"/>
    <cellStyle name="Standard 3 3 2 2 5 5" xfId="16950" xr:uid="{00000000-0005-0000-0000-0000510C0000}"/>
    <cellStyle name="Standard 3 3 2 2 5 6" xfId="30434" xr:uid="{00000000-0005-0000-0000-0000510C0000}"/>
    <cellStyle name="Standard 3 3 2 2 5 7" xfId="43925" xr:uid="{00000000-0005-0000-0000-0000510C0000}"/>
    <cellStyle name="Standard 3 3 2 2 6" xfId="4075" xr:uid="{00000000-0005-0000-0000-0000520C0000}"/>
    <cellStyle name="Standard 3 3 2 2 6 2" xfId="7432" xr:uid="{00000000-0005-0000-0000-0000520C0000}"/>
    <cellStyle name="Standard 3 3 2 2 6 2 2" xfId="20883" xr:uid="{00000000-0005-0000-0000-0000520C0000}"/>
    <cellStyle name="Standard 3 3 2 2 6 2 3" xfId="34367" xr:uid="{00000000-0005-0000-0000-0000520C0000}"/>
    <cellStyle name="Standard 3 3 2 2 6 2 4" xfId="47858" xr:uid="{00000000-0005-0000-0000-0000520C0000}"/>
    <cellStyle name="Standard 3 3 2 2 6 3" xfId="10788" xr:uid="{00000000-0005-0000-0000-0000520C0000}"/>
    <cellStyle name="Standard 3 3 2 2 6 3 2" xfId="24239" xr:uid="{00000000-0005-0000-0000-0000520C0000}"/>
    <cellStyle name="Standard 3 3 2 2 6 3 3" xfId="37723" xr:uid="{00000000-0005-0000-0000-0000520C0000}"/>
    <cellStyle name="Standard 3 3 2 2 6 3 4" xfId="51214" xr:uid="{00000000-0005-0000-0000-0000520C0000}"/>
    <cellStyle name="Standard 3 3 2 2 6 4" xfId="14144" xr:uid="{00000000-0005-0000-0000-0000520C0000}"/>
    <cellStyle name="Standard 3 3 2 2 6 4 2" xfId="27595" xr:uid="{00000000-0005-0000-0000-0000520C0000}"/>
    <cellStyle name="Standard 3 3 2 2 6 4 3" xfId="41079" xr:uid="{00000000-0005-0000-0000-0000520C0000}"/>
    <cellStyle name="Standard 3 3 2 2 6 4 4" xfId="54570" xr:uid="{00000000-0005-0000-0000-0000520C0000}"/>
    <cellStyle name="Standard 3 3 2 2 6 5" xfId="17526" xr:uid="{00000000-0005-0000-0000-0000520C0000}"/>
    <cellStyle name="Standard 3 3 2 2 6 6" xfId="31010" xr:uid="{00000000-0005-0000-0000-0000520C0000}"/>
    <cellStyle name="Standard 3 3 2 2 6 7" xfId="44501" xr:uid="{00000000-0005-0000-0000-0000520C0000}"/>
    <cellStyle name="Standard 3 3 2 2 7" xfId="4625" xr:uid="{00000000-0005-0000-0000-0000470C0000}"/>
    <cellStyle name="Standard 3 3 2 2 7 2" xfId="18076" xr:uid="{00000000-0005-0000-0000-0000470C0000}"/>
    <cellStyle name="Standard 3 3 2 2 7 3" xfId="31560" xr:uid="{00000000-0005-0000-0000-0000470C0000}"/>
    <cellStyle name="Standard 3 3 2 2 7 4" xfId="45051" xr:uid="{00000000-0005-0000-0000-0000470C0000}"/>
    <cellStyle name="Standard 3 3 2 2 8" xfId="7981" xr:uid="{00000000-0005-0000-0000-0000470C0000}"/>
    <cellStyle name="Standard 3 3 2 2 8 2" xfId="21432" xr:uid="{00000000-0005-0000-0000-0000470C0000}"/>
    <cellStyle name="Standard 3 3 2 2 8 3" xfId="34916" xr:uid="{00000000-0005-0000-0000-0000470C0000}"/>
    <cellStyle name="Standard 3 3 2 2 8 4" xfId="48407" xr:uid="{00000000-0005-0000-0000-0000470C0000}"/>
    <cellStyle name="Standard 3 3 2 2 9" xfId="11337" xr:uid="{00000000-0005-0000-0000-0000470C0000}"/>
    <cellStyle name="Standard 3 3 2 2 9 2" xfId="24788" xr:uid="{00000000-0005-0000-0000-0000470C0000}"/>
    <cellStyle name="Standard 3 3 2 2 9 3" xfId="38272" xr:uid="{00000000-0005-0000-0000-0000470C0000}"/>
    <cellStyle name="Standard 3 3 2 2 9 4" xfId="51763" xr:uid="{00000000-0005-0000-0000-0000470C0000}"/>
    <cellStyle name="Standard 3 3 2 3" xfId="1323" xr:uid="{00000000-0005-0000-0000-0000530C0000}"/>
    <cellStyle name="Standard 3 3 2 3 10" xfId="14803" xr:uid="{00000000-0005-0000-0000-0000530C0000}"/>
    <cellStyle name="Standard 3 3 2 3 11" xfId="28286" xr:uid="{00000000-0005-0000-0000-0000530C0000}"/>
    <cellStyle name="Standard 3 3 2 3 12" xfId="41777" xr:uid="{00000000-0005-0000-0000-0000530C0000}"/>
    <cellStyle name="Standard 3 3 2 3 2" xfId="1567" xr:uid="{00000000-0005-0000-0000-0000540C0000}"/>
    <cellStyle name="Standard 3 3 2 3 2 10" xfId="28536" xr:uid="{00000000-0005-0000-0000-0000540C0000}"/>
    <cellStyle name="Standard 3 3 2 3 2 11" xfId="42027" xr:uid="{00000000-0005-0000-0000-0000540C0000}"/>
    <cellStyle name="Standard 3 3 2 3 2 2" xfId="2144" xr:uid="{00000000-0005-0000-0000-0000550C0000}"/>
    <cellStyle name="Standard 3 3 2 3 2 2 2" xfId="3285" xr:uid="{00000000-0005-0000-0000-0000560C0000}"/>
    <cellStyle name="Standard 3 3 2 3 2 2 2 2" xfId="6646" xr:uid="{00000000-0005-0000-0000-0000560C0000}"/>
    <cellStyle name="Standard 3 3 2 3 2 2 2 2 2" xfId="20097" xr:uid="{00000000-0005-0000-0000-0000560C0000}"/>
    <cellStyle name="Standard 3 3 2 3 2 2 2 2 3" xfId="33581" xr:uid="{00000000-0005-0000-0000-0000560C0000}"/>
    <cellStyle name="Standard 3 3 2 3 2 2 2 2 4" xfId="47072" xr:uid="{00000000-0005-0000-0000-0000560C0000}"/>
    <cellStyle name="Standard 3 3 2 3 2 2 2 3" xfId="10002" xr:uid="{00000000-0005-0000-0000-0000560C0000}"/>
    <cellStyle name="Standard 3 3 2 3 2 2 2 3 2" xfId="23453" xr:uid="{00000000-0005-0000-0000-0000560C0000}"/>
    <cellStyle name="Standard 3 3 2 3 2 2 2 3 3" xfId="36937" xr:uid="{00000000-0005-0000-0000-0000560C0000}"/>
    <cellStyle name="Standard 3 3 2 3 2 2 2 3 4" xfId="50428" xr:uid="{00000000-0005-0000-0000-0000560C0000}"/>
    <cellStyle name="Standard 3 3 2 3 2 2 2 4" xfId="13358" xr:uid="{00000000-0005-0000-0000-0000560C0000}"/>
    <cellStyle name="Standard 3 3 2 3 2 2 2 4 2" xfId="26809" xr:uid="{00000000-0005-0000-0000-0000560C0000}"/>
    <cellStyle name="Standard 3 3 2 3 2 2 2 4 3" xfId="40293" xr:uid="{00000000-0005-0000-0000-0000560C0000}"/>
    <cellStyle name="Standard 3 3 2 3 2 2 2 4 4" xfId="53784" xr:uid="{00000000-0005-0000-0000-0000560C0000}"/>
    <cellStyle name="Standard 3 3 2 3 2 2 2 5" xfId="16740" xr:uid="{00000000-0005-0000-0000-0000560C0000}"/>
    <cellStyle name="Standard 3 3 2 3 2 2 2 6" xfId="30224" xr:uid="{00000000-0005-0000-0000-0000560C0000}"/>
    <cellStyle name="Standard 3 3 2 3 2 2 2 7" xfId="43715" xr:uid="{00000000-0005-0000-0000-0000560C0000}"/>
    <cellStyle name="Standard 3 3 2 3 2 2 3" xfId="5519" xr:uid="{00000000-0005-0000-0000-0000550C0000}"/>
    <cellStyle name="Standard 3 3 2 3 2 2 3 2" xfId="18970" xr:uid="{00000000-0005-0000-0000-0000550C0000}"/>
    <cellStyle name="Standard 3 3 2 3 2 2 3 3" xfId="32454" xr:uid="{00000000-0005-0000-0000-0000550C0000}"/>
    <cellStyle name="Standard 3 3 2 3 2 2 3 4" xfId="45945" xr:uid="{00000000-0005-0000-0000-0000550C0000}"/>
    <cellStyle name="Standard 3 3 2 3 2 2 4" xfId="8875" xr:uid="{00000000-0005-0000-0000-0000550C0000}"/>
    <cellStyle name="Standard 3 3 2 3 2 2 4 2" xfId="22326" xr:uid="{00000000-0005-0000-0000-0000550C0000}"/>
    <cellStyle name="Standard 3 3 2 3 2 2 4 3" xfId="35810" xr:uid="{00000000-0005-0000-0000-0000550C0000}"/>
    <cellStyle name="Standard 3 3 2 3 2 2 4 4" xfId="49301" xr:uid="{00000000-0005-0000-0000-0000550C0000}"/>
    <cellStyle name="Standard 3 3 2 3 2 2 5" xfId="12231" xr:uid="{00000000-0005-0000-0000-0000550C0000}"/>
    <cellStyle name="Standard 3 3 2 3 2 2 5 2" xfId="25682" xr:uid="{00000000-0005-0000-0000-0000550C0000}"/>
    <cellStyle name="Standard 3 3 2 3 2 2 5 3" xfId="39166" xr:uid="{00000000-0005-0000-0000-0000550C0000}"/>
    <cellStyle name="Standard 3 3 2 3 2 2 5 4" xfId="52657" xr:uid="{00000000-0005-0000-0000-0000550C0000}"/>
    <cellStyle name="Standard 3 3 2 3 2 2 6" xfId="15613" xr:uid="{00000000-0005-0000-0000-0000550C0000}"/>
    <cellStyle name="Standard 3 3 2 3 2 2 7" xfId="29097" xr:uid="{00000000-0005-0000-0000-0000550C0000}"/>
    <cellStyle name="Standard 3 3 2 3 2 2 8" xfId="42588" xr:uid="{00000000-0005-0000-0000-0000550C0000}"/>
    <cellStyle name="Standard 3 3 2 3 2 3" xfId="2725" xr:uid="{00000000-0005-0000-0000-0000570C0000}"/>
    <cellStyle name="Standard 3 3 2 3 2 3 2" xfId="6086" xr:uid="{00000000-0005-0000-0000-0000570C0000}"/>
    <cellStyle name="Standard 3 3 2 3 2 3 2 2" xfId="19537" xr:uid="{00000000-0005-0000-0000-0000570C0000}"/>
    <cellStyle name="Standard 3 3 2 3 2 3 2 3" xfId="33021" xr:uid="{00000000-0005-0000-0000-0000570C0000}"/>
    <cellStyle name="Standard 3 3 2 3 2 3 2 4" xfId="46512" xr:uid="{00000000-0005-0000-0000-0000570C0000}"/>
    <cellStyle name="Standard 3 3 2 3 2 3 3" xfId="9442" xr:uid="{00000000-0005-0000-0000-0000570C0000}"/>
    <cellStyle name="Standard 3 3 2 3 2 3 3 2" xfId="22893" xr:uid="{00000000-0005-0000-0000-0000570C0000}"/>
    <cellStyle name="Standard 3 3 2 3 2 3 3 3" xfId="36377" xr:uid="{00000000-0005-0000-0000-0000570C0000}"/>
    <cellStyle name="Standard 3 3 2 3 2 3 3 4" xfId="49868" xr:uid="{00000000-0005-0000-0000-0000570C0000}"/>
    <cellStyle name="Standard 3 3 2 3 2 3 4" xfId="12798" xr:uid="{00000000-0005-0000-0000-0000570C0000}"/>
    <cellStyle name="Standard 3 3 2 3 2 3 4 2" xfId="26249" xr:uid="{00000000-0005-0000-0000-0000570C0000}"/>
    <cellStyle name="Standard 3 3 2 3 2 3 4 3" xfId="39733" xr:uid="{00000000-0005-0000-0000-0000570C0000}"/>
    <cellStyle name="Standard 3 3 2 3 2 3 4 4" xfId="53224" xr:uid="{00000000-0005-0000-0000-0000570C0000}"/>
    <cellStyle name="Standard 3 3 2 3 2 3 5" xfId="16180" xr:uid="{00000000-0005-0000-0000-0000570C0000}"/>
    <cellStyle name="Standard 3 3 2 3 2 3 6" xfId="29664" xr:uid="{00000000-0005-0000-0000-0000570C0000}"/>
    <cellStyle name="Standard 3 3 2 3 2 3 7" xfId="43155" xr:uid="{00000000-0005-0000-0000-0000570C0000}"/>
    <cellStyle name="Standard 3 3 2 3 2 4" xfId="3830" xr:uid="{00000000-0005-0000-0000-0000580C0000}"/>
    <cellStyle name="Standard 3 3 2 3 2 4 2" xfId="7191" xr:uid="{00000000-0005-0000-0000-0000580C0000}"/>
    <cellStyle name="Standard 3 3 2 3 2 4 2 2" xfId="20642" xr:uid="{00000000-0005-0000-0000-0000580C0000}"/>
    <cellStyle name="Standard 3 3 2 3 2 4 2 3" xfId="34126" xr:uid="{00000000-0005-0000-0000-0000580C0000}"/>
    <cellStyle name="Standard 3 3 2 3 2 4 2 4" xfId="47617" xr:uid="{00000000-0005-0000-0000-0000580C0000}"/>
    <cellStyle name="Standard 3 3 2 3 2 4 3" xfId="10547" xr:uid="{00000000-0005-0000-0000-0000580C0000}"/>
    <cellStyle name="Standard 3 3 2 3 2 4 3 2" xfId="23998" xr:uid="{00000000-0005-0000-0000-0000580C0000}"/>
    <cellStyle name="Standard 3 3 2 3 2 4 3 3" xfId="37482" xr:uid="{00000000-0005-0000-0000-0000580C0000}"/>
    <cellStyle name="Standard 3 3 2 3 2 4 3 4" xfId="50973" xr:uid="{00000000-0005-0000-0000-0000580C0000}"/>
    <cellStyle name="Standard 3 3 2 3 2 4 4" xfId="13903" xr:uid="{00000000-0005-0000-0000-0000580C0000}"/>
    <cellStyle name="Standard 3 3 2 3 2 4 4 2" xfId="27354" xr:uid="{00000000-0005-0000-0000-0000580C0000}"/>
    <cellStyle name="Standard 3 3 2 3 2 4 4 3" xfId="40838" xr:uid="{00000000-0005-0000-0000-0000580C0000}"/>
    <cellStyle name="Standard 3 3 2 3 2 4 4 4" xfId="54329" xr:uid="{00000000-0005-0000-0000-0000580C0000}"/>
    <cellStyle name="Standard 3 3 2 3 2 4 5" xfId="17285" xr:uid="{00000000-0005-0000-0000-0000580C0000}"/>
    <cellStyle name="Standard 3 3 2 3 2 4 6" xfId="30769" xr:uid="{00000000-0005-0000-0000-0000580C0000}"/>
    <cellStyle name="Standard 3 3 2 3 2 4 7" xfId="44260" xr:uid="{00000000-0005-0000-0000-0000580C0000}"/>
    <cellStyle name="Standard 3 3 2 3 2 5" xfId="4410" xr:uid="{00000000-0005-0000-0000-0000590C0000}"/>
    <cellStyle name="Standard 3 3 2 3 2 5 2" xfId="7767" xr:uid="{00000000-0005-0000-0000-0000590C0000}"/>
    <cellStyle name="Standard 3 3 2 3 2 5 2 2" xfId="21218" xr:uid="{00000000-0005-0000-0000-0000590C0000}"/>
    <cellStyle name="Standard 3 3 2 3 2 5 2 3" xfId="34702" xr:uid="{00000000-0005-0000-0000-0000590C0000}"/>
    <cellStyle name="Standard 3 3 2 3 2 5 2 4" xfId="48193" xr:uid="{00000000-0005-0000-0000-0000590C0000}"/>
    <cellStyle name="Standard 3 3 2 3 2 5 3" xfId="11123" xr:uid="{00000000-0005-0000-0000-0000590C0000}"/>
    <cellStyle name="Standard 3 3 2 3 2 5 3 2" xfId="24574" xr:uid="{00000000-0005-0000-0000-0000590C0000}"/>
    <cellStyle name="Standard 3 3 2 3 2 5 3 3" xfId="38058" xr:uid="{00000000-0005-0000-0000-0000590C0000}"/>
    <cellStyle name="Standard 3 3 2 3 2 5 3 4" xfId="51549" xr:uid="{00000000-0005-0000-0000-0000590C0000}"/>
    <cellStyle name="Standard 3 3 2 3 2 5 4" xfId="14479" xr:uid="{00000000-0005-0000-0000-0000590C0000}"/>
    <cellStyle name="Standard 3 3 2 3 2 5 4 2" xfId="27930" xr:uid="{00000000-0005-0000-0000-0000590C0000}"/>
    <cellStyle name="Standard 3 3 2 3 2 5 4 3" xfId="41414" xr:uid="{00000000-0005-0000-0000-0000590C0000}"/>
    <cellStyle name="Standard 3 3 2 3 2 5 4 4" xfId="54905" xr:uid="{00000000-0005-0000-0000-0000590C0000}"/>
    <cellStyle name="Standard 3 3 2 3 2 5 5" xfId="17861" xr:uid="{00000000-0005-0000-0000-0000590C0000}"/>
    <cellStyle name="Standard 3 3 2 3 2 5 6" xfId="31345" xr:uid="{00000000-0005-0000-0000-0000590C0000}"/>
    <cellStyle name="Standard 3 3 2 3 2 5 7" xfId="44836" xr:uid="{00000000-0005-0000-0000-0000590C0000}"/>
    <cellStyle name="Standard 3 3 2 3 2 6" xfId="4960" xr:uid="{00000000-0005-0000-0000-0000540C0000}"/>
    <cellStyle name="Standard 3 3 2 3 2 6 2" xfId="18411" xr:uid="{00000000-0005-0000-0000-0000540C0000}"/>
    <cellStyle name="Standard 3 3 2 3 2 6 3" xfId="31895" xr:uid="{00000000-0005-0000-0000-0000540C0000}"/>
    <cellStyle name="Standard 3 3 2 3 2 6 4" xfId="45386" xr:uid="{00000000-0005-0000-0000-0000540C0000}"/>
    <cellStyle name="Standard 3 3 2 3 2 7" xfId="8316" xr:uid="{00000000-0005-0000-0000-0000540C0000}"/>
    <cellStyle name="Standard 3 3 2 3 2 7 2" xfId="21767" xr:uid="{00000000-0005-0000-0000-0000540C0000}"/>
    <cellStyle name="Standard 3 3 2 3 2 7 3" xfId="35251" xr:uid="{00000000-0005-0000-0000-0000540C0000}"/>
    <cellStyle name="Standard 3 3 2 3 2 7 4" xfId="48742" xr:uid="{00000000-0005-0000-0000-0000540C0000}"/>
    <cellStyle name="Standard 3 3 2 3 2 8" xfId="11672" xr:uid="{00000000-0005-0000-0000-0000540C0000}"/>
    <cellStyle name="Standard 3 3 2 3 2 8 2" xfId="25123" xr:uid="{00000000-0005-0000-0000-0000540C0000}"/>
    <cellStyle name="Standard 3 3 2 3 2 8 3" xfId="38607" xr:uid="{00000000-0005-0000-0000-0000540C0000}"/>
    <cellStyle name="Standard 3 3 2 3 2 8 4" xfId="52098" xr:uid="{00000000-0005-0000-0000-0000540C0000}"/>
    <cellStyle name="Standard 3 3 2 3 2 9" xfId="15053" xr:uid="{00000000-0005-0000-0000-0000540C0000}"/>
    <cellStyle name="Standard 3 3 2 3 3" xfId="1895" xr:uid="{00000000-0005-0000-0000-00005A0C0000}"/>
    <cellStyle name="Standard 3 3 2 3 3 2" xfId="3035" xr:uid="{00000000-0005-0000-0000-00005B0C0000}"/>
    <cellStyle name="Standard 3 3 2 3 3 2 2" xfId="6396" xr:uid="{00000000-0005-0000-0000-00005B0C0000}"/>
    <cellStyle name="Standard 3 3 2 3 3 2 2 2" xfId="19847" xr:uid="{00000000-0005-0000-0000-00005B0C0000}"/>
    <cellStyle name="Standard 3 3 2 3 3 2 2 3" xfId="33331" xr:uid="{00000000-0005-0000-0000-00005B0C0000}"/>
    <cellStyle name="Standard 3 3 2 3 3 2 2 4" xfId="46822" xr:uid="{00000000-0005-0000-0000-00005B0C0000}"/>
    <cellStyle name="Standard 3 3 2 3 3 2 3" xfId="9752" xr:uid="{00000000-0005-0000-0000-00005B0C0000}"/>
    <cellStyle name="Standard 3 3 2 3 3 2 3 2" xfId="23203" xr:uid="{00000000-0005-0000-0000-00005B0C0000}"/>
    <cellStyle name="Standard 3 3 2 3 3 2 3 3" xfId="36687" xr:uid="{00000000-0005-0000-0000-00005B0C0000}"/>
    <cellStyle name="Standard 3 3 2 3 3 2 3 4" xfId="50178" xr:uid="{00000000-0005-0000-0000-00005B0C0000}"/>
    <cellStyle name="Standard 3 3 2 3 3 2 4" xfId="13108" xr:uid="{00000000-0005-0000-0000-00005B0C0000}"/>
    <cellStyle name="Standard 3 3 2 3 3 2 4 2" xfId="26559" xr:uid="{00000000-0005-0000-0000-00005B0C0000}"/>
    <cellStyle name="Standard 3 3 2 3 3 2 4 3" xfId="40043" xr:uid="{00000000-0005-0000-0000-00005B0C0000}"/>
    <cellStyle name="Standard 3 3 2 3 3 2 4 4" xfId="53534" xr:uid="{00000000-0005-0000-0000-00005B0C0000}"/>
    <cellStyle name="Standard 3 3 2 3 3 2 5" xfId="16490" xr:uid="{00000000-0005-0000-0000-00005B0C0000}"/>
    <cellStyle name="Standard 3 3 2 3 3 2 6" xfId="29974" xr:uid="{00000000-0005-0000-0000-00005B0C0000}"/>
    <cellStyle name="Standard 3 3 2 3 3 2 7" xfId="43465" xr:uid="{00000000-0005-0000-0000-00005B0C0000}"/>
    <cellStyle name="Standard 3 3 2 3 3 3" xfId="5269" xr:uid="{00000000-0005-0000-0000-00005A0C0000}"/>
    <cellStyle name="Standard 3 3 2 3 3 3 2" xfId="18720" xr:uid="{00000000-0005-0000-0000-00005A0C0000}"/>
    <cellStyle name="Standard 3 3 2 3 3 3 3" xfId="32204" xr:uid="{00000000-0005-0000-0000-00005A0C0000}"/>
    <cellStyle name="Standard 3 3 2 3 3 3 4" xfId="45695" xr:uid="{00000000-0005-0000-0000-00005A0C0000}"/>
    <cellStyle name="Standard 3 3 2 3 3 4" xfId="8625" xr:uid="{00000000-0005-0000-0000-00005A0C0000}"/>
    <cellStyle name="Standard 3 3 2 3 3 4 2" xfId="22076" xr:uid="{00000000-0005-0000-0000-00005A0C0000}"/>
    <cellStyle name="Standard 3 3 2 3 3 4 3" xfId="35560" xr:uid="{00000000-0005-0000-0000-00005A0C0000}"/>
    <cellStyle name="Standard 3 3 2 3 3 4 4" xfId="49051" xr:uid="{00000000-0005-0000-0000-00005A0C0000}"/>
    <cellStyle name="Standard 3 3 2 3 3 5" xfId="11981" xr:uid="{00000000-0005-0000-0000-00005A0C0000}"/>
    <cellStyle name="Standard 3 3 2 3 3 5 2" xfId="25432" xr:uid="{00000000-0005-0000-0000-00005A0C0000}"/>
    <cellStyle name="Standard 3 3 2 3 3 5 3" xfId="38916" xr:uid="{00000000-0005-0000-0000-00005A0C0000}"/>
    <cellStyle name="Standard 3 3 2 3 3 5 4" xfId="52407" xr:uid="{00000000-0005-0000-0000-00005A0C0000}"/>
    <cellStyle name="Standard 3 3 2 3 3 6" xfId="15363" xr:uid="{00000000-0005-0000-0000-00005A0C0000}"/>
    <cellStyle name="Standard 3 3 2 3 3 7" xfId="28847" xr:uid="{00000000-0005-0000-0000-00005A0C0000}"/>
    <cellStyle name="Standard 3 3 2 3 3 8" xfId="42338" xr:uid="{00000000-0005-0000-0000-00005A0C0000}"/>
    <cellStyle name="Standard 3 3 2 3 4" xfId="2474" xr:uid="{00000000-0005-0000-0000-00005C0C0000}"/>
    <cellStyle name="Standard 3 3 2 3 4 2" xfId="5836" xr:uid="{00000000-0005-0000-0000-00005C0C0000}"/>
    <cellStyle name="Standard 3 3 2 3 4 2 2" xfId="19287" xr:uid="{00000000-0005-0000-0000-00005C0C0000}"/>
    <cellStyle name="Standard 3 3 2 3 4 2 3" xfId="32771" xr:uid="{00000000-0005-0000-0000-00005C0C0000}"/>
    <cellStyle name="Standard 3 3 2 3 4 2 4" xfId="46262" xr:uid="{00000000-0005-0000-0000-00005C0C0000}"/>
    <cellStyle name="Standard 3 3 2 3 4 3" xfId="9192" xr:uid="{00000000-0005-0000-0000-00005C0C0000}"/>
    <cellStyle name="Standard 3 3 2 3 4 3 2" xfId="22643" xr:uid="{00000000-0005-0000-0000-00005C0C0000}"/>
    <cellStyle name="Standard 3 3 2 3 4 3 3" xfId="36127" xr:uid="{00000000-0005-0000-0000-00005C0C0000}"/>
    <cellStyle name="Standard 3 3 2 3 4 3 4" xfId="49618" xr:uid="{00000000-0005-0000-0000-00005C0C0000}"/>
    <cellStyle name="Standard 3 3 2 3 4 4" xfId="12548" xr:uid="{00000000-0005-0000-0000-00005C0C0000}"/>
    <cellStyle name="Standard 3 3 2 3 4 4 2" xfId="25999" xr:uid="{00000000-0005-0000-0000-00005C0C0000}"/>
    <cellStyle name="Standard 3 3 2 3 4 4 3" xfId="39483" xr:uid="{00000000-0005-0000-0000-00005C0C0000}"/>
    <cellStyle name="Standard 3 3 2 3 4 4 4" xfId="52974" xr:uid="{00000000-0005-0000-0000-00005C0C0000}"/>
    <cellStyle name="Standard 3 3 2 3 4 5" xfId="15930" xr:uid="{00000000-0005-0000-0000-00005C0C0000}"/>
    <cellStyle name="Standard 3 3 2 3 4 6" xfId="29414" xr:uid="{00000000-0005-0000-0000-00005C0C0000}"/>
    <cellStyle name="Standard 3 3 2 3 4 7" xfId="42905" xr:uid="{00000000-0005-0000-0000-00005C0C0000}"/>
    <cellStyle name="Standard 3 3 2 3 5" xfId="3580" xr:uid="{00000000-0005-0000-0000-00005D0C0000}"/>
    <cellStyle name="Standard 3 3 2 3 5 2" xfId="6941" xr:uid="{00000000-0005-0000-0000-00005D0C0000}"/>
    <cellStyle name="Standard 3 3 2 3 5 2 2" xfId="20392" xr:uid="{00000000-0005-0000-0000-00005D0C0000}"/>
    <cellStyle name="Standard 3 3 2 3 5 2 3" xfId="33876" xr:uid="{00000000-0005-0000-0000-00005D0C0000}"/>
    <cellStyle name="Standard 3 3 2 3 5 2 4" xfId="47367" xr:uid="{00000000-0005-0000-0000-00005D0C0000}"/>
    <cellStyle name="Standard 3 3 2 3 5 3" xfId="10297" xr:uid="{00000000-0005-0000-0000-00005D0C0000}"/>
    <cellStyle name="Standard 3 3 2 3 5 3 2" xfId="23748" xr:uid="{00000000-0005-0000-0000-00005D0C0000}"/>
    <cellStyle name="Standard 3 3 2 3 5 3 3" xfId="37232" xr:uid="{00000000-0005-0000-0000-00005D0C0000}"/>
    <cellStyle name="Standard 3 3 2 3 5 3 4" xfId="50723" xr:uid="{00000000-0005-0000-0000-00005D0C0000}"/>
    <cellStyle name="Standard 3 3 2 3 5 4" xfId="13653" xr:uid="{00000000-0005-0000-0000-00005D0C0000}"/>
    <cellStyle name="Standard 3 3 2 3 5 4 2" xfId="27104" xr:uid="{00000000-0005-0000-0000-00005D0C0000}"/>
    <cellStyle name="Standard 3 3 2 3 5 4 3" xfId="40588" xr:uid="{00000000-0005-0000-0000-00005D0C0000}"/>
    <cellStyle name="Standard 3 3 2 3 5 4 4" xfId="54079" xr:uid="{00000000-0005-0000-0000-00005D0C0000}"/>
    <cellStyle name="Standard 3 3 2 3 5 5" xfId="17035" xr:uid="{00000000-0005-0000-0000-00005D0C0000}"/>
    <cellStyle name="Standard 3 3 2 3 5 6" xfId="30519" xr:uid="{00000000-0005-0000-0000-00005D0C0000}"/>
    <cellStyle name="Standard 3 3 2 3 5 7" xfId="44010" xr:uid="{00000000-0005-0000-0000-00005D0C0000}"/>
    <cellStyle name="Standard 3 3 2 3 6" xfId="4160" xr:uid="{00000000-0005-0000-0000-00005E0C0000}"/>
    <cellStyle name="Standard 3 3 2 3 6 2" xfId="7517" xr:uid="{00000000-0005-0000-0000-00005E0C0000}"/>
    <cellStyle name="Standard 3 3 2 3 6 2 2" xfId="20968" xr:uid="{00000000-0005-0000-0000-00005E0C0000}"/>
    <cellStyle name="Standard 3 3 2 3 6 2 3" xfId="34452" xr:uid="{00000000-0005-0000-0000-00005E0C0000}"/>
    <cellStyle name="Standard 3 3 2 3 6 2 4" xfId="47943" xr:uid="{00000000-0005-0000-0000-00005E0C0000}"/>
    <cellStyle name="Standard 3 3 2 3 6 3" xfId="10873" xr:uid="{00000000-0005-0000-0000-00005E0C0000}"/>
    <cellStyle name="Standard 3 3 2 3 6 3 2" xfId="24324" xr:uid="{00000000-0005-0000-0000-00005E0C0000}"/>
    <cellStyle name="Standard 3 3 2 3 6 3 3" xfId="37808" xr:uid="{00000000-0005-0000-0000-00005E0C0000}"/>
    <cellStyle name="Standard 3 3 2 3 6 3 4" xfId="51299" xr:uid="{00000000-0005-0000-0000-00005E0C0000}"/>
    <cellStyle name="Standard 3 3 2 3 6 4" xfId="14229" xr:uid="{00000000-0005-0000-0000-00005E0C0000}"/>
    <cellStyle name="Standard 3 3 2 3 6 4 2" xfId="27680" xr:uid="{00000000-0005-0000-0000-00005E0C0000}"/>
    <cellStyle name="Standard 3 3 2 3 6 4 3" xfId="41164" xr:uid="{00000000-0005-0000-0000-00005E0C0000}"/>
    <cellStyle name="Standard 3 3 2 3 6 4 4" xfId="54655" xr:uid="{00000000-0005-0000-0000-00005E0C0000}"/>
    <cellStyle name="Standard 3 3 2 3 6 5" xfId="17611" xr:uid="{00000000-0005-0000-0000-00005E0C0000}"/>
    <cellStyle name="Standard 3 3 2 3 6 6" xfId="31095" xr:uid="{00000000-0005-0000-0000-00005E0C0000}"/>
    <cellStyle name="Standard 3 3 2 3 6 7" xfId="44586" xr:uid="{00000000-0005-0000-0000-00005E0C0000}"/>
    <cellStyle name="Standard 3 3 2 3 7" xfId="4710" xr:uid="{00000000-0005-0000-0000-0000530C0000}"/>
    <cellStyle name="Standard 3 3 2 3 7 2" xfId="18161" xr:uid="{00000000-0005-0000-0000-0000530C0000}"/>
    <cellStyle name="Standard 3 3 2 3 7 3" xfId="31645" xr:uid="{00000000-0005-0000-0000-0000530C0000}"/>
    <cellStyle name="Standard 3 3 2 3 7 4" xfId="45136" xr:uid="{00000000-0005-0000-0000-0000530C0000}"/>
    <cellStyle name="Standard 3 3 2 3 8" xfId="8066" xr:uid="{00000000-0005-0000-0000-0000530C0000}"/>
    <cellStyle name="Standard 3 3 2 3 8 2" xfId="21517" xr:uid="{00000000-0005-0000-0000-0000530C0000}"/>
    <cellStyle name="Standard 3 3 2 3 8 3" xfId="35001" xr:uid="{00000000-0005-0000-0000-0000530C0000}"/>
    <cellStyle name="Standard 3 3 2 3 8 4" xfId="48492" xr:uid="{00000000-0005-0000-0000-0000530C0000}"/>
    <cellStyle name="Standard 3 3 2 3 9" xfId="11422" xr:uid="{00000000-0005-0000-0000-0000530C0000}"/>
    <cellStyle name="Standard 3 3 2 3 9 2" xfId="24873" xr:uid="{00000000-0005-0000-0000-0000530C0000}"/>
    <cellStyle name="Standard 3 3 2 3 9 3" xfId="38357" xr:uid="{00000000-0005-0000-0000-0000530C0000}"/>
    <cellStyle name="Standard 3 3 2 3 9 4" xfId="51848" xr:uid="{00000000-0005-0000-0000-0000530C0000}"/>
    <cellStyle name="Standard 3 3 2 4" xfId="1385" xr:uid="{00000000-0005-0000-0000-00005F0C0000}"/>
    <cellStyle name="Standard 3 3 2 4 10" xfId="28350" xr:uid="{00000000-0005-0000-0000-00005F0C0000}"/>
    <cellStyle name="Standard 3 3 2 4 11" xfId="41841" xr:uid="{00000000-0005-0000-0000-00005F0C0000}"/>
    <cellStyle name="Standard 3 3 2 4 2" xfId="1959" xr:uid="{00000000-0005-0000-0000-0000600C0000}"/>
    <cellStyle name="Standard 3 3 2 4 2 2" xfId="3099" xr:uid="{00000000-0005-0000-0000-0000610C0000}"/>
    <cellStyle name="Standard 3 3 2 4 2 2 2" xfId="6460" xr:uid="{00000000-0005-0000-0000-0000610C0000}"/>
    <cellStyle name="Standard 3 3 2 4 2 2 2 2" xfId="19911" xr:uid="{00000000-0005-0000-0000-0000610C0000}"/>
    <cellStyle name="Standard 3 3 2 4 2 2 2 3" xfId="33395" xr:uid="{00000000-0005-0000-0000-0000610C0000}"/>
    <cellStyle name="Standard 3 3 2 4 2 2 2 4" xfId="46886" xr:uid="{00000000-0005-0000-0000-0000610C0000}"/>
    <cellStyle name="Standard 3 3 2 4 2 2 3" xfId="9816" xr:uid="{00000000-0005-0000-0000-0000610C0000}"/>
    <cellStyle name="Standard 3 3 2 4 2 2 3 2" xfId="23267" xr:uid="{00000000-0005-0000-0000-0000610C0000}"/>
    <cellStyle name="Standard 3 3 2 4 2 2 3 3" xfId="36751" xr:uid="{00000000-0005-0000-0000-0000610C0000}"/>
    <cellStyle name="Standard 3 3 2 4 2 2 3 4" xfId="50242" xr:uid="{00000000-0005-0000-0000-0000610C0000}"/>
    <cellStyle name="Standard 3 3 2 4 2 2 4" xfId="13172" xr:uid="{00000000-0005-0000-0000-0000610C0000}"/>
    <cellStyle name="Standard 3 3 2 4 2 2 4 2" xfId="26623" xr:uid="{00000000-0005-0000-0000-0000610C0000}"/>
    <cellStyle name="Standard 3 3 2 4 2 2 4 3" xfId="40107" xr:uid="{00000000-0005-0000-0000-0000610C0000}"/>
    <cellStyle name="Standard 3 3 2 4 2 2 4 4" xfId="53598" xr:uid="{00000000-0005-0000-0000-0000610C0000}"/>
    <cellStyle name="Standard 3 3 2 4 2 2 5" xfId="16554" xr:uid="{00000000-0005-0000-0000-0000610C0000}"/>
    <cellStyle name="Standard 3 3 2 4 2 2 6" xfId="30038" xr:uid="{00000000-0005-0000-0000-0000610C0000}"/>
    <cellStyle name="Standard 3 3 2 4 2 2 7" xfId="43529" xr:uid="{00000000-0005-0000-0000-0000610C0000}"/>
    <cellStyle name="Standard 3 3 2 4 2 3" xfId="5333" xr:uid="{00000000-0005-0000-0000-0000600C0000}"/>
    <cellStyle name="Standard 3 3 2 4 2 3 2" xfId="18784" xr:uid="{00000000-0005-0000-0000-0000600C0000}"/>
    <cellStyle name="Standard 3 3 2 4 2 3 3" xfId="32268" xr:uid="{00000000-0005-0000-0000-0000600C0000}"/>
    <cellStyle name="Standard 3 3 2 4 2 3 4" xfId="45759" xr:uid="{00000000-0005-0000-0000-0000600C0000}"/>
    <cellStyle name="Standard 3 3 2 4 2 4" xfId="8689" xr:uid="{00000000-0005-0000-0000-0000600C0000}"/>
    <cellStyle name="Standard 3 3 2 4 2 4 2" xfId="22140" xr:uid="{00000000-0005-0000-0000-0000600C0000}"/>
    <cellStyle name="Standard 3 3 2 4 2 4 3" xfId="35624" xr:uid="{00000000-0005-0000-0000-0000600C0000}"/>
    <cellStyle name="Standard 3 3 2 4 2 4 4" xfId="49115" xr:uid="{00000000-0005-0000-0000-0000600C0000}"/>
    <cellStyle name="Standard 3 3 2 4 2 5" xfId="12045" xr:uid="{00000000-0005-0000-0000-0000600C0000}"/>
    <cellStyle name="Standard 3 3 2 4 2 5 2" xfId="25496" xr:uid="{00000000-0005-0000-0000-0000600C0000}"/>
    <cellStyle name="Standard 3 3 2 4 2 5 3" xfId="38980" xr:uid="{00000000-0005-0000-0000-0000600C0000}"/>
    <cellStyle name="Standard 3 3 2 4 2 5 4" xfId="52471" xr:uid="{00000000-0005-0000-0000-0000600C0000}"/>
    <cellStyle name="Standard 3 3 2 4 2 6" xfId="15427" xr:uid="{00000000-0005-0000-0000-0000600C0000}"/>
    <cellStyle name="Standard 3 3 2 4 2 7" xfId="28911" xr:uid="{00000000-0005-0000-0000-0000600C0000}"/>
    <cellStyle name="Standard 3 3 2 4 2 8" xfId="42402" xr:uid="{00000000-0005-0000-0000-0000600C0000}"/>
    <cellStyle name="Standard 3 3 2 4 3" xfId="2539" xr:uid="{00000000-0005-0000-0000-0000620C0000}"/>
    <cellStyle name="Standard 3 3 2 4 3 2" xfId="5900" xr:uid="{00000000-0005-0000-0000-0000620C0000}"/>
    <cellStyle name="Standard 3 3 2 4 3 2 2" xfId="19351" xr:uid="{00000000-0005-0000-0000-0000620C0000}"/>
    <cellStyle name="Standard 3 3 2 4 3 2 3" xfId="32835" xr:uid="{00000000-0005-0000-0000-0000620C0000}"/>
    <cellStyle name="Standard 3 3 2 4 3 2 4" xfId="46326" xr:uid="{00000000-0005-0000-0000-0000620C0000}"/>
    <cellStyle name="Standard 3 3 2 4 3 3" xfId="9256" xr:uid="{00000000-0005-0000-0000-0000620C0000}"/>
    <cellStyle name="Standard 3 3 2 4 3 3 2" xfId="22707" xr:uid="{00000000-0005-0000-0000-0000620C0000}"/>
    <cellStyle name="Standard 3 3 2 4 3 3 3" xfId="36191" xr:uid="{00000000-0005-0000-0000-0000620C0000}"/>
    <cellStyle name="Standard 3 3 2 4 3 3 4" xfId="49682" xr:uid="{00000000-0005-0000-0000-0000620C0000}"/>
    <cellStyle name="Standard 3 3 2 4 3 4" xfId="12612" xr:uid="{00000000-0005-0000-0000-0000620C0000}"/>
    <cellStyle name="Standard 3 3 2 4 3 4 2" xfId="26063" xr:uid="{00000000-0005-0000-0000-0000620C0000}"/>
    <cellStyle name="Standard 3 3 2 4 3 4 3" xfId="39547" xr:uid="{00000000-0005-0000-0000-0000620C0000}"/>
    <cellStyle name="Standard 3 3 2 4 3 4 4" xfId="53038" xr:uid="{00000000-0005-0000-0000-0000620C0000}"/>
    <cellStyle name="Standard 3 3 2 4 3 5" xfId="15994" xr:uid="{00000000-0005-0000-0000-0000620C0000}"/>
    <cellStyle name="Standard 3 3 2 4 3 6" xfId="29478" xr:uid="{00000000-0005-0000-0000-0000620C0000}"/>
    <cellStyle name="Standard 3 3 2 4 3 7" xfId="42969" xr:uid="{00000000-0005-0000-0000-0000620C0000}"/>
    <cellStyle name="Standard 3 3 2 4 4" xfId="3644" xr:uid="{00000000-0005-0000-0000-0000630C0000}"/>
    <cellStyle name="Standard 3 3 2 4 4 2" xfId="7005" xr:uid="{00000000-0005-0000-0000-0000630C0000}"/>
    <cellStyle name="Standard 3 3 2 4 4 2 2" xfId="20456" xr:uid="{00000000-0005-0000-0000-0000630C0000}"/>
    <cellStyle name="Standard 3 3 2 4 4 2 3" xfId="33940" xr:uid="{00000000-0005-0000-0000-0000630C0000}"/>
    <cellStyle name="Standard 3 3 2 4 4 2 4" xfId="47431" xr:uid="{00000000-0005-0000-0000-0000630C0000}"/>
    <cellStyle name="Standard 3 3 2 4 4 3" xfId="10361" xr:uid="{00000000-0005-0000-0000-0000630C0000}"/>
    <cellStyle name="Standard 3 3 2 4 4 3 2" xfId="23812" xr:uid="{00000000-0005-0000-0000-0000630C0000}"/>
    <cellStyle name="Standard 3 3 2 4 4 3 3" xfId="37296" xr:uid="{00000000-0005-0000-0000-0000630C0000}"/>
    <cellStyle name="Standard 3 3 2 4 4 3 4" xfId="50787" xr:uid="{00000000-0005-0000-0000-0000630C0000}"/>
    <cellStyle name="Standard 3 3 2 4 4 4" xfId="13717" xr:uid="{00000000-0005-0000-0000-0000630C0000}"/>
    <cellStyle name="Standard 3 3 2 4 4 4 2" xfId="27168" xr:uid="{00000000-0005-0000-0000-0000630C0000}"/>
    <cellStyle name="Standard 3 3 2 4 4 4 3" xfId="40652" xr:uid="{00000000-0005-0000-0000-0000630C0000}"/>
    <cellStyle name="Standard 3 3 2 4 4 4 4" xfId="54143" xr:uid="{00000000-0005-0000-0000-0000630C0000}"/>
    <cellStyle name="Standard 3 3 2 4 4 5" xfId="17099" xr:uid="{00000000-0005-0000-0000-0000630C0000}"/>
    <cellStyle name="Standard 3 3 2 4 4 6" xfId="30583" xr:uid="{00000000-0005-0000-0000-0000630C0000}"/>
    <cellStyle name="Standard 3 3 2 4 4 7" xfId="44074" xr:uid="{00000000-0005-0000-0000-0000630C0000}"/>
    <cellStyle name="Standard 3 3 2 4 5" xfId="4224" xr:uid="{00000000-0005-0000-0000-0000640C0000}"/>
    <cellStyle name="Standard 3 3 2 4 5 2" xfId="7581" xr:uid="{00000000-0005-0000-0000-0000640C0000}"/>
    <cellStyle name="Standard 3 3 2 4 5 2 2" xfId="21032" xr:uid="{00000000-0005-0000-0000-0000640C0000}"/>
    <cellStyle name="Standard 3 3 2 4 5 2 3" xfId="34516" xr:uid="{00000000-0005-0000-0000-0000640C0000}"/>
    <cellStyle name="Standard 3 3 2 4 5 2 4" xfId="48007" xr:uid="{00000000-0005-0000-0000-0000640C0000}"/>
    <cellStyle name="Standard 3 3 2 4 5 3" xfId="10937" xr:uid="{00000000-0005-0000-0000-0000640C0000}"/>
    <cellStyle name="Standard 3 3 2 4 5 3 2" xfId="24388" xr:uid="{00000000-0005-0000-0000-0000640C0000}"/>
    <cellStyle name="Standard 3 3 2 4 5 3 3" xfId="37872" xr:uid="{00000000-0005-0000-0000-0000640C0000}"/>
    <cellStyle name="Standard 3 3 2 4 5 3 4" xfId="51363" xr:uid="{00000000-0005-0000-0000-0000640C0000}"/>
    <cellStyle name="Standard 3 3 2 4 5 4" xfId="14293" xr:uid="{00000000-0005-0000-0000-0000640C0000}"/>
    <cellStyle name="Standard 3 3 2 4 5 4 2" xfId="27744" xr:uid="{00000000-0005-0000-0000-0000640C0000}"/>
    <cellStyle name="Standard 3 3 2 4 5 4 3" xfId="41228" xr:uid="{00000000-0005-0000-0000-0000640C0000}"/>
    <cellStyle name="Standard 3 3 2 4 5 4 4" xfId="54719" xr:uid="{00000000-0005-0000-0000-0000640C0000}"/>
    <cellStyle name="Standard 3 3 2 4 5 5" xfId="17675" xr:uid="{00000000-0005-0000-0000-0000640C0000}"/>
    <cellStyle name="Standard 3 3 2 4 5 6" xfId="31159" xr:uid="{00000000-0005-0000-0000-0000640C0000}"/>
    <cellStyle name="Standard 3 3 2 4 5 7" xfId="44650" xr:uid="{00000000-0005-0000-0000-0000640C0000}"/>
    <cellStyle name="Standard 3 3 2 4 6" xfId="4774" xr:uid="{00000000-0005-0000-0000-00005F0C0000}"/>
    <cellStyle name="Standard 3 3 2 4 6 2" xfId="18225" xr:uid="{00000000-0005-0000-0000-00005F0C0000}"/>
    <cellStyle name="Standard 3 3 2 4 6 3" xfId="31709" xr:uid="{00000000-0005-0000-0000-00005F0C0000}"/>
    <cellStyle name="Standard 3 3 2 4 6 4" xfId="45200" xr:uid="{00000000-0005-0000-0000-00005F0C0000}"/>
    <cellStyle name="Standard 3 3 2 4 7" xfId="8130" xr:uid="{00000000-0005-0000-0000-00005F0C0000}"/>
    <cellStyle name="Standard 3 3 2 4 7 2" xfId="21581" xr:uid="{00000000-0005-0000-0000-00005F0C0000}"/>
    <cellStyle name="Standard 3 3 2 4 7 3" xfId="35065" xr:uid="{00000000-0005-0000-0000-00005F0C0000}"/>
    <cellStyle name="Standard 3 3 2 4 7 4" xfId="48556" xr:uid="{00000000-0005-0000-0000-00005F0C0000}"/>
    <cellStyle name="Standard 3 3 2 4 8" xfId="11486" xr:uid="{00000000-0005-0000-0000-00005F0C0000}"/>
    <cellStyle name="Standard 3 3 2 4 8 2" xfId="24937" xr:uid="{00000000-0005-0000-0000-00005F0C0000}"/>
    <cellStyle name="Standard 3 3 2 4 8 3" xfId="38421" xr:uid="{00000000-0005-0000-0000-00005F0C0000}"/>
    <cellStyle name="Standard 3 3 2 4 8 4" xfId="51912" xr:uid="{00000000-0005-0000-0000-00005F0C0000}"/>
    <cellStyle name="Standard 3 3 2 4 9" xfId="14867" xr:uid="{00000000-0005-0000-0000-00005F0C0000}"/>
    <cellStyle name="Standard 3 3 2 5" xfId="1710" xr:uid="{00000000-0005-0000-0000-0000650C0000}"/>
    <cellStyle name="Standard 3 3 2 5 2" xfId="2849" xr:uid="{00000000-0005-0000-0000-0000660C0000}"/>
    <cellStyle name="Standard 3 3 2 5 2 2" xfId="6210" xr:uid="{00000000-0005-0000-0000-0000660C0000}"/>
    <cellStyle name="Standard 3 3 2 5 2 2 2" xfId="19661" xr:uid="{00000000-0005-0000-0000-0000660C0000}"/>
    <cellStyle name="Standard 3 3 2 5 2 2 3" xfId="33145" xr:uid="{00000000-0005-0000-0000-0000660C0000}"/>
    <cellStyle name="Standard 3 3 2 5 2 2 4" xfId="46636" xr:uid="{00000000-0005-0000-0000-0000660C0000}"/>
    <cellStyle name="Standard 3 3 2 5 2 3" xfId="9566" xr:uid="{00000000-0005-0000-0000-0000660C0000}"/>
    <cellStyle name="Standard 3 3 2 5 2 3 2" xfId="23017" xr:uid="{00000000-0005-0000-0000-0000660C0000}"/>
    <cellStyle name="Standard 3 3 2 5 2 3 3" xfId="36501" xr:uid="{00000000-0005-0000-0000-0000660C0000}"/>
    <cellStyle name="Standard 3 3 2 5 2 3 4" xfId="49992" xr:uid="{00000000-0005-0000-0000-0000660C0000}"/>
    <cellStyle name="Standard 3 3 2 5 2 4" xfId="12922" xr:uid="{00000000-0005-0000-0000-0000660C0000}"/>
    <cellStyle name="Standard 3 3 2 5 2 4 2" xfId="26373" xr:uid="{00000000-0005-0000-0000-0000660C0000}"/>
    <cellStyle name="Standard 3 3 2 5 2 4 3" xfId="39857" xr:uid="{00000000-0005-0000-0000-0000660C0000}"/>
    <cellStyle name="Standard 3 3 2 5 2 4 4" xfId="53348" xr:uid="{00000000-0005-0000-0000-0000660C0000}"/>
    <cellStyle name="Standard 3 3 2 5 2 5" xfId="16304" xr:uid="{00000000-0005-0000-0000-0000660C0000}"/>
    <cellStyle name="Standard 3 3 2 5 2 6" xfId="29788" xr:uid="{00000000-0005-0000-0000-0000660C0000}"/>
    <cellStyle name="Standard 3 3 2 5 2 7" xfId="43279" xr:uid="{00000000-0005-0000-0000-0000660C0000}"/>
    <cellStyle name="Standard 3 3 2 5 3" xfId="5083" xr:uid="{00000000-0005-0000-0000-0000650C0000}"/>
    <cellStyle name="Standard 3 3 2 5 3 2" xfId="18534" xr:uid="{00000000-0005-0000-0000-0000650C0000}"/>
    <cellStyle name="Standard 3 3 2 5 3 3" xfId="32018" xr:uid="{00000000-0005-0000-0000-0000650C0000}"/>
    <cellStyle name="Standard 3 3 2 5 3 4" xfId="45509" xr:uid="{00000000-0005-0000-0000-0000650C0000}"/>
    <cellStyle name="Standard 3 3 2 5 4" xfId="8439" xr:uid="{00000000-0005-0000-0000-0000650C0000}"/>
    <cellStyle name="Standard 3 3 2 5 4 2" xfId="21890" xr:uid="{00000000-0005-0000-0000-0000650C0000}"/>
    <cellStyle name="Standard 3 3 2 5 4 3" xfId="35374" xr:uid="{00000000-0005-0000-0000-0000650C0000}"/>
    <cellStyle name="Standard 3 3 2 5 4 4" xfId="48865" xr:uid="{00000000-0005-0000-0000-0000650C0000}"/>
    <cellStyle name="Standard 3 3 2 5 5" xfId="11795" xr:uid="{00000000-0005-0000-0000-0000650C0000}"/>
    <cellStyle name="Standard 3 3 2 5 5 2" xfId="25246" xr:uid="{00000000-0005-0000-0000-0000650C0000}"/>
    <cellStyle name="Standard 3 3 2 5 5 3" xfId="38730" xr:uid="{00000000-0005-0000-0000-0000650C0000}"/>
    <cellStyle name="Standard 3 3 2 5 5 4" xfId="52221" xr:uid="{00000000-0005-0000-0000-0000650C0000}"/>
    <cellStyle name="Standard 3 3 2 5 6" xfId="15177" xr:uid="{00000000-0005-0000-0000-0000650C0000}"/>
    <cellStyle name="Standard 3 3 2 5 7" xfId="28661" xr:uid="{00000000-0005-0000-0000-0000650C0000}"/>
    <cellStyle name="Standard 3 3 2 5 8" xfId="42152" xr:uid="{00000000-0005-0000-0000-0000650C0000}"/>
    <cellStyle name="Standard 3 3 2 6" xfId="2286" xr:uid="{00000000-0005-0000-0000-0000670C0000}"/>
    <cellStyle name="Standard 3 3 2 6 2" xfId="5649" xr:uid="{00000000-0005-0000-0000-0000670C0000}"/>
    <cellStyle name="Standard 3 3 2 6 2 2" xfId="19100" xr:uid="{00000000-0005-0000-0000-0000670C0000}"/>
    <cellStyle name="Standard 3 3 2 6 2 3" xfId="32584" xr:uid="{00000000-0005-0000-0000-0000670C0000}"/>
    <cellStyle name="Standard 3 3 2 6 2 4" xfId="46075" xr:uid="{00000000-0005-0000-0000-0000670C0000}"/>
    <cellStyle name="Standard 3 3 2 6 3" xfId="9005" xr:uid="{00000000-0005-0000-0000-0000670C0000}"/>
    <cellStyle name="Standard 3 3 2 6 3 2" xfId="22456" xr:uid="{00000000-0005-0000-0000-0000670C0000}"/>
    <cellStyle name="Standard 3 3 2 6 3 3" xfId="35940" xr:uid="{00000000-0005-0000-0000-0000670C0000}"/>
    <cellStyle name="Standard 3 3 2 6 3 4" xfId="49431" xr:uid="{00000000-0005-0000-0000-0000670C0000}"/>
    <cellStyle name="Standard 3 3 2 6 4" xfId="12361" xr:uid="{00000000-0005-0000-0000-0000670C0000}"/>
    <cellStyle name="Standard 3 3 2 6 4 2" xfId="25812" xr:uid="{00000000-0005-0000-0000-0000670C0000}"/>
    <cellStyle name="Standard 3 3 2 6 4 3" xfId="39296" xr:uid="{00000000-0005-0000-0000-0000670C0000}"/>
    <cellStyle name="Standard 3 3 2 6 4 4" xfId="52787" xr:uid="{00000000-0005-0000-0000-0000670C0000}"/>
    <cellStyle name="Standard 3 3 2 6 5" xfId="15743" xr:uid="{00000000-0005-0000-0000-0000670C0000}"/>
    <cellStyle name="Standard 3 3 2 6 6" xfId="29227" xr:uid="{00000000-0005-0000-0000-0000670C0000}"/>
    <cellStyle name="Standard 3 3 2 6 7" xfId="42718" xr:uid="{00000000-0005-0000-0000-0000670C0000}"/>
    <cellStyle name="Standard 3 3 2 7" xfId="3393" xr:uid="{00000000-0005-0000-0000-0000680C0000}"/>
    <cellStyle name="Standard 3 3 2 7 2" xfId="6754" xr:uid="{00000000-0005-0000-0000-0000680C0000}"/>
    <cellStyle name="Standard 3 3 2 7 2 2" xfId="20205" xr:uid="{00000000-0005-0000-0000-0000680C0000}"/>
    <cellStyle name="Standard 3 3 2 7 2 3" xfId="33689" xr:uid="{00000000-0005-0000-0000-0000680C0000}"/>
    <cellStyle name="Standard 3 3 2 7 2 4" xfId="47180" xr:uid="{00000000-0005-0000-0000-0000680C0000}"/>
    <cellStyle name="Standard 3 3 2 7 3" xfId="10110" xr:uid="{00000000-0005-0000-0000-0000680C0000}"/>
    <cellStyle name="Standard 3 3 2 7 3 2" xfId="23561" xr:uid="{00000000-0005-0000-0000-0000680C0000}"/>
    <cellStyle name="Standard 3 3 2 7 3 3" xfId="37045" xr:uid="{00000000-0005-0000-0000-0000680C0000}"/>
    <cellStyle name="Standard 3 3 2 7 3 4" xfId="50536" xr:uid="{00000000-0005-0000-0000-0000680C0000}"/>
    <cellStyle name="Standard 3 3 2 7 4" xfId="13466" xr:uid="{00000000-0005-0000-0000-0000680C0000}"/>
    <cellStyle name="Standard 3 3 2 7 4 2" xfId="26917" xr:uid="{00000000-0005-0000-0000-0000680C0000}"/>
    <cellStyle name="Standard 3 3 2 7 4 3" xfId="40401" xr:uid="{00000000-0005-0000-0000-0000680C0000}"/>
    <cellStyle name="Standard 3 3 2 7 4 4" xfId="53892" xr:uid="{00000000-0005-0000-0000-0000680C0000}"/>
    <cellStyle name="Standard 3 3 2 7 5" xfId="16848" xr:uid="{00000000-0005-0000-0000-0000680C0000}"/>
    <cellStyle name="Standard 3 3 2 7 6" xfId="30332" xr:uid="{00000000-0005-0000-0000-0000680C0000}"/>
    <cellStyle name="Standard 3 3 2 7 7" xfId="43823" xr:uid="{00000000-0005-0000-0000-0000680C0000}"/>
    <cellStyle name="Standard 3 3 2 8" xfId="3973" xr:uid="{00000000-0005-0000-0000-0000690C0000}"/>
    <cellStyle name="Standard 3 3 2 8 2" xfId="7330" xr:uid="{00000000-0005-0000-0000-0000690C0000}"/>
    <cellStyle name="Standard 3 3 2 8 2 2" xfId="20781" xr:uid="{00000000-0005-0000-0000-0000690C0000}"/>
    <cellStyle name="Standard 3 3 2 8 2 3" xfId="34265" xr:uid="{00000000-0005-0000-0000-0000690C0000}"/>
    <cellStyle name="Standard 3 3 2 8 2 4" xfId="47756" xr:uid="{00000000-0005-0000-0000-0000690C0000}"/>
    <cellStyle name="Standard 3 3 2 8 3" xfId="10686" xr:uid="{00000000-0005-0000-0000-0000690C0000}"/>
    <cellStyle name="Standard 3 3 2 8 3 2" xfId="24137" xr:uid="{00000000-0005-0000-0000-0000690C0000}"/>
    <cellStyle name="Standard 3 3 2 8 3 3" xfId="37621" xr:uid="{00000000-0005-0000-0000-0000690C0000}"/>
    <cellStyle name="Standard 3 3 2 8 3 4" xfId="51112" xr:uid="{00000000-0005-0000-0000-0000690C0000}"/>
    <cellStyle name="Standard 3 3 2 8 4" xfId="14042" xr:uid="{00000000-0005-0000-0000-0000690C0000}"/>
    <cellStyle name="Standard 3 3 2 8 4 2" xfId="27493" xr:uid="{00000000-0005-0000-0000-0000690C0000}"/>
    <cellStyle name="Standard 3 3 2 8 4 3" xfId="40977" xr:uid="{00000000-0005-0000-0000-0000690C0000}"/>
    <cellStyle name="Standard 3 3 2 8 4 4" xfId="54468" xr:uid="{00000000-0005-0000-0000-0000690C0000}"/>
    <cellStyle name="Standard 3 3 2 8 5" xfId="17424" xr:uid="{00000000-0005-0000-0000-0000690C0000}"/>
    <cellStyle name="Standard 3 3 2 8 6" xfId="30908" xr:uid="{00000000-0005-0000-0000-0000690C0000}"/>
    <cellStyle name="Standard 3 3 2 8 7" xfId="44399" xr:uid="{00000000-0005-0000-0000-0000690C0000}"/>
    <cellStyle name="Standard 3 3 2 9" xfId="4523" xr:uid="{00000000-0005-0000-0000-0000460C0000}"/>
    <cellStyle name="Standard 3 3 2 9 2" xfId="17974" xr:uid="{00000000-0005-0000-0000-0000460C0000}"/>
    <cellStyle name="Standard 3 3 2 9 3" xfId="31458" xr:uid="{00000000-0005-0000-0000-0000460C0000}"/>
    <cellStyle name="Standard 3 3 2 9 4" xfId="44949" xr:uid="{00000000-0005-0000-0000-0000460C0000}"/>
    <cellStyle name="Standard 3 4" xfId="365" xr:uid="{00000000-0005-0000-0000-000050020000}"/>
    <cellStyle name="Standard 3 4 2" xfId="497" xr:uid="{00000000-0005-0000-0000-000051020000}"/>
    <cellStyle name="Standard 3 4 3" xfId="689" xr:uid="{00000000-0005-0000-0000-000052020000}"/>
    <cellStyle name="Standard 3 5" xfId="451" xr:uid="{00000000-0005-0000-0000-000053020000}"/>
    <cellStyle name="Standard 3 6" xfId="802" xr:uid="{00000000-0005-0000-0000-000054020000}"/>
    <cellStyle name="Standard 3 6 10" xfId="11198" xr:uid="{00000000-0005-0000-0000-00006E0C0000}"/>
    <cellStyle name="Standard 3 6 10 2" xfId="24649" xr:uid="{00000000-0005-0000-0000-00006E0C0000}"/>
    <cellStyle name="Standard 3 6 10 3" xfId="38133" xr:uid="{00000000-0005-0000-0000-00006E0C0000}"/>
    <cellStyle name="Standard 3 6 10 4" xfId="51624" xr:uid="{00000000-0005-0000-0000-00006E0C0000}"/>
    <cellStyle name="Standard 3 6 11" xfId="14579" xr:uid="{00000000-0005-0000-0000-00006E0C0000}"/>
    <cellStyle name="Standard 3 6 12" xfId="28049" xr:uid="{00000000-0005-0000-0000-00006E0C0000}"/>
    <cellStyle name="Standard 3 6 13" xfId="41516" xr:uid="{00000000-0005-0000-0000-00006E0C0000}"/>
    <cellStyle name="Standard 3 6 2" xfId="1219" xr:uid="{00000000-0005-0000-0000-00006F0C0000}"/>
    <cellStyle name="Standard 3 6 2 10" xfId="14683" xr:uid="{00000000-0005-0000-0000-00006F0C0000}"/>
    <cellStyle name="Standard 3 6 2 11" xfId="28166" xr:uid="{00000000-0005-0000-0000-00006F0C0000}"/>
    <cellStyle name="Standard 3 6 2 12" xfId="41657" xr:uid="{00000000-0005-0000-0000-00006F0C0000}"/>
    <cellStyle name="Standard 3 6 2 2" xfId="1451" xr:uid="{00000000-0005-0000-0000-0000700C0000}"/>
    <cellStyle name="Standard 3 6 2 2 10" xfId="28416" xr:uid="{00000000-0005-0000-0000-0000700C0000}"/>
    <cellStyle name="Standard 3 6 2 2 11" xfId="41907" xr:uid="{00000000-0005-0000-0000-0000700C0000}"/>
    <cellStyle name="Standard 3 6 2 2 2" xfId="2025" xr:uid="{00000000-0005-0000-0000-0000710C0000}"/>
    <cellStyle name="Standard 3 6 2 2 2 2" xfId="3165" xr:uid="{00000000-0005-0000-0000-0000720C0000}"/>
    <cellStyle name="Standard 3 6 2 2 2 2 2" xfId="6526" xr:uid="{00000000-0005-0000-0000-0000720C0000}"/>
    <cellStyle name="Standard 3 6 2 2 2 2 2 2" xfId="19977" xr:uid="{00000000-0005-0000-0000-0000720C0000}"/>
    <cellStyle name="Standard 3 6 2 2 2 2 2 3" xfId="33461" xr:uid="{00000000-0005-0000-0000-0000720C0000}"/>
    <cellStyle name="Standard 3 6 2 2 2 2 2 4" xfId="46952" xr:uid="{00000000-0005-0000-0000-0000720C0000}"/>
    <cellStyle name="Standard 3 6 2 2 2 2 3" xfId="9882" xr:uid="{00000000-0005-0000-0000-0000720C0000}"/>
    <cellStyle name="Standard 3 6 2 2 2 2 3 2" xfId="23333" xr:uid="{00000000-0005-0000-0000-0000720C0000}"/>
    <cellStyle name="Standard 3 6 2 2 2 2 3 3" xfId="36817" xr:uid="{00000000-0005-0000-0000-0000720C0000}"/>
    <cellStyle name="Standard 3 6 2 2 2 2 3 4" xfId="50308" xr:uid="{00000000-0005-0000-0000-0000720C0000}"/>
    <cellStyle name="Standard 3 6 2 2 2 2 4" xfId="13238" xr:uid="{00000000-0005-0000-0000-0000720C0000}"/>
    <cellStyle name="Standard 3 6 2 2 2 2 4 2" xfId="26689" xr:uid="{00000000-0005-0000-0000-0000720C0000}"/>
    <cellStyle name="Standard 3 6 2 2 2 2 4 3" xfId="40173" xr:uid="{00000000-0005-0000-0000-0000720C0000}"/>
    <cellStyle name="Standard 3 6 2 2 2 2 4 4" xfId="53664" xr:uid="{00000000-0005-0000-0000-0000720C0000}"/>
    <cellStyle name="Standard 3 6 2 2 2 2 5" xfId="16620" xr:uid="{00000000-0005-0000-0000-0000720C0000}"/>
    <cellStyle name="Standard 3 6 2 2 2 2 6" xfId="30104" xr:uid="{00000000-0005-0000-0000-0000720C0000}"/>
    <cellStyle name="Standard 3 6 2 2 2 2 7" xfId="43595" xr:uid="{00000000-0005-0000-0000-0000720C0000}"/>
    <cellStyle name="Standard 3 6 2 2 2 3" xfId="5399" xr:uid="{00000000-0005-0000-0000-0000710C0000}"/>
    <cellStyle name="Standard 3 6 2 2 2 3 2" xfId="18850" xr:uid="{00000000-0005-0000-0000-0000710C0000}"/>
    <cellStyle name="Standard 3 6 2 2 2 3 3" xfId="32334" xr:uid="{00000000-0005-0000-0000-0000710C0000}"/>
    <cellStyle name="Standard 3 6 2 2 2 3 4" xfId="45825" xr:uid="{00000000-0005-0000-0000-0000710C0000}"/>
    <cellStyle name="Standard 3 6 2 2 2 4" xfId="8755" xr:uid="{00000000-0005-0000-0000-0000710C0000}"/>
    <cellStyle name="Standard 3 6 2 2 2 4 2" xfId="22206" xr:uid="{00000000-0005-0000-0000-0000710C0000}"/>
    <cellStyle name="Standard 3 6 2 2 2 4 3" xfId="35690" xr:uid="{00000000-0005-0000-0000-0000710C0000}"/>
    <cellStyle name="Standard 3 6 2 2 2 4 4" xfId="49181" xr:uid="{00000000-0005-0000-0000-0000710C0000}"/>
    <cellStyle name="Standard 3 6 2 2 2 5" xfId="12111" xr:uid="{00000000-0005-0000-0000-0000710C0000}"/>
    <cellStyle name="Standard 3 6 2 2 2 5 2" xfId="25562" xr:uid="{00000000-0005-0000-0000-0000710C0000}"/>
    <cellStyle name="Standard 3 6 2 2 2 5 3" xfId="39046" xr:uid="{00000000-0005-0000-0000-0000710C0000}"/>
    <cellStyle name="Standard 3 6 2 2 2 5 4" xfId="52537" xr:uid="{00000000-0005-0000-0000-0000710C0000}"/>
    <cellStyle name="Standard 3 6 2 2 2 6" xfId="15493" xr:uid="{00000000-0005-0000-0000-0000710C0000}"/>
    <cellStyle name="Standard 3 6 2 2 2 7" xfId="28977" xr:uid="{00000000-0005-0000-0000-0000710C0000}"/>
    <cellStyle name="Standard 3 6 2 2 2 8" xfId="42468" xr:uid="{00000000-0005-0000-0000-0000710C0000}"/>
    <cellStyle name="Standard 3 6 2 2 3" xfId="2605" xr:uid="{00000000-0005-0000-0000-0000730C0000}"/>
    <cellStyle name="Standard 3 6 2 2 3 2" xfId="5966" xr:uid="{00000000-0005-0000-0000-0000730C0000}"/>
    <cellStyle name="Standard 3 6 2 2 3 2 2" xfId="19417" xr:uid="{00000000-0005-0000-0000-0000730C0000}"/>
    <cellStyle name="Standard 3 6 2 2 3 2 3" xfId="32901" xr:uid="{00000000-0005-0000-0000-0000730C0000}"/>
    <cellStyle name="Standard 3 6 2 2 3 2 4" xfId="46392" xr:uid="{00000000-0005-0000-0000-0000730C0000}"/>
    <cellStyle name="Standard 3 6 2 2 3 3" xfId="9322" xr:uid="{00000000-0005-0000-0000-0000730C0000}"/>
    <cellStyle name="Standard 3 6 2 2 3 3 2" xfId="22773" xr:uid="{00000000-0005-0000-0000-0000730C0000}"/>
    <cellStyle name="Standard 3 6 2 2 3 3 3" xfId="36257" xr:uid="{00000000-0005-0000-0000-0000730C0000}"/>
    <cellStyle name="Standard 3 6 2 2 3 3 4" xfId="49748" xr:uid="{00000000-0005-0000-0000-0000730C0000}"/>
    <cellStyle name="Standard 3 6 2 2 3 4" xfId="12678" xr:uid="{00000000-0005-0000-0000-0000730C0000}"/>
    <cellStyle name="Standard 3 6 2 2 3 4 2" xfId="26129" xr:uid="{00000000-0005-0000-0000-0000730C0000}"/>
    <cellStyle name="Standard 3 6 2 2 3 4 3" xfId="39613" xr:uid="{00000000-0005-0000-0000-0000730C0000}"/>
    <cellStyle name="Standard 3 6 2 2 3 4 4" xfId="53104" xr:uid="{00000000-0005-0000-0000-0000730C0000}"/>
    <cellStyle name="Standard 3 6 2 2 3 5" xfId="16060" xr:uid="{00000000-0005-0000-0000-0000730C0000}"/>
    <cellStyle name="Standard 3 6 2 2 3 6" xfId="29544" xr:uid="{00000000-0005-0000-0000-0000730C0000}"/>
    <cellStyle name="Standard 3 6 2 2 3 7" xfId="43035" xr:uid="{00000000-0005-0000-0000-0000730C0000}"/>
    <cellStyle name="Standard 3 6 2 2 4" xfId="3710" xr:uid="{00000000-0005-0000-0000-0000740C0000}"/>
    <cellStyle name="Standard 3 6 2 2 4 2" xfId="7071" xr:uid="{00000000-0005-0000-0000-0000740C0000}"/>
    <cellStyle name="Standard 3 6 2 2 4 2 2" xfId="20522" xr:uid="{00000000-0005-0000-0000-0000740C0000}"/>
    <cellStyle name="Standard 3 6 2 2 4 2 3" xfId="34006" xr:uid="{00000000-0005-0000-0000-0000740C0000}"/>
    <cellStyle name="Standard 3 6 2 2 4 2 4" xfId="47497" xr:uid="{00000000-0005-0000-0000-0000740C0000}"/>
    <cellStyle name="Standard 3 6 2 2 4 3" xfId="10427" xr:uid="{00000000-0005-0000-0000-0000740C0000}"/>
    <cellStyle name="Standard 3 6 2 2 4 3 2" xfId="23878" xr:uid="{00000000-0005-0000-0000-0000740C0000}"/>
    <cellStyle name="Standard 3 6 2 2 4 3 3" xfId="37362" xr:uid="{00000000-0005-0000-0000-0000740C0000}"/>
    <cellStyle name="Standard 3 6 2 2 4 3 4" xfId="50853" xr:uid="{00000000-0005-0000-0000-0000740C0000}"/>
    <cellStyle name="Standard 3 6 2 2 4 4" xfId="13783" xr:uid="{00000000-0005-0000-0000-0000740C0000}"/>
    <cellStyle name="Standard 3 6 2 2 4 4 2" xfId="27234" xr:uid="{00000000-0005-0000-0000-0000740C0000}"/>
    <cellStyle name="Standard 3 6 2 2 4 4 3" xfId="40718" xr:uid="{00000000-0005-0000-0000-0000740C0000}"/>
    <cellStyle name="Standard 3 6 2 2 4 4 4" xfId="54209" xr:uid="{00000000-0005-0000-0000-0000740C0000}"/>
    <cellStyle name="Standard 3 6 2 2 4 5" xfId="17165" xr:uid="{00000000-0005-0000-0000-0000740C0000}"/>
    <cellStyle name="Standard 3 6 2 2 4 6" xfId="30649" xr:uid="{00000000-0005-0000-0000-0000740C0000}"/>
    <cellStyle name="Standard 3 6 2 2 4 7" xfId="44140" xr:uid="{00000000-0005-0000-0000-0000740C0000}"/>
    <cellStyle name="Standard 3 6 2 2 5" xfId="4290" xr:uid="{00000000-0005-0000-0000-0000750C0000}"/>
    <cellStyle name="Standard 3 6 2 2 5 2" xfId="7647" xr:uid="{00000000-0005-0000-0000-0000750C0000}"/>
    <cellStyle name="Standard 3 6 2 2 5 2 2" xfId="21098" xr:uid="{00000000-0005-0000-0000-0000750C0000}"/>
    <cellStyle name="Standard 3 6 2 2 5 2 3" xfId="34582" xr:uid="{00000000-0005-0000-0000-0000750C0000}"/>
    <cellStyle name="Standard 3 6 2 2 5 2 4" xfId="48073" xr:uid="{00000000-0005-0000-0000-0000750C0000}"/>
    <cellStyle name="Standard 3 6 2 2 5 3" xfId="11003" xr:uid="{00000000-0005-0000-0000-0000750C0000}"/>
    <cellStyle name="Standard 3 6 2 2 5 3 2" xfId="24454" xr:uid="{00000000-0005-0000-0000-0000750C0000}"/>
    <cellStyle name="Standard 3 6 2 2 5 3 3" xfId="37938" xr:uid="{00000000-0005-0000-0000-0000750C0000}"/>
    <cellStyle name="Standard 3 6 2 2 5 3 4" xfId="51429" xr:uid="{00000000-0005-0000-0000-0000750C0000}"/>
    <cellStyle name="Standard 3 6 2 2 5 4" xfId="14359" xr:uid="{00000000-0005-0000-0000-0000750C0000}"/>
    <cellStyle name="Standard 3 6 2 2 5 4 2" xfId="27810" xr:uid="{00000000-0005-0000-0000-0000750C0000}"/>
    <cellStyle name="Standard 3 6 2 2 5 4 3" xfId="41294" xr:uid="{00000000-0005-0000-0000-0000750C0000}"/>
    <cellStyle name="Standard 3 6 2 2 5 4 4" xfId="54785" xr:uid="{00000000-0005-0000-0000-0000750C0000}"/>
    <cellStyle name="Standard 3 6 2 2 5 5" xfId="17741" xr:uid="{00000000-0005-0000-0000-0000750C0000}"/>
    <cellStyle name="Standard 3 6 2 2 5 6" xfId="31225" xr:uid="{00000000-0005-0000-0000-0000750C0000}"/>
    <cellStyle name="Standard 3 6 2 2 5 7" xfId="44716" xr:uid="{00000000-0005-0000-0000-0000750C0000}"/>
    <cellStyle name="Standard 3 6 2 2 6" xfId="4840" xr:uid="{00000000-0005-0000-0000-0000700C0000}"/>
    <cellStyle name="Standard 3 6 2 2 6 2" xfId="18291" xr:uid="{00000000-0005-0000-0000-0000700C0000}"/>
    <cellStyle name="Standard 3 6 2 2 6 3" xfId="31775" xr:uid="{00000000-0005-0000-0000-0000700C0000}"/>
    <cellStyle name="Standard 3 6 2 2 6 4" xfId="45266" xr:uid="{00000000-0005-0000-0000-0000700C0000}"/>
    <cellStyle name="Standard 3 6 2 2 7" xfId="8196" xr:uid="{00000000-0005-0000-0000-0000700C0000}"/>
    <cellStyle name="Standard 3 6 2 2 7 2" xfId="21647" xr:uid="{00000000-0005-0000-0000-0000700C0000}"/>
    <cellStyle name="Standard 3 6 2 2 7 3" xfId="35131" xr:uid="{00000000-0005-0000-0000-0000700C0000}"/>
    <cellStyle name="Standard 3 6 2 2 7 4" xfId="48622" xr:uid="{00000000-0005-0000-0000-0000700C0000}"/>
    <cellStyle name="Standard 3 6 2 2 8" xfId="11552" xr:uid="{00000000-0005-0000-0000-0000700C0000}"/>
    <cellStyle name="Standard 3 6 2 2 8 2" xfId="25003" xr:uid="{00000000-0005-0000-0000-0000700C0000}"/>
    <cellStyle name="Standard 3 6 2 2 8 3" xfId="38487" xr:uid="{00000000-0005-0000-0000-0000700C0000}"/>
    <cellStyle name="Standard 3 6 2 2 8 4" xfId="51978" xr:uid="{00000000-0005-0000-0000-0000700C0000}"/>
    <cellStyle name="Standard 3 6 2 2 9" xfId="14933" xr:uid="{00000000-0005-0000-0000-0000700C0000}"/>
    <cellStyle name="Standard 3 6 2 3" xfId="1776" xr:uid="{00000000-0005-0000-0000-0000760C0000}"/>
    <cellStyle name="Standard 3 6 2 3 2" xfId="2915" xr:uid="{00000000-0005-0000-0000-0000770C0000}"/>
    <cellStyle name="Standard 3 6 2 3 2 2" xfId="6276" xr:uid="{00000000-0005-0000-0000-0000770C0000}"/>
    <cellStyle name="Standard 3 6 2 3 2 2 2" xfId="19727" xr:uid="{00000000-0005-0000-0000-0000770C0000}"/>
    <cellStyle name="Standard 3 6 2 3 2 2 3" xfId="33211" xr:uid="{00000000-0005-0000-0000-0000770C0000}"/>
    <cellStyle name="Standard 3 6 2 3 2 2 4" xfId="46702" xr:uid="{00000000-0005-0000-0000-0000770C0000}"/>
    <cellStyle name="Standard 3 6 2 3 2 3" xfId="9632" xr:uid="{00000000-0005-0000-0000-0000770C0000}"/>
    <cellStyle name="Standard 3 6 2 3 2 3 2" xfId="23083" xr:uid="{00000000-0005-0000-0000-0000770C0000}"/>
    <cellStyle name="Standard 3 6 2 3 2 3 3" xfId="36567" xr:uid="{00000000-0005-0000-0000-0000770C0000}"/>
    <cellStyle name="Standard 3 6 2 3 2 3 4" xfId="50058" xr:uid="{00000000-0005-0000-0000-0000770C0000}"/>
    <cellStyle name="Standard 3 6 2 3 2 4" xfId="12988" xr:uid="{00000000-0005-0000-0000-0000770C0000}"/>
    <cellStyle name="Standard 3 6 2 3 2 4 2" xfId="26439" xr:uid="{00000000-0005-0000-0000-0000770C0000}"/>
    <cellStyle name="Standard 3 6 2 3 2 4 3" xfId="39923" xr:uid="{00000000-0005-0000-0000-0000770C0000}"/>
    <cellStyle name="Standard 3 6 2 3 2 4 4" xfId="53414" xr:uid="{00000000-0005-0000-0000-0000770C0000}"/>
    <cellStyle name="Standard 3 6 2 3 2 5" xfId="16370" xr:uid="{00000000-0005-0000-0000-0000770C0000}"/>
    <cellStyle name="Standard 3 6 2 3 2 6" xfId="29854" xr:uid="{00000000-0005-0000-0000-0000770C0000}"/>
    <cellStyle name="Standard 3 6 2 3 2 7" xfId="43345" xr:uid="{00000000-0005-0000-0000-0000770C0000}"/>
    <cellStyle name="Standard 3 6 2 3 3" xfId="5149" xr:uid="{00000000-0005-0000-0000-0000760C0000}"/>
    <cellStyle name="Standard 3 6 2 3 3 2" xfId="18600" xr:uid="{00000000-0005-0000-0000-0000760C0000}"/>
    <cellStyle name="Standard 3 6 2 3 3 3" xfId="32084" xr:uid="{00000000-0005-0000-0000-0000760C0000}"/>
    <cellStyle name="Standard 3 6 2 3 3 4" xfId="45575" xr:uid="{00000000-0005-0000-0000-0000760C0000}"/>
    <cellStyle name="Standard 3 6 2 3 4" xfId="8505" xr:uid="{00000000-0005-0000-0000-0000760C0000}"/>
    <cellStyle name="Standard 3 6 2 3 4 2" xfId="21956" xr:uid="{00000000-0005-0000-0000-0000760C0000}"/>
    <cellStyle name="Standard 3 6 2 3 4 3" xfId="35440" xr:uid="{00000000-0005-0000-0000-0000760C0000}"/>
    <cellStyle name="Standard 3 6 2 3 4 4" xfId="48931" xr:uid="{00000000-0005-0000-0000-0000760C0000}"/>
    <cellStyle name="Standard 3 6 2 3 5" xfId="11861" xr:uid="{00000000-0005-0000-0000-0000760C0000}"/>
    <cellStyle name="Standard 3 6 2 3 5 2" xfId="25312" xr:uid="{00000000-0005-0000-0000-0000760C0000}"/>
    <cellStyle name="Standard 3 6 2 3 5 3" xfId="38796" xr:uid="{00000000-0005-0000-0000-0000760C0000}"/>
    <cellStyle name="Standard 3 6 2 3 5 4" xfId="52287" xr:uid="{00000000-0005-0000-0000-0000760C0000}"/>
    <cellStyle name="Standard 3 6 2 3 6" xfId="15243" xr:uid="{00000000-0005-0000-0000-0000760C0000}"/>
    <cellStyle name="Standard 3 6 2 3 7" xfId="28727" xr:uid="{00000000-0005-0000-0000-0000760C0000}"/>
    <cellStyle name="Standard 3 6 2 3 8" xfId="42218" xr:uid="{00000000-0005-0000-0000-0000760C0000}"/>
    <cellStyle name="Standard 3 6 2 4" xfId="2354" xr:uid="{00000000-0005-0000-0000-0000780C0000}"/>
    <cellStyle name="Standard 3 6 2 4 2" xfId="5716" xr:uid="{00000000-0005-0000-0000-0000780C0000}"/>
    <cellStyle name="Standard 3 6 2 4 2 2" xfId="19167" xr:uid="{00000000-0005-0000-0000-0000780C0000}"/>
    <cellStyle name="Standard 3 6 2 4 2 3" xfId="32651" xr:uid="{00000000-0005-0000-0000-0000780C0000}"/>
    <cellStyle name="Standard 3 6 2 4 2 4" xfId="46142" xr:uid="{00000000-0005-0000-0000-0000780C0000}"/>
    <cellStyle name="Standard 3 6 2 4 3" xfId="9072" xr:uid="{00000000-0005-0000-0000-0000780C0000}"/>
    <cellStyle name="Standard 3 6 2 4 3 2" xfId="22523" xr:uid="{00000000-0005-0000-0000-0000780C0000}"/>
    <cellStyle name="Standard 3 6 2 4 3 3" xfId="36007" xr:uid="{00000000-0005-0000-0000-0000780C0000}"/>
    <cellStyle name="Standard 3 6 2 4 3 4" xfId="49498" xr:uid="{00000000-0005-0000-0000-0000780C0000}"/>
    <cellStyle name="Standard 3 6 2 4 4" xfId="12428" xr:uid="{00000000-0005-0000-0000-0000780C0000}"/>
    <cellStyle name="Standard 3 6 2 4 4 2" xfId="25879" xr:uid="{00000000-0005-0000-0000-0000780C0000}"/>
    <cellStyle name="Standard 3 6 2 4 4 3" xfId="39363" xr:uid="{00000000-0005-0000-0000-0000780C0000}"/>
    <cellStyle name="Standard 3 6 2 4 4 4" xfId="52854" xr:uid="{00000000-0005-0000-0000-0000780C0000}"/>
    <cellStyle name="Standard 3 6 2 4 5" xfId="15810" xr:uid="{00000000-0005-0000-0000-0000780C0000}"/>
    <cellStyle name="Standard 3 6 2 4 6" xfId="29294" xr:uid="{00000000-0005-0000-0000-0000780C0000}"/>
    <cellStyle name="Standard 3 6 2 4 7" xfId="42785" xr:uid="{00000000-0005-0000-0000-0000780C0000}"/>
    <cellStyle name="Standard 3 6 2 5" xfId="3460" xr:uid="{00000000-0005-0000-0000-0000790C0000}"/>
    <cellStyle name="Standard 3 6 2 5 2" xfId="6821" xr:uid="{00000000-0005-0000-0000-0000790C0000}"/>
    <cellStyle name="Standard 3 6 2 5 2 2" xfId="20272" xr:uid="{00000000-0005-0000-0000-0000790C0000}"/>
    <cellStyle name="Standard 3 6 2 5 2 3" xfId="33756" xr:uid="{00000000-0005-0000-0000-0000790C0000}"/>
    <cellStyle name="Standard 3 6 2 5 2 4" xfId="47247" xr:uid="{00000000-0005-0000-0000-0000790C0000}"/>
    <cellStyle name="Standard 3 6 2 5 3" xfId="10177" xr:uid="{00000000-0005-0000-0000-0000790C0000}"/>
    <cellStyle name="Standard 3 6 2 5 3 2" xfId="23628" xr:uid="{00000000-0005-0000-0000-0000790C0000}"/>
    <cellStyle name="Standard 3 6 2 5 3 3" xfId="37112" xr:uid="{00000000-0005-0000-0000-0000790C0000}"/>
    <cellStyle name="Standard 3 6 2 5 3 4" xfId="50603" xr:uid="{00000000-0005-0000-0000-0000790C0000}"/>
    <cellStyle name="Standard 3 6 2 5 4" xfId="13533" xr:uid="{00000000-0005-0000-0000-0000790C0000}"/>
    <cellStyle name="Standard 3 6 2 5 4 2" xfId="26984" xr:uid="{00000000-0005-0000-0000-0000790C0000}"/>
    <cellStyle name="Standard 3 6 2 5 4 3" xfId="40468" xr:uid="{00000000-0005-0000-0000-0000790C0000}"/>
    <cellStyle name="Standard 3 6 2 5 4 4" xfId="53959" xr:uid="{00000000-0005-0000-0000-0000790C0000}"/>
    <cellStyle name="Standard 3 6 2 5 5" xfId="16915" xr:uid="{00000000-0005-0000-0000-0000790C0000}"/>
    <cellStyle name="Standard 3 6 2 5 6" xfId="30399" xr:uid="{00000000-0005-0000-0000-0000790C0000}"/>
    <cellStyle name="Standard 3 6 2 5 7" xfId="43890" xr:uid="{00000000-0005-0000-0000-0000790C0000}"/>
    <cellStyle name="Standard 3 6 2 6" xfId="4040" xr:uid="{00000000-0005-0000-0000-00007A0C0000}"/>
    <cellStyle name="Standard 3 6 2 6 2" xfId="7397" xr:uid="{00000000-0005-0000-0000-00007A0C0000}"/>
    <cellStyle name="Standard 3 6 2 6 2 2" xfId="20848" xr:uid="{00000000-0005-0000-0000-00007A0C0000}"/>
    <cellStyle name="Standard 3 6 2 6 2 3" xfId="34332" xr:uid="{00000000-0005-0000-0000-00007A0C0000}"/>
    <cellStyle name="Standard 3 6 2 6 2 4" xfId="47823" xr:uid="{00000000-0005-0000-0000-00007A0C0000}"/>
    <cellStyle name="Standard 3 6 2 6 3" xfId="10753" xr:uid="{00000000-0005-0000-0000-00007A0C0000}"/>
    <cellStyle name="Standard 3 6 2 6 3 2" xfId="24204" xr:uid="{00000000-0005-0000-0000-00007A0C0000}"/>
    <cellStyle name="Standard 3 6 2 6 3 3" xfId="37688" xr:uid="{00000000-0005-0000-0000-00007A0C0000}"/>
    <cellStyle name="Standard 3 6 2 6 3 4" xfId="51179" xr:uid="{00000000-0005-0000-0000-00007A0C0000}"/>
    <cellStyle name="Standard 3 6 2 6 4" xfId="14109" xr:uid="{00000000-0005-0000-0000-00007A0C0000}"/>
    <cellStyle name="Standard 3 6 2 6 4 2" xfId="27560" xr:uid="{00000000-0005-0000-0000-00007A0C0000}"/>
    <cellStyle name="Standard 3 6 2 6 4 3" xfId="41044" xr:uid="{00000000-0005-0000-0000-00007A0C0000}"/>
    <cellStyle name="Standard 3 6 2 6 4 4" xfId="54535" xr:uid="{00000000-0005-0000-0000-00007A0C0000}"/>
    <cellStyle name="Standard 3 6 2 6 5" xfId="17491" xr:uid="{00000000-0005-0000-0000-00007A0C0000}"/>
    <cellStyle name="Standard 3 6 2 6 6" xfId="30975" xr:uid="{00000000-0005-0000-0000-00007A0C0000}"/>
    <cellStyle name="Standard 3 6 2 6 7" xfId="44466" xr:uid="{00000000-0005-0000-0000-00007A0C0000}"/>
    <cellStyle name="Standard 3 6 2 7" xfId="4590" xr:uid="{00000000-0005-0000-0000-00006F0C0000}"/>
    <cellStyle name="Standard 3 6 2 7 2" xfId="18041" xr:uid="{00000000-0005-0000-0000-00006F0C0000}"/>
    <cellStyle name="Standard 3 6 2 7 3" xfId="31525" xr:uid="{00000000-0005-0000-0000-00006F0C0000}"/>
    <cellStyle name="Standard 3 6 2 7 4" xfId="45016" xr:uid="{00000000-0005-0000-0000-00006F0C0000}"/>
    <cellStyle name="Standard 3 6 2 8" xfId="7946" xr:uid="{00000000-0005-0000-0000-00006F0C0000}"/>
    <cellStyle name="Standard 3 6 2 8 2" xfId="21397" xr:uid="{00000000-0005-0000-0000-00006F0C0000}"/>
    <cellStyle name="Standard 3 6 2 8 3" xfId="34881" xr:uid="{00000000-0005-0000-0000-00006F0C0000}"/>
    <cellStyle name="Standard 3 6 2 8 4" xfId="48372" xr:uid="{00000000-0005-0000-0000-00006F0C0000}"/>
    <cellStyle name="Standard 3 6 2 9" xfId="11302" xr:uid="{00000000-0005-0000-0000-00006F0C0000}"/>
    <cellStyle name="Standard 3 6 2 9 2" xfId="24753" xr:uid="{00000000-0005-0000-0000-00006F0C0000}"/>
    <cellStyle name="Standard 3 6 2 9 3" xfId="38237" xr:uid="{00000000-0005-0000-0000-00006F0C0000}"/>
    <cellStyle name="Standard 3 6 2 9 4" xfId="51728" xr:uid="{00000000-0005-0000-0000-00006F0C0000}"/>
    <cellStyle name="Standard 3 6 3" xfId="1353" xr:uid="{00000000-0005-0000-0000-00007B0C0000}"/>
    <cellStyle name="Standard 3 6 3 10" xfId="28315" xr:uid="{00000000-0005-0000-0000-00007B0C0000}"/>
    <cellStyle name="Standard 3 6 3 11" xfId="41806" xr:uid="{00000000-0005-0000-0000-00007B0C0000}"/>
    <cellStyle name="Standard 3 6 3 2" xfId="1924" xr:uid="{00000000-0005-0000-0000-00007C0C0000}"/>
    <cellStyle name="Standard 3 6 3 2 2" xfId="3064" xr:uid="{00000000-0005-0000-0000-00007D0C0000}"/>
    <cellStyle name="Standard 3 6 3 2 2 2" xfId="6425" xr:uid="{00000000-0005-0000-0000-00007D0C0000}"/>
    <cellStyle name="Standard 3 6 3 2 2 2 2" xfId="19876" xr:uid="{00000000-0005-0000-0000-00007D0C0000}"/>
    <cellStyle name="Standard 3 6 3 2 2 2 3" xfId="33360" xr:uid="{00000000-0005-0000-0000-00007D0C0000}"/>
    <cellStyle name="Standard 3 6 3 2 2 2 4" xfId="46851" xr:uid="{00000000-0005-0000-0000-00007D0C0000}"/>
    <cellStyle name="Standard 3 6 3 2 2 3" xfId="9781" xr:uid="{00000000-0005-0000-0000-00007D0C0000}"/>
    <cellStyle name="Standard 3 6 3 2 2 3 2" xfId="23232" xr:uid="{00000000-0005-0000-0000-00007D0C0000}"/>
    <cellStyle name="Standard 3 6 3 2 2 3 3" xfId="36716" xr:uid="{00000000-0005-0000-0000-00007D0C0000}"/>
    <cellStyle name="Standard 3 6 3 2 2 3 4" xfId="50207" xr:uid="{00000000-0005-0000-0000-00007D0C0000}"/>
    <cellStyle name="Standard 3 6 3 2 2 4" xfId="13137" xr:uid="{00000000-0005-0000-0000-00007D0C0000}"/>
    <cellStyle name="Standard 3 6 3 2 2 4 2" xfId="26588" xr:uid="{00000000-0005-0000-0000-00007D0C0000}"/>
    <cellStyle name="Standard 3 6 3 2 2 4 3" xfId="40072" xr:uid="{00000000-0005-0000-0000-00007D0C0000}"/>
    <cellStyle name="Standard 3 6 3 2 2 4 4" xfId="53563" xr:uid="{00000000-0005-0000-0000-00007D0C0000}"/>
    <cellStyle name="Standard 3 6 3 2 2 5" xfId="16519" xr:uid="{00000000-0005-0000-0000-00007D0C0000}"/>
    <cellStyle name="Standard 3 6 3 2 2 6" xfId="30003" xr:uid="{00000000-0005-0000-0000-00007D0C0000}"/>
    <cellStyle name="Standard 3 6 3 2 2 7" xfId="43494" xr:uid="{00000000-0005-0000-0000-00007D0C0000}"/>
    <cellStyle name="Standard 3 6 3 2 3" xfId="5298" xr:uid="{00000000-0005-0000-0000-00007C0C0000}"/>
    <cellStyle name="Standard 3 6 3 2 3 2" xfId="18749" xr:uid="{00000000-0005-0000-0000-00007C0C0000}"/>
    <cellStyle name="Standard 3 6 3 2 3 3" xfId="32233" xr:uid="{00000000-0005-0000-0000-00007C0C0000}"/>
    <cellStyle name="Standard 3 6 3 2 3 4" xfId="45724" xr:uid="{00000000-0005-0000-0000-00007C0C0000}"/>
    <cellStyle name="Standard 3 6 3 2 4" xfId="8654" xr:uid="{00000000-0005-0000-0000-00007C0C0000}"/>
    <cellStyle name="Standard 3 6 3 2 4 2" xfId="22105" xr:uid="{00000000-0005-0000-0000-00007C0C0000}"/>
    <cellStyle name="Standard 3 6 3 2 4 3" xfId="35589" xr:uid="{00000000-0005-0000-0000-00007C0C0000}"/>
    <cellStyle name="Standard 3 6 3 2 4 4" xfId="49080" xr:uid="{00000000-0005-0000-0000-00007C0C0000}"/>
    <cellStyle name="Standard 3 6 3 2 5" xfId="12010" xr:uid="{00000000-0005-0000-0000-00007C0C0000}"/>
    <cellStyle name="Standard 3 6 3 2 5 2" xfId="25461" xr:uid="{00000000-0005-0000-0000-00007C0C0000}"/>
    <cellStyle name="Standard 3 6 3 2 5 3" xfId="38945" xr:uid="{00000000-0005-0000-0000-00007C0C0000}"/>
    <cellStyle name="Standard 3 6 3 2 5 4" xfId="52436" xr:uid="{00000000-0005-0000-0000-00007C0C0000}"/>
    <cellStyle name="Standard 3 6 3 2 6" xfId="15392" xr:uid="{00000000-0005-0000-0000-00007C0C0000}"/>
    <cellStyle name="Standard 3 6 3 2 7" xfId="28876" xr:uid="{00000000-0005-0000-0000-00007C0C0000}"/>
    <cellStyle name="Standard 3 6 3 2 8" xfId="42367" xr:uid="{00000000-0005-0000-0000-00007C0C0000}"/>
    <cellStyle name="Standard 3 6 3 3" xfId="2504" xr:uid="{00000000-0005-0000-0000-00007E0C0000}"/>
    <cellStyle name="Standard 3 6 3 3 2" xfId="5865" xr:uid="{00000000-0005-0000-0000-00007E0C0000}"/>
    <cellStyle name="Standard 3 6 3 3 2 2" xfId="19316" xr:uid="{00000000-0005-0000-0000-00007E0C0000}"/>
    <cellStyle name="Standard 3 6 3 3 2 3" xfId="32800" xr:uid="{00000000-0005-0000-0000-00007E0C0000}"/>
    <cellStyle name="Standard 3 6 3 3 2 4" xfId="46291" xr:uid="{00000000-0005-0000-0000-00007E0C0000}"/>
    <cellStyle name="Standard 3 6 3 3 3" xfId="9221" xr:uid="{00000000-0005-0000-0000-00007E0C0000}"/>
    <cellStyle name="Standard 3 6 3 3 3 2" xfId="22672" xr:uid="{00000000-0005-0000-0000-00007E0C0000}"/>
    <cellStyle name="Standard 3 6 3 3 3 3" xfId="36156" xr:uid="{00000000-0005-0000-0000-00007E0C0000}"/>
    <cellStyle name="Standard 3 6 3 3 3 4" xfId="49647" xr:uid="{00000000-0005-0000-0000-00007E0C0000}"/>
    <cellStyle name="Standard 3 6 3 3 4" xfId="12577" xr:uid="{00000000-0005-0000-0000-00007E0C0000}"/>
    <cellStyle name="Standard 3 6 3 3 4 2" xfId="26028" xr:uid="{00000000-0005-0000-0000-00007E0C0000}"/>
    <cellStyle name="Standard 3 6 3 3 4 3" xfId="39512" xr:uid="{00000000-0005-0000-0000-00007E0C0000}"/>
    <cellStyle name="Standard 3 6 3 3 4 4" xfId="53003" xr:uid="{00000000-0005-0000-0000-00007E0C0000}"/>
    <cellStyle name="Standard 3 6 3 3 5" xfId="15959" xr:uid="{00000000-0005-0000-0000-00007E0C0000}"/>
    <cellStyle name="Standard 3 6 3 3 6" xfId="29443" xr:uid="{00000000-0005-0000-0000-00007E0C0000}"/>
    <cellStyle name="Standard 3 6 3 3 7" xfId="42934" xr:uid="{00000000-0005-0000-0000-00007E0C0000}"/>
    <cellStyle name="Standard 3 6 3 4" xfId="3609" xr:uid="{00000000-0005-0000-0000-00007F0C0000}"/>
    <cellStyle name="Standard 3 6 3 4 2" xfId="6970" xr:uid="{00000000-0005-0000-0000-00007F0C0000}"/>
    <cellStyle name="Standard 3 6 3 4 2 2" xfId="20421" xr:uid="{00000000-0005-0000-0000-00007F0C0000}"/>
    <cellStyle name="Standard 3 6 3 4 2 3" xfId="33905" xr:uid="{00000000-0005-0000-0000-00007F0C0000}"/>
    <cellStyle name="Standard 3 6 3 4 2 4" xfId="47396" xr:uid="{00000000-0005-0000-0000-00007F0C0000}"/>
    <cellStyle name="Standard 3 6 3 4 3" xfId="10326" xr:uid="{00000000-0005-0000-0000-00007F0C0000}"/>
    <cellStyle name="Standard 3 6 3 4 3 2" xfId="23777" xr:uid="{00000000-0005-0000-0000-00007F0C0000}"/>
    <cellStyle name="Standard 3 6 3 4 3 3" xfId="37261" xr:uid="{00000000-0005-0000-0000-00007F0C0000}"/>
    <cellStyle name="Standard 3 6 3 4 3 4" xfId="50752" xr:uid="{00000000-0005-0000-0000-00007F0C0000}"/>
    <cellStyle name="Standard 3 6 3 4 4" xfId="13682" xr:uid="{00000000-0005-0000-0000-00007F0C0000}"/>
    <cellStyle name="Standard 3 6 3 4 4 2" xfId="27133" xr:uid="{00000000-0005-0000-0000-00007F0C0000}"/>
    <cellStyle name="Standard 3 6 3 4 4 3" xfId="40617" xr:uid="{00000000-0005-0000-0000-00007F0C0000}"/>
    <cellStyle name="Standard 3 6 3 4 4 4" xfId="54108" xr:uid="{00000000-0005-0000-0000-00007F0C0000}"/>
    <cellStyle name="Standard 3 6 3 4 5" xfId="17064" xr:uid="{00000000-0005-0000-0000-00007F0C0000}"/>
    <cellStyle name="Standard 3 6 3 4 6" xfId="30548" xr:uid="{00000000-0005-0000-0000-00007F0C0000}"/>
    <cellStyle name="Standard 3 6 3 4 7" xfId="44039" xr:uid="{00000000-0005-0000-0000-00007F0C0000}"/>
    <cellStyle name="Standard 3 6 3 5" xfId="4189" xr:uid="{00000000-0005-0000-0000-0000800C0000}"/>
    <cellStyle name="Standard 3 6 3 5 2" xfId="7546" xr:uid="{00000000-0005-0000-0000-0000800C0000}"/>
    <cellStyle name="Standard 3 6 3 5 2 2" xfId="20997" xr:uid="{00000000-0005-0000-0000-0000800C0000}"/>
    <cellStyle name="Standard 3 6 3 5 2 3" xfId="34481" xr:uid="{00000000-0005-0000-0000-0000800C0000}"/>
    <cellStyle name="Standard 3 6 3 5 2 4" xfId="47972" xr:uid="{00000000-0005-0000-0000-0000800C0000}"/>
    <cellStyle name="Standard 3 6 3 5 3" xfId="10902" xr:uid="{00000000-0005-0000-0000-0000800C0000}"/>
    <cellStyle name="Standard 3 6 3 5 3 2" xfId="24353" xr:uid="{00000000-0005-0000-0000-0000800C0000}"/>
    <cellStyle name="Standard 3 6 3 5 3 3" xfId="37837" xr:uid="{00000000-0005-0000-0000-0000800C0000}"/>
    <cellStyle name="Standard 3 6 3 5 3 4" xfId="51328" xr:uid="{00000000-0005-0000-0000-0000800C0000}"/>
    <cellStyle name="Standard 3 6 3 5 4" xfId="14258" xr:uid="{00000000-0005-0000-0000-0000800C0000}"/>
    <cellStyle name="Standard 3 6 3 5 4 2" xfId="27709" xr:uid="{00000000-0005-0000-0000-0000800C0000}"/>
    <cellStyle name="Standard 3 6 3 5 4 3" xfId="41193" xr:uid="{00000000-0005-0000-0000-0000800C0000}"/>
    <cellStyle name="Standard 3 6 3 5 4 4" xfId="54684" xr:uid="{00000000-0005-0000-0000-0000800C0000}"/>
    <cellStyle name="Standard 3 6 3 5 5" xfId="17640" xr:uid="{00000000-0005-0000-0000-0000800C0000}"/>
    <cellStyle name="Standard 3 6 3 5 6" xfId="31124" xr:uid="{00000000-0005-0000-0000-0000800C0000}"/>
    <cellStyle name="Standard 3 6 3 5 7" xfId="44615" xr:uid="{00000000-0005-0000-0000-0000800C0000}"/>
    <cellStyle name="Standard 3 6 3 6" xfId="4739" xr:uid="{00000000-0005-0000-0000-00007B0C0000}"/>
    <cellStyle name="Standard 3 6 3 6 2" xfId="18190" xr:uid="{00000000-0005-0000-0000-00007B0C0000}"/>
    <cellStyle name="Standard 3 6 3 6 3" xfId="31674" xr:uid="{00000000-0005-0000-0000-00007B0C0000}"/>
    <cellStyle name="Standard 3 6 3 6 4" xfId="45165" xr:uid="{00000000-0005-0000-0000-00007B0C0000}"/>
    <cellStyle name="Standard 3 6 3 7" xfId="8095" xr:uid="{00000000-0005-0000-0000-00007B0C0000}"/>
    <cellStyle name="Standard 3 6 3 7 2" xfId="21546" xr:uid="{00000000-0005-0000-0000-00007B0C0000}"/>
    <cellStyle name="Standard 3 6 3 7 3" xfId="35030" xr:uid="{00000000-0005-0000-0000-00007B0C0000}"/>
    <cellStyle name="Standard 3 6 3 7 4" xfId="48521" xr:uid="{00000000-0005-0000-0000-00007B0C0000}"/>
    <cellStyle name="Standard 3 6 3 8" xfId="11451" xr:uid="{00000000-0005-0000-0000-00007B0C0000}"/>
    <cellStyle name="Standard 3 6 3 8 2" xfId="24902" xr:uid="{00000000-0005-0000-0000-00007B0C0000}"/>
    <cellStyle name="Standard 3 6 3 8 3" xfId="38386" xr:uid="{00000000-0005-0000-0000-00007B0C0000}"/>
    <cellStyle name="Standard 3 6 3 8 4" xfId="51877" xr:uid="{00000000-0005-0000-0000-00007B0C0000}"/>
    <cellStyle name="Standard 3 6 3 9" xfId="14832" xr:uid="{00000000-0005-0000-0000-00007B0C0000}"/>
    <cellStyle name="Standard 3 6 4" xfId="1678" xr:uid="{00000000-0005-0000-0000-0000810C0000}"/>
    <cellStyle name="Standard 3 6 4 2" xfId="2814" xr:uid="{00000000-0005-0000-0000-0000820C0000}"/>
    <cellStyle name="Standard 3 6 4 2 2" xfId="6175" xr:uid="{00000000-0005-0000-0000-0000820C0000}"/>
    <cellStyle name="Standard 3 6 4 2 2 2" xfId="19626" xr:uid="{00000000-0005-0000-0000-0000820C0000}"/>
    <cellStyle name="Standard 3 6 4 2 2 3" xfId="33110" xr:uid="{00000000-0005-0000-0000-0000820C0000}"/>
    <cellStyle name="Standard 3 6 4 2 2 4" xfId="46601" xr:uid="{00000000-0005-0000-0000-0000820C0000}"/>
    <cellStyle name="Standard 3 6 4 2 3" xfId="9531" xr:uid="{00000000-0005-0000-0000-0000820C0000}"/>
    <cellStyle name="Standard 3 6 4 2 3 2" xfId="22982" xr:uid="{00000000-0005-0000-0000-0000820C0000}"/>
    <cellStyle name="Standard 3 6 4 2 3 3" xfId="36466" xr:uid="{00000000-0005-0000-0000-0000820C0000}"/>
    <cellStyle name="Standard 3 6 4 2 3 4" xfId="49957" xr:uid="{00000000-0005-0000-0000-0000820C0000}"/>
    <cellStyle name="Standard 3 6 4 2 4" xfId="12887" xr:uid="{00000000-0005-0000-0000-0000820C0000}"/>
    <cellStyle name="Standard 3 6 4 2 4 2" xfId="26338" xr:uid="{00000000-0005-0000-0000-0000820C0000}"/>
    <cellStyle name="Standard 3 6 4 2 4 3" xfId="39822" xr:uid="{00000000-0005-0000-0000-0000820C0000}"/>
    <cellStyle name="Standard 3 6 4 2 4 4" xfId="53313" xr:uid="{00000000-0005-0000-0000-0000820C0000}"/>
    <cellStyle name="Standard 3 6 4 2 5" xfId="16269" xr:uid="{00000000-0005-0000-0000-0000820C0000}"/>
    <cellStyle name="Standard 3 6 4 2 6" xfId="29753" xr:uid="{00000000-0005-0000-0000-0000820C0000}"/>
    <cellStyle name="Standard 3 6 4 2 7" xfId="43244" xr:uid="{00000000-0005-0000-0000-0000820C0000}"/>
    <cellStyle name="Standard 3 6 4 3" xfId="5048" xr:uid="{00000000-0005-0000-0000-0000810C0000}"/>
    <cellStyle name="Standard 3 6 4 3 2" xfId="18499" xr:uid="{00000000-0005-0000-0000-0000810C0000}"/>
    <cellStyle name="Standard 3 6 4 3 3" xfId="31983" xr:uid="{00000000-0005-0000-0000-0000810C0000}"/>
    <cellStyle name="Standard 3 6 4 3 4" xfId="45474" xr:uid="{00000000-0005-0000-0000-0000810C0000}"/>
    <cellStyle name="Standard 3 6 4 4" xfId="8404" xr:uid="{00000000-0005-0000-0000-0000810C0000}"/>
    <cellStyle name="Standard 3 6 4 4 2" xfId="21855" xr:uid="{00000000-0005-0000-0000-0000810C0000}"/>
    <cellStyle name="Standard 3 6 4 4 3" xfId="35339" xr:uid="{00000000-0005-0000-0000-0000810C0000}"/>
    <cellStyle name="Standard 3 6 4 4 4" xfId="48830" xr:uid="{00000000-0005-0000-0000-0000810C0000}"/>
    <cellStyle name="Standard 3 6 4 5" xfId="11760" xr:uid="{00000000-0005-0000-0000-0000810C0000}"/>
    <cellStyle name="Standard 3 6 4 5 2" xfId="25211" xr:uid="{00000000-0005-0000-0000-0000810C0000}"/>
    <cellStyle name="Standard 3 6 4 5 3" xfId="38695" xr:uid="{00000000-0005-0000-0000-0000810C0000}"/>
    <cellStyle name="Standard 3 6 4 5 4" xfId="52186" xr:uid="{00000000-0005-0000-0000-0000810C0000}"/>
    <cellStyle name="Standard 3 6 4 6" xfId="15142" xr:uid="{00000000-0005-0000-0000-0000810C0000}"/>
    <cellStyle name="Standard 3 6 4 7" xfId="28626" xr:uid="{00000000-0005-0000-0000-0000810C0000}"/>
    <cellStyle name="Standard 3 6 4 8" xfId="42117" xr:uid="{00000000-0005-0000-0000-0000810C0000}"/>
    <cellStyle name="Standard 3 6 5" xfId="2238" xr:uid="{00000000-0005-0000-0000-0000830C0000}"/>
    <cellStyle name="Standard 3 6 5 2" xfId="5612" xr:uid="{00000000-0005-0000-0000-0000830C0000}"/>
    <cellStyle name="Standard 3 6 5 2 2" xfId="19063" xr:uid="{00000000-0005-0000-0000-0000830C0000}"/>
    <cellStyle name="Standard 3 6 5 2 3" xfId="32547" xr:uid="{00000000-0005-0000-0000-0000830C0000}"/>
    <cellStyle name="Standard 3 6 5 2 4" xfId="46038" xr:uid="{00000000-0005-0000-0000-0000830C0000}"/>
    <cellStyle name="Standard 3 6 5 3" xfId="8968" xr:uid="{00000000-0005-0000-0000-0000830C0000}"/>
    <cellStyle name="Standard 3 6 5 3 2" xfId="22419" xr:uid="{00000000-0005-0000-0000-0000830C0000}"/>
    <cellStyle name="Standard 3 6 5 3 3" xfId="35903" xr:uid="{00000000-0005-0000-0000-0000830C0000}"/>
    <cellStyle name="Standard 3 6 5 3 4" xfId="49394" xr:uid="{00000000-0005-0000-0000-0000830C0000}"/>
    <cellStyle name="Standard 3 6 5 4" xfId="12324" xr:uid="{00000000-0005-0000-0000-0000830C0000}"/>
    <cellStyle name="Standard 3 6 5 4 2" xfId="25775" xr:uid="{00000000-0005-0000-0000-0000830C0000}"/>
    <cellStyle name="Standard 3 6 5 4 3" xfId="39259" xr:uid="{00000000-0005-0000-0000-0000830C0000}"/>
    <cellStyle name="Standard 3 6 5 4 4" xfId="52750" xr:uid="{00000000-0005-0000-0000-0000830C0000}"/>
    <cellStyle name="Standard 3 6 5 5" xfId="15706" xr:uid="{00000000-0005-0000-0000-0000830C0000}"/>
    <cellStyle name="Standard 3 6 5 6" xfId="29190" xr:uid="{00000000-0005-0000-0000-0000830C0000}"/>
    <cellStyle name="Standard 3 6 5 7" xfId="42681" xr:uid="{00000000-0005-0000-0000-0000830C0000}"/>
    <cellStyle name="Standard 3 6 6" xfId="3356" xr:uid="{00000000-0005-0000-0000-0000840C0000}"/>
    <cellStyle name="Standard 3 6 6 2" xfId="6717" xr:uid="{00000000-0005-0000-0000-0000840C0000}"/>
    <cellStyle name="Standard 3 6 6 2 2" xfId="20168" xr:uid="{00000000-0005-0000-0000-0000840C0000}"/>
    <cellStyle name="Standard 3 6 6 2 3" xfId="33652" xr:uid="{00000000-0005-0000-0000-0000840C0000}"/>
    <cellStyle name="Standard 3 6 6 2 4" xfId="47143" xr:uid="{00000000-0005-0000-0000-0000840C0000}"/>
    <cellStyle name="Standard 3 6 6 3" xfId="10073" xr:uid="{00000000-0005-0000-0000-0000840C0000}"/>
    <cellStyle name="Standard 3 6 6 3 2" xfId="23524" xr:uid="{00000000-0005-0000-0000-0000840C0000}"/>
    <cellStyle name="Standard 3 6 6 3 3" xfId="37008" xr:uid="{00000000-0005-0000-0000-0000840C0000}"/>
    <cellStyle name="Standard 3 6 6 3 4" xfId="50499" xr:uid="{00000000-0005-0000-0000-0000840C0000}"/>
    <cellStyle name="Standard 3 6 6 4" xfId="13429" xr:uid="{00000000-0005-0000-0000-0000840C0000}"/>
    <cellStyle name="Standard 3 6 6 4 2" xfId="26880" xr:uid="{00000000-0005-0000-0000-0000840C0000}"/>
    <cellStyle name="Standard 3 6 6 4 3" xfId="40364" xr:uid="{00000000-0005-0000-0000-0000840C0000}"/>
    <cellStyle name="Standard 3 6 6 4 4" xfId="53855" xr:uid="{00000000-0005-0000-0000-0000840C0000}"/>
    <cellStyle name="Standard 3 6 6 5" xfId="16811" xr:uid="{00000000-0005-0000-0000-0000840C0000}"/>
    <cellStyle name="Standard 3 6 6 6" xfId="30295" xr:uid="{00000000-0005-0000-0000-0000840C0000}"/>
    <cellStyle name="Standard 3 6 6 7" xfId="43786" xr:uid="{00000000-0005-0000-0000-0000840C0000}"/>
    <cellStyle name="Standard 3 6 7" xfId="3936" xr:uid="{00000000-0005-0000-0000-0000850C0000}"/>
    <cellStyle name="Standard 3 6 7 2" xfId="7293" xr:uid="{00000000-0005-0000-0000-0000850C0000}"/>
    <cellStyle name="Standard 3 6 7 2 2" xfId="20744" xr:uid="{00000000-0005-0000-0000-0000850C0000}"/>
    <cellStyle name="Standard 3 6 7 2 3" xfId="34228" xr:uid="{00000000-0005-0000-0000-0000850C0000}"/>
    <cellStyle name="Standard 3 6 7 2 4" xfId="47719" xr:uid="{00000000-0005-0000-0000-0000850C0000}"/>
    <cellStyle name="Standard 3 6 7 3" xfId="10649" xr:uid="{00000000-0005-0000-0000-0000850C0000}"/>
    <cellStyle name="Standard 3 6 7 3 2" xfId="24100" xr:uid="{00000000-0005-0000-0000-0000850C0000}"/>
    <cellStyle name="Standard 3 6 7 3 3" xfId="37584" xr:uid="{00000000-0005-0000-0000-0000850C0000}"/>
    <cellStyle name="Standard 3 6 7 3 4" xfId="51075" xr:uid="{00000000-0005-0000-0000-0000850C0000}"/>
    <cellStyle name="Standard 3 6 7 4" xfId="14005" xr:uid="{00000000-0005-0000-0000-0000850C0000}"/>
    <cellStyle name="Standard 3 6 7 4 2" xfId="27456" xr:uid="{00000000-0005-0000-0000-0000850C0000}"/>
    <cellStyle name="Standard 3 6 7 4 3" xfId="40940" xr:uid="{00000000-0005-0000-0000-0000850C0000}"/>
    <cellStyle name="Standard 3 6 7 4 4" xfId="54431" xr:uid="{00000000-0005-0000-0000-0000850C0000}"/>
    <cellStyle name="Standard 3 6 7 5" xfId="17387" xr:uid="{00000000-0005-0000-0000-0000850C0000}"/>
    <cellStyle name="Standard 3 6 7 6" xfId="30871" xr:uid="{00000000-0005-0000-0000-0000850C0000}"/>
    <cellStyle name="Standard 3 6 7 7" xfId="44362" xr:uid="{00000000-0005-0000-0000-0000850C0000}"/>
    <cellStyle name="Standard 3 6 8" xfId="4486" xr:uid="{00000000-0005-0000-0000-00006E0C0000}"/>
    <cellStyle name="Standard 3 6 8 2" xfId="17937" xr:uid="{00000000-0005-0000-0000-00006E0C0000}"/>
    <cellStyle name="Standard 3 6 8 3" xfId="31421" xr:uid="{00000000-0005-0000-0000-00006E0C0000}"/>
    <cellStyle name="Standard 3 6 8 4" xfId="44912" xr:uid="{00000000-0005-0000-0000-00006E0C0000}"/>
    <cellStyle name="Standard 3 6 9" xfId="7842" xr:uid="{00000000-0005-0000-0000-00006E0C0000}"/>
    <cellStyle name="Standard 3 6 9 2" xfId="21293" xr:uid="{00000000-0005-0000-0000-00006E0C0000}"/>
    <cellStyle name="Standard 3 6 9 3" xfId="34777" xr:uid="{00000000-0005-0000-0000-00006E0C0000}"/>
    <cellStyle name="Standard 3 6 9 4" xfId="48268" xr:uid="{00000000-0005-0000-0000-00006E0C0000}"/>
    <cellStyle name="Standard 3 7" xfId="1170" xr:uid="{00000000-0005-0000-0000-0000860C0000}"/>
    <cellStyle name="Standard 3 7 10" xfId="11254" xr:uid="{00000000-0005-0000-0000-0000860C0000}"/>
    <cellStyle name="Standard 3 7 10 2" xfId="24705" xr:uid="{00000000-0005-0000-0000-0000860C0000}"/>
    <cellStyle name="Standard 3 7 10 3" xfId="38189" xr:uid="{00000000-0005-0000-0000-0000860C0000}"/>
    <cellStyle name="Standard 3 7 10 4" xfId="51680" xr:uid="{00000000-0005-0000-0000-0000860C0000}"/>
    <cellStyle name="Standard 3 7 11" xfId="14635" xr:uid="{00000000-0005-0000-0000-0000860C0000}"/>
    <cellStyle name="Standard 3 7 12" xfId="28118" xr:uid="{00000000-0005-0000-0000-0000860C0000}"/>
    <cellStyle name="Standard 3 7 13" xfId="41609" xr:uid="{00000000-0005-0000-0000-0000860C0000}"/>
    <cellStyle name="Standard 3 7 2" xfId="1264" xr:uid="{00000000-0005-0000-0000-0000870C0000}"/>
    <cellStyle name="Standard 3 7 2 10" xfId="14737" xr:uid="{00000000-0005-0000-0000-0000870C0000}"/>
    <cellStyle name="Standard 3 7 2 11" xfId="28220" xr:uid="{00000000-0005-0000-0000-0000870C0000}"/>
    <cellStyle name="Standard 3 7 2 12" xfId="41711" xr:uid="{00000000-0005-0000-0000-0000870C0000}"/>
    <cellStyle name="Standard 3 7 2 2" xfId="1502" xr:uid="{00000000-0005-0000-0000-0000880C0000}"/>
    <cellStyle name="Standard 3 7 2 2 10" xfId="28470" xr:uid="{00000000-0005-0000-0000-0000880C0000}"/>
    <cellStyle name="Standard 3 7 2 2 11" xfId="41961" xr:uid="{00000000-0005-0000-0000-0000880C0000}"/>
    <cellStyle name="Standard 3 7 2 2 2" xfId="2078" xr:uid="{00000000-0005-0000-0000-0000890C0000}"/>
    <cellStyle name="Standard 3 7 2 2 2 2" xfId="3219" xr:uid="{00000000-0005-0000-0000-00008A0C0000}"/>
    <cellStyle name="Standard 3 7 2 2 2 2 2" xfId="6580" xr:uid="{00000000-0005-0000-0000-00008A0C0000}"/>
    <cellStyle name="Standard 3 7 2 2 2 2 2 2" xfId="20031" xr:uid="{00000000-0005-0000-0000-00008A0C0000}"/>
    <cellStyle name="Standard 3 7 2 2 2 2 2 3" xfId="33515" xr:uid="{00000000-0005-0000-0000-00008A0C0000}"/>
    <cellStyle name="Standard 3 7 2 2 2 2 2 4" xfId="47006" xr:uid="{00000000-0005-0000-0000-00008A0C0000}"/>
    <cellStyle name="Standard 3 7 2 2 2 2 3" xfId="9936" xr:uid="{00000000-0005-0000-0000-00008A0C0000}"/>
    <cellStyle name="Standard 3 7 2 2 2 2 3 2" xfId="23387" xr:uid="{00000000-0005-0000-0000-00008A0C0000}"/>
    <cellStyle name="Standard 3 7 2 2 2 2 3 3" xfId="36871" xr:uid="{00000000-0005-0000-0000-00008A0C0000}"/>
    <cellStyle name="Standard 3 7 2 2 2 2 3 4" xfId="50362" xr:uid="{00000000-0005-0000-0000-00008A0C0000}"/>
    <cellStyle name="Standard 3 7 2 2 2 2 4" xfId="13292" xr:uid="{00000000-0005-0000-0000-00008A0C0000}"/>
    <cellStyle name="Standard 3 7 2 2 2 2 4 2" xfId="26743" xr:uid="{00000000-0005-0000-0000-00008A0C0000}"/>
    <cellStyle name="Standard 3 7 2 2 2 2 4 3" xfId="40227" xr:uid="{00000000-0005-0000-0000-00008A0C0000}"/>
    <cellStyle name="Standard 3 7 2 2 2 2 4 4" xfId="53718" xr:uid="{00000000-0005-0000-0000-00008A0C0000}"/>
    <cellStyle name="Standard 3 7 2 2 2 2 5" xfId="16674" xr:uid="{00000000-0005-0000-0000-00008A0C0000}"/>
    <cellStyle name="Standard 3 7 2 2 2 2 6" xfId="30158" xr:uid="{00000000-0005-0000-0000-00008A0C0000}"/>
    <cellStyle name="Standard 3 7 2 2 2 2 7" xfId="43649" xr:uid="{00000000-0005-0000-0000-00008A0C0000}"/>
    <cellStyle name="Standard 3 7 2 2 2 3" xfId="5453" xr:uid="{00000000-0005-0000-0000-0000890C0000}"/>
    <cellStyle name="Standard 3 7 2 2 2 3 2" xfId="18904" xr:uid="{00000000-0005-0000-0000-0000890C0000}"/>
    <cellStyle name="Standard 3 7 2 2 2 3 3" xfId="32388" xr:uid="{00000000-0005-0000-0000-0000890C0000}"/>
    <cellStyle name="Standard 3 7 2 2 2 3 4" xfId="45879" xr:uid="{00000000-0005-0000-0000-0000890C0000}"/>
    <cellStyle name="Standard 3 7 2 2 2 4" xfId="8809" xr:uid="{00000000-0005-0000-0000-0000890C0000}"/>
    <cellStyle name="Standard 3 7 2 2 2 4 2" xfId="22260" xr:uid="{00000000-0005-0000-0000-0000890C0000}"/>
    <cellStyle name="Standard 3 7 2 2 2 4 3" xfId="35744" xr:uid="{00000000-0005-0000-0000-0000890C0000}"/>
    <cellStyle name="Standard 3 7 2 2 2 4 4" xfId="49235" xr:uid="{00000000-0005-0000-0000-0000890C0000}"/>
    <cellStyle name="Standard 3 7 2 2 2 5" xfId="12165" xr:uid="{00000000-0005-0000-0000-0000890C0000}"/>
    <cellStyle name="Standard 3 7 2 2 2 5 2" xfId="25616" xr:uid="{00000000-0005-0000-0000-0000890C0000}"/>
    <cellStyle name="Standard 3 7 2 2 2 5 3" xfId="39100" xr:uid="{00000000-0005-0000-0000-0000890C0000}"/>
    <cellStyle name="Standard 3 7 2 2 2 5 4" xfId="52591" xr:uid="{00000000-0005-0000-0000-0000890C0000}"/>
    <cellStyle name="Standard 3 7 2 2 2 6" xfId="15547" xr:uid="{00000000-0005-0000-0000-0000890C0000}"/>
    <cellStyle name="Standard 3 7 2 2 2 7" xfId="29031" xr:uid="{00000000-0005-0000-0000-0000890C0000}"/>
    <cellStyle name="Standard 3 7 2 2 2 8" xfId="42522" xr:uid="{00000000-0005-0000-0000-0000890C0000}"/>
    <cellStyle name="Standard 3 7 2 2 3" xfId="2659" xr:uid="{00000000-0005-0000-0000-00008B0C0000}"/>
    <cellStyle name="Standard 3 7 2 2 3 2" xfId="6020" xr:uid="{00000000-0005-0000-0000-00008B0C0000}"/>
    <cellStyle name="Standard 3 7 2 2 3 2 2" xfId="19471" xr:uid="{00000000-0005-0000-0000-00008B0C0000}"/>
    <cellStyle name="Standard 3 7 2 2 3 2 3" xfId="32955" xr:uid="{00000000-0005-0000-0000-00008B0C0000}"/>
    <cellStyle name="Standard 3 7 2 2 3 2 4" xfId="46446" xr:uid="{00000000-0005-0000-0000-00008B0C0000}"/>
    <cellStyle name="Standard 3 7 2 2 3 3" xfId="9376" xr:uid="{00000000-0005-0000-0000-00008B0C0000}"/>
    <cellStyle name="Standard 3 7 2 2 3 3 2" xfId="22827" xr:uid="{00000000-0005-0000-0000-00008B0C0000}"/>
    <cellStyle name="Standard 3 7 2 2 3 3 3" xfId="36311" xr:uid="{00000000-0005-0000-0000-00008B0C0000}"/>
    <cellStyle name="Standard 3 7 2 2 3 3 4" xfId="49802" xr:uid="{00000000-0005-0000-0000-00008B0C0000}"/>
    <cellStyle name="Standard 3 7 2 2 3 4" xfId="12732" xr:uid="{00000000-0005-0000-0000-00008B0C0000}"/>
    <cellStyle name="Standard 3 7 2 2 3 4 2" xfId="26183" xr:uid="{00000000-0005-0000-0000-00008B0C0000}"/>
    <cellStyle name="Standard 3 7 2 2 3 4 3" xfId="39667" xr:uid="{00000000-0005-0000-0000-00008B0C0000}"/>
    <cellStyle name="Standard 3 7 2 2 3 4 4" xfId="53158" xr:uid="{00000000-0005-0000-0000-00008B0C0000}"/>
    <cellStyle name="Standard 3 7 2 2 3 5" xfId="16114" xr:uid="{00000000-0005-0000-0000-00008B0C0000}"/>
    <cellStyle name="Standard 3 7 2 2 3 6" xfId="29598" xr:uid="{00000000-0005-0000-0000-00008B0C0000}"/>
    <cellStyle name="Standard 3 7 2 2 3 7" xfId="43089" xr:uid="{00000000-0005-0000-0000-00008B0C0000}"/>
    <cellStyle name="Standard 3 7 2 2 4" xfId="3764" xr:uid="{00000000-0005-0000-0000-00008C0C0000}"/>
    <cellStyle name="Standard 3 7 2 2 4 2" xfId="7125" xr:uid="{00000000-0005-0000-0000-00008C0C0000}"/>
    <cellStyle name="Standard 3 7 2 2 4 2 2" xfId="20576" xr:uid="{00000000-0005-0000-0000-00008C0C0000}"/>
    <cellStyle name="Standard 3 7 2 2 4 2 3" xfId="34060" xr:uid="{00000000-0005-0000-0000-00008C0C0000}"/>
    <cellStyle name="Standard 3 7 2 2 4 2 4" xfId="47551" xr:uid="{00000000-0005-0000-0000-00008C0C0000}"/>
    <cellStyle name="Standard 3 7 2 2 4 3" xfId="10481" xr:uid="{00000000-0005-0000-0000-00008C0C0000}"/>
    <cellStyle name="Standard 3 7 2 2 4 3 2" xfId="23932" xr:uid="{00000000-0005-0000-0000-00008C0C0000}"/>
    <cellStyle name="Standard 3 7 2 2 4 3 3" xfId="37416" xr:uid="{00000000-0005-0000-0000-00008C0C0000}"/>
    <cellStyle name="Standard 3 7 2 2 4 3 4" xfId="50907" xr:uid="{00000000-0005-0000-0000-00008C0C0000}"/>
    <cellStyle name="Standard 3 7 2 2 4 4" xfId="13837" xr:uid="{00000000-0005-0000-0000-00008C0C0000}"/>
    <cellStyle name="Standard 3 7 2 2 4 4 2" xfId="27288" xr:uid="{00000000-0005-0000-0000-00008C0C0000}"/>
    <cellStyle name="Standard 3 7 2 2 4 4 3" xfId="40772" xr:uid="{00000000-0005-0000-0000-00008C0C0000}"/>
    <cellStyle name="Standard 3 7 2 2 4 4 4" xfId="54263" xr:uid="{00000000-0005-0000-0000-00008C0C0000}"/>
    <cellStyle name="Standard 3 7 2 2 4 5" xfId="17219" xr:uid="{00000000-0005-0000-0000-00008C0C0000}"/>
    <cellStyle name="Standard 3 7 2 2 4 6" xfId="30703" xr:uid="{00000000-0005-0000-0000-00008C0C0000}"/>
    <cellStyle name="Standard 3 7 2 2 4 7" xfId="44194" xr:uid="{00000000-0005-0000-0000-00008C0C0000}"/>
    <cellStyle name="Standard 3 7 2 2 5" xfId="4344" xr:uid="{00000000-0005-0000-0000-00008D0C0000}"/>
    <cellStyle name="Standard 3 7 2 2 5 2" xfId="7701" xr:uid="{00000000-0005-0000-0000-00008D0C0000}"/>
    <cellStyle name="Standard 3 7 2 2 5 2 2" xfId="21152" xr:uid="{00000000-0005-0000-0000-00008D0C0000}"/>
    <cellStyle name="Standard 3 7 2 2 5 2 3" xfId="34636" xr:uid="{00000000-0005-0000-0000-00008D0C0000}"/>
    <cellStyle name="Standard 3 7 2 2 5 2 4" xfId="48127" xr:uid="{00000000-0005-0000-0000-00008D0C0000}"/>
    <cellStyle name="Standard 3 7 2 2 5 3" xfId="11057" xr:uid="{00000000-0005-0000-0000-00008D0C0000}"/>
    <cellStyle name="Standard 3 7 2 2 5 3 2" xfId="24508" xr:uid="{00000000-0005-0000-0000-00008D0C0000}"/>
    <cellStyle name="Standard 3 7 2 2 5 3 3" xfId="37992" xr:uid="{00000000-0005-0000-0000-00008D0C0000}"/>
    <cellStyle name="Standard 3 7 2 2 5 3 4" xfId="51483" xr:uid="{00000000-0005-0000-0000-00008D0C0000}"/>
    <cellStyle name="Standard 3 7 2 2 5 4" xfId="14413" xr:uid="{00000000-0005-0000-0000-00008D0C0000}"/>
    <cellStyle name="Standard 3 7 2 2 5 4 2" xfId="27864" xr:uid="{00000000-0005-0000-0000-00008D0C0000}"/>
    <cellStyle name="Standard 3 7 2 2 5 4 3" xfId="41348" xr:uid="{00000000-0005-0000-0000-00008D0C0000}"/>
    <cellStyle name="Standard 3 7 2 2 5 4 4" xfId="54839" xr:uid="{00000000-0005-0000-0000-00008D0C0000}"/>
    <cellStyle name="Standard 3 7 2 2 5 5" xfId="17795" xr:uid="{00000000-0005-0000-0000-00008D0C0000}"/>
    <cellStyle name="Standard 3 7 2 2 5 6" xfId="31279" xr:uid="{00000000-0005-0000-0000-00008D0C0000}"/>
    <cellStyle name="Standard 3 7 2 2 5 7" xfId="44770" xr:uid="{00000000-0005-0000-0000-00008D0C0000}"/>
    <cellStyle name="Standard 3 7 2 2 6" xfId="4894" xr:uid="{00000000-0005-0000-0000-0000880C0000}"/>
    <cellStyle name="Standard 3 7 2 2 6 2" xfId="18345" xr:uid="{00000000-0005-0000-0000-0000880C0000}"/>
    <cellStyle name="Standard 3 7 2 2 6 3" xfId="31829" xr:uid="{00000000-0005-0000-0000-0000880C0000}"/>
    <cellStyle name="Standard 3 7 2 2 6 4" xfId="45320" xr:uid="{00000000-0005-0000-0000-0000880C0000}"/>
    <cellStyle name="Standard 3 7 2 2 7" xfId="8250" xr:uid="{00000000-0005-0000-0000-0000880C0000}"/>
    <cellStyle name="Standard 3 7 2 2 7 2" xfId="21701" xr:uid="{00000000-0005-0000-0000-0000880C0000}"/>
    <cellStyle name="Standard 3 7 2 2 7 3" xfId="35185" xr:uid="{00000000-0005-0000-0000-0000880C0000}"/>
    <cellStyle name="Standard 3 7 2 2 7 4" xfId="48676" xr:uid="{00000000-0005-0000-0000-0000880C0000}"/>
    <cellStyle name="Standard 3 7 2 2 8" xfId="11606" xr:uid="{00000000-0005-0000-0000-0000880C0000}"/>
    <cellStyle name="Standard 3 7 2 2 8 2" xfId="25057" xr:uid="{00000000-0005-0000-0000-0000880C0000}"/>
    <cellStyle name="Standard 3 7 2 2 8 3" xfId="38541" xr:uid="{00000000-0005-0000-0000-0000880C0000}"/>
    <cellStyle name="Standard 3 7 2 2 8 4" xfId="52032" xr:uid="{00000000-0005-0000-0000-0000880C0000}"/>
    <cellStyle name="Standard 3 7 2 2 9" xfId="14987" xr:uid="{00000000-0005-0000-0000-0000880C0000}"/>
    <cellStyle name="Standard 3 7 2 3" xfId="1829" xr:uid="{00000000-0005-0000-0000-00008E0C0000}"/>
    <cellStyle name="Standard 3 7 2 3 2" xfId="2969" xr:uid="{00000000-0005-0000-0000-00008F0C0000}"/>
    <cellStyle name="Standard 3 7 2 3 2 2" xfId="6330" xr:uid="{00000000-0005-0000-0000-00008F0C0000}"/>
    <cellStyle name="Standard 3 7 2 3 2 2 2" xfId="19781" xr:uid="{00000000-0005-0000-0000-00008F0C0000}"/>
    <cellStyle name="Standard 3 7 2 3 2 2 3" xfId="33265" xr:uid="{00000000-0005-0000-0000-00008F0C0000}"/>
    <cellStyle name="Standard 3 7 2 3 2 2 4" xfId="46756" xr:uid="{00000000-0005-0000-0000-00008F0C0000}"/>
    <cellStyle name="Standard 3 7 2 3 2 3" xfId="9686" xr:uid="{00000000-0005-0000-0000-00008F0C0000}"/>
    <cellStyle name="Standard 3 7 2 3 2 3 2" xfId="23137" xr:uid="{00000000-0005-0000-0000-00008F0C0000}"/>
    <cellStyle name="Standard 3 7 2 3 2 3 3" xfId="36621" xr:uid="{00000000-0005-0000-0000-00008F0C0000}"/>
    <cellStyle name="Standard 3 7 2 3 2 3 4" xfId="50112" xr:uid="{00000000-0005-0000-0000-00008F0C0000}"/>
    <cellStyle name="Standard 3 7 2 3 2 4" xfId="13042" xr:uid="{00000000-0005-0000-0000-00008F0C0000}"/>
    <cellStyle name="Standard 3 7 2 3 2 4 2" xfId="26493" xr:uid="{00000000-0005-0000-0000-00008F0C0000}"/>
    <cellStyle name="Standard 3 7 2 3 2 4 3" xfId="39977" xr:uid="{00000000-0005-0000-0000-00008F0C0000}"/>
    <cellStyle name="Standard 3 7 2 3 2 4 4" xfId="53468" xr:uid="{00000000-0005-0000-0000-00008F0C0000}"/>
    <cellStyle name="Standard 3 7 2 3 2 5" xfId="16424" xr:uid="{00000000-0005-0000-0000-00008F0C0000}"/>
    <cellStyle name="Standard 3 7 2 3 2 6" xfId="29908" xr:uid="{00000000-0005-0000-0000-00008F0C0000}"/>
    <cellStyle name="Standard 3 7 2 3 2 7" xfId="43399" xr:uid="{00000000-0005-0000-0000-00008F0C0000}"/>
    <cellStyle name="Standard 3 7 2 3 3" xfId="5203" xr:uid="{00000000-0005-0000-0000-00008E0C0000}"/>
    <cellStyle name="Standard 3 7 2 3 3 2" xfId="18654" xr:uid="{00000000-0005-0000-0000-00008E0C0000}"/>
    <cellStyle name="Standard 3 7 2 3 3 3" xfId="32138" xr:uid="{00000000-0005-0000-0000-00008E0C0000}"/>
    <cellStyle name="Standard 3 7 2 3 3 4" xfId="45629" xr:uid="{00000000-0005-0000-0000-00008E0C0000}"/>
    <cellStyle name="Standard 3 7 2 3 4" xfId="8559" xr:uid="{00000000-0005-0000-0000-00008E0C0000}"/>
    <cellStyle name="Standard 3 7 2 3 4 2" xfId="22010" xr:uid="{00000000-0005-0000-0000-00008E0C0000}"/>
    <cellStyle name="Standard 3 7 2 3 4 3" xfId="35494" xr:uid="{00000000-0005-0000-0000-00008E0C0000}"/>
    <cellStyle name="Standard 3 7 2 3 4 4" xfId="48985" xr:uid="{00000000-0005-0000-0000-00008E0C0000}"/>
    <cellStyle name="Standard 3 7 2 3 5" xfId="11915" xr:uid="{00000000-0005-0000-0000-00008E0C0000}"/>
    <cellStyle name="Standard 3 7 2 3 5 2" xfId="25366" xr:uid="{00000000-0005-0000-0000-00008E0C0000}"/>
    <cellStyle name="Standard 3 7 2 3 5 3" xfId="38850" xr:uid="{00000000-0005-0000-0000-00008E0C0000}"/>
    <cellStyle name="Standard 3 7 2 3 5 4" xfId="52341" xr:uid="{00000000-0005-0000-0000-00008E0C0000}"/>
    <cellStyle name="Standard 3 7 2 3 6" xfId="15297" xr:uid="{00000000-0005-0000-0000-00008E0C0000}"/>
    <cellStyle name="Standard 3 7 2 3 7" xfId="28781" xr:uid="{00000000-0005-0000-0000-00008E0C0000}"/>
    <cellStyle name="Standard 3 7 2 3 8" xfId="42272" xr:uid="{00000000-0005-0000-0000-00008E0C0000}"/>
    <cellStyle name="Standard 3 7 2 4" xfId="2408" xr:uid="{00000000-0005-0000-0000-0000900C0000}"/>
    <cellStyle name="Standard 3 7 2 4 2" xfId="5770" xr:uid="{00000000-0005-0000-0000-0000900C0000}"/>
    <cellStyle name="Standard 3 7 2 4 2 2" xfId="19221" xr:uid="{00000000-0005-0000-0000-0000900C0000}"/>
    <cellStyle name="Standard 3 7 2 4 2 3" xfId="32705" xr:uid="{00000000-0005-0000-0000-0000900C0000}"/>
    <cellStyle name="Standard 3 7 2 4 2 4" xfId="46196" xr:uid="{00000000-0005-0000-0000-0000900C0000}"/>
    <cellStyle name="Standard 3 7 2 4 3" xfId="9126" xr:uid="{00000000-0005-0000-0000-0000900C0000}"/>
    <cellStyle name="Standard 3 7 2 4 3 2" xfId="22577" xr:uid="{00000000-0005-0000-0000-0000900C0000}"/>
    <cellStyle name="Standard 3 7 2 4 3 3" xfId="36061" xr:uid="{00000000-0005-0000-0000-0000900C0000}"/>
    <cellStyle name="Standard 3 7 2 4 3 4" xfId="49552" xr:uid="{00000000-0005-0000-0000-0000900C0000}"/>
    <cellStyle name="Standard 3 7 2 4 4" xfId="12482" xr:uid="{00000000-0005-0000-0000-0000900C0000}"/>
    <cellStyle name="Standard 3 7 2 4 4 2" xfId="25933" xr:uid="{00000000-0005-0000-0000-0000900C0000}"/>
    <cellStyle name="Standard 3 7 2 4 4 3" xfId="39417" xr:uid="{00000000-0005-0000-0000-0000900C0000}"/>
    <cellStyle name="Standard 3 7 2 4 4 4" xfId="52908" xr:uid="{00000000-0005-0000-0000-0000900C0000}"/>
    <cellStyle name="Standard 3 7 2 4 5" xfId="15864" xr:uid="{00000000-0005-0000-0000-0000900C0000}"/>
    <cellStyle name="Standard 3 7 2 4 6" xfId="29348" xr:uid="{00000000-0005-0000-0000-0000900C0000}"/>
    <cellStyle name="Standard 3 7 2 4 7" xfId="42839" xr:uid="{00000000-0005-0000-0000-0000900C0000}"/>
    <cellStyle name="Standard 3 7 2 5" xfId="3514" xr:uid="{00000000-0005-0000-0000-0000910C0000}"/>
    <cellStyle name="Standard 3 7 2 5 2" xfId="6875" xr:uid="{00000000-0005-0000-0000-0000910C0000}"/>
    <cellStyle name="Standard 3 7 2 5 2 2" xfId="20326" xr:uid="{00000000-0005-0000-0000-0000910C0000}"/>
    <cellStyle name="Standard 3 7 2 5 2 3" xfId="33810" xr:uid="{00000000-0005-0000-0000-0000910C0000}"/>
    <cellStyle name="Standard 3 7 2 5 2 4" xfId="47301" xr:uid="{00000000-0005-0000-0000-0000910C0000}"/>
    <cellStyle name="Standard 3 7 2 5 3" xfId="10231" xr:uid="{00000000-0005-0000-0000-0000910C0000}"/>
    <cellStyle name="Standard 3 7 2 5 3 2" xfId="23682" xr:uid="{00000000-0005-0000-0000-0000910C0000}"/>
    <cellStyle name="Standard 3 7 2 5 3 3" xfId="37166" xr:uid="{00000000-0005-0000-0000-0000910C0000}"/>
    <cellStyle name="Standard 3 7 2 5 3 4" xfId="50657" xr:uid="{00000000-0005-0000-0000-0000910C0000}"/>
    <cellStyle name="Standard 3 7 2 5 4" xfId="13587" xr:uid="{00000000-0005-0000-0000-0000910C0000}"/>
    <cellStyle name="Standard 3 7 2 5 4 2" xfId="27038" xr:uid="{00000000-0005-0000-0000-0000910C0000}"/>
    <cellStyle name="Standard 3 7 2 5 4 3" xfId="40522" xr:uid="{00000000-0005-0000-0000-0000910C0000}"/>
    <cellStyle name="Standard 3 7 2 5 4 4" xfId="54013" xr:uid="{00000000-0005-0000-0000-0000910C0000}"/>
    <cellStyle name="Standard 3 7 2 5 5" xfId="16969" xr:uid="{00000000-0005-0000-0000-0000910C0000}"/>
    <cellStyle name="Standard 3 7 2 5 6" xfId="30453" xr:uid="{00000000-0005-0000-0000-0000910C0000}"/>
    <cellStyle name="Standard 3 7 2 5 7" xfId="43944" xr:uid="{00000000-0005-0000-0000-0000910C0000}"/>
    <cellStyle name="Standard 3 7 2 6" xfId="4094" xr:uid="{00000000-0005-0000-0000-0000920C0000}"/>
    <cellStyle name="Standard 3 7 2 6 2" xfId="7451" xr:uid="{00000000-0005-0000-0000-0000920C0000}"/>
    <cellStyle name="Standard 3 7 2 6 2 2" xfId="20902" xr:uid="{00000000-0005-0000-0000-0000920C0000}"/>
    <cellStyle name="Standard 3 7 2 6 2 3" xfId="34386" xr:uid="{00000000-0005-0000-0000-0000920C0000}"/>
    <cellStyle name="Standard 3 7 2 6 2 4" xfId="47877" xr:uid="{00000000-0005-0000-0000-0000920C0000}"/>
    <cellStyle name="Standard 3 7 2 6 3" xfId="10807" xr:uid="{00000000-0005-0000-0000-0000920C0000}"/>
    <cellStyle name="Standard 3 7 2 6 3 2" xfId="24258" xr:uid="{00000000-0005-0000-0000-0000920C0000}"/>
    <cellStyle name="Standard 3 7 2 6 3 3" xfId="37742" xr:uid="{00000000-0005-0000-0000-0000920C0000}"/>
    <cellStyle name="Standard 3 7 2 6 3 4" xfId="51233" xr:uid="{00000000-0005-0000-0000-0000920C0000}"/>
    <cellStyle name="Standard 3 7 2 6 4" xfId="14163" xr:uid="{00000000-0005-0000-0000-0000920C0000}"/>
    <cellStyle name="Standard 3 7 2 6 4 2" xfId="27614" xr:uid="{00000000-0005-0000-0000-0000920C0000}"/>
    <cellStyle name="Standard 3 7 2 6 4 3" xfId="41098" xr:uid="{00000000-0005-0000-0000-0000920C0000}"/>
    <cellStyle name="Standard 3 7 2 6 4 4" xfId="54589" xr:uid="{00000000-0005-0000-0000-0000920C0000}"/>
    <cellStyle name="Standard 3 7 2 6 5" xfId="17545" xr:uid="{00000000-0005-0000-0000-0000920C0000}"/>
    <cellStyle name="Standard 3 7 2 6 6" xfId="31029" xr:uid="{00000000-0005-0000-0000-0000920C0000}"/>
    <cellStyle name="Standard 3 7 2 6 7" xfId="44520" xr:uid="{00000000-0005-0000-0000-0000920C0000}"/>
    <cellStyle name="Standard 3 7 2 7" xfId="4644" xr:uid="{00000000-0005-0000-0000-0000870C0000}"/>
    <cellStyle name="Standard 3 7 2 7 2" xfId="18095" xr:uid="{00000000-0005-0000-0000-0000870C0000}"/>
    <cellStyle name="Standard 3 7 2 7 3" xfId="31579" xr:uid="{00000000-0005-0000-0000-0000870C0000}"/>
    <cellStyle name="Standard 3 7 2 7 4" xfId="45070" xr:uid="{00000000-0005-0000-0000-0000870C0000}"/>
    <cellStyle name="Standard 3 7 2 8" xfId="8000" xr:uid="{00000000-0005-0000-0000-0000870C0000}"/>
    <cellStyle name="Standard 3 7 2 8 2" xfId="21451" xr:uid="{00000000-0005-0000-0000-0000870C0000}"/>
    <cellStyle name="Standard 3 7 2 8 3" xfId="34935" xr:uid="{00000000-0005-0000-0000-0000870C0000}"/>
    <cellStyle name="Standard 3 7 2 8 4" xfId="48426" xr:uid="{00000000-0005-0000-0000-0000870C0000}"/>
    <cellStyle name="Standard 3 7 2 9" xfId="11356" xr:uid="{00000000-0005-0000-0000-0000870C0000}"/>
    <cellStyle name="Standard 3 7 2 9 2" xfId="24807" xr:uid="{00000000-0005-0000-0000-0000870C0000}"/>
    <cellStyle name="Standard 3 7 2 9 3" xfId="38291" xr:uid="{00000000-0005-0000-0000-0000870C0000}"/>
    <cellStyle name="Standard 3 7 2 9 4" xfId="51782" xr:uid="{00000000-0005-0000-0000-0000870C0000}"/>
    <cellStyle name="Standard 3 7 3" xfId="1404" xr:uid="{00000000-0005-0000-0000-0000930C0000}"/>
    <cellStyle name="Standard 3 7 3 10" xfId="28369" xr:uid="{00000000-0005-0000-0000-0000930C0000}"/>
    <cellStyle name="Standard 3 7 3 11" xfId="41860" xr:uid="{00000000-0005-0000-0000-0000930C0000}"/>
    <cellStyle name="Standard 3 7 3 2" xfId="1978" xr:uid="{00000000-0005-0000-0000-0000940C0000}"/>
    <cellStyle name="Standard 3 7 3 2 2" xfId="3118" xr:uid="{00000000-0005-0000-0000-0000950C0000}"/>
    <cellStyle name="Standard 3 7 3 2 2 2" xfId="6479" xr:uid="{00000000-0005-0000-0000-0000950C0000}"/>
    <cellStyle name="Standard 3 7 3 2 2 2 2" xfId="19930" xr:uid="{00000000-0005-0000-0000-0000950C0000}"/>
    <cellStyle name="Standard 3 7 3 2 2 2 3" xfId="33414" xr:uid="{00000000-0005-0000-0000-0000950C0000}"/>
    <cellStyle name="Standard 3 7 3 2 2 2 4" xfId="46905" xr:uid="{00000000-0005-0000-0000-0000950C0000}"/>
    <cellStyle name="Standard 3 7 3 2 2 3" xfId="9835" xr:uid="{00000000-0005-0000-0000-0000950C0000}"/>
    <cellStyle name="Standard 3 7 3 2 2 3 2" xfId="23286" xr:uid="{00000000-0005-0000-0000-0000950C0000}"/>
    <cellStyle name="Standard 3 7 3 2 2 3 3" xfId="36770" xr:uid="{00000000-0005-0000-0000-0000950C0000}"/>
    <cellStyle name="Standard 3 7 3 2 2 3 4" xfId="50261" xr:uid="{00000000-0005-0000-0000-0000950C0000}"/>
    <cellStyle name="Standard 3 7 3 2 2 4" xfId="13191" xr:uid="{00000000-0005-0000-0000-0000950C0000}"/>
    <cellStyle name="Standard 3 7 3 2 2 4 2" xfId="26642" xr:uid="{00000000-0005-0000-0000-0000950C0000}"/>
    <cellStyle name="Standard 3 7 3 2 2 4 3" xfId="40126" xr:uid="{00000000-0005-0000-0000-0000950C0000}"/>
    <cellStyle name="Standard 3 7 3 2 2 4 4" xfId="53617" xr:uid="{00000000-0005-0000-0000-0000950C0000}"/>
    <cellStyle name="Standard 3 7 3 2 2 5" xfId="16573" xr:uid="{00000000-0005-0000-0000-0000950C0000}"/>
    <cellStyle name="Standard 3 7 3 2 2 6" xfId="30057" xr:uid="{00000000-0005-0000-0000-0000950C0000}"/>
    <cellStyle name="Standard 3 7 3 2 2 7" xfId="43548" xr:uid="{00000000-0005-0000-0000-0000950C0000}"/>
    <cellStyle name="Standard 3 7 3 2 3" xfId="5352" xr:uid="{00000000-0005-0000-0000-0000940C0000}"/>
    <cellStyle name="Standard 3 7 3 2 3 2" xfId="18803" xr:uid="{00000000-0005-0000-0000-0000940C0000}"/>
    <cellStyle name="Standard 3 7 3 2 3 3" xfId="32287" xr:uid="{00000000-0005-0000-0000-0000940C0000}"/>
    <cellStyle name="Standard 3 7 3 2 3 4" xfId="45778" xr:uid="{00000000-0005-0000-0000-0000940C0000}"/>
    <cellStyle name="Standard 3 7 3 2 4" xfId="8708" xr:uid="{00000000-0005-0000-0000-0000940C0000}"/>
    <cellStyle name="Standard 3 7 3 2 4 2" xfId="22159" xr:uid="{00000000-0005-0000-0000-0000940C0000}"/>
    <cellStyle name="Standard 3 7 3 2 4 3" xfId="35643" xr:uid="{00000000-0005-0000-0000-0000940C0000}"/>
    <cellStyle name="Standard 3 7 3 2 4 4" xfId="49134" xr:uid="{00000000-0005-0000-0000-0000940C0000}"/>
    <cellStyle name="Standard 3 7 3 2 5" xfId="12064" xr:uid="{00000000-0005-0000-0000-0000940C0000}"/>
    <cellStyle name="Standard 3 7 3 2 5 2" xfId="25515" xr:uid="{00000000-0005-0000-0000-0000940C0000}"/>
    <cellStyle name="Standard 3 7 3 2 5 3" xfId="38999" xr:uid="{00000000-0005-0000-0000-0000940C0000}"/>
    <cellStyle name="Standard 3 7 3 2 5 4" xfId="52490" xr:uid="{00000000-0005-0000-0000-0000940C0000}"/>
    <cellStyle name="Standard 3 7 3 2 6" xfId="15446" xr:uid="{00000000-0005-0000-0000-0000940C0000}"/>
    <cellStyle name="Standard 3 7 3 2 7" xfId="28930" xr:uid="{00000000-0005-0000-0000-0000940C0000}"/>
    <cellStyle name="Standard 3 7 3 2 8" xfId="42421" xr:uid="{00000000-0005-0000-0000-0000940C0000}"/>
    <cellStyle name="Standard 3 7 3 3" xfId="2558" xr:uid="{00000000-0005-0000-0000-0000960C0000}"/>
    <cellStyle name="Standard 3 7 3 3 2" xfId="5919" xr:uid="{00000000-0005-0000-0000-0000960C0000}"/>
    <cellStyle name="Standard 3 7 3 3 2 2" xfId="19370" xr:uid="{00000000-0005-0000-0000-0000960C0000}"/>
    <cellStyle name="Standard 3 7 3 3 2 3" xfId="32854" xr:uid="{00000000-0005-0000-0000-0000960C0000}"/>
    <cellStyle name="Standard 3 7 3 3 2 4" xfId="46345" xr:uid="{00000000-0005-0000-0000-0000960C0000}"/>
    <cellStyle name="Standard 3 7 3 3 3" xfId="9275" xr:uid="{00000000-0005-0000-0000-0000960C0000}"/>
    <cellStyle name="Standard 3 7 3 3 3 2" xfId="22726" xr:uid="{00000000-0005-0000-0000-0000960C0000}"/>
    <cellStyle name="Standard 3 7 3 3 3 3" xfId="36210" xr:uid="{00000000-0005-0000-0000-0000960C0000}"/>
    <cellStyle name="Standard 3 7 3 3 3 4" xfId="49701" xr:uid="{00000000-0005-0000-0000-0000960C0000}"/>
    <cellStyle name="Standard 3 7 3 3 4" xfId="12631" xr:uid="{00000000-0005-0000-0000-0000960C0000}"/>
    <cellStyle name="Standard 3 7 3 3 4 2" xfId="26082" xr:uid="{00000000-0005-0000-0000-0000960C0000}"/>
    <cellStyle name="Standard 3 7 3 3 4 3" xfId="39566" xr:uid="{00000000-0005-0000-0000-0000960C0000}"/>
    <cellStyle name="Standard 3 7 3 3 4 4" xfId="53057" xr:uid="{00000000-0005-0000-0000-0000960C0000}"/>
    <cellStyle name="Standard 3 7 3 3 5" xfId="16013" xr:uid="{00000000-0005-0000-0000-0000960C0000}"/>
    <cellStyle name="Standard 3 7 3 3 6" xfId="29497" xr:uid="{00000000-0005-0000-0000-0000960C0000}"/>
    <cellStyle name="Standard 3 7 3 3 7" xfId="42988" xr:uid="{00000000-0005-0000-0000-0000960C0000}"/>
    <cellStyle name="Standard 3 7 3 4" xfId="3663" xr:uid="{00000000-0005-0000-0000-0000970C0000}"/>
    <cellStyle name="Standard 3 7 3 4 2" xfId="7024" xr:uid="{00000000-0005-0000-0000-0000970C0000}"/>
    <cellStyle name="Standard 3 7 3 4 2 2" xfId="20475" xr:uid="{00000000-0005-0000-0000-0000970C0000}"/>
    <cellStyle name="Standard 3 7 3 4 2 3" xfId="33959" xr:uid="{00000000-0005-0000-0000-0000970C0000}"/>
    <cellStyle name="Standard 3 7 3 4 2 4" xfId="47450" xr:uid="{00000000-0005-0000-0000-0000970C0000}"/>
    <cellStyle name="Standard 3 7 3 4 3" xfId="10380" xr:uid="{00000000-0005-0000-0000-0000970C0000}"/>
    <cellStyle name="Standard 3 7 3 4 3 2" xfId="23831" xr:uid="{00000000-0005-0000-0000-0000970C0000}"/>
    <cellStyle name="Standard 3 7 3 4 3 3" xfId="37315" xr:uid="{00000000-0005-0000-0000-0000970C0000}"/>
    <cellStyle name="Standard 3 7 3 4 3 4" xfId="50806" xr:uid="{00000000-0005-0000-0000-0000970C0000}"/>
    <cellStyle name="Standard 3 7 3 4 4" xfId="13736" xr:uid="{00000000-0005-0000-0000-0000970C0000}"/>
    <cellStyle name="Standard 3 7 3 4 4 2" xfId="27187" xr:uid="{00000000-0005-0000-0000-0000970C0000}"/>
    <cellStyle name="Standard 3 7 3 4 4 3" xfId="40671" xr:uid="{00000000-0005-0000-0000-0000970C0000}"/>
    <cellStyle name="Standard 3 7 3 4 4 4" xfId="54162" xr:uid="{00000000-0005-0000-0000-0000970C0000}"/>
    <cellStyle name="Standard 3 7 3 4 5" xfId="17118" xr:uid="{00000000-0005-0000-0000-0000970C0000}"/>
    <cellStyle name="Standard 3 7 3 4 6" xfId="30602" xr:uid="{00000000-0005-0000-0000-0000970C0000}"/>
    <cellStyle name="Standard 3 7 3 4 7" xfId="44093" xr:uid="{00000000-0005-0000-0000-0000970C0000}"/>
    <cellStyle name="Standard 3 7 3 5" xfId="4243" xr:uid="{00000000-0005-0000-0000-0000980C0000}"/>
    <cellStyle name="Standard 3 7 3 5 2" xfId="7600" xr:uid="{00000000-0005-0000-0000-0000980C0000}"/>
    <cellStyle name="Standard 3 7 3 5 2 2" xfId="21051" xr:uid="{00000000-0005-0000-0000-0000980C0000}"/>
    <cellStyle name="Standard 3 7 3 5 2 3" xfId="34535" xr:uid="{00000000-0005-0000-0000-0000980C0000}"/>
    <cellStyle name="Standard 3 7 3 5 2 4" xfId="48026" xr:uid="{00000000-0005-0000-0000-0000980C0000}"/>
    <cellStyle name="Standard 3 7 3 5 3" xfId="10956" xr:uid="{00000000-0005-0000-0000-0000980C0000}"/>
    <cellStyle name="Standard 3 7 3 5 3 2" xfId="24407" xr:uid="{00000000-0005-0000-0000-0000980C0000}"/>
    <cellStyle name="Standard 3 7 3 5 3 3" xfId="37891" xr:uid="{00000000-0005-0000-0000-0000980C0000}"/>
    <cellStyle name="Standard 3 7 3 5 3 4" xfId="51382" xr:uid="{00000000-0005-0000-0000-0000980C0000}"/>
    <cellStyle name="Standard 3 7 3 5 4" xfId="14312" xr:uid="{00000000-0005-0000-0000-0000980C0000}"/>
    <cellStyle name="Standard 3 7 3 5 4 2" xfId="27763" xr:uid="{00000000-0005-0000-0000-0000980C0000}"/>
    <cellStyle name="Standard 3 7 3 5 4 3" xfId="41247" xr:uid="{00000000-0005-0000-0000-0000980C0000}"/>
    <cellStyle name="Standard 3 7 3 5 4 4" xfId="54738" xr:uid="{00000000-0005-0000-0000-0000980C0000}"/>
    <cellStyle name="Standard 3 7 3 5 5" xfId="17694" xr:uid="{00000000-0005-0000-0000-0000980C0000}"/>
    <cellStyle name="Standard 3 7 3 5 6" xfId="31178" xr:uid="{00000000-0005-0000-0000-0000980C0000}"/>
    <cellStyle name="Standard 3 7 3 5 7" xfId="44669" xr:uid="{00000000-0005-0000-0000-0000980C0000}"/>
    <cellStyle name="Standard 3 7 3 6" xfId="4793" xr:uid="{00000000-0005-0000-0000-0000930C0000}"/>
    <cellStyle name="Standard 3 7 3 6 2" xfId="18244" xr:uid="{00000000-0005-0000-0000-0000930C0000}"/>
    <cellStyle name="Standard 3 7 3 6 3" xfId="31728" xr:uid="{00000000-0005-0000-0000-0000930C0000}"/>
    <cellStyle name="Standard 3 7 3 6 4" xfId="45219" xr:uid="{00000000-0005-0000-0000-0000930C0000}"/>
    <cellStyle name="Standard 3 7 3 7" xfId="8149" xr:uid="{00000000-0005-0000-0000-0000930C0000}"/>
    <cellStyle name="Standard 3 7 3 7 2" xfId="21600" xr:uid="{00000000-0005-0000-0000-0000930C0000}"/>
    <cellStyle name="Standard 3 7 3 7 3" xfId="35084" xr:uid="{00000000-0005-0000-0000-0000930C0000}"/>
    <cellStyle name="Standard 3 7 3 7 4" xfId="48575" xr:uid="{00000000-0005-0000-0000-0000930C0000}"/>
    <cellStyle name="Standard 3 7 3 8" xfId="11505" xr:uid="{00000000-0005-0000-0000-0000930C0000}"/>
    <cellStyle name="Standard 3 7 3 8 2" xfId="24956" xr:uid="{00000000-0005-0000-0000-0000930C0000}"/>
    <cellStyle name="Standard 3 7 3 8 3" xfId="38440" xr:uid="{00000000-0005-0000-0000-0000930C0000}"/>
    <cellStyle name="Standard 3 7 3 8 4" xfId="51931" xr:uid="{00000000-0005-0000-0000-0000930C0000}"/>
    <cellStyle name="Standard 3 7 3 9" xfId="14886" xr:uid="{00000000-0005-0000-0000-0000930C0000}"/>
    <cellStyle name="Standard 3 7 4" xfId="1729" xr:uid="{00000000-0005-0000-0000-0000990C0000}"/>
    <cellStyle name="Standard 3 7 4 2" xfId="2868" xr:uid="{00000000-0005-0000-0000-00009A0C0000}"/>
    <cellStyle name="Standard 3 7 4 2 2" xfId="6229" xr:uid="{00000000-0005-0000-0000-00009A0C0000}"/>
    <cellStyle name="Standard 3 7 4 2 2 2" xfId="19680" xr:uid="{00000000-0005-0000-0000-00009A0C0000}"/>
    <cellStyle name="Standard 3 7 4 2 2 3" xfId="33164" xr:uid="{00000000-0005-0000-0000-00009A0C0000}"/>
    <cellStyle name="Standard 3 7 4 2 2 4" xfId="46655" xr:uid="{00000000-0005-0000-0000-00009A0C0000}"/>
    <cellStyle name="Standard 3 7 4 2 3" xfId="9585" xr:uid="{00000000-0005-0000-0000-00009A0C0000}"/>
    <cellStyle name="Standard 3 7 4 2 3 2" xfId="23036" xr:uid="{00000000-0005-0000-0000-00009A0C0000}"/>
    <cellStyle name="Standard 3 7 4 2 3 3" xfId="36520" xr:uid="{00000000-0005-0000-0000-00009A0C0000}"/>
    <cellStyle name="Standard 3 7 4 2 3 4" xfId="50011" xr:uid="{00000000-0005-0000-0000-00009A0C0000}"/>
    <cellStyle name="Standard 3 7 4 2 4" xfId="12941" xr:uid="{00000000-0005-0000-0000-00009A0C0000}"/>
    <cellStyle name="Standard 3 7 4 2 4 2" xfId="26392" xr:uid="{00000000-0005-0000-0000-00009A0C0000}"/>
    <cellStyle name="Standard 3 7 4 2 4 3" xfId="39876" xr:uid="{00000000-0005-0000-0000-00009A0C0000}"/>
    <cellStyle name="Standard 3 7 4 2 4 4" xfId="53367" xr:uid="{00000000-0005-0000-0000-00009A0C0000}"/>
    <cellStyle name="Standard 3 7 4 2 5" xfId="16323" xr:uid="{00000000-0005-0000-0000-00009A0C0000}"/>
    <cellStyle name="Standard 3 7 4 2 6" xfId="29807" xr:uid="{00000000-0005-0000-0000-00009A0C0000}"/>
    <cellStyle name="Standard 3 7 4 2 7" xfId="43298" xr:uid="{00000000-0005-0000-0000-00009A0C0000}"/>
    <cellStyle name="Standard 3 7 4 3" xfId="5102" xr:uid="{00000000-0005-0000-0000-0000990C0000}"/>
    <cellStyle name="Standard 3 7 4 3 2" xfId="18553" xr:uid="{00000000-0005-0000-0000-0000990C0000}"/>
    <cellStyle name="Standard 3 7 4 3 3" xfId="32037" xr:uid="{00000000-0005-0000-0000-0000990C0000}"/>
    <cellStyle name="Standard 3 7 4 3 4" xfId="45528" xr:uid="{00000000-0005-0000-0000-0000990C0000}"/>
    <cellStyle name="Standard 3 7 4 4" xfId="8458" xr:uid="{00000000-0005-0000-0000-0000990C0000}"/>
    <cellStyle name="Standard 3 7 4 4 2" xfId="21909" xr:uid="{00000000-0005-0000-0000-0000990C0000}"/>
    <cellStyle name="Standard 3 7 4 4 3" xfId="35393" xr:uid="{00000000-0005-0000-0000-0000990C0000}"/>
    <cellStyle name="Standard 3 7 4 4 4" xfId="48884" xr:uid="{00000000-0005-0000-0000-0000990C0000}"/>
    <cellStyle name="Standard 3 7 4 5" xfId="11814" xr:uid="{00000000-0005-0000-0000-0000990C0000}"/>
    <cellStyle name="Standard 3 7 4 5 2" xfId="25265" xr:uid="{00000000-0005-0000-0000-0000990C0000}"/>
    <cellStyle name="Standard 3 7 4 5 3" xfId="38749" xr:uid="{00000000-0005-0000-0000-0000990C0000}"/>
    <cellStyle name="Standard 3 7 4 5 4" xfId="52240" xr:uid="{00000000-0005-0000-0000-0000990C0000}"/>
    <cellStyle name="Standard 3 7 4 6" xfId="15196" xr:uid="{00000000-0005-0000-0000-0000990C0000}"/>
    <cellStyle name="Standard 3 7 4 7" xfId="28680" xr:uid="{00000000-0005-0000-0000-0000990C0000}"/>
    <cellStyle name="Standard 3 7 4 8" xfId="42171" xr:uid="{00000000-0005-0000-0000-0000990C0000}"/>
    <cellStyle name="Standard 3 7 5" xfId="2306" xr:uid="{00000000-0005-0000-0000-00009B0C0000}"/>
    <cellStyle name="Standard 3 7 5 2" xfId="5668" xr:uid="{00000000-0005-0000-0000-00009B0C0000}"/>
    <cellStyle name="Standard 3 7 5 2 2" xfId="19119" xr:uid="{00000000-0005-0000-0000-00009B0C0000}"/>
    <cellStyle name="Standard 3 7 5 2 3" xfId="32603" xr:uid="{00000000-0005-0000-0000-00009B0C0000}"/>
    <cellStyle name="Standard 3 7 5 2 4" xfId="46094" xr:uid="{00000000-0005-0000-0000-00009B0C0000}"/>
    <cellStyle name="Standard 3 7 5 3" xfId="9024" xr:uid="{00000000-0005-0000-0000-00009B0C0000}"/>
    <cellStyle name="Standard 3 7 5 3 2" xfId="22475" xr:uid="{00000000-0005-0000-0000-00009B0C0000}"/>
    <cellStyle name="Standard 3 7 5 3 3" xfId="35959" xr:uid="{00000000-0005-0000-0000-00009B0C0000}"/>
    <cellStyle name="Standard 3 7 5 3 4" xfId="49450" xr:uid="{00000000-0005-0000-0000-00009B0C0000}"/>
    <cellStyle name="Standard 3 7 5 4" xfId="12380" xr:uid="{00000000-0005-0000-0000-00009B0C0000}"/>
    <cellStyle name="Standard 3 7 5 4 2" xfId="25831" xr:uid="{00000000-0005-0000-0000-00009B0C0000}"/>
    <cellStyle name="Standard 3 7 5 4 3" xfId="39315" xr:uid="{00000000-0005-0000-0000-00009B0C0000}"/>
    <cellStyle name="Standard 3 7 5 4 4" xfId="52806" xr:uid="{00000000-0005-0000-0000-00009B0C0000}"/>
    <cellStyle name="Standard 3 7 5 5" xfId="15762" xr:uid="{00000000-0005-0000-0000-00009B0C0000}"/>
    <cellStyle name="Standard 3 7 5 6" xfId="29246" xr:uid="{00000000-0005-0000-0000-00009B0C0000}"/>
    <cellStyle name="Standard 3 7 5 7" xfId="42737" xr:uid="{00000000-0005-0000-0000-00009B0C0000}"/>
    <cellStyle name="Standard 3 7 6" xfId="3412" xr:uid="{00000000-0005-0000-0000-00009C0C0000}"/>
    <cellStyle name="Standard 3 7 6 2" xfId="6773" xr:uid="{00000000-0005-0000-0000-00009C0C0000}"/>
    <cellStyle name="Standard 3 7 6 2 2" xfId="20224" xr:uid="{00000000-0005-0000-0000-00009C0C0000}"/>
    <cellStyle name="Standard 3 7 6 2 3" xfId="33708" xr:uid="{00000000-0005-0000-0000-00009C0C0000}"/>
    <cellStyle name="Standard 3 7 6 2 4" xfId="47199" xr:uid="{00000000-0005-0000-0000-00009C0C0000}"/>
    <cellStyle name="Standard 3 7 6 3" xfId="10129" xr:uid="{00000000-0005-0000-0000-00009C0C0000}"/>
    <cellStyle name="Standard 3 7 6 3 2" xfId="23580" xr:uid="{00000000-0005-0000-0000-00009C0C0000}"/>
    <cellStyle name="Standard 3 7 6 3 3" xfId="37064" xr:uid="{00000000-0005-0000-0000-00009C0C0000}"/>
    <cellStyle name="Standard 3 7 6 3 4" xfId="50555" xr:uid="{00000000-0005-0000-0000-00009C0C0000}"/>
    <cellStyle name="Standard 3 7 6 4" xfId="13485" xr:uid="{00000000-0005-0000-0000-00009C0C0000}"/>
    <cellStyle name="Standard 3 7 6 4 2" xfId="26936" xr:uid="{00000000-0005-0000-0000-00009C0C0000}"/>
    <cellStyle name="Standard 3 7 6 4 3" xfId="40420" xr:uid="{00000000-0005-0000-0000-00009C0C0000}"/>
    <cellStyle name="Standard 3 7 6 4 4" xfId="53911" xr:uid="{00000000-0005-0000-0000-00009C0C0000}"/>
    <cellStyle name="Standard 3 7 6 5" xfId="16867" xr:uid="{00000000-0005-0000-0000-00009C0C0000}"/>
    <cellStyle name="Standard 3 7 6 6" xfId="30351" xr:uid="{00000000-0005-0000-0000-00009C0C0000}"/>
    <cellStyle name="Standard 3 7 6 7" xfId="43842" xr:uid="{00000000-0005-0000-0000-00009C0C0000}"/>
    <cellStyle name="Standard 3 7 7" xfId="3992" xr:uid="{00000000-0005-0000-0000-00009D0C0000}"/>
    <cellStyle name="Standard 3 7 7 2" xfId="7349" xr:uid="{00000000-0005-0000-0000-00009D0C0000}"/>
    <cellStyle name="Standard 3 7 7 2 2" xfId="20800" xr:uid="{00000000-0005-0000-0000-00009D0C0000}"/>
    <cellStyle name="Standard 3 7 7 2 3" xfId="34284" xr:uid="{00000000-0005-0000-0000-00009D0C0000}"/>
    <cellStyle name="Standard 3 7 7 2 4" xfId="47775" xr:uid="{00000000-0005-0000-0000-00009D0C0000}"/>
    <cellStyle name="Standard 3 7 7 3" xfId="10705" xr:uid="{00000000-0005-0000-0000-00009D0C0000}"/>
    <cellStyle name="Standard 3 7 7 3 2" xfId="24156" xr:uid="{00000000-0005-0000-0000-00009D0C0000}"/>
    <cellStyle name="Standard 3 7 7 3 3" xfId="37640" xr:uid="{00000000-0005-0000-0000-00009D0C0000}"/>
    <cellStyle name="Standard 3 7 7 3 4" xfId="51131" xr:uid="{00000000-0005-0000-0000-00009D0C0000}"/>
    <cellStyle name="Standard 3 7 7 4" xfId="14061" xr:uid="{00000000-0005-0000-0000-00009D0C0000}"/>
    <cellStyle name="Standard 3 7 7 4 2" xfId="27512" xr:uid="{00000000-0005-0000-0000-00009D0C0000}"/>
    <cellStyle name="Standard 3 7 7 4 3" xfId="40996" xr:uid="{00000000-0005-0000-0000-00009D0C0000}"/>
    <cellStyle name="Standard 3 7 7 4 4" xfId="54487" xr:uid="{00000000-0005-0000-0000-00009D0C0000}"/>
    <cellStyle name="Standard 3 7 7 5" xfId="17443" xr:uid="{00000000-0005-0000-0000-00009D0C0000}"/>
    <cellStyle name="Standard 3 7 7 6" xfId="30927" xr:uid="{00000000-0005-0000-0000-00009D0C0000}"/>
    <cellStyle name="Standard 3 7 7 7" xfId="44418" xr:uid="{00000000-0005-0000-0000-00009D0C0000}"/>
    <cellStyle name="Standard 3 7 8" xfId="4542" xr:uid="{00000000-0005-0000-0000-0000860C0000}"/>
    <cellStyle name="Standard 3 7 8 2" xfId="17993" xr:uid="{00000000-0005-0000-0000-0000860C0000}"/>
    <cellStyle name="Standard 3 7 8 3" xfId="31477" xr:uid="{00000000-0005-0000-0000-0000860C0000}"/>
    <cellStyle name="Standard 3 7 8 4" xfId="44968" xr:uid="{00000000-0005-0000-0000-0000860C0000}"/>
    <cellStyle name="Standard 3 7 9" xfId="7898" xr:uid="{00000000-0005-0000-0000-0000860C0000}"/>
    <cellStyle name="Standard 3 7 9 2" xfId="21349" xr:uid="{00000000-0005-0000-0000-0000860C0000}"/>
    <cellStyle name="Standard 3 7 9 3" xfId="34833" xr:uid="{00000000-0005-0000-0000-0000860C0000}"/>
    <cellStyle name="Standard 3 7 9 4" xfId="48324" xr:uid="{00000000-0005-0000-0000-0000860C0000}"/>
    <cellStyle name="Standard 3 8" xfId="1211" xr:uid="{00000000-0005-0000-0000-00009E0C0000}"/>
    <cellStyle name="Standard 3 8 10" xfId="14674" xr:uid="{00000000-0005-0000-0000-00009E0C0000}"/>
    <cellStyle name="Standard 3 8 11" xfId="28157" xr:uid="{00000000-0005-0000-0000-00009E0C0000}"/>
    <cellStyle name="Standard 3 8 12" xfId="41648" xr:uid="{00000000-0005-0000-0000-00009E0C0000}"/>
    <cellStyle name="Standard 3 8 2" xfId="1442" xr:uid="{00000000-0005-0000-0000-00009F0C0000}"/>
    <cellStyle name="Standard 3 8 2 10" xfId="28407" xr:uid="{00000000-0005-0000-0000-00009F0C0000}"/>
    <cellStyle name="Standard 3 8 2 11" xfId="41898" xr:uid="{00000000-0005-0000-0000-00009F0C0000}"/>
    <cellStyle name="Standard 3 8 2 2" xfId="2016" xr:uid="{00000000-0005-0000-0000-0000A00C0000}"/>
    <cellStyle name="Standard 3 8 2 2 2" xfId="3156" xr:uid="{00000000-0005-0000-0000-0000A10C0000}"/>
    <cellStyle name="Standard 3 8 2 2 2 2" xfId="6517" xr:uid="{00000000-0005-0000-0000-0000A10C0000}"/>
    <cellStyle name="Standard 3 8 2 2 2 2 2" xfId="19968" xr:uid="{00000000-0005-0000-0000-0000A10C0000}"/>
    <cellStyle name="Standard 3 8 2 2 2 2 3" xfId="33452" xr:uid="{00000000-0005-0000-0000-0000A10C0000}"/>
    <cellStyle name="Standard 3 8 2 2 2 2 4" xfId="46943" xr:uid="{00000000-0005-0000-0000-0000A10C0000}"/>
    <cellStyle name="Standard 3 8 2 2 2 3" xfId="9873" xr:uid="{00000000-0005-0000-0000-0000A10C0000}"/>
    <cellStyle name="Standard 3 8 2 2 2 3 2" xfId="23324" xr:uid="{00000000-0005-0000-0000-0000A10C0000}"/>
    <cellStyle name="Standard 3 8 2 2 2 3 3" xfId="36808" xr:uid="{00000000-0005-0000-0000-0000A10C0000}"/>
    <cellStyle name="Standard 3 8 2 2 2 3 4" xfId="50299" xr:uid="{00000000-0005-0000-0000-0000A10C0000}"/>
    <cellStyle name="Standard 3 8 2 2 2 4" xfId="13229" xr:uid="{00000000-0005-0000-0000-0000A10C0000}"/>
    <cellStyle name="Standard 3 8 2 2 2 4 2" xfId="26680" xr:uid="{00000000-0005-0000-0000-0000A10C0000}"/>
    <cellStyle name="Standard 3 8 2 2 2 4 3" xfId="40164" xr:uid="{00000000-0005-0000-0000-0000A10C0000}"/>
    <cellStyle name="Standard 3 8 2 2 2 4 4" xfId="53655" xr:uid="{00000000-0005-0000-0000-0000A10C0000}"/>
    <cellStyle name="Standard 3 8 2 2 2 5" xfId="16611" xr:uid="{00000000-0005-0000-0000-0000A10C0000}"/>
    <cellStyle name="Standard 3 8 2 2 2 6" xfId="30095" xr:uid="{00000000-0005-0000-0000-0000A10C0000}"/>
    <cellStyle name="Standard 3 8 2 2 2 7" xfId="43586" xr:uid="{00000000-0005-0000-0000-0000A10C0000}"/>
    <cellStyle name="Standard 3 8 2 2 3" xfId="5390" xr:uid="{00000000-0005-0000-0000-0000A00C0000}"/>
    <cellStyle name="Standard 3 8 2 2 3 2" xfId="18841" xr:uid="{00000000-0005-0000-0000-0000A00C0000}"/>
    <cellStyle name="Standard 3 8 2 2 3 3" xfId="32325" xr:uid="{00000000-0005-0000-0000-0000A00C0000}"/>
    <cellStyle name="Standard 3 8 2 2 3 4" xfId="45816" xr:uid="{00000000-0005-0000-0000-0000A00C0000}"/>
    <cellStyle name="Standard 3 8 2 2 4" xfId="8746" xr:uid="{00000000-0005-0000-0000-0000A00C0000}"/>
    <cellStyle name="Standard 3 8 2 2 4 2" xfId="22197" xr:uid="{00000000-0005-0000-0000-0000A00C0000}"/>
    <cellStyle name="Standard 3 8 2 2 4 3" xfId="35681" xr:uid="{00000000-0005-0000-0000-0000A00C0000}"/>
    <cellStyle name="Standard 3 8 2 2 4 4" xfId="49172" xr:uid="{00000000-0005-0000-0000-0000A00C0000}"/>
    <cellStyle name="Standard 3 8 2 2 5" xfId="12102" xr:uid="{00000000-0005-0000-0000-0000A00C0000}"/>
    <cellStyle name="Standard 3 8 2 2 5 2" xfId="25553" xr:uid="{00000000-0005-0000-0000-0000A00C0000}"/>
    <cellStyle name="Standard 3 8 2 2 5 3" xfId="39037" xr:uid="{00000000-0005-0000-0000-0000A00C0000}"/>
    <cellStyle name="Standard 3 8 2 2 5 4" xfId="52528" xr:uid="{00000000-0005-0000-0000-0000A00C0000}"/>
    <cellStyle name="Standard 3 8 2 2 6" xfId="15484" xr:uid="{00000000-0005-0000-0000-0000A00C0000}"/>
    <cellStyle name="Standard 3 8 2 2 7" xfId="28968" xr:uid="{00000000-0005-0000-0000-0000A00C0000}"/>
    <cellStyle name="Standard 3 8 2 2 8" xfId="42459" xr:uid="{00000000-0005-0000-0000-0000A00C0000}"/>
    <cellStyle name="Standard 3 8 2 3" xfId="2596" xr:uid="{00000000-0005-0000-0000-0000A20C0000}"/>
    <cellStyle name="Standard 3 8 2 3 2" xfId="5957" xr:uid="{00000000-0005-0000-0000-0000A20C0000}"/>
    <cellStyle name="Standard 3 8 2 3 2 2" xfId="19408" xr:uid="{00000000-0005-0000-0000-0000A20C0000}"/>
    <cellStyle name="Standard 3 8 2 3 2 3" xfId="32892" xr:uid="{00000000-0005-0000-0000-0000A20C0000}"/>
    <cellStyle name="Standard 3 8 2 3 2 4" xfId="46383" xr:uid="{00000000-0005-0000-0000-0000A20C0000}"/>
    <cellStyle name="Standard 3 8 2 3 3" xfId="9313" xr:uid="{00000000-0005-0000-0000-0000A20C0000}"/>
    <cellStyle name="Standard 3 8 2 3 3 2" xfId="22764" xr:uid="{00000000-0005-0000-0000-0000A20C0000}"/>
    <cellStyle name="Standard 3 8 2 3 3 3" xfId="36248" xr:uid="{00000000-0005-0000-0000-0000A20C0000}"/>
    <cellStyle name="Standard 3 8 2 3 3 4" xfId="49739" xr:uid="{00000000-0005-0000-0000-0000A20C0000}"/>
    <cellStyle name="Standard 3 8 2 3 4" xfId="12669" xr:uid="{00000000-0005-0000-0000-0000A20C0000}"/>
    <cellStyle name="Standard 3 8 2 3 4 2" xfId="26120" xr:uid="{00000000-0005-0000-0000-0000A20C0000}"/>
    <cellStyle name="Standard 3 8 2 3 4 3" xfId="39604" xr:uid="{00000000-0005-0000-0000-0000A20C0000}"/>
    <cellStyle name="Standard 3 8 2 3 4 4" xfId="53095" xr:uid="{00000000-0005-0000-0000-0000A20C0000}"/>
    <cellStyle name="Standard 3 8 2 3 5" xfId="16051" xr:uid="{00000000-0005-0000-0000-0000A20C0000}"/>
    <cellStyle name="Standard 3 8 2 3 6" xfId="29535" xr:uid="{00000000-0005-0000-0000-0000A20C0000}"/>
    <cellStyle name="Standard 3 8 2 3 7" xfId="43026" xr:uid="{00000000-0005-0000-0000-0000A20C0000}"/>
    <cellStyle name="Standard 3 8 2 4" xfId="3701" xr:uid="{00000000-0005-0000-0000-0000A30C0000}"/>
    <cellStyle name="Standard 3 8 2 4 2" xfId="7062" xr:uid="{00000000-0005-0000-0000-0000A30C0000}"/>
    <cellStyle name="Standard 3 8 2 4 2 2" xfId="20513" xr:uid="{00000000-0005-0000-0000-0000A30C0000}"/>
    <cellStyle name="Standard 3 8 2 4 2 3" xfId="33997" xr:uid="{00000000-0005-0000-0000-0000A30C0000}"/>
    <cellStyle name="Standard 3 8 2 4 2 4" xfId="47488" xr:uid="{00000000-0005-0000-0000-0000A30C0000}"/>
    <cellStyle name="Standard 3 8 2 4 3" xfId="10418" xr:uid="{00000000-0005-0000-0000-0000A30C0000}"/>
    <cellStyle name="Standard 3 8 2 4 3 2" xfId="23869" xr:uid="{00000000-0005-0000-0000-0000A30C0000}"/>
    <cellStyle name="Standard 3 8 2 4 3 3" xfId="37353" xr:uid="{00000000-0005-0000-0000-0000A30C0000}"/>
    <cellStyle name="Standard 3 8 2 4 3 4" xfId="50844" xr:uid="{00000000-0005-0000-0000-0000A30C0000}"/>
    <cellStyle name="Standard 3 8 2 4 4" xfId="13774" xr:uid="{00000000-0005-0000-0000-0000A30C0000}"/>
    <cellStyle name="Standard 3 8 2 4 4 2" xfId="27225" xr:uid="{00000000-0005-0000-0000-0000A30C0000}"/>
    <cellStyle name="Standard 3 8 2 4 4 3" xfId="40709" xr:uid="{00000000-0005-0000-0000-0000A30C0000}"/>
    <cellStyle name="Standard 3 8 2 4 4 4" xfId="54200" xr:uid="{00000000-0005-0000-0000-0000A30C0000}"/>
    <cellStyle name="Standard 3 8 2 4 5" xfId="17156" xr:uid="{00000000-0005-0000-0000-0000A30C0000}"/>
    <cellStyle name="Standard 3 8 2 4 6" xfId="30640" xr:uid="{00000000-0005-0000-0000-0000A30C0000}"/>
    <cellStyle name="Standard 3 8 2 4 7" xfId="44131" xr:uid="{00000000-0005-0000-0000-0000A30C0000}"/>
    <cellStyle name="Standard 3 8 2 5" xfId="4281" xr:uid="{00000000-0005-0000-0000-0000A40C0000}"/>
    <cellStyle name="Standard 3 8 2 5 2" xfId="7638" xr:uid="{00000000-0005-0000-0000-0000A40C0000}"/>
    <cellStyle name="Standard 3 8 2 5 2 2" xfId="21089" xr:uid="{00000000-0005-0000-0000-0000A40C0000}"/>
    <cellStyle name="Standard 3 8 2 5 2 3" xfId="34573" xr:uid="{00000000-0005-0000-0000-0000A40C0000}"/>
    <cellStyle name="Standard 3 8 2 5 2 4" xfId="48064" xr:uid="{00000000-0005-0000-0000-0000A40C0000}"/>
    <cellStyle name="Standard 3 8 2 5 3" xfId="10994" xr:uid="{00000000-0005-0000-0000-0000A40C0000}"/>
    <cellStyle name="Standard 3 8 2 5 3 2" xfId="24445" xr:uid="{00000000-0005-0000-0000-0000A40C0000}"/>
    <cellStyle name="Standard 3 8 2 5 3 3" xfId="37929" xr:uid="{00000000-0005-0000-0000-0000A40C0000}"/>
    <cellStyle name="Standard 3 8 2 5 3 4" xfId="51420" xr:uid="{00000000-0005-0000-0000-0000A40C0000}"/>
    <cellStyle name="Standard 3 8 2 5 4" xfId="14350" xr:uid="{00000000-0005-0000-0000-0000A40C0000}"/>
    <cellStyle name="Standard 3 8 2 5 4 2" xfId="27801" xr:uid="{00000000-0005-0000-0000-0000A40C0000}"/>
    <cellStyle name="Standard 3 8 2 5 4 3" xfId="41285" xr:uid="{00000000-0005-0000-0000-0000A40C0000}"/>
    <cellStyle name="Standard 3 8 2 5 4 4" xfId="54776" xr:uid="{00000000-0005-0000-0000-0000A40C0000}"/>
    <cellStyle name="Standard 3 8 2 5 5" xfId="17732" xr:uid="{00000000-0005-0000-0000-0000A40C0000}"/>
    <cellStyle name="Standard 3 8 2 5 6" xfId="31216" xr:uid="{00000000-0005-0000-0000-0000A40C0000}"/>
    <cellStyle name="Standard 3 8 2 5 7" xfId="44707" xr:uid="{00000000-0005-0000-0000-0000A40C0000}"/>
    <cellStyle name="Standard 3 8 2 6" xfId="4831" xr:uid="{00000000-0005-0000-0000-00009F0C0000}"/>
    <cellStyle name="Standard 3 8 2 6 2" xfId="18282" xr:uid="{00000000-0005-0000-0000-00009F0C0000}"/>
    <cellStyle name="Standard 3 8 2 6 3" xfId="31766" xr:uid="{00000000-0005-0000-0000-00009F0C0000}"/>
    <cellStyle name="Standard 3 8 2 6 4" xfId="45257" xr:uid="{00000000-0005-0000-0000-00009F0C0000}"/>
    <cellStyle name="Standard 3 8 2 7" xfId="8187" xr:uid="{00000000-0005-0000-0000-00009F0C0000}"/>
    <cellStyle name="Standard 3 8 2 7 2" xfId="21638" xr:uid="{00000000-0005-0000-0000-00009F0C0000}"/>
    <cellStyle name="Standard 3 8 2 7 3" xfId="35122" xr:uid="{00000000-0005-0000-0000-00009F0C0000}"/>
    <cellStyle name="Standard 3 8 2 7 4" xfId="48613" xr:uid="{00000000-0005-0000-0000-00009F0C0000}"/>
    <cellStyle name="Standard 3 8 2 8" xfId="11543" xr:uid="{00000000-0005-0000-0000-00009F0C0000}"/>
    <cellStyle name="Standard 3 8 2 8 2" xfId="24994" xr:uid="{00000000-0005-0000-0000-00009F0C0000}"/>
    <cellStyle name="Standard 3 8 2 8 3" xfId="38478" xr:uid="{00000000-0005-0000-0000-00009F0C0000}"/>
    <cellStyle name="Standard 3 8 2 8 4" xfId="51969" xr:uid="{00000000-0005-0000-0000-00009F0C0000}"/>
    <cellStyle name="Standard 3 8 2 9" xfId="14924" xr:uid="{00000000-0005-0000-0000-00009F0C0000}"/>
    <cellStyle name="Standard 3 8 3" xfId="1767" xr:uid="{00000000-0005-0000-0000-0000A50C0000}"/>
    <cellStyle name="Standard 3 8 3 2" xfId="2906" xr:uid="{00000000-0005-0000-0000-0000A60C0000}"/>
    <cellStyle name="Standard 3 8 3 2 2" xfId="6267" xr:uid="{00000000-0005-0000-0000-0000A60C0000}"/>
    <cellStyle name="Standard 3 8 3 2 2 2" xfId="19718" xr:uid="{00000000-0005-0000-0000-0000A60C0000}"/>
    <cellStyle name="Standard 3 8 3 2 2 3" xfId="33202" xr:uid="{00000000-0005-0000-0000-0000A60C0000}"/>
    <cellStyle name="Standard 3 8 3 2 2 4" xfId="46693" xr:uid="{00000000-0005-0000-0000-0000A60C0000}"/>
    <cellStyle name="Standard 3 8 3 2 3" xfId="9623" xr:uid="{00000000-0005-0000-0000-0000A60C0000}"/>
    <cellStyle name="Standard 3 8 3 2 3 2" xfId="23074" xr:uid="{00000000-0005-0000-0000-0000A60C0000}"/>
    <cellStyle name="Standard 3 8 3 2 3 3" xfId="36558" xr:uid="{00000000-0005-0000-0000-0000A60C0000}"/>
    <cellStyle name="Standard 3 8 3 2 3 4" xfId="50049" xr:uid="{00000000-0005-0000-0000-0000A60C0000}"/>
    <cellStyle name="Standard 3 8 3 2 4" xfId="12979" xr:uid="{00000000-0005-0000-0000-0000A60C0000}"/>
    <cellStyle name="Standard 3 8 3 2 4 2" xfId="26430" xr:uid="{00000000-0005-0000-0000-0000A60C0000}"/>
    <cellStyle name="Standard 3 8 3 2 4 3" xfId="39914" xr:uid="{00000000-0005-0000-0000-0000A60C0000}"/>
    <cellStyle name="Standard 3 8 3 2 4 4" xfId="53405" xr:uid="{00000000-0005-0000-0000-0000A60C0000}"/>
    <cellStyle name="Standard 3 8 3 2 5" xfId="16361" xr:uid="{00000000-0005-0000-0000-0000A60C0000}"/>
    <cellStyle name="Standard 3 8 3 2 6" xfId="29845" xr:uid="{00000000-0005-0000-0000-0000A60C0000}"/>
    <cellStyle name="Standard 3 8 3 2 7" xfId="43336" xr:uid="{00000000-0005-0000-0000-0000A60C0000}"/>
    <cellStyle name="Standard 3 8 3 3" xfId="5140" xr:uid="{00000000-0005-0000-0000-0000A50C0000}"/>
    <cellStyle name="Standard 3 8 3 3 2" xfId="18591" xr:uid="{00000000-0005-0000-0000-0000A50C0000}"/>
    <cellStyle name="Standard 3 8 3 3 3" xfId="32075" xr:uid="{00000000-0005-0000-0000-0000A50C0000}"/>
    <cellStyle name="Standard 3 8 3 3 4" xfId="45566" xr:uid="{00000000-0005-0000-0000-0000A50C0000}"/>
    <cellStyle name="Standard 3 8 3 4" xfId="8496" xr:uid="{00000000-0005-0000-0000-0000A50C0000}"/>
    <cellStyle name="Standard 3 8 3 4 2" xfId="21947" xr:uid="{00000000-0005-0000-0000-0000A50C0000}"/>
    <cellStyle name="Standard 3 8 3 4 3" xfId="35431" xr:uid="{00000000-0005-0000-0000-0000A50C0000}"/>
    <cellStyle name="Standard 3 8 3 4 4" xfId="48922" xr:uid="{00000000-0005-0000-0000-0000A50C0000}"/>
    <cellStyle name="Standard 3 8 3 5" xfId="11852" xr:uid="{00000000-0005-0000-0000-0000A50C0000}"/>
    <cellStyle name="Standard 3 8 3 5 2" xfId="25303" xr:uid="{00000000-0005-0000-0000-0000A50C0000}"/>
    <cellStyle name="Standard 3 8 3 5 3" xfId="38787" xr:uid="{00000000-0005-0000-0000-0000A50C0000}"/>
    <cellStyle name="Standard 3 8 3 5 4" xfId="52278" xr:uid="{00000000-0005-0000-0000-0000A50C0000}"/>
    <cellStyle name="Standard 3 8 3 6" xfId="15234" xr:uid="{00000000-0005-0000-0000-0000A50C0000}"/>
    <cellStyle name="Standard 3 8 3 7" xfId="28718" xr:uid="{00000000-0005-0000-0000-0000A50C0000}"/>
    <cellStyle name="Standard 3 8 3 8" xfId="42209" xr:uid="{00000000-0005-0000-0000-0000A50C0000}"/>
    <cellStyle name="Standard 3 8 4" xfId="2345" xr:uid="{00000000-0005-0000-0000-0000A70C0000}"/>
    <cellStyle name="Standard 3 8 4 2" xfId="5707" xr:uid="{00000000-0005-0000-0000-0000A70C0000}"/>
    <cellStyle name="Standard 3 8 4 2 2" xfId="19158" xr:uid="{00000000-0005-0000-0000-0000A70C0000}"/>
    <cellStyle name="Standard 3 8 4 2 3" xfId="32642" xr:uid="{00000000-0005-0000-0000-0000A70C0000}"/>
    <cellStyle name="Standard 3 8 4 2 4" xfId="46133" xr:uid="{00000000-0005-0000-0000-0000A70C0000}"/>
    <cellStyle name="Standard 3 8 4 3" xfId="9063" xr:uid="{00000000-0005-0000-0000-0000A70C0000}"/>
    <cellStyle name="Standard 3 8 4 3 2" xfId="22514" xr:uid="{00000000-0005-0000-0000-0000A70C0000}"/>
    <cellStyle name="Standard 3 8 4 3 3" xfId="35998" xr:uid="{00000000-0005-0000-0000-0000A70C0000}"/>
    <cellStyle name="Standard 3 8 4 3 4" xfId="49489" xr:uid="{00000000-0005-0000-0000-0000A70C0000}"/>
    <cellStyle name="Standard 3 8 4 4" xfId="12419" xr:uid="{00000000-0005-0000-0000-0000A70C0000}"/>
    <cellStyle name="Standard 3 8 4 4 2" xfId="25870" xr:uid="{00000000-0005-0000-0000-0000A70C0000}"/>
    <cellStyle name="Standard 3 8 4 4 3" xfId="39354" xr:uid="{00000000-0005-0000-0000-0000A70C0000}"/>
    <cellStyle name="Standard 3 8 4 4 4" xfId="52845" xr:uid="{00000000-0005-0000-0000-0000A70C0000}"/>
    <cellStyle name="Standard 3 8 4 5" xfId="15801" xr:uid="{00000000-0005-0000-0000-0000A70C0000}"/>
    <cellStyle name="Standard 3 8 4 6" xfId="29285" xr:uid="{00000000-0005-0000-0000-0000A70C0000}"/>
    <cellStyle name="Standard 3 8 4 7" xfId="42776" xr:uid="{00000000-0005-0000-0000-0000A70C0000}"/>
    <cellStyle name="Standard 3 8 5" xfId="3451" xr:uid="{00000000-0005-0000-0000-0000A80C0000}"/>
    <cellStyle name="Standard 3 8 5 2" xfId="6812" xr:uid="{00000000-0005-0000-0000-0000A80C0000}"/>
    <cellStyle name="Standard 3 8 5 2 2" xfId="20263" xr:uid="{00000000-0005-0000-0000-0000A80C0000}"/>
    <cellStyle name="Standard 3 8 5 2 3" xfId="33747" xr:uid="{00000000-0005-0000-0000-0000A80C0000}"/>
    <cellStyle name="Standard 3 8 5 2 4" xfId="47238" xr:uid="{00000000-0005-0000-0000-0000A80C0000}"/>
    <cellStyle name="Standard 3 8 5 3" xfId="10168" xr:uid="{00000000-0005-0000-0000-0000A80C0000}"/>
    <cellStyle name="Standard 3 8 5 3 2" xfId="23619" xr:uid="{00000000-0005-0000-0000-0000A80C0000}"/>
    <cellStyle name="Standard 3 8 5 3 3" xfId="37103" xr:uid="{00000000-0005-0000-0000-0000A80C0000}"/>
    <cellStyle name="Standard 3 8 5 3 4" xfId="50594" xr:uid="{00000000-0005-0000-0000-0000A80C0000}"/>
    <cellStyle name="Standard 3 8 5 4" xfId="13524" xr:uid="{00000000-0005-0000-0000-0000A80C0000}"/>
    <cellStyle name="Standard 3 8 5 4 2" xfId="26975" xr:uid="{00000000-0005-0000-0000-0000A80C0000}"/>
    <cellStyle name="Standard 3 8 5 4 3" xfId="40459" xr:uid="{00000000-0005-0000-0000-0000A80C0000}"/>
    <cellStyle name="Standard 3 8 5 4 4" xfId="53950" xr:uid="{00000000-0005-0000-0000-0000A80C0000}"/>
    <cellStyle name="Standard 3 8 5 5" xfId="16906" xr:uid="{00000000-0005-0000-0000-0000A80C0000}"/>
    <cellStyle name="Standard 3 8 5 6" xfId="30390" xr:uid="{00000000-0005-0000-0000-0000A80C0000}"/>
    <cellStyle name="Standard 3 8 5 7" xfId="43881" xr:uid="{00000000-0005-0000-0000-0000A80C0000}"/>
    <cellStyle name="Standard 3 8 6" xfId="4031" xr:uid="{00000000-0005-0000-0000-0000A90C0000}"/>
    <cellStyle name="Standard 3 8 6 2" xfId="7388" xr:uid="{00000000-0005-0000-0000-0000A90C0000}"/>
    <cellStyle name="Standard 3 8 6 2 2" xfId="20839" xr:uid="{00000000-0005-0000-0000-0000A90C0000}"/>
    <cellStyle name="Standard 3 8 6 2 3" xfId="34323" xr:uid="{00000000-0005-0000-0000-0000A90C0000}"/>
    <cellStyle name="Standard 3 8 6 2 4" xfId="47814" xr:uid="{00000000-0005-0000-0000-0000A90C0000}"/>
    <cellStyle name="Standard 3 8 6 3" xfId="10744" xr:uid="{00000000-0005-0000-0000-0000A90C0000}"/>
    <cellStyle name="Standard 3 8 6 3 2" xfId="24195" xr:uid="{00000000-0005-0000-0000-0000A90C0000}"/>
    <cellStyle name="Standard 3 8 6 3 3" xfId="37679" xr:uid="{00000000-0005-0000-0000-0000A90C0000}"/>
    <cellStyle name="Standard 3 8 6 3 4" xfId="51170" xr:uid="{00000000-0005-0000-0000-0000A90C0000}"/>
    <cellStyle name="Standard 3 8 6 4" xfId="14100" xr:uid="{00000000-0005-0000-0000-0000A90C0000}"/>
    <cellStyle name="Standard 3 8 6 4 2" xfId="27551" xr:uid="{00000000-0005-0000-0000-0000A90C0000}"/>
    <cellStyle name="Standard 3 8 6 4 3" xfId="41035" xr:uid="{00000000-0005-0000-0000-0000A90C0000}"/>
    <cellStyle name="Standard 3 8 6 4 4" xfId="54526" xr:uid="{00000000-0005-0000-0000-0000A90C0000}"/>
    <cellStyle name="Standard 3 8 6 5" xfId="17482" xr:uid="{00000000-0005-0000-0000-0000A90C0000}"/>
    <cellStyle name="Standard 3 8 6 6" xfId="30966" xr:uid="{00000000-0005-0000-0000-0000A90C0000}"/>
    <cellStyle name="Standard 3 8 6 7" xfId="44457" xr:uid="{00000000-0005-0000-0000-0000A90C0000}"/>
    <cellStyle name="Standard 3 8 7" xfId="4581" xr:uid="{00000000-0005-0000-0000-00009E0C0000}"/>
    <cellStyle name="Standard 3 8 7 2" xfId="18032" xr:uid="{00000000-0005-0000-0000-00009E0C0000}"/>
    <cellStyle name="Standard 3 8 7 3" xfId="31516" xr:uid="{00000000-0005-0000-0000-00009E0C0000}"/>
    <cellStyle name="Standard 3 8 7 4" xfId="45007" xr:uid="{00000000-0005-0000-0000-00009E0C0000}"/>
    <cellStyle name="Standard 3 8 8" xfId="7937" xr:uid="{00000000-0005-0000-0000-00009E0C0000}"/>
    <cellStyle name="Standard 3 8 8 2" xfId="21388" xr:uid="{00000000-0005-0000-0000-00009E0C0000}"/>
    <cellStyle name="Standard 3 8 8 3" xfId="34872" xr:uid="{00000000-0005-0000-0000-00009E0C0000}"/>
    <cellStyle name="Standard 3 8 8 4" xfId="48363" xr:uid="{00000000-0005-0000-0000-00009E0C0000}"/>
    <cellStyle name="Standard 3 8 9" xfId="11293" xr:uid="{00000000-0005-0000-0000-00009E0C0000}"/>
    <cellStyle name="Standard 3 8 9 2" xfId="24744" xr:uid="{00000000-0005-0000-0000-00009E0C0000}"/>
    <cellStyle name="Standard 3 8 9 3" xfId="38228" xr:uid="{00000000-0005-0000-0000-00009E0C0000}"/>
    <cellStyle name="Standard 3 8 9 4" xfId="51719" xr:uid="{00000000-0005-0000-0000-00009E0C0000}"/>
    <cellStyle name="Standard 3 9" xfId="1333" xr:uid="{00000000-0005-0000-0000-0000AA0C0000}"/>
    <cellStyle name="Standard 3 9 10" xfId="28294" xr:uid="{00000000-0005-0000-0000-0000AA0C0000}"/>
    <cellStyle name="Standard 3 9 11" xfId="41785" xr:uid="{00000000-0005-0000-0000-0000AA0C0000}"/>
    <cellStyle name="Standard 3 9 2" xfId="1903" xr:uid="{00000000-0005-0000-0000-0000AB0C0000}"/>
    <cellStyle name="Standard 3 9 2 2" xfId="3043" xr:uid="{00000000-0005-0000-0000-0000AC0C0000}"/>
    <cellStyle name="Standard 3 9 2 2 2" xfId="6404" xr:uid="{00000000-0005-0000-0000-0000AC0C0000}"/>
    <cellStyle name="Standard 3 9 2 2 2 2" xfId="19855" xr:uid="{00000000-0005-0000-0000-0000AC0C0000}"/>
    <cellStyle name="Standard 3 9 2 2 2 3" xfId="33339" xr:uid="{00000000-0005-0000-0000-0000AC0C0000}"/>
    <cellStyle name="Standard 3 9 2 2 2 4" xfId="46830" xr:uid="{00000000-0005-0000-0000-0000AC0C0000}"/>
    <cellStyle name="Standard 3 9 2 2 3" xfId="9760" xr:uid="{00000000-0005-0000-0000-0000AC0C0000}"/>
    <cellStyle name="Standard 3 9 2 2 3 2" xfId="23211" xr:uid="{00000000-0005-0000-0000-0000AC0C0000}"/>
    <cellStyle name="Standard 3 9 2 2 3 3" xfId="36695" xr:uid="{00000000-0005-0000-0000-0000AC0C0000}"/>
    <cellStyle name="Standard 3 9 2 2 3 4" xfId="50186" xr:uid="{00000000-0005-0000-0000-0000AC0C0000}"/>
    <cellStyle name="Standard 3 9 2 2 4" xfId="13116" xr:uid="{00000000-0005-0000-0000-0000AC0C0000}"/>
    <cellStyle name="Standard 3 9 2 2 4 2" xfId="26567" xr:uid="{00000000-0005-0000-0000-0000AC0C0000}"/>
    <cellStyle name="Standard 3 9 2 2 4 3" xfId="40051" xr:uid="{00000000-0005-0000-0000-0000AC0C0000}"/>
    <cellStyle name="Standard 3 9 2 2 4 4" xfId="53542" xr:uid="{00000000-0005-0000-0000-0000AC0C0000}"/>
    <cellStyle name="Standard 3 9 2 2 5" xfId="16498" xr:uid="{00000000-0005-0000-0000-0000AC0C0000}"/>
    <cellStyle name="Standard 3 9 2 2 6" xfId="29982" xr:uid="{00000000-0005-0000-0000-0000AC0C0000}"/>
    <cellStyle name="Standard 3 9 2 2 7" xfId="43473" xr:uid="{00000000-0005-0000-0000-0000AC0C0000}"/>
    <cellStyle name="Standard 3 9 2 3" xfId="5277" xr:uid="{00000000-0005-0000-0000-0000AB0C0000}"/>
    <cellStyle name="Standard 3 9 2 3 2" xfId="18728" xr:uid="{00000000-0005-0000-0000-0000AB0C0000}"/>
    <cellStyle name="Standard 3 9 2 3 3" xfId="32212" xr:uid="{00000000-0005-0000-0000-0000AB0C0000}"/>
    <cellStyle name="Standard 3 9 2 3 4" xfId="45703" xr:uid="{00000000-0005-0000-0000-0000AB0C0000}"/>
    <cellStyle name="Standard 3 9 2 4" xfId="8633" xr:uid="{00000000-0005-0000-0000-0000AB0C0000}"/>
    <cellStyle name="Standard 3 9 2 4 2" xfId="22084" xr:uid="{00000000-0005-0000-0000-0000AB0C0000}"/>
    <cellStyle name="Standard 3 9 2 4 3" xfId="35568" xr:uid="{00000000-0005-0000-0000-0000AB0C0000}"/>
    <cellStyle name="Standard 3 9 2 4 4" xfId="49059" xr:uid="{00000000-0005-0000-0000-0000AB0C0000}"/>
    <cellStyle name="Standard 3 9 2 5" xfId="11989" xr:uid="{00000000-0005-0000-0000-0000AB0C0000}"/>
    <cellStyle name="Standard 3 9 2 5 2" xfId="25440" xr:uid="{00000000-0005-0000-0000-0000AB0C0000}"/>
    <cellStyle name="Standard 3 9 2 5 3" xfId="38924" xr:uid="{00000000-0005-0000-0000-0000AB0C0000}"/>
    <cellStyle name="Standard 3 9 2 5 4" xfId="52415" xr:uid="{00000000-0005-0000-0000-0000AB0C0000}"/>
    <cellStyle name="Standard 3 9 2 6" xfId="15371" xr:uid="{00000000-0005-0000-0000-0000AB0C0000}"/>
    <cellStyle name="Standard 3 9 2 7" xfId="28855" xr:uid="{00000000-0005-0000-0000-0000AB0C0000}"/>
    <cellStyle name="Standard 3 9 2 8" xfId="42346" xr:uid="{00000000-0005-0000-0000-0000AB0C0000}"/>
    <cellStyle name="Standard 3 9 3" xfId="2483" xr:uid="{00000000-0005-0000-0000-0000AD0C0000}"/>
    <cellStyle name="Standard 3 9 3 2" xfId="5844" xr:uid="{00000000-0005-0000-0000-0000AD0C0000}"/>
    <cellStyle name="Standard 3 9 3 2 2" xfId="19295" xr:uid="{00000000-0005-0000-0000-0000AD0C0000}"/>
    <cellStyle name="Standard 3 9 3 2 3" xfId="32779" xr:uid="{00000000-0005-0000-0000-0000AD0C0000}"/>
    <cellStyle name="Standard 3 9 3 2 4" xfId="46270" xr:uid="{00000000-0005-0000-0000-0000AD0C0000}"/>
    <cellStyle name="Standard 3 9 3 3" xfId="9200" xr:uid="{00000000-0005-0000-0000-0000AD0C0000}"/>
    <cellStyle name="Standard 3 9 3 3 2" xfId="22651" xr:uid="{00000000-0005-0000-0000-0000AD0C0000}"/>
    <cellStyle name="Standard 3 9 3 3 3" xfId="36135" xr:uid="{00000000-0005-0000-0000-0000AD0C0000}"/>
    <cellStyle name="Standard 3 9 3 3 4" xfId="49626" xr:uid="{00000000-0005-0000-0000-0000AD0C0000}"/>
    <cellStyle name="Standard 3 9 3 4" xfId="12556" xr:uid="{00000000-0005-0000-0000-0000AD0C0000}"/>
    <cellStyle name="Standard 3 9 3 4 2" xfId="26007" xr:uid="{00000000-0005-0000-0000-0000AD0C0000}"/>
    <cellStyle name="Standard 3 9 3 4 3" xfId="39491" xr:uid="{00000000-0005-0000-0000-0000AD0C0000}"/>
    <cellStyle name="Standard 3 9 3 4 4" xfId="52982" xr:uid="{00000000-0005-0000-0000-0000AD0C0000}"/>
    <cellStyle name="Standard 3 9 3 5" xfId="15938" xr:uid="{00000000-0005-0000-0000-0000AD0C0000}"/>
    <cellStyle name="Standard 3 9 3 6" xfId="29422" xr:uid="{00000000-0005-0000-0000-0000AD0C0000}"/>
    <cellStyle name="Standard 3 9 3 7" xfId="42913" xr:uid="{00000000-0005-0000-0000-0000AD0C0000}"/>
    <cellStyle name="Standard 3 9 4" xfId="3588" xr:uid="{00000000-0005-0000-0000-0000AE0C0000}"/>
    <cellStyle name="Standard 3 9 4 2" xfId="6949" xr:uid="{00000000-0005-0000-0000-0000AE0C0000}"/>
    <cellStyle name="Standard 3 9 4 2 2" xfId="20400" xr:uid="{00000000-0005-0000-0000-0000AE0C0000}"/>
    <cellStyle name="Standard 3 9 4 2 3" xfId="33884" xr:uid="{00000000-0005-0000-0000-0000AE0C0000}"/>
    <cellStyle name="Standard 3 9 4 2 4" xfId="47375" xr:uid="{00000000-0005-0000-0000-0000AE0C0000}"/>
    <cellStyle name="Standard 3 9 4 3" xfId="10305" xr:uid="{00000000-0005-0000-0000-0000AE0C0000}"/>
    <cellStyle name="Standard 3 9 4 3 2" xfId="23756" xr:uid="{00000000-0005-0000-0000-0000AE0C0000}"/>
    <cellStyle name="Standard 3 9 4 3 3" xfId="37240" xr:uid="{00000000-0005-0000-0000-0000AE0C0000}"/>
    <cellStyle name="Standard 3 9 4 3 4" xfId="50731" xr:uid="{00000000-0005-0000-0000-0000AE0C0000}"/>
    <cellStyle name="Standard 3 9 4 4" xfId="13661" xr:uid="{00000000-0005-0000-0000-0000AE0C0000}"/>
    <cellStyle name="Standard 3 9 4 4 2" xfId="27112" xr:uid="{00000000-0005-0000-0000-0000AE0C0000}"/>
    <cellStyle name="Standard 3 9 4 4 3" xfId="40596" xr:uid="{00000000-0005-0000-0000-0000AE0C0000}"/>
    <cellStyle name="Standard 3 9 4 4 4" xfId="54087" xr:uid="{00000000-0005-0000-0000-0000AE0C0000}"/>
    <cellStyle name="Standard 3 9 4 5" xfId="17043" xr:uid="{00000000-0005-0000-0000-0000AE0C0000}"/>
    <cellStyle name="Standard 3 9 4 6" xfId="30527" xr:uid="{00000000-0005-0000-0000-0000AE0C0000}"/>
    <cellStyle name="Standard 3 9 4 7" xfId="44018" xr:uid="{00000000-0005-0000-0000-0000AE0C0000}"/>
    <cellStyle name="Standard 3 9 5" xfId="4168" xr:uid="{00000000-0005-0000-0000-0000AF0C0000}"/>
    <cellStyle name="Standard 3 9 5 2" xfId="7525" xr:uid="{00000000-0005-0000-0000-0000AF0C0000}"/>
    <cellStyle name="Standard 3 9 5 2 2" xfId="20976" xr:uid="{00000000-0005-0000-0000-0000AF0C0000}"/>
    <cellStyle name="Standard 3 9 5 2 3" xfId="34460" xr:uid="{00000000-0005-0000-0000-0000AF0C0000}"/>
    <cellStyle name="Standard 3 9 5 2 4" xfId="47951" xr:uid="{00000000-0005-0000-0000-0000AF0C0000}"/>
    <cellStyle name="Standard 3 9 5 3" xfId="10881" xr:uid="{00000000-0005-0000-0000-0000AF0C0000}"/>
    <cellStyle name="Standard 3 9 5 3 2" xfId="24332" xr:uid="{00000000-0005-0000-0000-0000AF0C0000}"/>
    <cellStyle name="Standard 3 9 5 3 3" xfId="37816" xr:uid="{00000000-0005-0000-0000-0000AF0C0000}"/>
    <cellStyle name="Standard 3 9 5 3 4" xfId="51307" xr:uid="{00000000-0005-0000-0000-0000AF0C0000}"/>
    <cellStyle name="Standard 3 9 5 4" xfId="14237" xr:uid="{00000000-0005-0000-0000-0000AF0C0000}"/>
    <cellStyle name="Standard 3 9 5 4 2" xfId="27688" xr:uid="{00000000-0005-0000-0000-0000AF0C0000}"/>
    <cellStyle name="Standard 3 9 5 4 3" xfId="41172" xr:uid="{00000000-0005-0000-0000-0000AF0C0000}"/>
    <cellStyle name="Standard 3 9 5 4 4" xfId="54663" xr:uid="{00000000-0005-0000-0000-0000AF0C0000}"/>
    <cellStyle name="Standard 3 9 5 5" xfId="17619" xr:uid="{00000000-0005-0000-0000-0000AF0C0000}"/>
    <cellStyle name="Standard 3 9 5 6" xfId="31103" xr:uid="{00000000-0005-0000-0000-0000AF0C0000}"/>
    <cellStyle name="Standard 3 9 5 7" xfId="44594" xr:uid="{00000000-0005-0000-0000-0000AF0C0000}"/>
    <cellStyle name="Standard 3 9 6" xfId="4718" xr:uid="{00000000-0005-0000-0000-0000AA0C0000}"/>
    <cellStyle name="Standard 3 9 6 2" xfId="18169" xr:uid="{00000000-0005-0000-0000-0000AA0C0000}"/>
    <cellStyle name="Standard 3 9 6 3" xfId="31653" xr:uid="{00000000-0005-0000-0000-0000AA0C0000}"/>
    <cellStyle name="Standard 3 9 6 4" xfId="45144" xr:uid="{00000000-0005-0000-0000-0000AA0C0000}"/>
    <cellStyle name="Standard 3 9 7" xfId="8074" xr:uid="{00000000-0005-0000-0000-0000AA0C0000}"/>
    <cellStyle name="Standard 3 9 7 2" xfId="21525" xr:uid="{00000000-0005-0000-0000-0000AA0C0000}"/>
    <cellStyle name="Standard 3 9 7 3" xfId="35009" xr:uid="{00000000-0005-0000-0000-0000AA0C0000}"/>
    <cellStyle name="Standard 3 9 7 4" xfId="48500" xr:uid="{00000000-0005-0000-0000-0000AA0C0000}"/>
    <cellStyle name="Standard 3 9 8" xfId="11430" xr:uid="{00000000-0005-0000-0000-0000AA0C0000}"/>
    <cellStyle name="Standard 3 9 8 2" xfId="24881" xr:uid="{00000000-0005-0000-0000-0000AA0C0000}"/>
    <cellStyle name="Standard 3 9 8 3" xfId="38365" xr:uid="{00000000-0005-0000-0000-0000AA0C0000}"/>
    <cellStyle name="Standard 3 9 8 4" xfId="51856" xr:uid="{00000000-0005-0000-0000-0000AA0C0000}"/>
    <cellStyle name="Standard 3 9 9" xfId="14811" xr:uid="{00000000-0005-0000-0000-0000AA0C0000}"/>
    <cellStyle name="Standard 30" xfId="14523" xr:uid="{00000000-0005-0000-0000-00001A230000}"/>
    <cellStyle name="Standard 31" xfId="14510" xr:uid="{00000000-0005-0000-0000-000084580000}"/>
    <cellStyle name="Standard 32" xfId="27972" xr:uid="{00000000-0005-0000-0000-00007F6B0000}"/>
    <cellStyle name="Standard 33" xfId="27976" xr:uid="{00000000-0005-0000-0000-0000826B0000}"/>
    <cellStyle name="Standard 34" xfId="995" xr:uid="{00000000-0005-0000-0000-0000C78A0000}"/>
    <cellStyle name="Standard 4" xfId="46" xr:uid="{00000000-0005-0000-0000-000055020000}"/>
    <cellStyle name="Standard 4 10" xfId="27963" xr:uid="{00000000-0005-0000-0000-00000E000000}"/>
    <cellStyle name="Standard 4 11" xfId="27969" xr:uid="{00000000-0005-0000-0000-00001E000000}"/>
    <cellStyle name="Standard 4 2" xfId="75" xr:uid="{00000000-0005-0000-0000-000056020000}"/>
    <cellStyle name="Standard 4 2 2" xfId="549" xr:uid="{00000000-0005-0000-0000-000057020000}"/>
    <cellStyle name="Standard 4 2 3" xfId="518" xr:uid="{00000000-0005-0000-0000-000058020000}"/>
    <cellStyle name="Standard 4 2 4" xfId="456" xr:uid="{00000000-0005-0000-0000-000059020000}"/>
    <cellStyle name="Standard 4 2 5" xfId="1006" xr:uid="{00000000-0005-0000-0000-000062000000}"/>
    <cellStyle name="Standard 4 3" xfId="142" xr:uid="{00000000-0005-0000-0000-00005A020000}"/>
    <cellStyle name="Standard 4 3 2" xfId="1149" xr:uid="{00000000-0005-0000-0000-0000B60C0000}"/>
    <cellStyle name="Standard 4 4" xfId="173" xr:uid="{00000000-0005-0000-0000-00005B020000}"/>
    <cellStyle name="Standard 4 4 2" xfId="349" xr:uid="{00000000-0005-0000-0000-00005C020000}"/>
    <cellStyle name="Standard 4 4 2 2" xfId="419" xr:uid="{00000000-0005-0000-0000-00005D020000}"/>
    <cellStyle name="Standard 4 4 3" xfId="380" xr:uid="{00000000-0005-0000-0000-00005E020000}"/>
    <cellStyle name="Standard 4 4 4" xfId="348" xr:uid="{00000000-0005-0000-0000-00005F020000}"/>
    <cellStyle name="Standard 4 5" xfId="350" xr:uid="{00000000-0005-0000-0000-000060020000}"/>
    <cellStyle name="Standard 4 5 2" xfId="412" xr:uid="{00000000-0005-0000-0000-000061020000}"/>
    <cellStyle name="Standard 4 5 3" xfId="420" xr:uid="{00000000-0005-0000-0000-000062020000}"/>
    <cellStyle name="Standard 4 6" xfId="1112" xr:uid="{00000000-0005-0000-0000-0000B90C0000}"/>
    <cellStyle name="Standard 4 7" xfId="1109" xr:uid="{00000000-0005-0000-0000-0000BA0C0000}"/>
    <cellStyle name="Standard 4 8" xfId="1171" xr:uid="{00000000-0005-0000-0000-0000BB0C0000}"/>
    <cellStyle name="Standard 4 8 10" xfId="11255" xr:uid="{00000000-0005-0000-0000-0000BB0C0000}"/>
    <cellStyle name="Standard 4 8 10 2" xfId="24706" xr:uid="{00000000-0005-0000-0000-0000BB0C0000}"/>
    <cellStyle name="Standard 4 8 10 3" xfId="38190" xr:uid="{00000000-0005-0000-0000-0000BB0C0000}"/>
    <cellStyle name="Standard 4 8 10 4" xfId="51681" xr:uid="{00000000-0005-0000-0000-0000BB0C0000}"/>
    <cellStyle name="Standard 4 8 11" xfId="14636" xr:uid="{00000000-0005-0000-0000-0000BB0C0000}"/>
    <cellStyle name="Standard 4 8 12" xfId="28119" xr:uid="{00000000-0005-0000-0000-0000BB0C0000}"/>
    <cellStyle name="Standard 4 8 13" xfId="41610" xr:uid="{00000000-0005-0000-0000-0000BB0C0000}"/>
    <cellStyle name="Standard 4 8 2" xfId="1265" xr:uid="{00000000-0005-0000-0000-0000BC0C0000}"/>
    <cellStyle name="Standard 4 8 2 10" xfId="14738" xr:uid="{00000000-0005-0000-0000-0000BC0C0000}"/>
    <cellStyle name="Standard 4 8 2 11" xfId="28221" xr:uid="{00000000-0005-0000-0000-0000BC0C0000}"/>
    <cellStyle name="Standard 4 8 2 12" xfId="41712" xr:uid="{00000000-0005-0000-0000-0000BC0C0000}"/>
    <cellStyle name="Standard 4 8 2 2" xfId="1503" xr:uid="{00000000-0005-0000-0000-0000BD0C0000}"/>
    <cellStyle name="Standard 4 8 2 2 10" xfId="28471" xr:uid="{00000000-0005-0000-0000-0000BD0C0000}"/>
    <cellStyle name="Standard 4 8 2 2 11" xfId="41962" xr:uid="{00000000-0005-0000-0000-0000BD0C0000}"/>
    <cellStyle name="Standard 4 8 2 2 2" xfId="2079" xr:uid="{00000000-0005-0000-0000-0000BE0C0000}"/>
    <cellStyle name="Standard 4 8 2 2 2 2" xfId="3220" xr:uid="{00000000-0005-0000-0000-0000BF0C0000}"/>
    <cellStyle name="Standard 4 8 2 2 2 2 2" xfId="6581" xr:uid="{00000000-0005-0000-0000-0000BF0C0000}"/>
    <cellStyle name="Standard 4 8 2 2 2 2 2 2" xfId="20032" xr:uid="{00000000-0005-0000-0000-0000BF0C0000}"/>
    <cellStyle name="Standard 4 8 2 2 2 2 2 3" xfId="33516" xr:uid="{00000000-0005-0000-0000-0000BF0C0000}"/>
    <cellStyle name="Standard 4 8 2 2 2 2 2 4" xfId="47007" xr:uid="{00000000-0005-0000-0000-0000BF0C0000}"/>
    <cellStyle name="Standard 4 8 2 2 2 2 3" xfId="9937" xr:uid="{00000000-0005-0000-0000-0000BF0C0000}"/>
    <cellStyle name="Standard 4 8 2 2 2 2 3 2" xfId="23388" xr:uid="{00000000-0005-0000-0000-0000BF0C0000}"/>
    <cellStyle name="Standard 4 8 2 2 2 2 3 3" xfId="36872" xr:uid="{00000000-0005-0000-0000-0000BF0C0000}"/>
    <cellStyle name="Standard 4 8 2 2 2 2 3 4" xfId="50363" xr:uid="{00000000-0005-0000-0000-0000BF0C0000}"/>
    <cellStyle name="Standard 4 8 2 2 2 2 4" xfId="13293" xr:uid="{00000000-0005-0000-0000-0000BF0C0000}"/>
    <cellStyle name="Standard 4 8 2 2 2 2 4 2" xfId="26744" xr:uid="{00000000-0005-0000-0000-0000BF0C0000}"/>
    <cellStyle name="Standard 4 8 2 2 2 2 4 3" xfId="40228" xr:uid="{00000000-0005-0000-0000-0000BF0C0000}"/>
    <cellStyle name="Standard 4 8 2 2 2 2 4 4" xfId="53719" xr:uid="{00000000-0005-0000-0000-0000BF0C0000}"/>
    <cellStyle name="Standard 4 8 2 2 2 2 5" xfId="16675" xr:uid="{00000000-0005-0000-0000-0000BF0C0000}"/>
    <cellStyle name="Standard 4 8 2 2 2 2 6" xfId="30159" xr:uid="{00000000-0005-0000-0000-0000BF0C0000}"/>
    <cellStyle name="Standard 4 8 2 2 2 2 7" xfId="43650" xr:uid="{00000000-0005-0000-0000-0000BF0C0000}"/>
    <cellStyle name="Standard 4 8 2 2 2 3" xfId="5454" xr:uid="{00000000-0005-0000-0000-0000BE0C0000}"/>
    <cellStyle name="Standard 4 8 2 2 2 3 2" xfId="18905" xr:uid="{00000000-0005-0000-0000-0000BE0C0000}"/>
    <cellStyle name="Standard 4 8 2 2 2 3 3" xfId="32389" xr:uid="{00000000-0005-0000-0000-0000BE0C0000}"/>
    <cellStyle name="Standard 4 8 2 2 2 3 4" xfId="45880" xr:uid="{00000000-0005-0000-0000-0000BE0C0000}"/>
    <cellStyle name="Standard 4 8 2 2 2 4" xfId="8810" xr:uid="{00000000-0005-0000-0000-0000BE0C0000}"/>
    <cellStyle name="Standard 4 8 2 2 2 4 2" xfId="22261" xr:uid="{00000000-0005-0000-0000-0000BE0C0000}"/>
    <cellStyle name="Standard 4 8 2 2 2 4 3" xfId="35745" xr:uid="{00000000-0005-0000-0000-0000BE0C0000}"/>
    <cellStyle name="Standard 4 8 2 2 2 4 4" xfId="49236" xr:uid="{00000000-0005-0000-0000-0000BE0C0000}"/>
    <cellStyle name="Standard 4 8 2 2 2 5" xfId="12166" xr:uid="{00000000-0005-0000-0000-0000BE0C0000}"/>
    <cellStyle name="Standard 4 8 2 2 2 5 2" xfId="25617" xr:uid="{00000000-0005-0000-0000-0000BE0C0000}"/>
    <cellStyle name="Standard 4 8 2 2 2 5 3" xfId="39101" xr:uid="{00000000-0005-0000-0000-0000BE0C0000}"/>
    <cellStyle name="Standard 4 8 2 2 2 5 4" xfId="52592" xr:uid="{00000000-0005-0000-0000-0000BE0C0000}"/>
    <cellStyle name="Standard 4 8 2 2 2 6" xfId="15548" xr:uid="{00000000-0005-0000-0000-0000BE0C0000}"/>
    <cellStyle name="Standard 4 8 2 2 2 7" xfId="29032" xr:uid="{00000000-0005-0000-0000-0000BE0C0000}"/>
    <cellStyle name="Standard 4 8 2 2 2 8" xfId="42523" xr:uid="{00000000-0005-0000-0000-0000BE0C0000}"/>
    <cellStyle name="Standard 4 8 2 2 3" xfId="2660" xr:uid="{00000000-0005-0000-0000-0000C00C0000}"/>
    <cellStyle name="Standard 4 8 2 2 3 2" xfId="6021" xr:uid="{00000000-0005-0000-0000-0000C00C0000}"/>
    <cellStyle name="Standard 4 8 2 2 3 2 2" xfId="19472" xr:uid="{00000000-0005-0000-0000-0000C00C0000}"/>
    <cellStyle name="Standard 4 8 2 2 3 2 3" xfId="32956" xr:uid="{00000000-0005-0000-0000-0000C00C0000}"/>
    <cellStyle name="Standard 4 8 2 2 3 2 4" xfId="46447" xr:uid="{00000000-0005-0000-0000-0000C00C0000}"/>
    <cellStyle name="Standard 4 8 2 2 3 3" xfId="9377" xr:uid="{00000000-0005-0000-0000-0000C00C0000}"/>
    <cellStyle name="Standard 4 8 2 2 3 3 2" xfId="22828" xr:uid="{00000000-0005-0000-0000-0000C00C0000}"/>
    <cellStyle name="Standard 4 8 2 2 3 3 3" xfId="36312" xr:uid="{00000000-0005-0000-0000-0000C00C0000}"/>
    <cellStyle name="Standard 4 8 2 2 3 3 4" xfId="49803" xr:uid="{00000000-0005-0000-0000-0000C00C0000}"/>
    <cellStyle name="Standard 4 8 2 2 3 4" xfId="12733" xr:uid="{00000000-0005-0000-0000-0000C00C0000}"/>
    <cellStyle name="Standard 4 8 2 2 3 4 2" xfId="26184" xr:uid="{00000000-0005-0000-0000-0000C00C0000}"/>
    <cellStyle name="Standard 4 8 2 2 3 4 3" xfId="39668" xr:uid="{00000000-0005-0000-0000-0000C00C0000}"/>
    <cellStyle name="Standard 4 8 2 2 3 4 4" xfId="53159" xr:uid="{00000000-0005-0000-0000-0000C00C0000}"/>
    <cellStyle name="Standard 4 8 2 2 3 5" xfId="16115" xr:uid="{00000000-0005-0000-0000-0000C00C0000}"/>
    <cellStyle name="Standard 4 8 2 2 3 6" xfId="29599" xr:uid="{00000000-0005-0000-0000-0000C00C0000}"/>
    <cellStyle name="Standard 4 8 2 2 3 7" xfId="43090" xr:uid="{00000000-0005-0000-0000-0000C00C0000}"/>
    <cellStyle name="Standard 4 8 2 2 4" xfId="3765" xr:uid="{00000000-0005-0000-0000-0000C10C0000}"/>
    <cellStyle name="Standard 4 8 2 2 4 2" xfId="7126" xr:uid="{00000000-0005-0000-0000-0000C10C0000}"/>
    <cellStyle name="Standard 4 8 2 2 4 2 2" xfId="20577" xr:uid="{00000000-0005-0000-0000-0000C10C0000}"/>
    <cellStyle name="Standard 4 8 2 2 4 2 3" xfId="34061" xr:uid="{00000000-0005-0000-0000-0000C10C0000}"/>
    <cellStyle name="Standard 4 8 2 2 4 2 4" xfId="47552" xr:uid="{00000000-0005-0000-0000-0000C10C0000}"/>
    <cellStyle name="Standard 4 8 2 2 4 3" xfId="10482" xr:uid="{00000000-0005-0000-0000-0000C10C0000}"/>
    <cellStyle name="Standard 4 8 2 2 4 3 2" xfId="23933" xr:uid="{00000000-0005-0000-0000-0000C10C0000}"/>
    <cellStyle name="Standard 4 8 2 2 4 3 3" xfId="37417" xr:uid="{00000000-0005-0000-0000-0000C10C0000}"/>
    <cellStyle name="Standard 4 8 2 2 4 3 4" xfId="50908" xr:uid="{00000000-0005-0000-0000-0000C10C0000}"/>
    <cellStyle name="Standard 4 8 2 2 4 4" xfId="13838" xr:uid="{00000000-0005-0000-0000-0000C10C0000}"/>
    <cellStyle name="Standard 4 8 2 2 4 4 2" xfId="27289" xr:uid="{00000000-0005-0000-0000-0000C10C0000}"/>
    <cellStyle name="Standard 4 8 2 2 4 4 3" xfId="40773" xr:uid="{00000000-0005-0000-0000-0000C10C0000}"/>
    <cellStyle name="Standard 4 8 2 2 4 4 4" xfId="54264" xr:uid="{00000000-0005-0000-0000-0000C10C0000}"/>
    <cellStyle name="Standard 4 8 2 2 4 5" xfId="17220" xr:uid="{00000000-0005-0000-0000-0000C10C0000}"/>
    <cellStyle name="Standard 4 8 2 2 4 6" xfId="30704" xr:uid="{00000000-0005-0000-0000-0000C10C0000}"/>
    <cellStyle name="Standard 4 8 2 2 4 7" xfId="44195" xr:uid="{00000000-0005-0000-0000-0000C10C0000}"/>
    <cellStyle name="Standard 4 8 2 2 5" xfId="4345" xr:uid="{00000000-0005-0000-0000-0000C20C0000}"/>
    <cellStyle name="Standard 4 8 2 2 5 2" xfId="7702" xr:uid="{00000000-0005-0000-0000-0000C20C0000}"/>
    <cellStyle name="Standard 4 8 2 2 5 2 2" xfId="21153" xr:uid="{00000000-0005-0000-0000-0000C20C0000}"/>
    <cellStyle name="Standard 4 8 2 2 5 2 3" xfId="34637" xr:uid="{00000000-0005-0000-0000-0000C20C0000}"/>
    <cellStyle name="Standard 4 8 2 2 5 2 4" xfId="48128" xr:uid="{00000000-0005-0000-0000-0000C20C0000}"/>
    <cellStyle name="Standard 4 8 2 2 5 3" xfId="11058" xr:uid="{00000000-0005-0000-0000-0000C20C0000}"/>
    <cellStyle name="Standard 4 8 2 2 5 3 2" xfId="24509" xr:uid="{00000000-0005-0000-0000-0000C20C0000}"/>
    <cellStyle name="Standard 4 8 2 2 5 3 3" xfId="37993" xr:uid="{00000000-0005-0000-0000-0000C20C0000}"/>
    <cellStyle name="Standard 4 8 2 2 5 3 4" xfId="51484" xr:uid="{00000000-0005-0000-0000-0000C20C0000}"/>
    <cellStyle name="Standard 4 8 2 2 5 4" xfId="14414" xr:uid="{00000000-0005-0000-0000-0000C20C0000}"/>
    <cellStyle name="Standard 4 8 2 2 5 4 2" xfId="27865" xr:uid="{00000000-0005-0000-0000-0000C20C0000}"/>
    <cellStyle name="Standard 4 8 2 2 5 4 3" xfId="41349" xr:uid="{00000000-0005-0000-0000-0000C20C0000}"/>
    <cellStyle name="Standard 4 8 2 2 5 4 4" xfId="54840" xr:uid="{00000000-0005-0000-0000-0000C20C0000}"/>
    <cellStyle name="Standard 4 8 2 2 5 5" xfId="17796" xr:uid="{00000000-0005-0000-0000-0000C20C0000}"/>
    <cellStyle name="Standard 4 8 2 2 5 6" xfId="31280" xr:uid="{00000000-0005-0000-0000-0000C20C0000}"/>
    <cellStyle name="Standard 4 8 2 2 5 7" xfId="44771" xr:uid="{00000000-0005-0000-0000-0000C20C0000}"/>
    <cellStyle name="Standard 4 8 2 2 6" xfId="4895" xr:uid="{00000000-0005-0000-0000-0000BD0C0000}"/>
    <cellStyle name="Standard 4 8 2 2 6 2" xfId="18346" xr:uid="{00000000-0005-0000-0000-0000BD0C0000}"/>
    <cellStyle name="Standard 4 8 2 2 6 3" xfId="31830" xr:uid="{00000000-0005-0000-0000-0000BD0C0000}"/>
    <cellStyle name="Standard 4 8 2 2 6 4" xfId="45321" xr:uid="{00000000-0005-0000-0000-0000BD0C0000}"/>
    <cellStyle name="Standard 4 8 2 2 7" xfId="8251" xr:uid="{00000000-0005-0000-0000-0000BD0C0000}"/>
    <cellStyle name="Standard 4 8 2 2 7 2" xfId="21702" xr:uid="{00000000-0005-0000-0000-0000BD0C0000}"/>
    <cellStyle name="Standard 4 8 2 2 7 3" xfId="35186" xr:uid="{00000000-0005-0000-0000-0000BD0C0000}"/>
    <cellStyle name="Standard 4 8 2 2 7 4" xfId="48677" xr:uid="{00000000-0005-0000-0000-0000BD0C0000}"/>
    <cellStyle name="Standard 4 8 2 2 8" xfId="11607" xr:uid="{00000000-0005-0000-0000-0000BD0C0000}"/>
    <cellStyle name="Standard 4 8 2 2 8 2" xfId="25058" xr:uid="{00000000-0005-0000-0000-0000BD0C0000}"/>
    <cellStyle name="Standard 4 8 2 2 8 3" xfId="38542" xr:uid="{00000000-0005-0000-0000-0000BD0C0000}"/>
    <cellStyle name="Standard 4 8 2 2 8 4" xfId="52033" xr:uid="{00000000-0005-0000-0000-0000BD0C0000}"/>
    <cellStyle name="Standard 4 8 2 2 9" xfId="14988" xr:uid="{00000000-0005-0000-0000-0000BD0C0000}"/>
    <cellStyle name="Standard 4 8 2 3" xfId="1830" xr:uid="{00000000-0005-0000-0000-0000C30C0000}"/>
    <cellStyle name="Standard 4 8 2 3 2" xfId="2970" xr:uid="{00000000-0005-0000-0000-0000C40C0000}"/>
    <cellStyle name="Standard 4 8 2 3 2 2" xfId="6331" xr:uid="{00000000-0005-0000-0000-0000C40C0000}"/>
    <cellStyle name="Standard 4 8 2 3 2 2 2" xfId="19782" xr:uid="{00000000-0005-0000-0000-0000C40C0000}"/>
    <cellStyle name="Standard 4 8 2 3 2 2 3" xfId="33266" xr:uid="{00000000-0005-0000-0000-0000C40C0000}"/>
    <cellStyle name="Standard 4 8 2 3 2 2 4" xfId="46757" xr:uid="{00000000-0005-0000-0000-0000C40C0000}"/>
    <cellStyle name="Standard 4 8 2 3 2 3" xfId="9687" xr:uid="{00000000-0005-0000-0000-0000C40C0000}"/>
    <cellStyle name="Standard 4 8 2 3 2 3 2" xfId="23138" xr:uid="{00000000-0005-0000-0000-0000C40C0000}"/>
    <cellStyle name="Standard 4 8 2 3 2 3 3" xfId="36622" xr:uid="{00000000-0005-0000-0000-0000C40C0000}"/>
    <cellStyle name="Standard 4 8 2 3 2 3 4" xfId="50113" xr:uid="{00000000-0005-0000-0000-0000C40C0000}"/>
    <cellStyle name="Standard 4 8 2 3 2 4" xfId="13043" xr:uid="{00000000-0005-0000-0000-0000C40C0000}"/>
    <cellStyle name="Standard 4 8 2 3 2 4 2" xfId="26494" xr:uid="{00000000-0005-0000-0000-0000C40C0000}"/>
    <cellStyle name="Standard 4 8 2 3 2 4 3" xfId="39978" xr:uid="{00000000-0005-0000-0000-0000C40C0000}"/>
    <cellStyle name="Standard 4 8 2 3 2 4 4" xfId="53469" xr:uid="{00000000-0005-0000-0000-0000C40C0000}"/>
    <cellStyle name="Standard 4 8 2 3 2 5" xfId="16425" xr:uid="{00000000-0005-0000-0000-0000C40C0000}"/>
    <cellStyle name="Standard 4 8 2 3 2 6" xfId="29909" xr:uid="{00000000-0005-0000-0000-0000C40C0000}"/>
    <cellStyle name="Standard 4 8 2 3 2 7" xfId="43400" xr:uid="{00000000-0005-0000-0000-0000C40C0000}"/>
    <cellStyle name="Standard 4 8 2 3 3" xfId="5204" xr:uid="{00000000-0005-0000-0000-0000C30C0000}"/>
    <cellStyle name="Standard 4 8 2 3 3 2" xfId="18655" xr:uid="{00000000-0005-0000-0000-0000C30C0000}"/>
    <cellStyle name="Standard 4 8 2 3 3 3" xfId="32139" xr:uid="{00000000-0005-0000-0000-0000C30C0000}"/>
    <cellStyle name="Standard 4 8 2 3 3 4" xfId="45630" xr:uid="{00000000-0005-0000-0000-0000C30C0000}"/>
    <cellStyle name="Standard 4 8 2 3 4" xfId="8560" xr:uid="{00000000-0005-0000-0000-0000C30C0000}"/>
    <cellStyle name="Standard 4 8 2 3 4 2" xfId="22011" xr:uid="{00000000-0005-0000-0000-0000C30C0000}"/>
    <cellStyle name="Standard 4 8 2 3 4 3" xfId="35495" xr:uid="{00000000-0005-0000-0000-0000C30C0000}"/>
    <cellStyle name="Standard 4 8 2 3 4 4" xfId="48986" xr:uid="{00000000-0005-0000-0000-0000C30C0000}"/>
    <cellStyle name="Standard 4 8 2 3 5" xfId="11916" xr:uid="{00000000-0005-0000-0000-0000C30C0000}"/>
    <cellStyle name="Standard 4 8 2 3 5 2" xfId="25367" xr:uid="{00000000-0005-0000-0000-0000C30C0000}"/>
    <cellStyle name="Standard 4 8 2 3 5 3" xfId="38851" xr:uid="{00000000-0005-0000-0000-0000C30C0000}"/>
    <cellStyle name="Standard 4 8 2 3 5 4" xfId="52342" xr:uid="{00000000-0005-0000-0000-0000C30C0000}"/>
    <cellStyle name="Standard 4 8 2 3 6" xfId="15298" xr:uid="{00000000-0005-0000-0000-0000C30C0000}"/>
    <cellStyle name="Standard 4 8 2 3 7" xfId="28782" xr:uid="{00000000-0005-0000-0000-0000C30C0000}"/>
    <cellStyle name="Standard 4 8 2 3 8" xfId="42273" xr:uid="{00000000-0005-0000-0000-0000C30C0000}"/>
    <cellStyle name="Standard 4 8 2 4" xfId="2409" xr:uid="{00000000-0005-0000-0000-0000C50C0000}"/>
    <cellStyle name="Standard 4 8 2 4 2" xfId="5771" xr:uid="{00000000-0005-0000-0000-0000C50C0000}"/>
    <cellStyle name="Standard 4 8 2 4 2 2" xfId="19222" xr:uid="{00000000-0005-0000-0000-0000C50C0000}"/>
    <cellStyle name="Standard 4 8 2 4 2 3" xfId="32706" xr:uid="{00000000-0005-0000-0000-0000C50C0000}"/>
    <cellStyle name="Standard 4 8 2 4 2 4" xfId="46197" xr:uid="{00000000-0005-0000-0000-0000C50C0000}"/>
    <cellStyle name="Standard 4 8 2 4 3" xfId="9127" xr:uid="{00000000-0005-0000-0000-0000C50C0000}"/>
    <cellStyle name="Standard 4 8 2 4 3 2" xfId="22578" xr:uid="{00000000-0005-0000-0000-0000C50C0000}"/>
    <cellStyle name="Standard 4 8 2 4 3 3" xfId="36062" xr:uid="{00000000-0005-0000-0000-0000C50C0000}"/>
    <cellStyle name="Standard 4 8 2 4 3 4" xfId="49553" xr:uid="{00000000-0005-0000-0000-0000C50C0000}"/>
    <cellStyle name="Standard 4 8 2 4 4" xfId="12483" xr:uid="{00000000-0005-0000-0000-0000C50C0000}"/>
    <cellStyle name="Standard 4 8 2 4 4 2" xfId="25934" xr:uid="{00000000-0005-0000-0000-0000C50C0000}"/>
    <cellStyle name="Standard 4 8 2 4 4 3" xfId="39418" xr:uid="{00000000-0005-0000-0000-0000C50C0000}"/>
    <cellStyle name="Standard 4 8 2 4 4 4" xfId="52909" xr:uid="{00000000-0005-0000-0000-0000C50C0000}"/>
    <cellStyle name="Standard 4 8 2 4 5" xfId="15865" xr:uid="{00000000-0005-0000-0000-0000C50C0000}"/>
    <cellStyle name="Standard 4 8 2 4 6" xfId="29349" xr:uid="{00000000-0005-0000-0000-0000C50C0000}"/>
    <cellStyle name="Standard 4 8 2 4 7" xfId="42840" xr:uid="{00000000-0005-0000-0000-0000C50C0000}"/>
    <cellStyle name="Standard 4 8 2 5" xfId="3515" xr:uid="{00000000-0005-0000-0000-0000C60C0000}"/>
    <cellStyle name="Standard 4 8 2 5 2" xfId="6876" xr:uid="{00000000-0005-0000-0000-0000C60C0000}"/>
    <cellStyle name="Standard 4 8 2 5 2 2" xfId="20327" xr:uid="{00000000-0005-0000-0000-0000C60C0000}"/>
    <cellStyle name="Standard 4 8 2 5 2 3" xfId="33811" xr:uid="{00000000-0005-0000-0000-0000C60C0000}"/>
    <cellStyle name="Standard 4 8 2 5 2 4" xfId="47302" xr:uid="{00000000-0005-0000-0000-0000C60C0000}"/>
    <cellStyle name="Standard 4 8 2 5 3" xfId="10232" xr:uid="{00000000-0005-0000-0000-0000C60C0000}"/>
    <cellStyle name="Standard 4 8 2 5 3 2" xfId="23683" xr:uid="{00000000-0005-0000-0000-0000C60C0000}"/>
    <cellStyle name="Standard 4 8 2 5 3 3" xfId="37167" xr:uid="{00000000-0005-0000-0000-0000C60C0000}"/>
    <cellStyle name="Standard 4 8 2 5 3 4" xfId="50658" xr:uid="{00000000-0005-0000-0000-0000C60C0000}"/>
    <cellStyle name="Standard 4 8 2 5 4" xfId="13588" xr:uid="{00000000-0005-0000-0000-0000C60C0000}"/>
    <cellStyle name="Standard 4 8 2 5 4 2" xfId="27039" xr:uid="{00000000-0005-0000-0000-0000C60C0000}"/>
    <cellStyle name="Standard 4 8 2 5 4 3" xfId="40523" xr:uid="{00000000-0005-0000-0000-0000C60C0000}"/>
    <cellStyle name="Standard 4 8 2 5 4 4" xfId="54014" xr:uid="{00000000-0005-0000-0000-0000C60C0000}"/>
    <cellStyle name="Standard 4 8 2 5 5" xfId="16970" xr:uid="{00000000-0005-0000-0000-0000C60C0000}"/>
    <cellStyle name="Standard 4 8 2 5 6" xfId="30454" xr:uid="{00000000-0005-0000-0000-0000C60C0000}"/>
    <cellStyle name="Standard 4 8 2 5 7" xfId="43945" xr:uid="{00000000-0005-0000-0000-0000C60C0000}"/>
    <cellStyle name="Standard 4 8 2 6" xfId="4095" xr:uid="{00000000-0005-0000-0000-0000C70C0000}"/>
    <cellStyle name="Standard 4 8 2 6 2" xfId="7452" xr:uid="{00000000-0005-0000-0000-0000C70C0000}"/>
    <cellStyle name="Standard 4 8 2 6 2 2" xfId="20903" xr:uid="{00000000-0005-0000-0000-0000C70C0000}"/>
    <cellStyle name="Standard 4 8 2 6 2 3" xfId="34387" xr:uid="{00000000-0005-0000-0000-0000C70C0000}"/>
    <cellStyle name="Standard 4 8 2 6 2 4" xfId="47878" xr:uid="{00000000-0005-0000-0000-0000C70C0000}"/>
    <cellStyle name="Standard 4 8 2 6 3" xfId="10808" xr:uid="{00000000-0005-0000-0000-0000C70C0000}"/>
    <cellStyle name="Standard 4 8 2 6 3 2" xfId="24259" xr:uid="{00000000-0005-0000-0000-0000C70C0000}"/>
    <cellStyle name="Standard 4 8 2 6 3 3" xfId="37743" xr:uid="{00000000-0005-0000-0000-0000C70C0000}"/>
    <cellStyle name="Standard 4 8 2 6 3 4" xfId="51234" xr:uid="{00000000-0005-0000-0000-0000C70C0000}"/>
    <cellStyle name="Standard 4 8 2 6 4" xfId="14164" xr:uid="{00000000-0005-0000-0000-0000C70C0000}"/>
    <cellStyle name="Standard 4 8 2 6 4 2" xfId="27615" xr:uid="{00000000-0005-0000-0000-0000C70C0000}"/>
    <cellStyle name="Standard 4 8 2 6 4 3" xfId="41099" xr:uid="{00000000-0005-0000-0000-0000C70C0000}"/>
    <cellStyle name="Standard 4 8 2 6 4 4" xfId="54590" xr:uid="{00000000-0005-0000-0000-0000C70C0000}"/>
    <cellStyle name="Standard 4 8 2 6 5" xfId="17546" xr:uid="{00000000-0005-0000-0000-0000C70C0000}"/>
    <cellStyle name="Standard 4 8 2 6 6" xfId="31030" xr:uid="{00000000-0005-0000-0000-0000C70C0000}"/>
    <cellStyle name="Standard 4 8 2 6 7" xfId="44521" xr:uid="{00000000-0005-0000-0000-0000C70C0000}"/>
    <cellStyle name="Standard 4 8 2 7" xfId="4645" xr:uid="{00000000-0005-0000-0000-0000BC0C0000}"/>
    <cellStyle name="Standard 4 8 2 7 2" xfId="18096" xr:uid="{00000000-0005-0000-0000-0000BC0C0000}"/>
    <cellStyle name="Standard 4 8 2 7 3" xfId="31580" xr:uid="{00000000-0005-0000-0000-0000BC0C0000}"/>
    <cellStyle name="Standard 4 8 2 7 4" xfId="45071" xr:uid="{00000000-0005-0000-0000-0000BC0C0000}"/>
    <cellStyle name="Standard 4 8 2 8" xfId="8001" xr:uid="{00000000-0005-0000-0000-0000BC0C0000}"/>
    <cellStyle name="Standard 4 8 2 8 2" xfId="21452" xr:uid="{00000000-0005-0000-0000-0000BC0C0000}"/>
    <cellStyle name="Standard 4 8 2 8 3" xfId="34936" xr:uid="{00000000-0005-0000-0000-0000BC0C0000}"/>
    <cellStyle name="Standard 4 8 2 8 4" xfId="48427" xr:uid="{00000000-0005-0000-0000-0000BC0C0000}"/>
    <cellStyle name="Standard 4 8 2 9" xfId="11357" xr:uid="{00000000-0005-0000-0000-0000BC0C0000}"/>
    <cellStyle name="Standard 4 8 2 9 2" xfId="24808" xr:uid="{00000000-0005-0000-0000-0000BC0C0000}"/>
    <cellStyle name="Standard 4 8 2 9 3" xfId="38292" xr:uid="{00000000-0005-0000-0000-0000BC0C0000}"/>
    <cellStyle name="Standard 4 8 2 9 4" xfId="51783" xr:uid="{00000000-0005-0000-0000-0000BC0C0000}"/>
    <cellStyle name="Standard 4 8 3" xfId="1405" xr:uid="{00000000-0005-0000-0000-0000C80C0000}"/>
    <cellStyle name="Standard 4 8 3 10" xfId="28370" xr:uid="{00000000-0005-0000-0000-0000C80C0000}"/>
    <cellStyle name="Standard 4 8 3 11" xfId="41861" xr:uid="{00000000-0005-0000-0000-0000C80C0000}"/>
    <cellStyle name="Standard 4 8 3 2" xfId="1979" xr:uid="{00000000-0005-0000-0000-0000C90C0000}"/>
    <cellStyle name="Standard 4 8 3 2 2" xfId="3119" xr:uid="{00000000-0005-0000-0000-0000CA0C0000}"/>
    <cellStyle name="Standard 4 8 3 2 2 2" xfId="6480" xr:uid="{00000000-0005-0000-0000-0000CA0C0000}"/>
    <cellStyle name="Standard 4 8 3 2 2 2 2" xfId="19931" xr:uid="{00000000-0005-0000-0000-0000CA0C0000}"/>
    <cellStyle name="Standard 4 8 3 2 2 2 3" xfId="33415" xr:uid="{00000000-0005-0000-0000-0000CA0C0000}"/>
    <cellStyle name="Standard 4 8 3 2 2 2 4" xfId="46906" xr:uid="{00000000-0005-0000-0000-0000CA0C0000}"/>
    <cellStyle name="Standard 4 8 3 2 2 3" xfId="9836" xr:uid="{00000000-0005-0000-0000-0000CA0C0000}"/>
    <cellStyle name="Standard 4 8 3 2 2 3 2" xfId="23287" xr:uid="{00000000-0005-0000-0000-0000CA0C0000}"/>
    <cellStyle name="Standard 4 8 3 2 2 3 3" xfId="36771" xr:uid="{00000000-0005-0000-0000-0000CA0C0000}"/>
    <cellStyle name="Standard 4 8 3 2 2 3 4" xfId="50262" xr:uid="{00000000-0005-0000-0000-0000CA0C0000}"/>
    <cellStyle name="Standard 4 8 3 2 2 4" xfId="13192" xr:uid="{00000000-0005-0000-0000-0000CA0C0000}"/>
    <cellStyle name="Standard 4 8 3 2 2 4 2" xfId="26643" xr:uid="{00000000-0005-0000-0000-0000CA0C0000}"/>
    <cellStyle name="Standard 4 8 3 2 2 4 3" xfId="40127" xr:uid="{00000000-0005-0000-0000-0000CA0C0000}"/>
    <cellStyle name="Standard 4 8 3 2 2 4 4" xfId="53618" xr:uid="{00000000-0005-0000-0000-0000CA0C0000}"/>
    <cellStyle name="Standard 4 8 3 2 2 5" xfId="16574" xr:uid="{00000000-0005-0000-0000-0000CA0C0000}"/>
    <cellStyle name="Standard 4 8 3 2 2 6" xfId="30058" xr:uid="{00000000-0005-0000-0000-0000CA0C0000}"/>
    <cellStyle name="Standard 4 8 3 2 2 7" xfId="43549" xr:uid="{00000000-0005-0000-0000-0000CA0C0000}"/>
    <cellStyle name="Standard 4 8 3 2 3" xfId="5353" xr:uid="{00000000-0005-0000-0000-0000C90C0000}"/>
    <cellStyle name="Standard 4 8 3 2 3 2" xfId="18804" xr:uid="{00000000-0005-0000-0000-0000C90C0000}"/>
    <cellStyle name="Standard 4 8 3 2 3 3" xfId="32288" xr:uid="{00000000-0005-0000-0000-0000C90C0000}"/>
    <cellStyle name="Standard 4 8 3 2 3 4" xfId="45779" xr:uid="{00000000-0005-0000-0000-0000C90C0000}"/>
    <cellStyle name="Standard 4 8 3 2 4" xfId="8709" xr:uid="{00000000-0005-0000-0000-0000C90C0000}"/>
    <cellStyle name="Standard 4 8 3 2 4 2" xfId="22160" xr:uid="{00000000-0005-0000-0000-0000C90C0000}"/>
    <cellStyle name="Standard 4 8 3 2 4 3" xfId="35644" xr:uid="{00000000-0005-0000-0000-0000C90C0000}"/>
    <cellStyle name="Standard 4 8 3 2 4 4" xfId="49135" xr:uid="{00000000-0005-0000-0000-0000C90C0000}"/>
    <cellStyle name="Standard 4 8 3 2 5" xfId="12065" xr:uid="{00000000-0005-0000-0000-0000C90C0000}"/>
    <cellStyle name="Standard 4 8 3 2 5 2" xfId="25516" xr:uid="{00000000-0005-0000-0000-0000C90C0000}"/>
    <cellStyle name="Standard 4 8 3 2 5 3" xfId="39000" xr:uid="{00000000-0005-0000-0000-0000C90C0000}"/>
    <cellStyle name="Standard 4 8 3 2 5 4" xfId="52491" xr:uid="{00000000-0005-0000-0000-0000C90C0000}"/>
    <cellStyle name="Standard 4 8 3 2 6" xfId="15447" xr:uid="{00000000-0005-0000-0000-0000C90C0000}"/>
    <cellStyle name="Standard 4 8 3 2 7" xfId="28931" xr:uid="{00000000-0005-0000-0000-0000C90C0000}"/>
    <cellStyle name="Standard 4 8 3 2 8" xfId="42422" xr:uid="{00000000-0005-0000-0000-0000C90C0000}"/>
    <cellStyle name="Standard 4 8 3 3" xfId="2559" xr:uid="{00000000-0005-0000-0000-0000CB0C0000}"/>
    <cellStyle name="Standard 4 8 3 3 2" xfId="5920" xr:uid="{00000000-0005-0000-0000-0000CB0C0000}"/>
    <cellStyle name="Standard 4 8 3 3 2 2" xfId="19371" xr:uid="{00000000-0005-0000-0000-0000CB0C0000}"/>
    <cellStyle name="Standard 4 8 3 3 2 3" xfId="32855" xr:uid="{00000000-0005-0000-0000-0000CB0C0000}"/>
    <cellStyle name="Standard 4 8 3 3 2 4" xfId="46346" xr:uid="{00000000-0005-0000-0000-0000CB0C0000}"/>
    <cellStyle name="Standard 4 8 3 3 3" xfId="9276" xr:uid="{00000000-0005-0000-0000-0000CB0C0000}"/>
    <cellStyle name="Standard 4 8 3 3 3 2" xfId="22727" xr:uid="{00000000-0005-0000-0000-0000CB0C0000}"/>
    <cellStyle name="Standard 4 8 3 3 3 3" xfId="36211" xr:uid="{00000000-0005-0000-0000-0000CB0C0000}"/>
    <cellStyle name="Standard 4 8 3 3 3 4" xfId="49702" xr:uid="{00000000-0005-0000-0000-0000CB0C0000}"/>
    <cellStyle name="Standard 4 8 3 3 4" xfId="12632" xr:uid="{00000000-0005-0000-0000-0000CB0C0000}"/>
    <cellStyle name="Standard 4 8 3 3 4 2" xfId="26083" xr:uid="{00000000-0005-0000-0000-0000CB0C0000}"/>
    <cellStyle name="Standard 4 8 3 3 4 3" xfId="39567" xr:uid="{00000000-0005-0000-0000-0000CB0C0000}"/>
    <cellStyle name="Standard 4 8 3 3 4 4" xfId="53058" xr:uid="{00000000-0005-0000-0000-0000CB0C0000}"/>
    <cellStyle name="Standard 4 8 3 3 5" xfId="16014" xr:uid="{00000000-0005-0000-0000-0000CB0C0000}"/>
    <cellStyle name="Standard 4 8 3 3 6" xfId="29498" xr:uid="{00000000-0005-0000-0000-0000CB0C0000}"/>
    <cellStyle name="Standard 4 8 3 3 7" xfId="42989" xr:uid="{00000000-0005-0000-0000-0000CB0C0000}"/>
    <cellStyle name="Standard 4 8 3 4" xfId="3664" xr:uid="{00000000-0005-0000-0000-0000CC0C0000}"/>
    <cellStyle name="Standard 4 8 3 4 2" xfId="7025" xr:uid="{00000000-0005-0000-0000-0000CC0C0000}"/>
    <cellStyle name="Standard 4 8 3 4 2 2" xfId="20476" xr:uid="{00000000-0005-0000-0000-0000CC0C0000}"/>
    <cellStyle name="Standard 4 8 3 4 2 3" xfId="33960" xr:uid="{00000000-0005-0000-0000-0000CC0C0000}"/>
    <cellStyle name="Standard 4 8 3 4 2 4" xfId="47451" xr:uid="{00000000-0005-0000-0000-0000CC0C0000}"/>
    <cellStyle name="Standard 4 8 3 4 3" xfId="10381" xr:uid="{00000000-0005-0000-0000-0000CC0C0000}"/>
    <cellStyle name="Standard 4 8 3 4 3 2" xfId="23832" xr:uid="{00000000-0005-0000-0000-0000CC0C0000}"/>
    <cellStyle name="Standard 4 8 3 4 3 3" xfId="37316" xr:uid="{00000000-0005-0000-0000-0000CC0C0000}"/>
    <cellStyle name="Standard 4 8 3 4 3 4" xfId="50807" xr:uid="{00000000-0005-0000-0000-0000CC0C0000}"/>
    <cellStyle name="Standard 4 8 3 4 4" xfId="13737" xr:uid="{00000000-0005-0000-0000-0000CC0C0000}"/>
    <cellStyle name="Standard 4 8 3 4 4 2" xfId="27188" xr:uid="{00000000-0005-0000-0000-0000CC0C0000}"/>
    <cellStyle name="Standard 4 8 3 4 4 3" xfId="40672" xr:uid="{00000000-0005-0000-0000-0000CC0C0000}"/>
    <cellStyle name="Standard 4 8 3 4 4 4" xfId="54163" xr:uid="{00000000-0005-0000-0000-0000CC0C0000}"/>
    <cellStyle name="Standard 4 8 3 4 5" xfId="17119" xr:uid="{00000000-0005-0000-0000-0000CC0C0000}"/>
    <cellStyle name="Standard 4 8 3 4 6" xfId="30603" xr:uid="{00000000-0005-0000-0000-0000CC0C0000}"/>
    <cellStyle name="Standard 4 8 3 4 7" xfId="44094" xr:uid="{00000000-0005-0000-0000-0000CC0C0000}"/>
    <cellStyle name="Standard 4 8 3 5" xfId="4244" xr:uid="{00000000-0005-0000-0000-0000CD0C0000}"/>
    <cellStyle name="Standard 4 8 3 5 2" xfId="7601" xr:uid="{00000000-0005-0000-0000-0000CD0C0000}"/>
    <cellStyle name="Standard 4 8 3 5 2 2" xfId="21052" xr:uid="{00000000-0005-0000-0000-0000CD0C0000}"/>
    <cellStyle name="Standard 4 8 3 5 2 3" xfId="34536" xr:uid="{00000000-0005-0000-0000-0000CD0C0000}"/>
    <cellStyle name="Standard 4 8 3 5 2 4" xfId="48027" xr:uid="{00000000-0005-0000-0000-0000CD0C0000}"/>
    <cellStyle name="Standard 4 8 3 5 3" xfId="10957" xr:uid="{00000000-0005-0000-0000-0000CD0C0000}"/>
    <cellStyle name="Standard 4 8 3 5 3 2" xfId="24408" xr:uid="{00000000-0005-0000-0000-0000CD0C0000}"/>
    <cellStyle name="Standard 4 8 3 5 3 3" xfId="37892" xr:uid="{00000000-0005-0000-0000-0000CD0C0000}"/>
    <cellStyle name="Standard 4 8 3 5 3 4" xfId="51383" xr:uid="{00000000-0005-0000-0000-0000CD0C0000}"/>
    <cellStyle name="Standard 4 8 3 5 4" xfId="14313" xr:uid="{00000000-0005-0000-0000-0000CD0C0000}"/>
    <cellStyle name="Standard 4 8 3 5 4 2" xfId="27764" xr:uid="{00000000-0005-0000-0000-0000CD0C0000}"/>
    <cellStyle name="Standard 4 8 3 5 4 3" xfId="41248" xr:uid="{00000000-0005-0000-0000-0000CD0C0000}"/>
    <cellStyle name="Standard 4 8 3 5 4 4" xfId="54739" xr:uid="{00000000-0005-0000-0000-0000CD0C0000}"/>
    <cellStyle name="Standard 4 8 3 5 5" xfId="17695" xr:uid="{00000000-0005-0000-0000-0000CD0C0000}"/>
    <cellStyle name="Standard 4 8 3 5 6" xfId="31179" xr:uid="{00000000-0005-0000-0000-0000CD0C0000}"/>
    <cellStyle name="Standard 4 8 3 5 7" xfId="44670" xr:uid="{00000000-0005-0000-0000-0000CD0C0000}"/>
    <cellStyle name="Standard 4 8 3 6" xfId="4794" xr:uid="{00000000-0005-0000-0000-0000C80C0000}"/>
    <cellStyle name="Standard 4 8 3 6 2" xfId="18245" xr:uid="{00000000-0005-0000-0000-0000C80C0000}"/>
    <cellStyle name="Standard 4 8 3 6 3" xfId="31729" xr:uid="{00000000-0005-0000-0000-0000C80C0000}"/>
    <cellStyle name="Standard 4 8 3 6 4" xfId="45220" xr:uid="{00000000-0005-0000-0000-0000C80C0000}"/>
    <cellStyle name="Standard 4 8 3 7" xfId="8150" xr:uid="{00000000-0005-0000-0000-0000C80C0000}"/>
    <cellStyle name="Standard 4 8 3 7 2" xfId="21601" xr:uid="{00000000-0005-0000-0000-0000C80C0000}"/>
    <cellStyle name="Standard 4 8 3 7 3" xfId="35085" xr:uid="{00000000-0005-0000-0000-0000C80C0000}"/>
    <cellStyle name="Standard 4 8 3 7 4" xfId="48576" xr:uid="{00000000-0005-0000-0000-0000C80C0000}"/>
    <cellStyle name="Standard 4 8 3 8" xfId="11506" xr:uid="{00000000-0005-0000-0000-0000C80C0000}"/>
    <cellStyle name="Standard 4 8 3 8 2" xfId="24957" xr:uid="{00000000-0005-0000-0000-0000C80C0000}"/>
    <cellStyle name="Standard 4 8 3 8 3" xfId="38441" xr:uid="{00000000-0005-0000-0000-0000C80C0000}"/>
    <cellStyle name="Standard 4 8 3 8 4" xfId="51932" xr:uid="{00000000-0005-0000-0000-0000C80C0000}"/>
    <cellStyle name="Standard 4 8 3 9" xfId="14887" xr:uid="{00000000-0005-0000-0000-0000C80C0000}"/>
    <cellStyle name="Standard 4 8 4" xfId="1730" xr:uid="{00000000-0005-0000-0000-0000CE0C0000}"/>
    <cellStyle name="Standard 4 8 4 2" xfId="2869" xr:uid="{00000000-0005-0000-0000-0000CF0C0000}"/>
    <cellStyle name="Standard 4 8 4 2 2" xfId="6230" xr:uid="{00000000-0005-0000-0000-0000CF0C0000}"/>
    <cellStyle name="Standard 4 8 4 2 2 2" xfId="19681" xr:uid="{00000000-0005-0000-0000-0000CF0C0000}"/>
    <cellStyle name="Standard 4 8 4 2 2 3" xfId="33165" xr:uid="{00000000-0005-0000-0000-0000CF0C0000}"/>
    <cellStyle name="Standard 4 8 4 2 2 4" xfId="46656" xr:uid="{00000000-0005-0000-0000-0000CF0C0000}"/>
    <cellStyle name="Standard 4 8 4 2 3" xfId="9586" xr:uid="{00000000-0005-0000-0000-0000CF0C0000}"/>
    <cellStyle name="Standard 4 8 4 2 3 2" xfId="23037" xr:uid="{00000000-0005-0000-0000-0000CF0C0000}"/>
    <cellStyle name="Standard 4 8 4 2 3 3" xfId="36521" xr:uid="{00000000-0005-0000-0000-0000CF0C0000}"/>
    <cellStyle name="Standard 4 8 4 2 3 4" xfId="50012" xr:uid="{00000000-0005-0000-0000-0000CF0C0000}"/>
    <cellStyle name="Standard 4 8 4 2 4" xfId="12942" xr:uid="{00000000-0005-0000-0000-0000CF0C0000}"/>
    <cellStyle name="Standard 4 8 4 2 4 2" xfId="26393" xr:uid="{00000000-0005-0000-0000-0000CF0C0000}"/>
    <cellStyle name="Standard 4 8 4 2 4 3" xfId="39877" xr:uid="{00000000-0005-0000-0000-0000CF0C0000}"/>
    <cellStyle name="Standard 4 8 4 2 4 4" xfId="53368" xr:uid="{00000000-0005-0000-0000-0000CF0C0000}"/>
    <cellStyle name="Standard 4 8 4 2 5" xfId="16324" xr:uid="{00000000-0005-0000-0000-0000CF0C0000}"/>
    <cellStyle name="Standard 4 8 4 2 6" xfId="29808" xr:uid="{00000000-0005-0000-0000-0000CF0C0000}"/>
    <cellStyle name="Standard 4 8 4 2 7" xfId="43299" xr:uid="{00000000-0005-0000-0000-0000CF0C0000}"/>
    <cellStyle name="Standard 4 8 4 3" xfId="5103" xr:uid="{00000000-0005-0000-0000-0000CE0C0000}"/>
    <cellStyle name="Standard 4 8 4 3 2" xfId="18554" xr:uid="{00000000-0005-0000-0000-0000CE0C0000}"/>
    <cellStyle name="Standard 4 8 4 3 3" xfId="32038" xr:uid="{00000000-0005-0000-0000-0000CE0C0000}"/>
    <cellStyle name="Standard 4 8 4 3 4" xfId="45529" xr:uid="{00000000-0005-0000-0000-0000CE0C0000}"/>
    <cellStyle name="Standard 4 8 4 4" xfId="8459" xr:uid="{00000000-0005-0000-0000-0000CE0C0000}"/>
    <cellStyle name="Standard 4 8 4 4 2" xfId="21910" xr:uid="{00000000-0005-0000-0000-0000CE0C0000}"/>
    <cellStyle name="Standard 4 8 4 4 3" xfId="35394" xr:uid="{00000000-0005-0000-0000-0000CE0C0000}"/>
    <cellStyle name="Standard 4 8 4 4 4" xfId="48885" xr:uid="{00000000-0005-0000-0000-0000CE0C0000}"/>
    <cellStyle name="Standard 4 8 4 5" xfId="11815" xr:uid="{00000000-0005-0000-0000-0000CE0C0000}"/>
    <cellStyle name="Standard 4 8 4 5 2" xfId="25266" xr:uid="{00000000-0005-0000-0000-0000CE0C0000}"/>
    <cellStyle name="Standard 4 8 4 5 3" xfId="38750" xr:uid="{00000000-0005-0000-0000-0000CE0C0000}"/>
    <cellStyle name="Standard 4 8 4 5 4" xfId="52241" xr:uid="{00000000-0005-0000-0000-0000CE0C0000}"/>
    <cellStyle name="Standard 4 8 4 6" xfId="15197" xr:uid="{00000000-0005-0000-0000-0000CE0C0000}"/>
    <cellStyle name="Standard 4 8 4 7" xfId="28681" xr:uid="{00000000-0005-0000-0000-0000CE0C0000}"/>
    <cellStyle name="Standard 4 8 4 8" xfId="42172" xr:uid="{00000000-0005-0000-0000-0000CE0C0000}"/>
    <cellStyle name="Standard 4 8 5" xfId="2307" xr:uid="{00000000-0005-0000-0000-0000D00C0000}"/>
    <cellStyle name="Standard 4 8 5 2" xfId="5669" xr:uid="{00000000-0005-0000-0000-0000D00C0000}"/>
    <cellStyle name="Standard 4 8 5 2 2" xfId="19120" xr:uid="{00000000-0005-0000-0000-0000D00C0000}"/>
    <cellStyle name="Standard 4 8 5 2 3" xfId="32604" xr:uid="{00000000-0005-0000-0000-0000D00C0000}"/>
    <cellStyle name="Standard 4 8 5 2 4" xfId="46095" xr:uid="{00000000-0005-0000-0000-0000D00C0000}"/>
    <cellStyle name="Standard 4 8 5 3" xfId="9025" xr:uid="{00000000-0005-0000-0000-0000D00C0000}"/>
    <cellStyle name="Standard 4 8 5 3 2" xfId="22476" xr:uid="{00000000-0005-0000-0000-0000D00C0000}"/>
    <cellStyle name="Standard 4 8 5 3 3" xfId="35960" xr:uid="{00000000-0005-0000-0000-0000D00C0000}"/>
    <cellStyle name="Standard 4 8 5 3 4" xfId="49451" xr:uid="{00000000-0005-0000-0000-0000D00C0000}"/>
    <cellStyle name="Standard 4 8 5 4" xfId="12381" xr:uid="{00000000-0005-0000-0000-0000D00C0000}"/>
    <cellStyle name="Standard 4 8 5 4 2" xfId="25832" xr:uid="{00000000-0005-0000-0000-0000D00C0000}"/>
    <cellStyle name="Standard 4 8 5 4 3" xfId="39316" xr:uid="{00000000-0005-0000-0000-0000D00C0000}"/>
    <cellStyle name="Standard 4 8 5 4 4" xfId="52807" xr:uid="{00000000-0005-0000-0000-0000D00C0000}"/>
    <cellStyle name="Standard 4 8 5 5" xfId="15763" xr:uid="{00000000-0005-0000-0000-0000D00C0000}"/>
    <cellStyle name="Standard 4 8 5 6" xfId="29247" xr:uid="{00000000-0005-0000-0000-0000D00C0000}"/>
    <cellStyle name="Standard 4 8 5 7" xfId="42738" xr:uid="{00000000-0005-0000-0000-0000D00C0000}"/>
    <cellStyle name="Standard 4 8 6" xfId="3413" xr:uid="{00000000-0005-0000-0000-0000D10C0000}"/>
    <cellStyle name="Standard 4 8 6 2" xfId="6774" xr:uid="{00000000-0005-0000-0000-0000D10C0000}"/>
    <cellStyle name="Standard 4 8 6 2 2" xfId="20225" xr:uid="{00000000-0005-0000-0000-0000D10C0000}"/>
    <cellStyle name="Standard 4 8 6 2 3" xfId="33709" xr:uid="{00000000-0005-0000-0000-0000D10C0000}"/>
    <cellStyle name="Standard 4 8 6 2 4" xfId="47200" xr:uid="{00000000-0005-0000-0000-0000D10C0000}"/>
    <cellStyle name="Standard 4 8 6 3" xfId="10130" xr:uid="{00000000-0005-0000-0000-0000D10C0000}"/>
    <cellStyle name="Standard 4 8 6 3 2" xfId="23581" xr:uid="{00000000-0005-0000-0000-0000D10C0000}"/>
    <cellStyle name="Standard 4 8 6 3 3" xfId="37065" xr:uid="{00000000-0005-0000-0000-0000D10C0000}"/>
    <cellStyle name="Standard 4 8 6 3 4" xfId="50556" xr:uid="{00000000-0005-0000-0000-0000D10C0000}"/>
    <cellStyle name="Standard 4 8 6 4" xfId="13486" xr:uid="{00000000-0005-0000-0000-0000D10C0000}"/>
    <cellStyle name="Standard 4 8 6 4 2" xfId="26937" xr:uid="{00000000-0005-0000-0000-0000D10C0000}"/>
    <cellStyle name="Standard 4 8 6 4 3" xfId="40421" xr:uid="{00000000-0005-0000-0000-0000D10C0000}"/>
    <cellStyle name="Standard 4 8 6 4 4" xfId="53912" xr:uid="{00000000-0005-0000-0000-0000D10C0000}"/>
    <cellStyle name="Standard 4 8 6 5" xfId="16868" xr:uid="{00000000-0005-0000-0000-0000D10C0000}"/>
    <cellStyle name="Standard 4 8 6 6" xfId="30352" xr:uid="{00000000-0005-0000-0000-0000D10C0000}"/>
    <cellStyle name="Standard 4 8 6 7" xfId="43843" xr:uid="{00000000-0005-0000-0000-0000D10C0000}"/>
    <cellStyle name="Standard 4 8 7" xfId="3993" xr:uid="{00000000-0005-0000-0000-0000D20C0000}"/>
    <cellStyle name="Standard 4 8 7 2" xfId="7350" xr:uid="{00000000-0005-0000-0000-0000D20C0000}"/>
    <cellStyle name="Standard 4 8 7 2 2" xfId="20801" xr:uid="{00000000-0005-0000-0000-0000D20C0000}"/>
    <cellStyle name="Standard 4 8 7 2 3" xfId="34285" xr:uid="{00000000-0005-0000-0000-0000D20C0000}"/>
    <cellStyle name="Standard 4 8 7 2 4" xfId="47776" xr:uid="{00000000-0005-0000-0000-0000D20C0000}"/>
    <cellStyle name="Standard 4 8 7 3" xfId="10706" xr:uid="{00000000-0005-0000-0000-0000D20C0000}"/>
    <cellStyle name="Standard 4 8 7 3 2" xfId="24157" xr:uid="{00000000-0005-0000-0000-0000D20C0000}"/>
    <cellStyle name="Standard 4 8 7 3 3" xfId="37641" xr:uid="{00000000-0005-0000-0000-0000D20C0000}"/>
    <cellStyle name="Standard 4 8 7 3 4" xfId="51132" xr:uid="{00000000-0005-0000-0000-0000D20C0000}"/>
    <cellStyle name="Standard 4 8 7 4" xfId="14062" xr:uid="{00000000-0005-0000-0000-0000D20C0000}"/>
    <cellStyle name="Standard 4 8 7 4 2" xfId="27513" xr:uid="{00000000-0005-0000-0000-0000D20C0000}"/>
    <cellStyle name="Standard 4 8 7 4 3" xfId="40997" xr:uid="{00000000-0005-0000-0000-0000D20C0000}"/>
    <cellStyle name="Standard 4 8 7 4 4" xfId="54488" xr:uid="{00000000-0005-0000-0000-0000D20C0000}"/>
    <cellStyle name="Standard 4 8 7 5" xfId="17444" xr:uid="{00000000-0005-0000-0000-0000D20C0000}"/>
    <cellStyle name="Standard 4 8 7 6" xfId="30928" xr:uid="{00000000-0005-0000-0000-0000D20C0000}"/>
    <cellStyle name="Standard 4 8 7 7" xfId="44419" xr:uid="{00000000-0005-0000-0000-0000D20C0000}"/>
    <cellStyle name="Standard 4 8 8" xfId="4543" xr:uid="{00000000-0005-0000-0000-0000BB0C0000}"/>
    <cellStyle name="Standard 4 8 8 2" xfId="17994" xr:uid="{00000000-0005-0000-0000-0000BB0C0000}"/>
    <cellStyle name="Standard 4 8 8 3" xfId="31478" xr:uid="{00000000-0005-0000-0000-0000BB0C0000}"/>
    <cellStyle name="Standard 4 8 8 4" xfId="44969" xr:uid="{00000000-0005-0000-0000-0000BB0C0000}"/>
    <cellStyle name="Standard 4 8 9" xfId="7899" xr:uid="{00000000-0005-0000-0000-0000BB0C0000}"/>
    <cellStyle name="Standard 4 8 9 2" xfId="21350" xr:uid="{00000000-0005-0000-0000-0000BB0C0000}"/>
    <cellStyle name="Standard 4 8 9 3" xfId="34834" xr:uid="{00000000-0005-0000-0000-0000BB0C0000}"/>
    <cellStyle name="Standard 4 8 9 4" xfId="48325" xr:uid="{00000000-0005-0000-0000-0000BB0C0000}"/>
    <cellStyle name="Standard 4 9" xfId="1611" xr:uid="{00000000-0005-0000-0000-0000D30C0000}"/>
    <cellStyle name="Standard 4 9 10" xfId="28560" xr:uid="{00000000-0005-0000-0000-0000D30C0000}"/>
    <cellStyle name="Standard 4 9 11" xfId="42051" xr:uid="{00000000-0005-0000-0000-0000D30C0000}"/>
    <cellStyle name="Standard 4 9 2" xfId="2166" xr:uid="{00000000-0005-0000-0000-0000D40C0000}"/>
    <cellStyle name="Standard 4 9 2 2" xfId="3307" xr:uid="{00000000-0005-0000-0000-0000D50C0000}"/>
    <cellStyle name="Standard 4 9 2 2 2" xfId="6668" xr:uid="{00000000-0005-0000-0000-0000D50C0000}"/>
    <cellStyle name="Standard 4 9 2 2 2 2" xfId="20119" xr:uid="{00000000-0005-0000-0000-0000D50C0000}"/>
    <cellStyle name="Standard 4 9 2 2 2 3" xfId="33603" xr:uid="{00000000-0005-0000-0000-0000D50C0000}"/>
    <cellStyle name="Standard 4 9 2 2 2 4" xfId="47094" xr:uid="{00000000-0005-0000-0000-0000D50C0000}"/>
    <cellStyle name="Standard 4 9 2 2 3" xfId="10024" xr:uid="{00000000-0005-0000-0000-0000D50C0000}"/>
    <cellStyle name="Standard 4 9 2 2 3 2" xfId="23475" xr:uid="{00000000-0005-0000-0000-0000D50C0000}"/>
    <cellStyle name="Standard 4 9 2 2 3 3" xfId="36959" xr:uid="{00000000-0005-0000-0000-0000D50C0000}"/>
    <cellStyle name="Standard 4 9 2 2 3 4" xfId="50450" xr:uid="{00000000-0005-0000-0000-0000D50C0000}"/>
    <cellStyle name="Standard 4 9 2 2 4" xfId="13380" xr:uid="{00000000-0005-0000-0000-0000D50C0000}"/>
    <cellStyle name="Standard 4 9 2 2 4 2" xfId="26831" xr:uid="{00000000-0005-0000-0000-0000D50C0000}"/>
    <cellStyle name="Standard 4 9 2 2 4 3" xfId="40315" xr:uid="{00000000-0005-0000-0000-0000D50C0000}"/>
    <cellStyle name="Standard 4 9 2 2 4 4" xfId="53806" xr:uid="{00000000-0005-0000-0000-0000D50C0000}"/>
    <cellStyle name="Standard 4 9 2 2 5" xfId="16762" xr:uid="{00000000-0005-0000-0000-0000D50C0000}"/>
    <cellStyle name="Standard 4 9 2 2 6" xfId="30246" xr:uid="{00000000-0005-0000-0000-0000D50C0000}"/>
    <cellStyle name="Standard 4 9 2 2 7" xfId="43737" xr:uid="{00000000-0005-0000-0000-0000D50C0000}"/>
    <cellStyle name="Standard 4 9 2 3" xfId="5541" xr:uid="{00000000-0005-0000-0000-0000D40C0000}"/>
    <cellStyle name="Standard 4 9 2 3 2" xfId="18992" xr:uid="{00000000-0005-0000-0000-0000D40C0000}"/>
    <cellStyle name="Standard 4 9 2 3 3" xfId="32476" xr:uid="{00000000-0005-0000-0000-0000D40C0000}"/>
    <cellStyle name="Standard 4 9 2 3 4" xfId="45967" xr:uid="{00000000-0005-0000-0000-0000D40C0000}"/>
    <cellStyle name="Standard 4 9 2 4" xfId="8897" xr:uid="{00000000-0005-0000-0000-0000D40C0000}"/>
    <cellStyle name="Standard 4 9 2 4 2" xfId="22348" xr:uid="{00000000-0005-0000-0000-0000D40C0000}"/>
    <cellStyle name="Standard 4 9 2 4 3" xfId="35832" xr:uid="{00000000-0005-0000-0000-0000D40C0000}"/>
    <cellStyle name="Standard 4 9 2 4 4" xfId="49323" xr:uid="{00000000-0005-0000-0000-0000D40C0000}"/>
    <cellStyle name="Standard 4 9 2 5" xfId="12253" xr:uid="{00000000-0005-0000-0000-0000D40C0000}"/>
    <cellStyle name="Standard 4 9 2 5 2" xfId="25704" xr:uid="{00000000-0005-0000-0000-0000D40C0000}"/>
    <cellStyle name="Standard 4 9 2 5 3" xfId="39188" xr:uid="{00000000-0005-0000-0000-0000D40C0000}"/>
    <cellStyle name="Standard 4 9 2 5 4" xfId="52679" xr:uid="{00000000-0005-0000-0000-0000D40C0000}"/>
    <cellStyle name="Standard 4 9 2 6" xfId="15635" xr:uid="{00000000-0005-0000-0000-0000D40C0000}"/>
    <cellStyle name="Standard 4 9 2 7" xfId="29119" xr:uid="{00000000-0005-0000-0000-0000D40C0000}"/>
    <cellStyle name="Standard 4 9 2 8" xfId="42610" xr:uid="{00000000-0005-0000-0000-0000D40C0000}"/>
    <cellStyle name="Standard 4 9 3" xfId="2748" xr:uid="{00000000-0005-0000-0000-0000D60C0000}"/>
    <cellStyle name="Standard 4 9 3 2" xfId="6109" xr:uid="{00000000-0005-0000-0000-0000D60C0000}"/>
    <cellStyle name="Standard 4 9 3 2 2" xfId="19560" xr:uid="{00000000-0005-0000-0000-0000D60C0000}"/>
    <cellStyle name="Standard 4 9 3 2 3" xfId="33044" xr:uid="{00000000-0005-0000-0000-0000D60C0000}"/>
    <cellStyle name="Standard 4 9 3 2 4" xfId="46535" xr:uid="{00000000-0005-0000-0000-0000D60C0000}"/>
    <cellStyle name="Standard 4 9 3 3" xfId="9465" xr:uid="{00000000-0005-0000-0000-0000D60C0000}"/>
    <cellStyle name="Standard 4 9 3 3 2" xfId="22916" xr:uid="{00000000-0005-0000-0000-0000D60C0000}"/>
    <cellStyle name="Standard 4 9 3 3 3" xfId="36400" xr:uid="{00000000-0005-0000-0000-0000D60C0000}"/>
    <cellStyle name="Standard 4 9 3 3 4" xfId="49891" xr:uid="{00000000-0005-0000-0000-0000D60C0000}"/>
    <cellStyle name="Standard 4 9 3 4" xfId="12821" xr:uid="{00000000-0005-0000-0000-0000D60C0000}"/>
    <cellStyle name="Standard 4 9 3 4 2" xfId="26272" xr:uid="{00000000-0005-0000-0000-0000D60C0000}"/>
    <cellStyle name="Standard 4 9 3 4 3" xfId="39756" xr:uid="{00000000-0005-0000-0000-0000D60C0000}"/>
    <cellStyle name="Standard 4 9 3 4 4" xfId="53247" xr:uid="{00000000-0005-0000-0000-0000D60C0000}"/>
    <cellStyle name="Standard 4 9 3 5" xfId="16203" xr:uid="{00000000-0005-0000-0000-0000D60C0000}"/>
    <cellStyle name="Standard 4 9 3 6" xfId="29687" xr:uid="{00000000-0005-0000-0000-0000D60C0000}"/>
    <cellStyle name="Standard 4 9 3 7" xfId="43178" xr:uid="{00000000-0005-0000-0000-0000D60C0000}"/>
    <cellStyle name="Standard 4 9 4" xfId="3852" xr:uid="{00000000-0005-0000-0000-0000D70C0000}"/>
    <cellStyle name="Standard 4 9 4 2" xfId="7213" xr:uid="{00000000-0005-0000-0000-0000D70C0000}"/>
    <cellStyle name="Standard 4 9 4 2 2" xfId="20664" xr:uid="{00000000-0005-0000-0000-0000D70C0000}"/>
    <cellStyle name="Standard 4 9 4 2 3" xfId="34148" xr:uid="{00000000-0005-0000-0000-0000D70C0000}"/>
    <cellStyle name="Standard 4 9 4 2 4" xfId="47639" xr:uid="{00000000-0005-0000-0000-0000D70C0000}"/>
    <cellStyle name="Standard 4 9 4 3" xfId="10569" xr:uid="{00000000-0005-0000-0000-0000D70C0000}"/>
    <cellStyle name="Standard 4 9 4 3 2" xfId="24020" xr:uid="{00000000-0005-0000-0000-0000D70C0000}"/>
    <cellStyle name="Standard 4 9 4 3 3" xfId="37504" xr:uid="{00000000-0005-0000-0000-0000D70C0000}"/>
    <cellStyle name="Standard 4 9 4 3 4" xfId="50995" xr:uid="{00000000-0005-0000-0000-0000D70C0000}"/>
    <cellStyle name="Standard 4 9 4 4" xfId="13925" xr:uid="{00000000-0005-0000-0000-0000D70C0000}"/>
    <cellStyle name="Standard 4 9 4 4 2" xfId="27376" xr:uid="{00000000-0005-0000-0000-0000D70C0000}"/>
    <cellStyle name="Standard 4 9 4 4 3" xfId="40860" xr:uid="{00000000-0005-0000-0000-0000D70C0000}"/>
    <cellStyle name="Standard 4 9 4 4 4" xfId="54351" xr:uid="{00000000-0005-0000-0000-0000D70C0000}"/>
    <cellStyle name="Standard 4 9 4 5" xfId="17307" xr:uid="{00000000-0005-0000-0000-0000D70C0000}"/>
    <cellStyle name="Standard 4 9 4 6" xfId="30791" xr:uid="{00000000-0005-0000-0000-0000D70C0000}"/>
    <cellStyle name="Standard 4 9 4 7" xfId="44282" xr:uid="{00000000-0005-0000-0000-0000D70C0000}"/>
    <cellStyle name="Standard 4 9 5" xfId="4432" xr:uid="{00000000-0005-0000-0000-0000D80C0000}"/>
    <cellStyle name="Standard 4 9 5 2" xfId="7789" xr:uid="{00000000-0005-0000-0000-0000D80C0000}"/>
    <cellStyle name="Standard 4 9 5 2 2" xfId="21240" xr:uid="{00000000-0005-0000-0000-0000D80C0000}"/>
    <cellStyle name="Standard 4 9 5 2 3" xfId="34724" xr:uid="{00000000-0005-0000-0000-0000D80C0000}"/>
    <cellStyle name="Standard 4 9 5 2 4" xfId="48215" xr:uid="{00000000-0005-0000-0000-0000D80C0000}"/>
    <cellStyle name="Standard 4 9 5 3" xfId="11145" xr:uid="{00000000-0005-0000-0000-0000D80C0000}"/>
    <cellStyle name="Standard 4 9 5 3 2" xfId="24596" xr:uid="{00000000-0005-0000-0000-0000D80C0000}"/>
    <cellStyle name="Standard 4 9 5 3 3" xfId="38080" xr:uid="{00000000-0005-0000-0000-0000D80C0000}"/>
    <cellStyle name="Standard 4 9 5 3 4" xfId="51571" xr:uid="{00000000-0005-0000-0000-0000D80C0000}"/>
    <cellStyle name="Standard 4 9 5 4" xfId="14501" xr:uid="{00000000-0005-0000-0000-0000D80C0000}"/>
    <cellStyle name="Standard 4 9 5 4 2" xfId="27952" xr:uid="{00000000-0005-0000-0000-0000D80C0000}"/>
    <cellStyle name="Standard 4 9 5 4 3" xfId="41436" xr:uid="{00000000-0005-0000-0000-0000D80C0000}"/>
    <cellStyle name="Standard 4 9 5 4 4" xfId="54927" xr:uid="{00000000-0005-0000-0000-0000D80C0000}"/>
    <cellStyle name="Standard 4 9 5 5" xfId="17883" xr:uid="{00000000-0005-0000-0000-0000D80C0000}"/>
    <cellStyle name="Standard 4 9 5 6" xfId="31367" xr:uid="{00000000-0005-0000-0000-0000D80C0000}"/>
    <cellStyle name="Standard 4 9 5 7" xfId="44858" xr:uid="{00000000-0005-0000-0000-0000D80C0000}"/>
    <cellStyle name="Standard 4 9 6" xfId="4982" xr:uid="{00000000-0005-0000-0000-0000D30C0000}"/>
    <cellStyle name="Standard 4 9 6 2" xfId="18433" xr:uid="{00000000-0005-0000-0000-0000D30C0000}"/>
    <cellStyle name="Standard 4 9 6 3" xfId="31917" xr:uid="{00000000-0005-0000-0000-0000D30C0000}"/>
    <cellStyle name="Standard 4 9 6 4" xfId="45408" xr:uid="{00000000-0005-0000-0000-0000D30C0000}"/>
    <cellStyle name="Standard 4 9 7" xfId="8338" xr:uid="{00000000-0005-0000-0000-0000D30C0000}"/>
    <cellStyle name="Standard 4 9 7 2" xfId="21789" xr:uid="{00000000-0005-0000-0000-0000D30C0000}"/>
    <cellStyle name="Standard 4 9 7 3" xfId="35273" xr:uid="{00000000-0005-0000-0000-0000D30C0000}"/>
    <cellStyle name="Standard 4 9 7 4" xfId="48764" xr:uid="{00000000-0005-0000-0000-0000D30C0000}"/>
    <cellStyle name="Standard 4 9 8" xfId="11694" xr:uid="{00000000-0005-0000-0000-0000D30C0000}"/>
    <cellStyle name="Standard 4 9 8 2" xfId="25145" xr:uid="{00000000-0005-0000-0000-0000D30C0000}"/>
    <cellStyle name="Standard 4 9 8 3" xfId="38629" xr:uid="{00000000-0005-0000-0000-0000D30C0000}"/>
    <cellStyle name="Standard 4 9 8 4" xfId="52120" xr:uid="{00000000-0005-0000-0000-0000D30C0000}"/>
    <cellStyle name="Standard 4 9 9" xfId="15076" xr:uid="{00000000-0005-0000-0000-0000D30C0000}"/>
    <cellStyle name="Standard 5" xfId="50" xr:uid="{00000000-0005-0000-0000-000063020000}"/>
    <cellStyle name="Standard 5 10" xfId="1612" xr:uid="{00000000-0005-0000-0000-0000DA0C0000}"/>
    <cellStyle name="Standard 5 10 10" xfId="28561" xr:uid="{00000000-0005-0000-0000-0000DA0C0000}"/>
    <cellStyle name="Standard 5 10 11" xfId="42052" xr:uid="{00000000-0005-0000-0000-0000DA0C0000}"/>
    <cellStyle name="Standard 5 10 2" xfId="2167" xr:uid="{00000000-0005-0000-0000-0000DB0C0000}"/>
    <cellStyle name="Standard 5 10 2 2" xfId="3308" xr:uid="{00000000-0005-0000-0000-0000DC0C0000}"/>
    <cellStyle name="Standard 5 10 2 2 2" xfId="6669" xr:uid="{00000000-0005-0000-0000-0000DC0C0000}"/>
    <cellStyle name="Standard 5 10 2 2 2 2" xfId="20120" xr:uid="{00000000-0005-0000-0000-0000DC0C0000}"/>
    <cellStyle name="Standard 5 10 2 2 2 3" xfId="33604" xr:uid="{00000000-0005-0000-0000-0000DC0C0000}"/>
    <cellStyle name="Standard 5 10 2 2 2 4" xfId="47095" xr:uid="{00000000-0005-0000-0000-0000DC0C0000}"/>
    <cellStyle name="Standard 5 10 2 2 3" xfId="10025" xr:uid="{00000000-0005-0000-0000-0000DC0C0000}"/>
    <cellStyle name="Standard 5 10 2 2 3 2" xfId="23476" xr:uid="{00000000-0005-0000-0000-0000DC0C0000}"/>
    <cellStyle name="Standard 5 10 2 2 3 3" xfId="36960" xr:uid="{00000000-0005-0000-0000-0000DC0C0000}"/>
    <cellStyle name="Standard 5 10 2 2 3 4" xfId="50451" xr:uid="{00000000-0005-0000-0000-0000DC0C0000}"/>
    <cellStyle name="Standard 5 10 2 2 4" xfId="13381" xr:uid="{00000000-0005-0000-0000-0000DC0C0000}"/>
    <cellStyle name="Standard 5 10 2 2 4 2" xfId="26832" xr:uid="{00000000-0005-0000-0000-0000DC0C0000}"/>
    <cellStyle name="Standard 5 10 2 2 4 3" xfId="40316" xr:uid="{00000000-0005-0000-0000-0000DC0C0000}"/>
    <cellStyle name="Standard 5 10 2 2 4 4" xfId="53807" xr:uid="{00000000-0005-0000-0000-0000DC0C0000}"/>
    <cellStyle name="Standard 5 10 2 2 5" xfId="16763" xr:uid="{00000000-0005-0000-0000-0000DC0C0000}"/>
    <cellStyle name="Standard 5 10 2 2 6" xfId="30247" xr:uid="{00000000-0005-0000-0000-0000DC0C0000}"/>
    <cellStyle name="Standard 5 10 2 2 7" xfId="43738" xr:uid="{00000000-0005-0000-0000-0000DC0C0000}"/>
    <cellStyle name="Standard 5 10 2 3" xfId="5542" xr:uid="{00000000-0005-0000-0000-0000DB0C0000}"/>
    <cellStyle name="Standard 5 10 2 3 2" xfId="18993" xr:uid="{00000000-0005-0000-0000-0000DB0C0000}"/>
    <cellStyle name="Standard 5 10 2 3 3" xfId="32477" xr:uid="{00000000-0005-0000-0000-0000DB0C0000}"/>
    <cellStyle name="Standard 5 10 2 3 4" xfId="45968" xr:uid="{00000000-0005-0000-0000-0000DB0C0000}"/>
    <cellStyle name="Standard 5 10 2 4" xfId="8898" xr:uid="{00000000-0005-0000-0000-0000DB0C0000}"/>
    <cellStyle name="Standard 5 10 2 4 2" xfId="22349" xr:uid="{00000000-0005-0000-0000-0000DB0C0000}"/>
    <cellStyle name="Standard 5 10 2 4 3" xfId="35833" xr:uid="{00000000-0005-0000-0000-0000DB0C0000}"/>
    <cellStyle name="Standard 5 10 2 4 4" xfId="49324" xr:uid="{00000000-0005-0000-0000-0000DB0C0000}"/>
    <cellStyle name="Standard 5 10 2 5" xfId="12254" xr:uid="{00000000-0005-0000-0000-0000DB0C0000}"/>
    <cellStyle name="Standard 5 10 2 5 2" xfId="25705" xr:uid="{00000000-0005-0000-0000-0000DB0C0000}"/>
    <cellStyle name="Standard 5 10 2 5 3" xfId="39189" xr:uid="{00000000-0005-0000-0000-0000DB0C0000}"/>
    <cellStyle name="Standard 5 10 2 5 4" xfId="52680" xr:uid="{00000000-0005-0000-0000-0000DB0C0000}"/>
    <cellStyle name="Standard 5 10 2 6" xfId="15636" xr:uid="{00000000-0005-0000-0000-0000DB0C0000}"/>
    <cellStyle name="Standard 5 10 2 7" xfId="29120" xr:uid="{00000000-0005-0000-0000-0000DB0C0000}"/>
    <cellStyle name="Standard 5 10 2 8" xfId="42611" xr:uid="{00000000-0005-0000-0000-0000DB0C0000}"/>
    <cellStyle name="Standard 5 10 3" xfId="2749" xr:uid="{00000000-0005-0000-0000-0000DD0C0000}"/>
    <cellStyle name="Standard 5 10 3 2" xfId="6110" xr:uid="{00000000-0005-0000-0000-0000DD0C0000}"/>
    <cellStyle name="Standard 5 10 3 2 2" xfId="19561" xr:uid="{00000000-0005-0000-0000-0000DD0C0000}"/>
    <cellStyle name="Standard 5 10 3 2 3" xfId="33045" xr:uid="{00000000-0005-0000-0000-0000DD0C0000}"/>
    <cellStyle name="Standard 5 10 3 2 4" xfId="46536" xr:uid="{00000000-0005-0000-0000-0000DD0C0000}"/>
    <cellStyle name="Standard 5 10 3 3" xfId="9466" xr:uid="{00000000-0005-0000-0000-0000DD0C0000}"/>
    <cellStyle name="Standard 5 10 3 3 2" xfId="22917" xr:uid="{00000000-0005-0000-0000-0000DD0C0000}"/>
    <cellStyle name="Standard 5 10 3 3 3" xfId="36401" xr:uid="{00000000-0005-0000-0000-0000DD0C0000}"/>
    <cellStyle name="Standard 5 10 3 3 4" xfId="49892" xr:uid="{00000000-0005-0000-0000-0000DD0C0000}"/>
    <cellStyle name="Standard 5 10 3 4" xfId="12822" xr:uid="{00000000-0005-0000-0000-0000DD0C0000}"/>
    <cellStyle name="Standard 5 10 3 4 2" xfId="26273" xr:uid="{00000000-0005-0000-0000-0000DD0C0000}"/>
    <cellStyle name="Standard 5 10 3 4 3" xfId="39757" xr:uid="{00000000-0005-0000-0000-0000DD0C0000}"/>
    <cellStyle name="Standard 5 10 3 4 4" xfId="53248" xr:uid="{00000000-0005-0000-0000-0000DD0C0000}"/>
    <cellStyle name="Standard 5 10 3 5" xfId="16204" xr:uid="{00000000-0005-0000-0000-0000DD0C0000}"/>
    <cellStyle name="Standard 5 10 3 6" xfId="29688" xr:uid="{00000000-0005-0000-0000-0000DD0C0000}"/>
    <cellStyle name="Standard 5 10 3 7" xfId="43179" xr:uid="{00000000-0005-0000-0000-0000DD0C0000}"/>
    <cellStyle name="Standard 5 10 4" xfId="3853" xr:uid="{00000000-0005-0000-0000-0000DE0C0000}"/>
    <cellStyle name="Standard 5 10 4 2" xfId="7214" xr:uid="{00000000-0005-0000-0000-0000DE0C0000}"/>
    <cellStyle name="Standard 5 10 4 2 2" xfId="20665" xr:uid="{00000000-0005-0000-0000-0000DE0C0000}"/>
    <cellStyle name="Standard 5 10 4 2 3" xfId="34149" xr:uid="{00000000-0005-0000-0000-0000DE0C0000}"/>
    <cellStyle name="Standard 5 10 4 2 4" xfId="47640" xr:uid="{00000000-0005-0000-0000-0000DE0C0000}"/>
    <cellStyle name="Standard 5 10 4 3" xfId="10570" xr:uid="{00000000-0005-0000-0000-0000DE0C0000}"/>
    <cellStyle name="Standard 5 10 4 3 2" xfId="24021" xr:uid="{00000000-0005-0000-0000-0000DE0C0000}"/>
    <cellStyle name="Standard 5 10 4 3 3" xfId="37505" xr:uid="{00000000-0005-0000-0000-0000DE0C0000}"/>
    <cellStyle name="Standard 5 10 4 3 4" xfId="50996" xr:uid="{00000000-0005-0000-0000-0000DE0C0000}"/>
    <cellStyle name="Standard 5 10 4 4" xfId="13926" xr:uid="{00000000-0005-0000-0000-0000DE0C0000}"/>
    <cellStyle name="Standard 5 10 4 4 2" xfId="27377" xr:uid="{00000000-0005-0000-0000-0000DE0C0000}"/>
    <cellStyle name="Standard 5 10 4 4 3" xfId="40861" xr:uid="{00000000-0005-0000-0000-0000DE0C0000}"/>
    <cellStyle name="Standard 5 10 4 4 4" xfId="54352" xr:uid="{00000000-0005-0000-0000-0000DE0C0000}"/>
    <cellStyle name="Standard 5 10 4 5" xfId="17308" xr:uid="{00000000-0005-0000-0000-0000DE0C0000}"/>
    <cellStyle name="Standard 5 10 4 6" xfId="30792" xr:uid="{00000000-0005-0000-0000-0000DE0C0000}"/>
    <cellStyle name="Standard 5 10 4 7" xfId="44283" xr:uid="{00000000-0005-0000-0000-0000DE0C0000}"/>
    <cellStyle name="Standard 5 10 5" xfId="4433" xr:uid="{00000000-0005-0000-0000-0000DF0C0000}"/>
    <cellStyle name="Standard 5 10 5 2" xfId="7790" xr:uid="{00000000-0005-0000-0000-0000DF0C0000}"/>
    <cellStyle name="Standard 5 10 5 2 2" xfId="21241" xr:uid="{00000000-0005-0000-0000-0000DF0C0000}"/>
    <cellStyle name="Standard 5 10 5 2 3" xfId="34725" xr:uid="{00000000-0005-0000-0000-0000DF0C0000}"/>
    <cellStyle name="Standard 5 10 5 2 4" xfId="48216" xr:uid="{00000000-0005-0000-0000-0000DF0C0000}"/>
    <cellStyle name="Standard 5 10 5 3" xfId="11146" xr:uid="{00000000-0005-0000-0000-0000DF0C0000}"/>
    <cellStyle name="Standard 5 10 5 3 2" xfId="24597" xr:uid="{00000000-0005-0000-0000-0000DF0C0000}"/>
    <cellStyle name="Standard 5 10 5 3 3" xfId="38081" xr:uid="{00000000-0005-0000-0000-0000DF0C0000}"/>
    <cellStyle name="Standard 5 10 5 3 4" xfId="51572" xr:uid="{00000000-0005-0000-0000-0000DF0C0000}"/>
    <cellStyle name="Standard 5 10 5 4" xfId="14502" xr:uid="{00000000-0005-0000-0000-0000DF0C0000}"/>
    <cellStyle name="Standard 5 10 5 4 2" xfId="27953" xr:uid="{00000000-0005-0000-0000-0000DF0C0000}"/>
    <cellStyle name="Standard 5 10 5 4 3" xfId="41437" xr:uid="{00000000-0005-0000-0000-0000DF0C0000}"/>
    <cellStyle name="Standard 5 10 5 4 4" xfId="54928" xr:uid="{00000000-0005-0000-0000-0000DF0C0000}"/>
    <cellStyle name="Standard 5 10 5 5" xfId="17884" xr:uid="{00000000-0005-0000-0000-0000DF0C0000}"/>
    <cellStyle name="Standard 5 10 5 6" xfId="31368" xr:uid="{00000000-0005-0000-0000-0000DF0C0000}"/>
    <cellStyle name="Standard 5 10 5 7" xfId="44859" xr:uid="{00000000-0005-0000-0000-0000DF0C0000}"/>
    <cellStyle name="Standard 5 10 6" xfId="4983" xr:uid="{00000000-0005-0000-0000-0000DA0C0000}"/>
    <cellStyle name="Standard 5 10 6 2" xfId="18434" xr:uid="{00000000-0005-0000-0000-0000DA0C0000}"/>
    <cellStyle name="Standard 5 10 6 3" xfId="31918" xr:uid="{00000000-0005-0000-0000-0000DA0C0000}"/>
    <cellStyle name="Standard 5 10 6 4" xfId="45409" xr:uid="{00000000-0005-0000-0000-0000DA0C0000}"/>
    <cellStyle name="Standard 5 10 7" xfId="8339" xr:uid="{00000000-0005-0000-0000-0000DA0C0000}"/>
    <cellStyle name="Standard 5 10 7 2" xfId="21790" xr:uid="{00000000-0005-0000-0000-0000DA0C0000}"/>
    <cellStyle name="Standard 5 10 7 3" xfId="35274" xr:uid="{00000000-0005-0000-0000-0000DA0C0000}"/>
    <cellStyle name="Standard 5 10 7 4" xfId="48765" xr:uid="{00000000-0005-0000-0000-0000DA0C0000}"/>
    <cellStyle name="Standard 5 10 8" xfId="11695" xr:uid="{00000000-0005-0000-0000-0000DA0C0000}"/>
    <cellStyle name="Standard 5 10 8 2" xfId="25146" xr:uid="{00000000-0005-0000-0000-0000DA0C0000}"/>
    <cellStyle name="Standard 5 10 8 3" xfId="38630" xr:uid="{00000000-0005-0000-0000-0000DA0C0000}"/>
    <cellStyle name="Standard 5 10 8 4" xfId="52121" xr:uid="{00000000-0005-0000-0000-0000DA0C0000}"/>
    <cellStyle name="Standard 5 10 9" xfId="15077" xr:uid="{00000000-0005-0000-0000-0000DA0C0000}"/>
    <cellStyle name="Standard 5 11" xfId="14506" xr:uid="{00000000-0005-0000-0000-000023000000}"/>
    <cellStyle name="Standard 5 11 2" xfId="27957" xr:uid="{00000000-0005-0000-0000-000023000000}"/>
    <cellStyle name="Standard 5 11 3" xfId="41441" xr:uid="{00000000-0005-0000-0000-000023000000}"/>
    <cellStyle name="Standard 5 11 4" xfId="54932" xr:uid="{00000000-0005-0000-0000-000023000000}"/>
    <cellStyle name="Standard 5 12" xfId="27964" xr:uid="{00000000-0005-0000-0000-00000F000000}"/>
    <cellStyle name="Standard 5 13" xfId="27970" xr:uid="{00000000-0005-0000-0000-00001F000000}"/>
    <cellStyle name="Standard 5 14" xfId="27974" xr:uid="{00000000-0005-0000-0000-000023000000}"/>
    <cellStyle name="Standard 5 15" xfId="1001" xr:uid="{00000000-0005-0000-0000-000063000000}"/>
    <cellStyle name="Standard 5 2" xfId="182" xr:uid="{00000000-0005-0000-0000-000064020000}"/>
    <cellStyle name="Standard 5 2 2" xfId="388" xr:uid="{00000000-0005-0000-0000-000065020000}"/>
    <cellStyle name="Standard 5 2 2 10" xfId="3945" xr:uid="{00000000-0005-0000-0000-0000E20C0000}"/>
    <cellStyle name="Standard 5 2 2 10 2" xfId="7302" xr:uid="{00000000-0005-0000-0000-0000E20C0000}"/>
    <cellStyle name="Standard 5 2 2 10 2 2" xfId="20753" xr:uid="{00000000-0005-0000-0000-0000E20C0000}"/>
    <cellStyle name="Standard 5 2 2 10 2 3" xfId="34237" xr:uid="{00000000-0005-0000-0000-0000E20C0000}"/>
    <cellStyle name="Standard 5 2 2 10 2 4" xfId="47728" xr:uid="{00000000-0005-0000-0000-0000E20C0000}"/>
    <cellStyle name="Standard 5 2 2 10 3" xfId="10658" xr:uid="{00000000-0005-0000-0000-0000E20C0000}"/>
    <cellStyle name="Standard 5 2 2 10 3 2" xfId="24109" xr:uid="{00000000-0005-0000-0000-0000E20C0000}"/>
    <cellStyle name="Standard 5 2 2 10 3 3" xfId="37593" xr:uid="{00000000-0005-0000-0000-0000E20C0000}"/>
    <cellStyle name="Standard 5 2 2 10 3 4" xfId="51084" xr:uid="{00000000-0005-0000-0000-0000E20C0000}"/>
    <cellStyle name="Standard 5 2 2 10 4" xfId="14014" xr:uid="{00000000-0005-0000-0000-0000E20C0000}"/>
    <cellStyle name="Standard 5 2 2 10 4 2" xfId="27465" xr:uid="{00000000-0005-0000-0000-0000E20C0000}"/>
    <cellStyle name="Standard 5 2 2 10 4 3" xfId="40949" xr:uid="{00000000-0005-0000-0000-0000E20C0000}"/>
    <cellStyle name="Standard 5 2 2 10 4 4" xfId="54440" xr:uid="{00000000-0005-0000-0000-0000E20C0000}"/>
    <cellStyle name="Standard 5 2 2 10 5" xfId="17396" xr:uid="{00000000-0005-0000-0000-0000E20C0000}"/>
    <cellStyle name="Standard 5 2 2 10 6" xfId="30880" xr:uid="{00000000-0005-0000-0000-0000E20C0000}"/>
    <cellStyle name="Standard 5 2 2 10 7" xfId="44371" xr:uid="{00000000-0005-0000-0000-0000E20C0000}"/>
    <cellStyle name="Standard 5 2 2 11" xfId="4495" xr:uid="{00000000-0005-0000-0000-0000E10C0000}"/>
    <cellStyle name="Standard 5 2 2 11 2" xfId="17946" xr:uid="{00000000-0005-0000-0000-0000E10C0000}"/>
    <cellStyle name="Standard 5 2 2 11 3" xfId="31430" xr:uid="{00000000-0005-0000-0000-0000E10C0000}"/>
    <cellStyle name="Standard 5 2 2 11 4" xfId="44921" xr:uid="{00000000-0005-0000-0000-0000E10C0000}"/>
    <cellStyle name="Standard 5 2 2 12" xfId="7851" xr:uid="{00000000-0005-0000-0000-0000E10C0000}"/>
    <cellStyle name="Standard 5 2 2 12 2" xfId="21302" xr:uid="{00000000-0005-0000-0000-0000E10C0000}"/>
    <cellStyle name="Standard 5 2 2 12 3" xfId="34786" xr:uid="{00000000-0005-0000-0000-0000E10C0000}"/>
    <cellStyle name="Standard 5 2 2 12 4" xfId="48277" xr:uid="{00000000-0005-0000-0000-0000E10C0000}"/>
    <cellStyle name="Standard 5 2 2 13" xfId="11207" xr:uid="{00000000-0005-0000-0000-0000E10C0000}"/>
    <cellStyle name="Standard 5 2 2 13 2" xfId="24658" xr:uid="{00000000-0005-0000-0000-0000E10C0000}"/>
    <cellStyle name="Standard 5 2 2 13 3" xfId="38142" xr:uid="{00000000-0005-0000-0000-0000E10C0000}"/>
    <cellStyle name="Standard 5 2 2 13 4" xfId="51633" xr:uid="{00000000-0005-0000-0000-0000E10C0000}"/>
    <cellStyle name="Standard 5 2 2 14" xfId="14588" xr:uid="{00000000-0005-0000-0000-0000E10C0000}"/>
    <cellStyle name="Standard 5 2 2 15" xfId="28063" xr:uid="{00000000-0005-0000-0000-0000E10C0000}"/>
    <cellStyle name="Standard 5 2 2 16" xfId="41537" xr:uid="{00000000-0005-0000-0000-0000E10C0000}"/>
    <cellStyle name="Standard 5 2 2 2" xfId="425" xr:uid="{00000000-0005-0000-0000-000066020000}"/>
    <cellStyle name="Standard 5 2 2 2 10" xfId="4518" xr:uid="{00000000-0005-0000-0000-0000E30C0000}"/>
    <cellStyle name="Standard 5 2 2 2 10 2" xfId="17969" xr:uid="{00000000-0005-0000-0000-0000E30C0000}"/>
    <cellStyle name="Standard 5 2 2 2 10 3" xfId="31453" xr:uid="{00000000-0005-0000-0000-0000E30C0000}"/>
    <cellStyle name="Standard 5 2 2 2 10 4" xfId="44944" xr:uid="{00000000-0005-0000-0000-0000E30C0000}"/>
    <cellStyle name="Standard 5 2 2 2 11" xfId="7874" xr:uid="{00000000-0005-0000-0000-0000E30C0000}"/>
    <cellStyle name="Standard 5 2 2 2 11 2" xfId="21325" xr:uid="{00000000-0005-0000-0000-0000E30C0000}"/>
    <cellStyle name="Standard 5 2 2 2 11 3" xfId="34809" xr:uid="{00000000-0005-0000-0000-0000E30C0000}"/>
    <cellStyle name="Standard 5 2 2 2 11 4" xfId="48300" xr:uid="{00000000-0005-0000-0000-0000E30C0000}"/>
    <cellStyle name="Standard 5 2 2 2 12" xfId="11230" xr:uid="{00000000-0005-0000-0000-0000E30C0000}"/>
    <cellStyle name="Standard 5 2 2 2 12 2" xfId="24681" xr:uid="{00000000-0005-0000-0000-0000E30C0000}"/>
    <cellStyle name="Standard 5 2 2 2 12 3" xfId="38165" xr:uid="{00000000-0005-0000-0000-0000E30C0000}"/>
    <cellStyle name="Standard 5 2 2 2 12 4" xfId="51656" xr:uid="{00000000-0005-0000-0000-0000E30C0000}"/>
    <cellStyle name="Standard 5 2 2 2 13" xfId="14611" xr:uid="{00000000-0005-0000-0000-0000E30C0000}"/>
    <cellStyle name="Standard 5 2 2 2 14" xfId="28094" xr:uid="{00000000-0005-0000-0000-0000E30C0000}"/>
    <cellStyle name="Standard 5 2 2 2 15" xfId="41585" xr:uid="{00000000-0005-0000-0000-0000E30C0000}"/>
    <cellStyle name="Standard 5 2 2 2 2" xfId="445" xr:uid="{00000000-0005-0000-0000-000067020000}"/>
    <cellStyle name="Standard 5 2 2 2 2 10" xfId="14713" xr:uid="{00000000-0005-0000-0000-0000E40C0000}"/>
    <cellStyle name="Standard 5 2 2 2 2 11" xfId="28196" xr:uid="{00000000-0005-0000-0000-0000E40C0000}"/>
    <cellStyle name="Standard 5 2 2 2 2 12" xfId="41687" xr:uid="{00000000-0005-0000-0000-0000E40C0000}"/>
    <cellStyle name="Standard 5 2 2 2 2 2" xfId="1478" xr:uid="{00000000-0005-0000-0000-0000E50C0000}"/>
    <cellStyle name="Standard 5 2 2 2 2 2 10" xfId="28446" xr:uid="{00000000-0005-0000-0000-0000E50C0000}"/>
    <cellStyle name="Standard 5 2 2 2 2 2 11" xfId="41937" xr:uid="{00000000-0005-0000-0000-0000E50C0000}"/>
    <cellStyle name="Standard 5 2 2 2 2 2 2" xfId="2054" xr:uid="{00000000-0005-0000-0000-0000E60C0000}"/>
    <cellStyle name="Standard 5 2 2 2 2 2 2 2" xfId="3195" xr:uid="{00000000-0005-0000-0000-0000E70C0000}"/>
    <cellStyle name="Standard 5 2 2 2 2 2 2 2 2" xfId="6556" xr:uid="{00000000-0005-0000-0000-0000E70C0000}"/>
    <cellStyle name="Standard 5 2 2 2 2 2 2 2 2 2" xfId="20007" xr:uid="{00000000-0005-0000-0000-0000E70C0000}"/>
    <cellStyle name="Standard 5 2 2 2 2 2 2 2 2 3" xfId="33491" xr:uid="{00000000-0005-0000-0000-0000E70C0000}"/>
    <cellStyle name="Standard 5 2 2 2 2 2 2 2 2 4" xfId="46982" xr:uid="{00000000-0005-0000-0000-0000E70C0000}"/>
    <cellStyle name="Standard 5 2 2 2 2 2 2 2 3" xfId="9912" xr:uid="{00000000-0005-0000-0000-0000E70C0000}"/>
    <cellStyle name="Standard 5 2 2 2 2 2 2 2 3 2" xfId="23363" xr:uid="{00000000-0005-0000-0000-0000E70C0000}"/>
    <cellStyle name="Standard 5 2 2 2 2 2 2 2 3 3" xfId="36847" xr:uid="{00000000-0005-0000-0000-0000E70C0000}"/>
    <cellStyle name="Standard 5 2 2 2 2 2 2 2 3 4" xfId="50338" xr:uid="{00000000-0005-0000-0000-0000E70C0000}"/>
    <cellStyle name="Standard 5 2 2 2 2 2 2 2 4" xfId="13268" xr:uid="{00000000-0005-0000-0000-0000E70C0000}"/>
    <cellStyle name="Standard 5 2 2 2 2 2 2 2 4 2" xfId="26719" xr:uid="{00000000-0005-0000-0000-0000E70C0000}"/>
    <cellStyle name="Standard 5 2 2 2 2 2 2 2 4 3" xfId="40203" xr:uid="{00000000-0005-0000-0000-0000E70C0000}"/>
    <cellStyle name="Standard 5 2 2 2 2 2 2 2 4 4" xfId="53694" xr:uid="{00000000-0005-0000-0000-0000E70C0000}"/>
    <cellStyle name="Standard 5 2 2 2 2 2 2 2 5" xfId="16650" xr:uid="{00000000-0005-0000-0000-0000E70C0000}"/>
    <cellStyle name="Standard 5 2 2 2 2 2 2 2 6" xfId="30134" xr:uid="{00000000-0005-0000-0000-0000E70C0000}"/>
    <cellStyle name="Standard 5 2 2 2 2 2 2 2 7" xfId="43625" xr:uid="{00000000-0005-0000-0000-0000E70C0000}"/>
    <cellStyle name="Standard 5 2 2 2 2 2 2 3" xfId="5429" xr:uid="{00000000-0005-0000-0000-0000E60C0000}"/>
    <cellStyle name="Standard 5 2 2 2 2 2 2 3 2" xfId="18880" xr:uid="{00000000-0005-0000-0000-0000E60C0000}"/>
    <cellStyle name="Standard 5 2 2 2 2 2 2 3 3" xfId="32364" xr:uid="{00000000-0005-0000-0000-0000E60C0000}"/>
    <cellStyle name="Standard 5 2 2 2 2 2 2 3 4" xfId="45855" xr:uid="{00000000-0005-0000-0000-0000E60C0000}"/>
    <cellStyle name="Standard 5 2 2 2 2 2 2 4" xfId="8785" xr:uid="{00000000-0005-0000-0000-0000E60C0000}"/>
    <cellStyle name="Standard 5 2 2 2 2 2 2 4 2" xfId="22236" xr:uid="{00000000-0005-0000-0000-0000E60C0000}"/>
    <cellStyle name="Standard 5 2 2 2 2 2 2 4 3" xfId="35720" xr:uid="{00000000-0005-0000-0000-0000E60C0000}"/>
    <cellStyle name="Standard 5 2 2 2 2 2 2 4 4" xfId="49211" xr:uid="{00000000-0005-0000-0000-0000E60C0000}"/>
    <cellStyle name="Standard 5 2 2 2 2 2 2 5" xfId="12141" xr:uid="{00000000-0005-0000-0000-0000E60C0000}"/>
    <cellStyle name="Standard 5 2 2 2 2 2 2 5 2" xfId="25592" xr:uid="{00000000-0005-0000-0000-0000E60C0000}"/>
    <cellStyle name="Standard 5 2 2 2 2 2 2 5 3" xfId="39076" xr:uid="{00000000-0005-0000-0000-0000E60C0000}"/>
    <cellStyle name="Standard 5 2 2 2 2 2 2 5 4" xfId="52567" xr:uid="{00000000-0005-0000-0000-0000E60C0000}"/>
    <cellStyle name="Standard 5 2 2 2 2 2 2 6" xfId="15523" xr:uid="{00000000-0005-0000-0000-0000E60C0000}"/>
    <cellStyle name="Standard 5 2 2 2 2 2 2 7" xfId="29007" xr:uid="{00000000-0005-0000-0000-0000E60C0000}"/>
    <cellStyle name="Standard 5 2 2 2 2 2 2 8" xfId="42498" xr:uid="{00000000-0005-0000-0000-0000E60C0000}"/>
    <cellStyle name="Standard 5 2 2 2 2 2 3" xfId="2635" xr:uid="{00000000-0005-0000-0000-0000E80C0000}"/>
    <cellStyle name="Standard 5 2 2 2 2 2 3 2" xfId="5996" xr:uid="{00000000-0005-0000-0000-0000E80C0000}"/>
    <cellStyle name="Standard 5 2 2 2 2 2 3 2 2" xfId="19447" xr:uid="{00000000-0005-0000-0000-0000E80C0000}"/>
    <cellStyle name="Standard 5 2 2 2 2 2 3 2 3" xfId="32931" xr:uid="{00000000-0005-0000-0000-0000E80C0000}"/>
    <cellStyle name="Standard 5 2 2 2 2 2 3 2 4" xfId="46422" xr:uid="{00000000-0005-0000-0000-0000E80C0000}"/>
    <cellStyle name="Standard 5 2 2 2 2 2 3 3" xfId="9352" xr:uid="{00000000-0005-0000-0000-0000E80C0000}"/>
    <cellStyle name="Standard 5 2 2 2 2 2 3 3 2" xfId="22803" xr:uid="{00000000-0005-0000-0000-0000E80C0000}"/>
    <cellStyle name="Standard 5 2 2 2 2 2 3 3 3" xfId="36287" xr:uid="{00000000-0005-0000-0000-0000E80C0000}"/>
    <cellStyle name="Standard 5 2 2 2 2 2 3 3 4" xfId="49778" xr:uid="{00000000-0005-0000-0000-0000E80C0000}"/>
    <cellStyle name="Standard 5 2 2 2 2 2 3 4" xfId="12708" xr:uid="{00000000-0005-0000-0000-0000E80C0000}"/>
    <cellStyle name="Standard 5 2 2 2 2 2 3 4 2" xfId="26159" xr:uid="{00000000-0005-0000-0000-0000E80C0000}"/>
    <cellStyle name="Standard 5 2 2 2 2 2 3 4 3" xfId="39643" xr:uid="{00000000-0005-0000-0000-0000E80C0000}"/>
    <cellStyle name="Standard 5 2 2 2 2 2 3 4 4" xfId="53134" xr:uid="{00000000-0005-0000-0000-0000E80C0000}"/>
    <cellStyle name="Standard 5 2 2 2 2 2 3 5" xfId="16090" xr:uid="{00000000-0005-0000-0000-0000E80C0000}"/>
    <cellStyle name="Standard 5 2 2 2 2 2 3 6" xfId="29574" xr:uid="{00000000-0005-0000-0000-0000E80C0000}"/>
    <cellStyle name="Standard 5 2 2 2 2 2 3 7" xfId="43065" xr:uid="{00000000-0005-0000-0000-0000E80C0000}"/>
    <cellStyle name="Standard 5 2 2 2 2 2 4" xfId="3740" xr:uid="{00000000-0005-0000-0000-0000E90C0000}"/>
    <cellStyle name="Standard 5 2 2 2 2 2 4 2" xfId="7101" xr:uid="{00000000-0005-0000-0000-0000E90C0000}"/>
    <cellStyle name="Standard 5 2 2 2 2 2 4 2 2" xfId="20552" xr:uid="{00000000-0005-0000-0000-0000E90C0000}"/>
    <cellStyle name="Standard 5 2 2 2 2 2 4 2 3" xfId="34036" xr:uid="{00000000-0005-0000-0000-0000E90C0000}"/>
    <cellStyle name="Standard 5 2 2 2 2 2 4 2 4" xfId="47527" xr:uid="{00000000-0005-0000-0000-0000E90C0000}"/>
    <cellStyle name="Standard 5 2 2 2 2 2 4 3" xfId="10457" xr:uid="{00000000-0005-0000-0000-0000E90C0000}"/>
    <cellStyle name="Standard 5 2 2 2 2 2 4 3 2" xfId="23908" xr:uid="{00000000-0005-0000-0000-0000E90C0000}"/>
    <cellStyle name="Standard 5 2 2 2 2 2 4 3 3" xfId="37392" xr:uid="{00000000-0005-0000-0000-0000E90C0000}"/>
    <cellStyle name="Standard 5 2 2 2 2 2 4 3 4" xfId="50883" xr:uid="{00000000-0005-0000-0000-0000E90C0000}"/>
    <cellStyle name="Standard 5 2 2 2 2 2 4 4" xfId="13813" xr:uid="{00000000-0005-0000-0000-0000E90C0000}"/>
    <cellStyle name="Standard 5 2 2 2 2 2 4 4 2" xfId="27264" xr:uid="{00000000-0005-0000-0000-0000E90C0000}"/>
    <cellStyle name="Standard 5 2 2 2 2 2 4 4 3" xfId="40748" xr:uid="{00000000-0005-0000-0000-0000E90C0000}"/>
    <cellStyle name="Standard 5 2 2 2 2 2 4 4 4" xfId="54239" xr:uid="{00000000-0005-0000-0000-0000E90C0000}"/>
    <cellStyle name="Standard 5 2 2 2 2 2 4 5" xfId="17195" xr:uid="{00000000-0005-0000-0000-0000E90C0000}"/>
    <cellStyle name="Standard 5 2 2 2 2 2 4 6" xfId="30679" xr:uid="{00000000-0005-0000-0000-0000E90C0000}"/>
    <cellStyle name="Standard 5 2 2 2 2 2 4 7" xfId="44170" xr:uid="{00000000-0005-0000-0000-0000E90C0000}"/>
    <cellStyle name="Standard 5 2 2 2 2 2 5" xfId="4320" xr:uid="{00000000-0005-0000-0000-0000EA0C0000}"/>
    <cellStyle name="Standard 5 2 2 2 2 2 5 2" xfId="7677" xr:uid="{00000000-0005-0000-0000-0000EA0C0000}"/>
    <cellStyle name="Standard 5 2 2 2 2 2 5 2 2" xfId="21128" xr:uid="{00000000-0005-0000-0000-0000EA0C0000}"/>
    <cellStyle name="Standard 5 2 2 2 2 2 5 2 3" xfId="34612" xr:uid="{00000000-0005-0000-0000-0000EA0C0000}"/>
    <cellStyle name="Standard 5 2 2 2 2 2 5 2 4" xfId="48103" xr:uid="{00000000-0005-0000-0000-0000EA0C0000}"/>
    <cellStyle name="Standard 5 2 2 2 2 2 5 3" xfId="11033" xr:uid="{00000000-0005-0000-0000-0000EA0C0000}"/>
    <cellStyle name="Standard 5 2 2 2 2 2 5 3 2" xfId="24484" xr:uid="{00000000-0005-0000-0000-0000EA0C0000}"/>
    <cellStyle name="Standard 5 2 2 2 2 2 5 3 3" xfId="37968" xr:uid="{00000000-0005-0000-0000-0000EA0C0000}"/>
    <cellStyle name="Standard 5 2 2 2 2 2 5 3 4" xfId="51459" xr:uid="{00000000-0005-0000-0000-0000EA0C0000}"/>
    <cellStyle name="Standard 5 2 2 2 2 2 5 4" xfId="14389" xr:uid="{00000000-0005-0000-0000-0000EA0C0000}"/>
    <cellStyle name="Standard 5 2 2 2 2 2 5 4 2" xfId="27840" xr:uid="{00000000-0005-0000-0000-0000EA0C0000}"/>
    <cellStyle name="Standard 5 2 2 2 2 2 5 4 3" xfId="41324" xr:uid="{00000000-0005-0000-0000-0000EA0C0000}"/>
    <cellStyle name="Standard 5 2 2 2 2 2 5 4 4" xfId="54815" xr:uid="{00000000-0005-0000-0000-0000EA0C0000}"/>
    <cellStyle name="Standard 5 2 2 2 2 2 5 5" xfId="17771" xr:uid="{00000000-0005-0000-0000-0000EA0C0000}"/>
    <cellStyle name="Standard 5 2 2 2 2 2 5 6" xfId="31255" xr:uid="{00000000-0005-0000-0000-0000EA0C0000}"/>
    <cellStyle name="Standard 5 2 2 2 2 2 5 7" xfId="44746" xr:uid="{00000000-0005-0000-0000-0000EA0C0000}"/>
    <cellStyle name="Standard 5 2 2 2 2 2 6" xfId="4870" xr:uid="{00000000-0005-0000-0000-0000E50C0000}"/>
    <cellStyle name="Standard 5 2 2 2 2 2 6 2" xfId="18321" xr:uid="{00000000-0005-0000-0000-0000E50C0000}"/>
    <cellStyle name="Standard 5 2 2 2 2 2 6 3" xfId="31805" xr:uid="{00000000-0005-0000-0000-0000E50C0000}"/>
    <cellStyle name="Standard 5 2 2 2 2 2 6 4" xfId="45296" xr:uid="{00000000-0005-0000-0000-0000E50C0000}"/>
    <cellStyle name="Standard 5 2 2 2 2 2 7" xfId="8226" xr:uid="{00000000-0005-0000-0000-0000E50C0000}"/>
    <cellStyle name="Standard 5 2 2 2 2 2 7 2" xfId="21677" xr:uid="{00000000-0005-0000-0000-0000E50C0000}"/>
    <cellStyle name="Standard 5 2 2 2 2 2 7 3" xfId="35161" xr:uid="{00000000-0005-0000-0000-0000E50C0000}"/>
    <cellStyle name="Standard 5 2 2 2 2 2 7 4" xfId="48652" xr:uid="{00000000-0005-0000-0000-0000E50C0000}"/>
    <cellStyle name="Standard 5 2 2 2 2 2 8" xfId="11582" xr:uid="{00000000-0005-0000-0000-0000E50C0000}"/>
    <cellStyle name="Standard 5 2 2 2 2 2 8 2" xfId="25033" xr:uid="{00000000-0005-0000-0000-0000E50C0000}"/>
    <cellStyle name="Standard 5 2 2 2 2 2 8 3" xfId="38517" xr:uid="{00000000-0005-0000-0000-0000E50C0000}"/>
    <cellStyle name="Standard 5 2 2 2 2 2 8 4" xfId="52008" xr:uid="{00000000-0005-0000-0000-0000E50C0000}"/>
    <cellStyle name="Standard 5 2 2 2 2 2 9" xfId="14963" xr:uid="{00000000-0005-0000-0000-0000E50C0000}"/>
    <cellStyle name="Standard 5 2 2 2 2 3" xfId="1805" xr:uid="{00000000-0005-0000-0000-0000EB0C0000}"/>
    <cellStyle name="Standard 5 2 2 2 2 3 2" xfId="2945" xr:uid="{00000000-0005-0000-0000-0000EC0C0000}"/>
    <cellStyle name="Standard 5 2 2 2 2 3 2 2" xfId="6306" xr:uid="{00000000-0005-0000-0000-0000EC0C0000}"/>
    <cellStyle name="Standard 5 2 2 2 2 3 2 2 2" xfId="19757" xr:uid="{00000000-0005-0000-0000-0000EC0C0000}"/>
    <cellStyle name="Standard 5 2 2 2 2 3 2 2 3" xfId="33241" xr:uid="{00000000-0005-0000-0000-0000EC0C0000}"/>
    <cellStyle name="Standard 5 2 2 2 2 3 2 2 4" xfId="46732" xr:uid="{00000000-0005-0000-0000-0000EC0C0000}"/>
    <cellStyle name="Standard 5 2 2 2 2 3 2 3" xfId="9662" xr:uid="{00000000-0005-0000-0000-0000EC0C0000}"/>
    <cellStyle name="Standard 5 2 2 2 2 3 2 3 2" xfId="23113" xr:uid="{00000000-0005-0000-0000-0000EC0C0000}"/>
    <cellStyle name="Standard 5 2 2 2 2 3 2 3 3" xfId="36597" xr:uid="{00000000-0005-0000-0000-0000EC0C0000}"/>
    <cellStyle name="Standard 5 2 2 2 2 3 2 3 4" xfId="50088" xr:uid="{00000000-0005-0000-0000-0000EC0C0000}"/>
    <cellStyle name="Standard 5 2 2 2 2 3 2 4" xfId="13018" xr:uid="{00000000-0005-0000-0000-0000EC0C0000}"/>
    <cellStyle name="Standard 5 2 2 2 2 3 2 4 2" xfId="26469" xr:uid="{00000000-0005-0000-0000-0000EC0C0000}"/>
    <cellStyle name="Standard 5 2 2 2 2 3 2 4 3" xfId="39953" xr:uid="{00000000-0005-0000-0000-0000EC0C0000}"/>
    <cellStyle name="Standard 5 2 2 2 2 3 2 4 4" xfId="53444" xr:uid="{00000000-0005-0000-0000-0000EC0C0000}"/>
    <cellStyle name="Standard 5 2 2 2 2 3 2 5" xfId="16400" xr:uid="{00000000-0005-0000-0000-0000EC0C0000}"/>
    <cellStyle name="Standard 5 2 2 2 2 3 2 6" xfId="29884" xr:uid="{00000000-0005-0000-0000-0000EC0C0000}"/>
    <cellStyle name="Standard 5 2 2 2 2 3 2 7" xfId="43375" xr:uid="{00000000-0005-0000-0000-0000EC0C0000}"/>
    <cellStyle name="Standard 5 2 2 2 2 3 3" xfId="5179" xr:uid="{00000000-0005-0000-0000-0000EB0C0000}"/>
    <cellStyle name="Standard 5 2 2 2 2 3 3 2" xfId="18630" xr:uid="{00000000-0005-0000-0000-0000EB0C0000}"/>
    <cellStyle name="Standard 5 2 2 2 2 3 3 3" xfId="32114" xr:uid="{00000000-0005-0000-0000-0000EB0C0000}"/>
    <cellStyle name="Standard 5 2 2 2 2 3 3 4" xfId="45605" xr:uid="{00000000-0005-0000-0000-0000EB0C0000}"/>
    <cellStyle name="Standard 5 2 2 2 2 3 4" xfId="8535" xr:uid="{00000000-0005-0000-0000-0000EB0C0000}"/>
    <cellStyle name="Standard 5 2 2 2 2 3 4 2" xfId="21986" xr:uid="{00000000-0005-0000-0000-0000EB0C0000}"/>
    <cellStyle name="Standard 5 2 2 2 2 3 4 3" xfId="35470" xr:uid="{00000000-0005-0000-0000-0000EB0C0000}"/>
    <cellStyle name="Standard 5 2 2 2 2 3 4 4" xfId="48961" xr:uid="{00000000-0005-0000-0000-0000EB0C0000}"/>
    <cellStyle name="Standard 5 2 2 2 2 3 5" xfId="11891" xr:uid="{00000000-0005-0000-0000-0000EB0C0000}"/>
    <cellStyle name="Standard 5 2 2 2 2 3 5 2" xfId="25342" xr:uid="{00000000-0005-0000-0000-0000EB0C0000}"/>
    <cellStyle name="Standard 5 2 2 2 2 3 5 3" xfId="38826" xr:uid="{00000000-0005-0000-0000-0000EB0C0000}"/>
    <cellStyle name="Standard 5 2 2 2 2 3 5 4" xfId="52317" xr:uid="{00000000-0005-0000-0000-0000EB0C0000}"/>
    <cellStyle name="Standard 5 2 2 2 2 3 6" xfId="15273" xr:uid="{00000000-0005-0000-0000-0000EB0C0000}"/>
    <cellStyle name="Standard 5 2 2 2 2 3 7" xfId="28757" xr:uid="{00000000-0005-0000-0000-0000EB0C0000}"/>
    <cellStyle name="Standard 5 2 2 2 2 3 8" xfId="42248" xr:uid="{00000000-0005-0000-0000-0000EB0C0000}"/>
    <cellStyle name="Standard 5 2 2 2 2 4" xfId="2384" xr:uid="{00000000-0005-0000-0000-0000ED0C0000}"/>
    <cellStyle name="Standard 5 2 2 2 2 4 2" xfId="5746" xr:uid="{00000000-0005-0000-0000-0000ED0C0000}"/>
    <cellStyle name="Standard 5 2 2 2 2 4 2 2" xfId="19197" xr:uid="{00000000-0005-0000-0000-0000ED0C0000}"/>
    <cellStyle name="Standard 5 2 2 2 2 4 2 3" xfId="32681" xr:uid="{00000000-0005-0000-0000-0000ED0C0000}"/>
    <cellStyle name="Standard 5 2 2 2 2 4 2 4" xfId="46172" xr:uid="{00000000-0005-0000-0000-0000ED0C0000}"/>
    <cellStyle name="Standard 5 2 2 2 2 4 3" xfId="9102" xr:uid="{00000000-0005-0000-0000-0000ED0C0000}"/>
    <cellStyle name="Standard 5 2 2 2 2 4 3 2" xfId="22553" xr:uid="{00000000-0005-0000-0000-0000ED0C0000}"/>
    <cellStyle name="Standard 5 2 2 2 2 4 3 3" xfId="36037" xr:uid="{00000000-0005-0000-0000-0000ED0C0000}"/>
    <cellStyle name="Standard 5 2 2 2 2 4 3 4" xfId="49528" xr:uid="{00000000-0005-0000-0000-0000ED0C0000}"/>
    <cellStyle name="Standard 5 2 2 2 2 4 4" xfId="12458" xr:uid="{00000000-0005-0000-0000-0000ED0C0000}"/>
    <cellStyle name="Standard 5 2 2 2 2 4 4 2" xfId="25909" xr:uid="{00000000-0005-0000-0000-0000ED0C0000}"/>
    <cellStyle name="Standard 5 2 2 2 2 4 4 3" xfId="39393" xr:uid="{00000000-0005-0000-0000-0000ED0C0000}"/>
    <cellStyle name="Standard 5 2 2 2 2 4 4 4" xfId="52884" xr:uid="{00000000-0005-0000-0000-0000ED0C0000}"/>
    <cellStyle name="Standard 5 2 2 2 2 4 5" xfId="15840" xr:uid="{00000000-0005-0000-0000-0000ED0C0000}"/>
    <cellStyle name="Standard 5 2 2 2 2 4 6" xfId="29324" xr:uid="{00000000-0005-0000-0000-0000ED0C0000}"/>
    <cellStyle name="Standard 5 2 2 2 2 4 7" xfId="42815" xr:uid="{00000000-0005-0000-0000-0000ED0C0000}"/>
    <cellStyle name="Standard 5 2 2 2 2 5" xfId="3490" xr:uid="{00000000-0005-0000-0000-0000EE0C0000}"/>
    <cellStyle name="Standard 5 2 2 2 2 5 2" xfId="6851" xr:uid="{00000000-0005-0000-0000-0000EE0C0000}"/>
    <cellStyle name="Standard 5 2 2 2 2 5 2 2" xfId="20302" xr:uid="{00000000-0005-0000-0000-0000EE0C0000}"/>
    <cellStyle name="Standard 5 2 2 2 2 5 2 3" xfId="33786" xr:uid="{00000000-0005-0000-0000-0000EE0C0000}"/>
    <cellStyle name="Standard 5 2 2 2 2 5 2 4" xfId="47277" xr:uid="{00000000-0005-0000-0000-0000EE0C0000}"/>
    <cellStyle name="Standard 5 2 2 2 2 5 3" xfId="10207" xr:uid="{00000000-0005-0000-0000-0000EE0C0000}"/>
    <cellStyle name="Standard 5 2 2 2 2 5 3 2" xfId="23658" xr:uid="{00000000-0005-0000-0000-0000EE0C0000}"/>
    <cellStyle name="Standard 5 2 2 2 2 5 3 3" xfId="37142" xr:uid="{00000000-0005-0000-0000-0000EE0C0000}"/>
    <cellStyle name="Standard 5 2 2 2 2 5 3 4" xfId="50633" xr:uid="{00000000-0005-0000-0000-0000EE0C0000}"/>
    <cellStyle name="Standard 5 2 2 2 2 5 4" xfId="13563" xr:uid="{00000000-0005-0000-0000-0000EE0C0000}"/>
    <cellStyle name="Standard 5 2 2 2 2 5 4 2" xfId="27014" xr:uid="{00000000-0005-0000-0000-0000EE0C0000}"/>
    <cellStyle name="Standard 5 2 2 2 2 5 4 3" xfId="40498" xr:uid="{00000000-0005-0000-0000-0000EE0C0000}"/>
    <cellStyle name="Standard 5 2 2 2 2 5 4 4" xfId="53989" xr:uid="{00000000-0005-0000-0000-0000EE0C0000}"/>
    <cellStyle name="Standard 5 2 2 2 2 5 5" xfId="16945" xr:uid="{00000000-0005-0000-0000-0000EE0C0000}"/>
    <cellStyle name="Standard 5 2 2 2 2 5 6" xfId="30429" xr:uid="{00000000-0005-0000-0000-0000EE0C0000}"/>
    <cellStyle name="Standard 5 2 2 2 2 5 7" xfId="43920" xr:uid="{00000000-0005-0000-0000-0000EE0C0000}"/>
    <cellStyle name="Standard 5 2 2 2 2 6" xfId="4070" xr:uid="{00000000-0005-0000-0000-0000EF0C0000}"/>
    <cellStyle name="Standard 5 2 2 2 2 6 2" xfId="7427" xr:uid="{00000000-0005-0000-0000-0000EF0C0000}"/>
    <cellStyle name="Standard 5 2 2 2 2 6 2 2" xfId="20878" xr:uid="{00000000-0005-0000-0000-0000EF0C0000}"/>
    <cellStyle name="Standard 5 2 2 2 2 6 2 3" xfId="34362" xr:uid="{00000000-0005-0000-0000-0000EF0C0000}"/>
    <cellStyle name="Standard 5 2 2 2 2 6 2 4" xfId="47853" xr:uid="{00000000-0005-0000-0000-0000EF0C0000}"/>
    <cellStyle name="Standard 5 2 2 2 2 6 3" xfId="10783" xr:uid="{00000000-0005-0000-0000-0000EF0C0000}"/>
    <cellStyle name="Standard 5 2 2 2 2 6 3 2" xfId="24234" xr:uid="{00000000-0005-0000-0000-0000EF0C0000}"/>
    <cellStyle name="Standard 5 2 2 2 2 6 3 3" xfId="37718" xr:uid="{00000000-0005-0000-0000-0000EF0C0000}"/>
    <cellStyle name="Standard 5 2 2 2 2 6 3 4" xfId="51209" xr:uid="{00000000-0005-0000-0000-0000EF0C0000}"/>
    <cellStyle name="Standard 5 2 2 2 2 6 4" xfId="14139" xr:uid="{00000000-0005-0000-0000-0000EF0C0000}"/>
    <cellStyle name="Standard 5 2 2 2 2 6 4 2" xfId="27590" xr:uid="{00000000-0005-0000-0000-0000EF0C0000}"/>
    <cellStyle name="Standard 5 2 2 2 2 6 4 3" xfId="41074" xr:uid="{00000000-0005-0000-0000-0000EF0C0000}"/>
    <cellStyle name="Standard 5 2 2 2 2 6 4 4" xfId="54565" xr:uid="{00000000-0005-0000-0000-0000EF0C0000}"/>
    <cellStyle name="Standard 5 2 2 2 2 6 5" xfId="17521" xr:uid="{00000000-0005-0000-0000-0000EF0C0000}"/>
    <cellStyle name="Standard 5 2 2 2 2 6 6" xfId="31005" xr:uid="{00000000-0005-0000-0000-0000EF0C0000}"/>
    <cellStyle name="Standard 5 2 2 2 2 6 7" xfId="44496" xr:uid="{00000000-0005-0000-0000-0000EF0C0000}"/>
    <cellStyle name="Standard 5 2 2 2 2 7" xfId="4620" xr:uid="{00000000-0005-0000-0000-0000E40C0000}"/>
    <cellStyle name="Standard 5 2 2 2 2 7 2" xfId="18071" xr:uid="{00000000-0005-0000-0000-0000E40C0000}"/>
    <cellStyle name="Standard 5 2 2 2 2 7 3" xfId="31555" xr:uid="{00000000-0005-0000-0000-0000E40C0000}"/>
    <cellStyle name="Standard 5 2 2 2 2 7 4" xfId="45046" xr:uid="{00000000-0005-0000-0000-0000E40C0000}"/>
    <cellStyle name="Standard 5 2 2 2 2 8" xfId="7976" xr:uid="{00000000-0005-0000-0000-0000E40C0000}"/>
    <cellStyle name="Standard 5 2 2 2 2 8 2" xfId="21427" xr:uid="{00000000-0005-0000-0000-0000E40C0000}"/>
    <cellStyle name="Standard 5 2 2 2 2 8 3" xfId="34911" xr:uid="{00000000-0005-0000-0000-0000E40C0000}"/>
    <cellStyle name="Standard 5 2 2 2 2 8 4" xfId="48402" xr:uid="{00000000-0005-0000-0000-0000E40C0000}"/>
    <cellStyle name="Standard 5 2 2 2 2 9" xfId="11332" xr:uid="{00000000-0005-0000-0000-0000E40C0000}"/>
    <cellStyle name="Standard 5 2 2 2 2 9 2" xfId="24783" xr:uid="{00000000-0005-0000-0000-0000E40C0000}"/>
    <cellStyle name="Standard 5 2 2 2 2 9 3" xfId="38267" xr:uid="{00000000-0005-0000-0000-0000E40C0000}"/>
    <cellStyle name="Standard 5 2 2 2 2 9 4" xfId="51758" xr:uid="{00000000-0005-0000-0000-0000E40C0000}"/>
    <cellStyle name="Standard 5 2 2 2 3" xfId="666" xr:uid="{00000000-0005-0000-0000-000068020000}"/>
    <cellStyle name="Standard 5 2 2 2 3 10" xfId="14799" xr:uid="{00000000-0005-0000-0000-0000F00C0000}"/>
    <cellStyle name="Standard 5 2 2 2 3 11" xfId="28282" xr:uid="{00000000-0005-0000-0000-0000F00C0000}"/>
    <cellStyle name="Standard 5 2 2 2 3 12" xfId="41773" xr:uid="{00000000-0005-0000-0000-0000F00C0000}"/>
    <cellStyle name="Standard 5 2 2 2 3 2" xfId="1563" xr:uid="{00000000-0005-0000-0000-0000F10C0000}"/>
    <cellStyle name="Standard 5 2 2 2 3 2 10" xfId="28532" xr:uid="{00000000-0005-0000-0000-0000F10C0000}"/>
    <cellStyle name="Standard 5 2 2 2 3 2 11" xfId="42023" xr:uid="{00000000-0005-0000-0000-0000F10C0000}"/>
    <cellStyle name="Standard 5 2 2 2 3 2 2" xfId="2140" xr:uid="{00000000-0005-0000-0000-0000F20C0000}"/>
    <cellStyle name="Standard 5 2 2 2 3 2 2 2" xfId="3281" xr:uid="{00000000-0005-0000-0000-0000F30C0000}"/>
    <cellStyle name="Standard 5 2 2 2 3 2 2 2 2" xfId="6642" xr:uid="{00000000-0005-0000-0000-0000F30C0000}"/>
    <cellStyle name="Standard 5 2 2 2 3 2 2 2 2 2" xfId="20093" xr:uid="{00000000-0005-0000-0000-0000F30C0000}"/>
    <cellStyle name="Standard 5 2 2 2 3 2 2 2 2 3" xfId="33577" xr:uid="{00000000-0005-0000-0000-0000F30C0000}"/>
    <cellStyle name="Standard 5 2 2 2 3 2 2 2 2 4" xfId="47068" xr:uid="{00000000-0005-0000-0000-0000F30C0000}"/>
    <cellStyle name="Standard 5 2 2 2 3 2 2 2 3" xfId="9998" xr:uid="{00000000-0005-0000-0000-0000F30C0000}"/>
    <cellStyle name="Standard 5 2 2 2 3 2 2 2 3 2" xfId="23449" xr:uid="{00000000-0005-0000-0000-0000F30C0000}"/>
    <cellStyle name="Standard 5 2 2 2 3 2 2 2 3 3" xfId="36933" xr:uid="{00000000-0005-0000-0000-0000F30C0000}"/>
    <cellStyle name="Standard 5 2 2 2 3 2 2 2 3 4" xfId="50424" xr:uid="{00000000-0005-0000-0000-0000F30C0000}"/>
    <cellStyle name="Standard 5 2 2 2 3 2 2 2 4" xfId="13354" xr:uid="{00000000-0005-0000-0000-0000F30C0000}"/>
    <cellStyle name="Standard 5 2 2 2 3 2 2 2 4 2" xfId="26805" xr:uid="{00000000-0005-0000-0000-0000F30C0000}"/>
    <cellStyle name="Standard 5 2 2 2 3 2 2 2 4 3" xfId="40289" xr:uid="{00000000-0005-0000-0000-0000F30C0000}"/>
    <cellStyle name="Standard 5 2 2 2 3 2 2 2 4 4" xfId="53780" xr:uid="{00000000-0005-0000-0000-0000F30C0000}"/>
    <cellStyle name="Standard 5 2 2 2 3 2 2 2 5" xfId="16736" xr:uid="{00000000-0005-0000-0000-0000F30C0000}"/>
    <cellStyle name="Standard 5 2 2 2 3 2 2 2 6" xfId="30220" xr:uid="{00000000-0005-0000-0000-0000F30C0000}"/>
    <cellStyle name="Standard 5 2 2 2 3 2 2 2 7" xfId="43711" xr:uid="{00000000-0005-0000-0000-0000F30C0000}"/>
    <cellStyle name="Standard 5 2 2 2 3 2 2 3" xfId="5515" xr:uid="{00000000-0005-0000-0000-0000F20C0000}"/>
    <cellStyle name="Standard 5 2 2 2 3 2 2 3 2" xfId="18966" xr:uid="{00000000-0005-0000-0000-0000F20C0000}"/>
    <cellStyle name="Standard 5 2 2 2 3 2 2 3 3" xfId="32450" xr:uid="{00000000-0005-0000-0000-0000F20C0000}"/>
    <cellStyle name="Standard 5 2 2 2 3 2 2 3 4" xfId="45941" xr:uid="{00000000-0005-0000-0000-0000F20C0000}"/>
    <cellStyle name="Standard 5 2 2 2 3 2 2 4" xfId="8871" xr:uid="{00000000-0005-0000-0000-0000F20C0000}"/>
    <cellStyle name="Standard 5 2 2 2 3 2 2 4 2" xfId="22322" xr:uid="{00000000-0005-0000-0000-0000F20C0000}"/>
    <cellStyle name="Standard 5 2 2 2 3 2 2 4 3" xfId="35806" xr:uid="{00000000-0005-0000-0000-0000F20C0000}"/>
    <cellStyle name="Standard 5 2 2 2 3 2 2 4 4" xfId="49297" xr:uid="{00000000-0005-0000-0000-0000F20C0000}"/>
    <cellStyle name="Standard 5 2 2 2 3 2 2 5" xfId="12227" xr:uid="{00000000-0005-0000-0000-0000F20C0000}"/>
    <cellStyle name="Standard 5 2 2 2 3 2 2 5 2" xfId="25678" xr:uid="{00000000-0005-0000-0000-0000F20C0000}"/>
    <cellStyle name="Standard 5 2 2 2 3 2 2 5 3" xfId="39162" xr:uid="{00000000-0005-0000-0000-0000F20C0000}"/>
    <cellStyle name="Standard 5 2 2 2 3 2 2 5 4" xfId="52653" xr:uid="{00000000-0005-0000-0000-0000F20C0000}"/>
    <cellStyle name="Standard 5 2 2 2 3 2 2 6" xfId="15609" xr:uid="{00000000-0005-0000-0000-0000F20C0000}"/>
    <cellStyle name="Standard 5 2 2 2 3 2 2 7" xfId="29093" xr:uid="{00000000-0005-0000-0000-0000F20C0000}"/>
    <cellStyle name="Standard 5 2 2 2 3 2 2 8" xfId="42584" xr:uid="{00000000-0005-0000-0000-0000F20C0000}"/>
    <cellStyle name="Standard 5 2 2 2 3 2 3" xfId="2721" xr:uid="{00000000-0005-0000-0000-0000F40C0000}"/>
    <cellStyle name="Standard 5 2 2 2 3 2 3 2" xfId="6082" xr:uid="{00000000-0005-0000-0000-0000F40C0000}"/>
    <cellStyle name="Standard 5 2 2 2 3 2 3 2 2" xfId="19533" xr:uid="{00000000-0005-0000-0000-0000F40C0000}"/>
    <cellStyle name="Standard 5 2 2 2 3 2 3 2 3" xfId="33017" xr:uid="{00000000-0005-0000-0000-0000F40C0000}"/>
    <cellStyle name="Standard 5 2 2 2 3 2 3 2 4" xfId="46508" xr:uid="{00000000-0005-0000-0000-0000F40C0000}"/>
    <cellStyle name="Standard 5 2 2 2 3 2 3 3" xfId="9438" xr:uid="{00000000-0005-0000-0000-0000F40C0000}"/>
    <cellStyle name="Standard 5 2 2 2 3 2 3 3 2" xfId="22889" xr:uid="{00000000-0005-0000-0000-0000F40C0000}"/>
    <cellStyle name="Standard 5 2 2 2 3 2 3 3 3" xfId="36373" xr:uid="{00000000-0005-0000-0000-0000F40C0000}"/>
    <cellStyle name="Standard 5 2 2 2 3 2 3 3 4" xfId="49864" xr:uid="{00000000-0005-0000-0000-0000F40C0000}"/>
    <cellStyle name="Standard 5 2 2 2 3 2 3 4" xfId="12794" xr:uid="{00000000-0005-0000-0000-0000F40C0000}"/>
    <cellStyle name="Standard 5 2 2 2 3 2 3 4 2" xfId="26245" xr:uid="{00000000-0005-0000-0000-0000F40C0000}"/>
    <cellStyle name="Standard 5 2 2 2 3 2 3 4 3" xfId="39729" xr:uid="{00000000-0005-0000-0000-0000F40C0000}"/>
    <cellStyle name="Standard 5 2 2 2 3 2 3 4 4" xfId="53220" xr:uid="{00000000-0005-0000-0000-0000F40C0000}"/>
    <cellStyle name="Standard 5 2 2 2 3 2 3 5" xfId="16176" xr:uid="{00000000-0005-0000-0000-0000F40C0000}"/>
    <cellStyle name="Standard 5 2 2 2 3 2 3 6" xfId="29660" xr:uid="{00000000-0005-0000-0000-0000F40C0000}"/>
    <cellStyle name="Standard 5 2 2 2 3 2 3 7" xfId="43151" xr:uid="{00000000-0005-0000-0000-0000F40C0000}"/>
    <cellStyle name="Standard 5 2 2 2 3 2 4" xfId="3826" xr:uid="{00000000-0005-0000-0000-0000F50C0000}"/>
    <cellStyle name="Standard 5 2 2 2 3 2 4 2" xfId="7187" xr:uid="{00000000-0005-0000-0000-0000F50C0000}"/>
    <cellStyle name="Standard 5 2 2 2 3 2 4 2 2" xfId="20638" xr:uid="{00000000-0005-0000-0000-0000F50C0000}"/>
    <cellStyle name="Standard 5 2 2 2 3 2 4 2 3" xfId="34122" xr:uid="{00000000-0005-0000-0000-0000F50C0000}"/>
    <cellStyle name="Standard 5 2 2 2 3 2 4 2 4" xfId="47613" xr:uid="{00000000-0005-0000-0000-0000F50C0000}"/>
    <cellStyle name="Standard 5 2 2 2 3 2 4 3" xfId="10543" xr:uid="{00000000-0005-0000-0000-0000F50C0000}"/>
    <cellStyle name="Standard 5 2 2 2 3 2 4 3 2" xfId="23994" xr:uid="{00000000-0005-0000-0000-0000F50C0000}"/>
    <cellStyle name="Standard 5 2 2 2 3 2 4 3 3" xfId="37478" xr:uid="{00000000-0005-0000-0000-0000F50C0000}"/>
    <cellStyle name="Standard 5 2 2 2 3 2 4 3 4" xfId="50969" xr:uid="{00000000-0005-0000-0000-0000F50C0000}"/>
    <cellStyle name="Standard 5 2 2 2 3 2 4 4" xfId="13899" xr:uid="{00000000-0005-0000-0000-0000F50C0000}"/>
    <cellStyle name="Standard 5 2 2 2 3 2 4 4 2" xfId="27350" xr:uid="{00000000-0005-0000-0000-0000F50C0000}"/>
    <cellStyle name="Standard 5 2 2 2 3 2 4 4 3" xfId="40834" xr:uid="{00000000-0005-0000-0000-0000F50C0000}"/>
    <cellStyle name="Standard 5 2 2 2 3 2 4 4 4" xfId="54325" xr:uid="{00000000-0005-0000-0000-0000F50C0000}"/>
    <cellStyle name="Standard 5 2 2 2 3 2 4 5" xfId="17281" xr:uid="{00000000-0005-0000-0000-0000F50C0000}"/>
    <cellStyle name="Standard 5 2 2 2 3 2 4 6" xfId="30765" xr:uid="{00000000-0005-0000-0000-0000F50C0000}"/>
    <cellStyle name="Standard 5 2 2 2 3 2 4 7" xfId="44256" xr:uid="{00000000-0005-0000-0000-0000F50C0000}"/>
    <cellStyle name="Standard 5 2 2 2 3 2 5" xfId="4406" xr:uid="{00000000-0005-0000-0000-0000F60C0000}"/>
    <cellStyle name="Standard 5 2 2 2 3 2 5 2" xfId="7763" xr:uid="{00000000-0005-0000-0000-0000F60C0000}"/>
    <cellStyle name="Standard 5 2 2 2 3 2 5 2 2" xfId="21214" xr:uid="{00000000-0005-0000-0000-0000F60C0000}"/>
    <cellStyle name="Standard 5 2 2 2 3 2 5 2 3" xfId="34698" xr:uid="{00000000-0005-0000-0000-0000F60C0000}"/>
    <cellStyle name="Standard 5 2 2 2 3 2 5 2 4" xfId="48189" xr:uid="{00000000-0005-0000-0000-0000F60C0000}"/>
    <cellStyle name="Standard 5 2 2 2 3 2 5 3" xfId="11119" xr:uid="{00000000-0005-0000-0000-0000F60C0000}"/>
    <cellStyle name="Standard 5 2 2 2 3 2 5 3 2" xfId="24570" xr:uid="{00000000-0005-0000-0000-0000F60C0000}"/>
    <cellStyle name="Standard 5 2 2 2 3 2 5 3 3" xfId="38054" xr:uid="{00000000-0005-0000-0000-0000F60C0000}"/>
    <cellStyle name="Standard 5 2 2 2 3 2 5 3 4" xfId="51545" xr:uid="{00000000-0005-0000-0000-0000F60C0000}"/>
    <cellStyle name="Standard 5 2 2 2 3 2 5 4" xfId="14475" xr:uid="{00000000-0005-0000-0000-0000F60C0000}"/>
    <cellStyle name="Standard 5 2 2 2 3 2 5 4 2" xfId="27926" xr:uid="{00000000-0005-0000-0000-0000F60C0000}"/>
    <cellStyle name="Standard 5 2 2 2 3 2 5 4 3" xfId="41410" xr:uid="{00000000-0005-0000-0000-0000F60C0000}"/>
    <cellStyle name="Standard 5 2 2 2 3 2 5 4 4" xfId="54901" xr:uid="{00000000-0005-0000-0000-0000F60C0000}"/>
    <cellStyle name="Standard 5 2 2 2 3 2 5 5" xfId="17857" xr:uid="{00000000-0005-0000-0000-0000F60C0000}"/>
    <cellStyle name="Standard 5 2 2 2 3 2 5 6" xfId="31341" xr:uid="{00000000-0005-0000-0000-0000F60C0000}"/>
    <cellStyle name="Standard 5 2 2 2 3 2 5 7" xfId="44832" xr:uid="{00000000-0005-0000-0000-0000F60C0000}"/>
    <cellStyle name="Standard 5 2 2 2 3 2 6" xfId="4956" xr:uid="{00000000-0005-0000-0000-0000F10C0000}"/>
    <cellStyle name="Standard 5 2 2 2 3 2 6 2" xfId="18407" xr:uid="{00000000-0005-0000-0000-0000F10C0000}"/>
    <cellStyle name="Standard 5 2 2 2 3 2 6 3" xfId="31891" xr:uid="{00000000-0005-0000-0000-0000F10C0000}"/>
    <cellStyle name="Standard 5 2 2 2 3 2 6 4" xfId="45382" xr:uid="{00000000-0005-0000-0000-0000F10C0000}"/>
    <cellStyle name="Standard 5 2 2 2 3 2 7" xfId="8312" xr:uid="{00000000-0005-0000-0000-0000F10C0000}"/>
    <cellStyle name="Standard 5 2 2 2 3 2 7 2" xfId="21763" xr:uid="{00000000-0005-0000-0000-0000F10C0000}"/>
    <cellStyle name="Standard 5 2 2 2 3 2 7 3" xfId="35247" xr:uid="{00000000-0005-0000-0000-0000F10C0000}"/>
    <cellStyle name="Standard 5 2 2 2 3 2 7 4" xfId="48738" xr:uid="{00000000-0005-0000-0000-0000F10C0000}"/>
    <cellStyle name="Standard 5 2 2 2 3 2 8" xfId="11668" xr:uid="{00000000-0005-0000-0000-0000F10C0000}"/>
    <cellStyle name="Standard 5 2 2 2 3 2 8 2" xfId="25119" xr:uid="{00000000-0005-0000-0000-0000F10C0000}"/>
    <cellStyle name="Standard 5 2 2 2 3 2 8 3" xfId="38603" xr:uid="{00000000-0005-0000-0000-0000F10C0000}"/>
    <cellStyle name="Standard 5 2 2 2 3 2 8 4" xfId="52094" xr:uid="{00000000-0005-0000-0000-0000F10C0000}"/>
    <cellStyle name="Standard 5 2 2 2 3 2 9" xfId="15049" xr:uid="{00000000-0005-0000-0000-0000F10C0000}"/>
    <cellStyle name="Standard 5 2 2 2 3 3" xfId="1891" xr:uid="{00000000-0005-0000-0000-0000F70C0000}"/>
    <cellStyle name="Standard 5 2 2 2 3 3 2" xfId="3031" xr:uid="{00000000-0005-0000-0000-0000F80C0000}"/>
    <cellStyle name="Standard 5 2 2 2 3 3 2 2" xfId="6392" xr:uid="{00000000-0005-0000-0000-0000F80C0000}"/>
    <cellStyle name="Standard 5 2 2 2 3 3 2 2 2" xfId="19843" xr:uid="{00000000-0005-0000-0000-0000F80C0000}"/>
    <cellStyle name="Standard 5 2 2 2 3 3 2 2 3" xfId="33327" xr:uid="{00000000-0005-0000-0000-0000F80C0000}"/>
    <cellStyle name="Standard 5 2 2 2 3 3 2 2 4" xfId="46818" xr:uid="{00000000-0005-0000-0000-0000F80C0000}"/>
    <cellStyle name="Standard 5 2 2 2 3 3 2 3" xfId="9748" xr:uid="{00000000-0005-0000-0000-0000F80C0000}"/>
    <cellStyle name="Standard 5 2 2 2 3 3 2 3 2" xfId="23199" xr:uid="{00000000-0005-0000-0000-0000F80C0000}"/>
    <cellStyle name="Standard 5 2 2 2 3 3 2 3 3" xfId="36683" xr:uid="{00000000-0005-0000-0000-0000F80C0000}"/>
    <cellStyle name="Standard 5 2 2 2 3 3 2 3 4" xfId="50174" xr:uid="{00000000-0005-0000-0000-0000F80C0000}"/>
    <cellStyle name="Standard 5 2 2 2 3 3 2 4" xfId="13104" xr:uid="{00000000-0005-0000-0000-0000F80C0000}"/>
    <cellStyle name="Standard 5 2 2 2 3 3 2 4 2" xfId="26555" xr:uid="{00000000-0005-0000-0000-0000F80C0000}"/>
    <cellStyle name="Standard 5 2 2 2 3 3 2 4 3" xfId="40039" xr:uid="{00000000-0005-0000-0000-0000F80C0000}"/>
    <cellStyle name="Standard 5 2 2 2 3 3 2 4 4" xfId="53530" xr:uid="{00000000-0005-0000-0000-0000F80C0000}"/>
    <cellStyle name="Standard 5 2 2 2 3 3 2 5" xfId="16486" xr:uid="{00000000-0005-0000-0000-0000F80C0000}"/>
    <cellStyle name="Standard 5 2 2 2 3 3 2 6" xfId="29970" xr:uid="{00000000-0005-0000-0000-0000F80C0000}"/>
    <cellStyle name="Standard 5 2 2 2 3 3 2 7" xfId="43461" xr:uid="{00000000-0005-0000-0000-0000F80C0000}"/>
    <cellStyle name="Standard 5 2 2 2 3 3 3" xfId="5265" xr:uid="{00000000-0005-0000-0000-0000F70C0000}"/>
    <cellStyle name="Standard 5 2 2 2 3 3 3 2" xfId="18716" xr:uid="{00000000-0005-0000-0000-0000F70C0000}"/>
    <cellStyle name="Standard 5 2 2 2 3 3 3 3" xfId="32200" xr:uid="{00000000-0005-0000-0000-0000F70C0000}"/>
    <cellStyle name="Standard 5 2 2 2 3 3 3 4" xfId="45691" xr:uid="{00000000-0005-0000-0000-0000F70C0000}"/>
    <cellStyle name="Standard 5 2 2 2 3 3 4" xfId="8621" xr:uid="{00000000-0005-0000-0000-0000F70C0000}"/>
    <cellStyle name="Standard 5 2 2 2 3 3 4 2" xfId="22072" xr:uid="{00000000-0005-0000-0000-0000F70C0000}"/>
    <cellStyle name="Standard 5 2 2 2 3 3 4 3" xfId="35556" xr:uid="{00000000-0005-0000-0000-0000F70C0000}"/>
    <cellStyle name="Standard 5 2 2 2 3 3 4 4" xfId="49047" xr:uid="{00000000-0005-0000-0000-0000F70C0000}"/>
    <cellStyle name="Standard 5 2 2 2 3 3 5" xfId="11977" xr:uid="{00000000-0005-0000-0000-0000F70C0000}"/>
    <cellStyle name="Standard 5 2 2 2 3 3 5 2" xfId="25428" xr:uid="{00000000-0005-0000-0000-0000F70C0000}"/>
    <cellStyle name="Standard 5 2 2 2 3 3 5 3" xfId="38912" xr:uid="{00000000-0005-0000-0000-0000F70C0000}"/>
    <cellStyle name="Standard 5 2 2 2 3 3 5 4" xfId="52403" xr:uid="{00000000-0005-0000-0000-0000F70C0000}"/>
    <cellStyle name="Standard 5 2 2 2 3 3 6" xfId="15359" xr:uid="{00000000-0005-0000-0000-0000F70C0000}"/>
    <cellStyle name="Standard 5 2 2 2 3 3 7" xfId="28843" xr:uid="{00000000-0005-0000-0000-0000F70C0000}"/>
    <cellStyle name="Standard 5 2 2 2 3 3 8" xfId="42334" xr:uid="{00000000-0005-0000-0000-0000F70C0000}"/>
    <cellStyle name="Standard 5 2 2 2 3 4" xfId="2470" xr:uid="{00000000-0005-0000-0000-0000F90C0000}"/>
    <cellStyle name="Standard 5 2 2 2 3 4 2" xfId="5832" xr:uid="{00000000-0005-0000-0000-0000F90C0000}"/>
    <cellStyle name="Standard 5 2 2 2 3 4 2 2" xfId="19283" xr:uid="{00000000-0005-0000-0000-0000F90C0000}"/>
    <cellStyle name="Standard 5 2 2 2 3 4 2 3" xfId="32767" xr:uid="{00000000-0005-0000-0000-0000F90C0000}"/>
    <cellStyle name="Standard 5 2 2 2 3 4 2 4" xfId="46258" xr:uid="{00000000-0005-0000-0000-0000F90C0000}"/>
    <cellStyle name="Standard 5 2 2 2 3 4 3" xfId="9188" xr:uid="{00000000-0005-0000-0000-0000F90C0000}"/>
    <cellStyle name="Standard 5 2 2 2 3 4 3 2" xfId="22639" xr:uid="{00000000-0005-0000-0000-0000F90C0000}"/>
    <cellStyle name="Standard 5 2 2 2 3 4 3 3" xfId="36123" xr:uid="{00000000-0005-0000-0000-0000F90C0000}"/>
    <cellStyle name="Standard 5 2 2 2 3 4 3 4" xfId="49614" xr:uid="{00000000-0005-0000-0000-0000F90C0000}"/>
    <cellStyle name="Standard 5 2 2 2 3 4 4" xfId="12544" xr:uid="{00000000-0005-0000-0000-0000F90C0000}"/>
    <cellStyle name="Standard 5 2 2 2 3 4 4 2" xfId="25995" xr:uid="{00000000-0005-0000-0000-0000F90C0000}"/>
    <cellStyle name="Standard 5 2 2 2 3 4 4 3" xfId="39479" xr:uid="{00000000-0005-0000-0000-0000F90C0000}"/>
    <cellStyle name="Standard 5 2 2 2 3 4 4 4" xfId="52970" xr:uid="{00000000-0005-0000-0000-0000F90C0000}"/>
    <cellStyle name="Standard 5 2 2 2 3 4 5" xfId="15926" xr:uid="{00000000-0005-0000-0000-0000F90C0000}"/>
    <cellStyle name="Standard 5 2 2 2 3 4 6" xfId="29410" xr:uid="{00000000-0005-0000-0000-0000F90C0000}"/>
    <cellStyle name="Standard 5 2 2 2 3 4 7" xfId="42901" xr:uid="{00000000-0005-0000-0000-0000F90C0000}"/>
    <cellStyle name="Standard 5 2 2 2 3 5" xfId="3576" xr:uid="{00000000-0005-0000-0000-0000FA0C0000}"/>
    <cellStyle name="Standard 5 2 2 2 3 5 2" xfId="6937" xr:uid="{00000000-0005-0000-0000-0000FA0C0000}"/>
    <cellStyle name="Standard 5 2 2 2 3 5 2 2" xfId="20388" xr:uid="{00000000-0005-0000-0000-0000FA0C0000}"/>
    <cellStyle name="Standard 5 2 2 2 3 5 2 3" xfId="33872" xr:uid="{00000000-0005-0000-0000-0000FA0C0000}"/>
    <cellStyle name="Standard 5 2 2 2 3 5 2 4" xfId="47363" xr:uid="{00000000-0005-0000-0000-0000FA0C0000}"/>
    <cellStyle name="Standard 5 2 2 2 3 5 3" xfId="10293" xr:uid="{00000000-0005-0000-0000-0000FA0C0000}"/>
    <cellStyle name="Standard 5 2 2 2 3 5 3 2" xfId="23744" xr:uid="{00000000-0005-0000-0000-0000FA0C0000}"/>
    <cellStyle name="Standard 5 2 2 2 3 5 3 3" xfId="37228" xr:uid="{00000000-0005-0000-0000-0000FA0C0000}"/>
    <cellStyle name="Standard 5 2 2 2 3 5 3 4" xfId="50719" xr:uid="{00000000-0005-0000-0000-0000FA0C0000}"/>
    <cellStyle name="Standard 5 2 2 2 3 5 4" xfId="13649" xr:uid="{00000000-0005-0000-0000-0000FA0C0000}"/>
    <cellStyle name="Standard 5 2 2 2 3 5 4 2" xfId="27100" xr:uid="{00000000-0005-0000-0000-0000FA0C0000}"/>
    <cellStyle name="Standard 5 2 2 2 3 5 4 3" xfId="40584" xr:uid="{00000000-0005-0000-0000-0000FA0C0000}"/>
    <cellStyle name="Standard 5 2 2 2 3 5 4 4" xfId="54075" xr:uid="{00000000-0005-0000-0000-0000FA0C0000}"/>
    <cellStyle name="Standard 5 2 2 2 3 5 5" xfId="17031" xr:uid="{00000000-0005-0000-0000-0000FA0C0000}"/>
    <cellStyle name="Standard 5 2 2 2 3 5 6" xfId="30515" xr:uid="{00000000-0005-0000-0000-0000FA0C0000}"/>
    <cellStyle name="Standard 5 2 2 2 3 5 7" xfId="44006" xr:uid="{00000000-0005-0000-0000-0000FA0C0000}"/>
    <cellStyle name="Standard 5 2 2 2 3 6" xfId="4156" xr:uid="{00000000-0005-0000-0000-0000FB0C0000}"/>
    <cellStyle name="Standard 5 2 2 2 3 6 2" xfId="7513" xr:uid="{00000000-0005-0000-0000-0000FB0C0000}"/>
    <cellStyle name="Standard 5 2 2 2 3 6 2 2" xfId="20964" xr:uid="{00000000-0005-0000-0000-0000FB0C0000}"/>
    <cellStyle name="Standard 5 2 2 2 3 6 2 3" xfId="34448" xr:uid="{00000000-0005-0000-0000-0000FB0C0000}"/>
    <cellStyle name="Standard 5 2 2 2 3 6 2 4" xfId="47939" xr:uid="{00000000-0005-0000-0000-0000FB0C0000}"/>
    <cellStyle name="Standard 5 2 2 2 3 6 3" xfId="10869" xr:uid="{00000000-0005-0000-0000-0000FB0C0000}"/>
    <cellStyle name="Standard 5 2 2 2 3 6 3 2" xfId="24320" xr:uid="{00000000-0005-0000-0000-0000FB0C0000}"/>
    <cellStyle name="Standard 5 2 2 2 3 6 3 3" xfId="37804" xr:uid="{00000000-0005-0000-0000-0000FB0C0000}"/>
    <cellStyle name="Standard 5 2 2 2 3 6 3 4" xfId="51295" xr:uid="{00000000-0005-0000-0000-0000FB0C0000}"/>
    <cellStyle name="Standard 5 2 2 2 3 6 4" xfId="14225" xr:uid="{00000000-0005-0000-0000-0000FB0C0000}"/>
    <cellStyle name="Standard 5 2 2 2 3 6 4 2" xfId="27676" xr:uid="{00000000-0005-0000-0000-0000FB0C0000}"/>
    <cellStyle name="Standard 5 2 2 2 3 6 4 3" xfId="41160" xr:uid="{00000000-0005-0000-0000-0000FB0C0000}"/>
    <cellStyle name="Standard 5 2 2 2 3 6 4 4" xfId="54651" xr:uid="{00000000-0005-0000-0000-0000FB0C0000}"/>
    <cellStyle name="Standard 5 2 2 2 3 6 5" xfId="17607" xr:uid="{00000000-0005-0000-0000-0000FB0C0000}"/>
    <cellStyle name="Standard 5 2 2 2 3 6 6" xfId="31091" xr:uid="{00000000-0005-0000-0000-0000FB0C0000}"/>
    <cellStyle name="Standard 5 2 2 2 3 6 7" xfId="44582" xr:uid="{00000000-0005-0000-0000-0000FB0C0000}"/>
    <cellStyle name="Standard 5 2 2 2 3 7" xfId="4706" xr:uid="{00000000-0005-0000-0000-0000F00C0000}"/>
    <cellStyle name="Standard 5 2 2 2 3 7 2" xfId="18157" xr:uid="{00000000-0005-0000-0000-0000F00C0000}"/>
    <cellStyle name="Standard 5 2 2 2 3 7 3" xfId="31641" xr:uid="{00000000-0005-0000-0000-0000F00C0000}"/>
    <cellStyle name="Standard 5 2 2 2 3 7 4" xfId="45132" xr:uid="{00000000-0005-0000-0000-0000F00C0000}"/>
    <cellStyle name="Standard 5 2 2 2 3 8" xfId="8062" xr:uid="{00000000-0005-0000-0000-0000F00C0000}"/>
    <cellStyle name="Standard 5 2 2 2 3 8 2" xfId="21513" xr:uid="{00000000-0005-0000-0000-0000F00C0000}"/>
    <cellStyle name="Standard 5 2 2 2 3 8 3" xfId="34997" xr:uid="{00000000-0005-0000-0000-0000F00C0000}"/>
    <cellStyle name="Standard 5 2 2 2 3 8 4" xfId="48488" xr:uid="{00000000-0005-0000-0000-0000F00C0000}"/>
    <cellStyle name="Standard 5 2 2 2 3 9" xfId="11418" xr:uid="{00000000-0005-0000-0000-0000F00C0000}"/>
    <cellStyle name="Standard 5 2 2 2 3 9 2" xfId="24869" xr:uid="{00000000-0005-0000-0000-0000F00C0000}"/>
    <cellStyle name="Standard 5 2 2 2 3 9 3" xfId="38353" xr:uid="{00000000-0005-0000-0000-0000F00C0000}"/>
    <cellStyle name="Standard 5 2 2 2 3 9 4" xfId="51844" xr:uid="{00000000-0005-0000-0000-0000F00C0000}"/>
    <cellStyle name="Standard 5 2 2 2 4" xfId="1380" xr:uid="{00000000-0005-0000-0000-0000FC0C0000}"/>
    <cellStyle name="Standard 5 2 2 2 4 10" xfId="28345" xr:uid="{00000000-0005-0000-0000-0000FC0C0000}"/>
    <cellStyle name="Standard 5 2 2 2 4 11" xfId="41836" xr:uid="{00000000-0005-0000-0000-0000FC0C0000}"/>
    <cellStyle name="Standard 5 2 2 2 4 2" xfId="1954" xr:uid="{00000000-0005-0000-0000-0000FD0C0000}"/>
    <cellStyle name="Standard 5 2 2 2 4 2 2" xfId="3094" xr:uid="{00000000-0005-0000-0000-0000FE0C0000}"/>
    <cellStyle name="Standard 5 2 2 2 4 2 2 2" xfId="6455" xr:uid="{00000000-0005-0000-0000-0000FE0C0000}"/>
    <cellStyle name="Standard 5 2 2 2 4 2 2 2 2" xfId="19906" xr:uid="{00000000-0005-0000-0000-0000FE0C0000}"/>
    <cellStyle name="Standard 5 2 2 2 4 2 2 2 3" xfId="33390" xr:uid="{00000000-0005-0000-0000-0000FE0C0000}"/>
    <cellStyle name="Standard 5 2 2 2 4 2 2 2 4" xfId="46881" xr:uid="{00000000-0005-0000-0000-0000FE0C0000}"/>
    <cellStyle name="Standard 5 2 2 2 4 2 2 3" xfId="9811" xr:uid="{00000000-0005-0000-0000-0000FE0C0000}"/>
    <cellStyle name="Standard 5 2 2 2 4 2 2 3 2" xfId="23262" xr:uid="{00000000-0005-0000-0000-0000FE0C0000}"/>
    <cellStyle name="Standard 5 2 2 2 4 2 2 3 3" xfId="36746" xr:uid="{00000000-0005-0000-0000-0000FE0C0000}"/>
    <cellStyle name="Standard 5 2 2 2 4 2 2 3 4" xfId="50237" xr:uid="{00000000-0005-0000-0000-0000FE0C0000}"/>
    <cellStyle name="Standard 5 2 2 2 4 2 2 4" xfId="13167" xr:uid="{00000000-0005-0000-0000-0000FE0C0000}"/>
    <cellStyle name="Standard 5 2 2 2 4 2 2 4 2" xfId="26618" xr:uid="{00000000-0005-0000-0000-0000FE0C0000}"/>
    <cellStyle name="Standard 5 2 2 2 4 2 2 4 3" xfId="40102" xr:uid="{00000000-0005-0000-0000-0000FE0C0000}"/>
    <cellStyle name="Standard 5 2 2 2 4 2 2 4 4" xfId="53593" xr:uid="{00000000-0005-0000-0000-0000FE0C0000}"/>
    <cellStyle name="Standard 5 2 2 2 4 2 2 5" xfId="16549" xr:uid="{00000000-0005-0000-0000-0000FE0C0000}"/>
    <cellStyle name="Standard 5 2 2 2 4 2 2 6" xfId="30033" xr:uid="{00000000-0005-0000-0000-0000FE0C0000}"/>
    <cellStyle name="Standard 5 2 2 2 4 2 2 7" xfId="43524" xr:uid="{00000000-0005-0000-0000-0000FE0C0000}"/>
    <cellStyle name="Standard 5 2 2 2 4 2 3" xfId="5328" xr:uid="{00000000-0005-0000-0000-0000FD0C0000}"/>
    <cellStyle name="Standard 5 2 2 2 4 2 3 2" xfId="18779" xr:uid="{00000000-0005-0000-0000-0000FD0C0000}"/>
    <cellStyle name="Standard 5 2 2 2 4 2 3 3" xfId="32263" xr:uid="{00000000-0005-0000-0000-0000FD0C0000}"/>
    <cellStyle name="Standard 5 2 2 2 4 2 3 4" xfId="45754" xr:uid="{00000000-0005-0000-0000-0000FD0C0000}"/>
    <cellStyle name="Standard 5 2 2 2 4 2 4" xfId="8684" xr:uid="{00000000-0005-0000-0000-0000FD0C0000}"/>
    <cellStyle name="Standard 5 2 2 2 4 2 4 2" xfId="22135" xr:uid="{00000000-0005-0000-0000-0000FD0C0000}"/>
    <cellStyle name="Standard 5 2 2 2 4 2 4 3" xfId="35619" xr:uid="{00000000-0005-0000-0000-0000FD0C0000}"/>
    <cellStyle name="Standard 5 2 2 2 4 2 4 4" xfId="49110" xr:uid="{00000000-0005-0000-0000-0000FD0C0000}"/>
    <cellStyle name="Standard 5 2 2 2 4 2 5" xfId="12040" xr:uid="{00000000-0005-0000-0000-0000FD0C0000}"/>
    <cellStyle name="Standard 5 2 2 2 4 2 5 2" xfId="25491" xr:uid="{00000000-0005-0000-0000-0000FD0C0000}"/>
    <cellStyle name="Standard 5 2 2 2 4 2 5 3" xfId="38975" xr:uid="{00000000-0005-0000-0000-0000FD0C0000}"/>
    <cellStyle name="Standard 5 2 2 2 4 2 5 4" xfId="52466" xr:uid="{00000000-0005-0000-0000-0000FD0C0000}"/>
    <cellStyle name="Standard 5 2 2 2 4 2 6" xfId="15422" xr:uid="{00000000-0005-0000-0000-0000FD0C0000}"/>
    <cellStyle name="Standard 5 2 2 2 4 2 7" xfId="28906" xr:uid="{00000000-0005-0000-0000-0000FD0C0000}"/>
    <cellStyle name="Standard 5 2 2 2 4 2 8" xfId="42397" xr:uid="{00000000-0005-0000-0000-0000FD0C0000}"/>
    <cellStyle name="Standard 5 2 2 2 4 3" xfId="2534" xr:uid="{00000000-0005-0000-0000-0000FF0C0000}"/>
    <cellStyle name="Standard 5 2 2 2 4 3 2" xfId="5895" xr:uid="{00000000-0005-0000-0000-0000FF0C0000}"/>
    <cellStyle name="Standard 5 2 2 2 4 3 2 2" xfId="19346" xr:uid="{00000000-0005-0000-0000-0000FF0C0000}"/>
    <cellStyle name="Standard 5 2 2 2 4 3 2 3" xfId="32830" xr:uid="{00000000-0005-0000-0000-0000FF0C0000}"/>
    <cellStyle name="Standard 5 2 2 2 4 3 2 4" xfId="46321" xr:uid="{00000000-0005-0000-0000-0000FF0C0000}"/>
    <cellStyle name="Standard 5 2 2 2 4 3 3" xfId="9251" xr:uid="{00000000-0005-0000-0000-0000FF0C0000}"/>
    <cellStyle name="Standard 5 2 2 2 4 3 3 2" xfId="22702" xr:uid="{00000000-0005-0000-0000-0000FF0C0000}"/>
    <cellStyle name="Standard 5 2 2 2 4 3 3 3" xfId="36186" xr:uid="{00000000-0005-0000-0000-0000FF0C0000}"/>
    <cellStyle name="Standard 5 2 2 2 4 3 3 4" xfId="49677" xr:uid="{00000000-0005-0000-0000-0000FF0C0000}"/>
    <cellStyle name="Standard 5 2 2 2 4 3 4" xfId="12607" xr:uid="{00000000-0005-0000-0000-0000FF0C0000}"/>
    <cellStyle name="Standard 5 2 2 2 4 3 4 2" xfId="26058" xr:uid="{00000000-0005-0000-0000-0000FF0C0000}"/>
    <cellStyle name="Standard 5 2 2 2 4 3 4 3" xfId="39542" xr:uid="{00000000-0005-0000-0000-0000FF0C0000}"/>
    <cellStyle name="Standard 5 2 2 2 4 3 4 4" xfId="53033" xr:uid="{00000000-0005-0000-0000-0000FF0C0000}"/>
    <cellStyle name="Standard 5 2 2 2 4 3 5" xfId="15989" xr:uid="{00000000-0005-0000-0000-0000FF0C0000}"/>
    <cellStyle name="Standard 5 2 2 2 4 3 6" xfId="29473" xr:uid="{00000000-0005-0000-0000-0000FF0C0000}"/>
    <cellStyle name="Standard 5 2 2 2 4 3 7" xfId="42964" xr:uid="{00000000-0005-0000-0000-0000FF0C0000}"/>
    <cellStyle name="Standard 5 2 2 2 4 4" xfId="3639" xr:uid="{00000000-0005-0000-0000-0000000D0000}"/>
    <cellStyle name="Standard 5 2 2 2 4 4 2" xfId="7000" xr:uid="{00000000-0005-0000-0000-0000000D0000}"/>
    <cellStyle name="Standard 5 2 2 2 4 4 2 2" xfId="20451" xr:uid="{00000000-0005-0000-0000-0000000D0000}"/>
    <cellStyle name="Standard 5 2 2 2 4 4 2 3" xfId="33935" xr:uid="{00000000-0005-0000-0000-0000000D0000}"/>
    <cellStyle name="Standard 5 2 2 2 4 4 2 4" xfId="47426" xr:uid="{00000000-0005-0000-0000-0000000D0000}"/>
    <cellStyle name="Standard 5 2 2 2 4 4 3" xfId="10356" xr:uid="{00000000-0005-0000-0000-0000000D0000}"/>
    <cellStyle name="Standard 5 2 2 2 4 4 3 2" xfId="23807" xr:uid="{00000000-0005-0000-0000-0000000D0000}"/>
    <cellStyle name="Standard 5 2 2 2 4 4 3 3" xfId="37291" xr:uid="{00000000-0005-0000-0000-0000000D0000}"/>
    <cellStyle name="Standard 5 2 2 2 4 4 3 4" xfId="50782" xr:uid="{00000000-0005-0000-0000-0000000D0000}"/>
    <cellStyle name="Standard 5 2 2 2 4 4 4" xfId="13712" xr:uid="{00000000-0005-0000-0000-0000000D0000}"/>
    <cellStyle name="Standard 5 2 2 2 4 4 4 2" xfId="27163" xr:uid="{00000000-0005-0000-0000-0000000D0000}"/>
    <cellStyle name="Standard 5 2 2 2 4 4 4 3" xfId="40647" xr:uid="{00000000-0005-0000-0000-0000000D0000}"/>
    <cellStyle name="Standard 5 2 2 2 4 4 4 4" xfId="54138" xr:uid="{00000000-0005-0000-0000-0000000D0000}"/>
    <cellStyle name="Standard 5 2 2 2 4 4 5" xfId="17094" xr:uid="{00000000-0005-0000-0000-0000000D0000}"/>
    <cellStyle name="Standard 5 2 2 2 4 4 6" xfId="30578" xr:uid="{00000000-0005-0000-0000-0000000D0000}"/>
    <cellStyle name="Standard 5 2 2 2 4 4 7" xfId="44069" xr:uid="{00000000-0005-0000-0000-0000000D0000}"/>
    <cellStyle name="Standard 5 2 2 2 4 5" xfId="4219" xr:uid="{00000000-0005-0000-0000-0000010D0000}"/>
    <cellStyle name="Standard 5 2 2 2 4 5 2" xfId="7576" xr:uid="{00000000-0005-0000-0000-0000010D0000}"/>
    <cellStyle name="Standard 5 2 2 2 4 5 2 2" xfId="21027" xr:uid="{00000000-0005-0000-0000-0000010D0000}"/>
    <cellStyle name="Standard 5 2 2 2 4 5 2 3" xfId="34511" xr:uid="{00000000-0005-0000-0000-0000010D0000}"/>
    <cellStyle name="Standard 5 2 2 2 4 5 2 4" xfId="48002" xr:uid="{00000000-0005-0000-0000-0000010D0000}"/>
    <cellStyle name="Standard 5 2 2 2 4 5 3" xfId="10932" xr:uid="{00000000-0005-0000-0000-0000010D0000}"/>
    <cellStyle name="Standard 5 2 2 2 4 5 3 2" xfId="24383" xr:uid="{00000000-0005-0000-0000-0000010D0000}"/>
    <cellStyle name="Standard 5 2 2 2 4 5 3 3" xfId="37867" xr:uid="{00000000-0005-0000-0000-0000010D0000}"/>
    <cellStyle name="Standard 5 2 2 2 4 5 3 4" xfId="51358" xr:uid="{00000000-0005-0000-0000-0000010D0000}"/>
    <cellStyle name="Standard 5 2 2 2 4 5 4" xfId="14288" xr:uid="{00000000-0005-0000-0000-0000010D0000}"/>
    <cellStyle name="Standard 5 2 2 2 4 5 4 2" xfId="27739" xr:uid="{00000000-0005-0000-0000-0000010D0000}"/>
    <cellStyle name="Standard 5 2 2 2 4 5 4 3" xfId="41223" xr:uid="{00000000-0005-0000-0000-0000010D0000}"/>
    <cellStyle name="Standard 5 2 2 2 4 5 4 4" xfId="54714" xr:uid="{00000000-0005-0000-0000-0000010D0000}"/>
    <cellStyle name="Standard 5 2 2 2 4 5 5" xfId="17670" xr:uid="{00000000-0005-0000-0000-0000010D0000}"/>
    <cellStyle name="Standard 5 2 2 2 4 5 6" xfId="31154" xr:uid="{00000000-0005-0000-0000-0000010D0000}"/>
    <cellStyle name="Standard 5 2 2 2 4 5 7" xfId="44645" xr:uid="{00000000-0005-0000-0000-0000010D0000}"/>
    <cellStyle name="Standard 5 2 2 2 4 6" xfId="4769" xr:uid="{00000000-0005-0000-0000-0000FC0C0000}"/>
    <cellStyle name="Standard 5 2 2 2 4 6 2" xfId="18220" xr:uid="{00000000-0005-0000-0000-0000FC0C0000}"/>
    <cellStyle name="Standard 5 2 2 2 4 6 3" xfId="31704" xr:uid="{00000000-0005-0000-0000-0000FC0C0000}"/>
    <cellStyle name="Standard 5 2 2 2 4 6 4" xfId="45195" xr:uid="{00000000-0005-0000-0000-0000FC0C0000}"/>
    <cellStyle name="Standard 5 2 2 2 4 7" xfId="8125" xr:uid="{00000000-0005-0000-0000-0000FC0C0000}"/>
    <cellStyle name="Standard 5 2 2 2 4 7 2" xfId="21576" xr:uid="{00000000-0005-0000-0000-0000FC0C0000}"/>
    <cellStyle name="Standard 5 2 2 2 4 7 3" xfId="35060" xr:uid="{00000000-0005-0000-0000-0000FC0C0000}"/>
    <cellStyle name="Standard 5 2 2 2 4 7 4" xfId="48551" xr:uid="{00000000-0005-0000-0000-0000FC0C0000}"/>
    <cellStyle name="Standard 5 2 2 2 4 8" xfId="11481" xr:uid="{00000000-0005-0000-0000-0000FC0C0000}"/>
    <cellStyle name="Standard 5 2 2 2 4 8 2" xfId="24932" xr:uid="{00000000-0005-0000-0000-0000FC0C0000}"/>
    <cellStyle name="Standard 5 2 2 2 4 8 3" xfId="38416" xr:uid="{00000000-0005-0000-0000-0000FC0C0000}"/>
    <cellStyle name="Standard 5 2 2 2 4 8 4" xfId="51907" xr:uid="{00000000-0005-0000-0000-0000FC0C0000}"/>
    <cellStyle name="Standard 5 2 2 2 4 9" xfId="14862" xr:uid="{00000000-0005-0000-0000-0000FC0C0000}"/>
    <cellStyle name="Standard 5 2 2 2 5" xfId="1705" xr:uid="{00000000-0005-0000-0000-0000020D0000}"/>
    <cellStyle name="Standard 5 2 2 2 5 2" xfId="2844" xr:uid="{00000000-0005-0000-0000-0000030D0000}"/>
    <cellStyle name="Standard 5 2 2 2 5 2 2" xfId="6205" xr:uid="{00000000-0005-0000-0000-0000030D0000}"/>
    <cellStyle name="Standard 5 2 2 2 5 2 2 2" xfId="19656" xr:uid="{00000000-0005-0000-0000-0000030D0000}"/>
    <cellStyle name="Standard 5 2 2 2 5 2 2 3" xfId="33140" xr:uid="{00000000-0005-0000-0000-0000030D0000}"/>
    <cellStyle name="Standard 5 2 2 2 5 2 2 4" xfId="46631" xr:uid="{00000000-0005-0000-0000-0000030D0000}"/>
    <cellStyle name="Standard 5 2 2 2 5 2 3" xfId="9561" xr:uid="{00000000-0005-0000-0000-0000030D0000}"/>
    <cellStyle name="Standard 5 2 2 2 5 2 3 2" xfId="23012" xr:uid="{00000000-0005-0000-0000-0000030D0000}"/>
    <cellStyle name="Standard 5 2 2 2 5 2 3 3" xfId="36496" xr:uid="{00000000-0005-0000-0000-0000030D0000}"/>
    <cellStyle name="Standard 5 2 2 2 5 2 3 4" xfId="49987" xr:uid="{00000000-0005-0000-0000-0000030D0000}"/>
    <cellStyle name="Standard 5 2 2 2 5 2 4" xfId="12917" xr:uid="{00000000-0005-0000-0000-0000030D0000}"/>
    <cellStyle name="Standard 5 2 2 2 5 2 4 2" xfId="26368" xr:uid="{00000000-0005-0000-0000-0000030D0000}"/>
    <cellStyle name="Standard 5 2 2 2 5 2 4 3" xfId="39852" xr:uid="{00000000-0005-0000-0000-0000030D0000}"/>
    <cellStyle name="Standard 5 2 2 2 5 2 4 4" xfId="53343" xr:uid="{00000000-0005-0000-0000-0000030D0000}"/>
    <cellStyle name="Standard 5 2 2 2 5 2 5" xfId="16299" xr:uid="{00000000-0005-0000-0000-0000030D0000}"/>
    <cellStyle name="Standard 5 2 2 2 5 2 6" xfId="29783" xr:uid="{00000000-0005-0000-0000-0000030D0000}"/>
    <cellStyle name="Standard 5 2 2 2 5 2 7" xfId="43274" xr:uid="{00000000-0005-0000-0000-0000030D0000}"/>
    <cellStyle name="Standard 5 2 2 2 5 3" xfId="5078" xr:uid="{00000000-0005-0000-0000-0000020D0000}"/>
    <cellStyle name="Standard 5 2 2 2 5 3 2" xfId="18529" xr:uid="{00000000-0005-0000-0000-0000020D0000}"/>
    <cellStyle name="Standard 5 2 2 2 5 3 3" xfId="32013" xr:uid="{00000000-0005-0000-0000-0000020D0000}"/>
    <cellStyle name="Standard 5 2 2 2 5 3 4" xfId="45504" xr:uid="{00000000-0005-0000-0000-0000020D0000}"/>
    <cellStyle name="Standard 5 2 2 2 5 4" xfId="8434" xr:uid="{00000000-0005-0000-0000-0000020D0000}"/>
    <cellStyle name="Standard 5 2 2 2 5 4 2" xfId="21885" xr:uid="{00000000-0005-0000-0000-0000020D0000}"/>
    <cellStyle name="Standard 5 2 2 2 5 4 3" xfId="35369" xr:uid="{00000000-0005-0000-0000-0000020D0000}"/>
    <cellStyle name="Standard 5 2 2 2 5 4 4" xfId="48860" xr:uid="{00000000-0005-0000-0000-0000020D0000}"/>
    <cellStyle name="Standard 5 2 2 2 5 5" xfId="11790" xr:uid="{00000000-0005-0000-0000-0000020D0000}"/>
    <cellStyle name="Standard 5 2 2 2 5 5 2" xfId="25241" xr:uid="{00000000-0005-0000-0000-0000020D0000}"/>
    <cellStyle name="Standard 5 2 2 2 5 5 3" xfId="38725" xr:uid="{00000000-0005-0000-0000-0000020D0000}"/>
    <cellStyle name="Standard 5 2 2 2 5 5 4" xfId="52216" xr:uid="{00000000-0005-0000-0000-0000020D0000}"/>
    <cellStyle name="Standard 5 2 2 2 5 6" xfId="15172" xr:uid="{00000000-0005-0000-0000-0000020D0000}"/>
    <cellStyle name="Standard 5 2 2 2 5 7" xfId="28656" xr:uid="{00000000-0005-0000-0000-0000020D0000}"/>
    <cellStyle name="Standard 5 2 2 2 5 8" xfId="42147" xr:uid="{00000000-0005-0000-0000-0000020D0000}"/>
    <cellStyle name="Standard 5 2 2 2 6" xfId="2273" xr:uid="{00000000-0005-0000-0000-0000040D0000}"/>
    <cellStyle name="Standard 5 2 2 2 6 2" xfId="5644" xr:uid="{00000000-0005-0000-0000-0000040D0000}"/>
    <cellStyle name="Standard 5 2 2 2 6 2 2" xfId="19095" xr:uid="{00000000-0005-0000-0000-0000040D0000}"/>
    <cellStyle name="Standard 5 2 2 2 6 2 3" xfId="32579" xr:uid="{00000000-0005-0000-0000-0000040D0000}"/>
    <cellStyle name="Standard 5 2 2 2 6 2 4" xfId="46070" xr:uid="{00000000-0005-0000-0000-0000040D0000}"/>
    <cellStyle name="Standard 5 2 2 2 6 3" xfId="9000" xr:uid="{00000000-0005-0000-0000-0000040D0000}"/>
    <cellStyle name="Standard 5 2 2 2 6 3 2" xfId="22451" xr:uid="{00000000-0005-0000-0000-0000040D0000}"/>
    <cellStyle name="Standard 5 2 2 2 6 3 3" xfId="35935" xr:uid="{00000000-0005-0000-0000-0000040D0000}"/>
    <cellStyle name="Standard 5 2 2 2 6 3 4" xfId="49426" xr:uid="{00000000-0005-0000-0000-0000040D0000}"/>
    <cellStyle name="Standard 5 2 2 2 6 4" xfId="12356" xr:uid="{00000000-0005-0000-0000-0000040D0000}"/>
    <cellStyle name="Standard 5 2 2 2 6 4 2" xfId="25807" xr:uid="{00000000-0005-0000-0000-0000040D0000}"/>
    <cellStyle name="Standard 5 2 2 2 6 4 3" xfId="39291" xr:uid="{00000000-0005-0000-0000-0000040D0000}"/>
    <cellStyle name="Standard 5 2 2 2 6 4 4" xfId="52782" xr:uid="{00000000-0005-0000-0000-0000040D0000}"/>
    <cellStyle name="Standard 5 2 2 2 6 5" xfId="15738" xr:uid="{00000000-0005-0000-0000-0000040D0000}"/>
    <cellStyle name="Standard 5 2 2 2 6 6" xfId="29222" xr:uid="{00000000-0005-0000-0000-0000040D0000}"/>
    <cellStyle name="Standard 5 2 2 2 6 7" xfId="42713" xr:uid="{00000000-0005-0000-0000-0000040D0000}"/>
    <cellStyle name="Standard 5 2 2 2 7" xfId="3388" xr:uid="{00000000-0005-0000-0000-0000050D0000}"/>
    <cellStyle name="Standard 5 2 2 2 7 2" xfId="6749" xr:uid="{00000000-0005-0000-0000-0000050D0000}"/>
    <cellStyle name="Standard 5 2 2 2 7 2 2" xfId="20200" xr:uid="{00000000-0005-0000-0000-0000050D0000}"/>
    <cellStyle name="Standard 5 2 2 2 7 2 3" xfId="33684" xr:uid="{00000000-0005-0000-0000-0000050D0000}"/>
    <cellStyle name="Standard 5 2 2 2 7 2 4" xfId="47175" xr:uid="{00000000-0005-0000-0000-0000050D0000}"/>
    <cellStyle name="Standard 5 2 2 2 7 3" xfId="10105" xr:uid="{00000000-0005-0000-0000-0000050D0000}"/>
    <cellStyle name="Standard 5 2 2 2 7 3 2" xfId="23556" xr:uid="{00000000-0005-0000-0000-0000050D0000}"/>
    <cellStyle name="Standard 5 2 2 2 7 3 3" xfId="37040" xr:uid="{00000000-0005-0000-0000-0000050D0000}"/>
    <cellStyle name="Standard 5 2 2 2 7 3 4" xfId="50531" xr:uid="{00000000-0005-0000-0000-0000050D0000}"/>
    <cellStyle name="Standard 5 2 2 2 7 4" xfId="13461" xr:uid="{00000000-0005-0000-0000-0000050D0000}"/>
    <cellStyle name="Standard 5 2 2 2 7 4 2" xfId="26912" xr:uid="{00000000-0005-0000-0000-0000050D0000}"/>
    <cellStyle name="Standard 5 2 2 2 7 4 3" xfId="40396" xr:uid="{00000000-0005-0000-0000-0000050D0000}"/>
    <cellStyle name="Standard 5 2 2 2 7 4 4" xfId="53887" xr:uid="{00000000-0005-0000-0000-0000050D0000}"/>
    <cellStyle name="Standard 5 2 2 2 7 5" xfId="16843" xr:uid="{00000000-0005-0000-0000-0000050D0000}"/>
    <cellStyle name="Standard 5 2 2 2 7 6" xfId="30327" xr:uid="{00000000-0005-0000-0000-0000050D0000}"/>
    <cellStyle name="Standard 5 2 2 2 7 7" xfId="43818" xr:uid="{00000000-0005-0000-0000-0000050D0000}"/>
    <cellStyle name="Standard 5 2 2 2 8" xfId="3899" xr:uid="{00000000-0005-0000-0000-0000060D0000}"/>
    <cellStyle name="Standard 5 2 2 2 8 2" xfId="7260" xr:uid="{00000000-0005-0000-0000-0000060D0000}"/>
    <cellStyle name="Standard 5 2 2 2 8 2 2" xfId="20711" xr:uid="{00000000-0005-0000-0000-0000060D0000}"/>
    <cellStyle name="Standard 5 2 2 2 8 2 3" xfId="34195" xr:uid="{00000000-0005-0000-0000-0000060D0000}"/>
    <cellStyle name="Standard 5 2 2 2 8 2 4" xfId="47686" xr:uid="{00000000-0005-0000-0000-0000060D0000}"/>
    <cellStyle name="Standard 5 2 2 2 8 3" xfId="10616" xr:uid="{00000000-0005-0000-0000-0000060D0000}"/>
    <cellStyle name="Standard 5 2 2 2 8 3 2" xfId="24067" xr:uid="{00000000-0005-0000-0000-0000060D0000}"/>
    <cellStyle name="Standard 5 2 2 2 8 3 3" xfId="37551" xr:uid="{00000000-0005-0000-0000-0000060D0000}"/>
    <cellStyle name="Standard 5 2 2 2 8 3 4" xfId="51042" xr:uid="{00000000-0005-0000-0000-0000060D0000}"/>
    <cellStyle name="Standard 5 2 2 2 8 4" xfId="13972" xr:uid="{00000000-0005-0000-0000-0000060D0000}"/>
    <cellStyle name="Standard 5 2 2 2 8 4 2" xfId="27423" xr:uid="{00000000-0005-0000-0000-0000060D0000}"/>
    <cellStyle name="Standard 5 2 2 2 8 4 3" xfId="40907" xr:uid="{00000000-0005-0000-0000-0000060D0000}"/>
    <cellStyle name="Standard 5 2 2 2 8 4 4" xfId="54398" xr:uid="{00000000-0005-0000-0000-0000060D0000}"/>
    <cellStyle name="Standard 5 2 2 2 8 5" xfId="17354" xr:uid="{00000000-0005-0000-0000-0000060D0000}"/>
    <cellStyle name="Standard 5 2 2 2 8 6" xfId="30838" xr:uid="{00000000-0005-0000-0000-0000060D0000}"/>
    <cellStyle name="Standard 5 2 2 2 8 7" xfId="44329" xr:uid="{00000000-0005-0000-0000-0000060D0000}"/>
    <cellStyle name="Standard 5 2 2 2 9" xfId="3968" xr:uid="{00000000-0005-0000-0000-0000070D0000}"/>
    <cellStyle name="Standard 5 2 2 2 9 2" xfId="7325" xr:uid="{00000000-0005-0000-0000-0000070D0000}"/>
    <cellStyle name="Standard 5 2 2 2 9 2 2" xfId="20776" xr:uid="{00000000-0005-0000-0000-0000070D0000}"/>
    <cellStyle name="Standard 5 2 2 2 9 2 3" xfId="34260" xr:uid="{00000000-0005-0000-0000-0000070D0000}"/>
    <cellStyle name="Standard 5 2 2 2 9 2 4" xfId="47751" xr:uid="{00000000-0005-0000-0000-0000070D0000}"/>
    <cellStyle name="Standard 5 2 2 2 9 3" xfId="10681" xr:uid="{00000000-0005-0000-0000-0000070D0000}"/>
    <cellStyle name="Standard 5 2 2 2 9 3 2" xfId="24132" xr:uid="{00000000-0005-0000-0000-0000070D0000}"/>
    <cellStyle name="Standard 5 2 2 2 9 3 3" xfId="37616" xr:uid="{00000000-0005-0000-0000-0000070D0000}"/>
    <cellStyle name="Standard 5 2 2 2 9 3 4" xfId="51107" xr:uid="{00000000-0005-0000-0000-0000070D0000}"/>
    <cellStyle name="Standard 5 2 2 2 9 4" xfId="14037" xr:uid="{00000000-0005-0000-0000-0000070D0000}"/>
    <cellStyle name="Standard 5 2 2 2 9 4 2" xfId="27488" xr:uid="{00000000-0005-0000-0000-0000070D0000}"/>
    <cellStyle name="Standard 5 2 2 2 9 4 3" xfId="40972" xr:uid="{00000000-0005-0000-0000-0000070D0000}"/>
    <cellStyle name="Standard 5 2 2 2 9 4 4" xfId="54463" xr:uid="{00000000-0005-0000-0000-0000070D0000}"/>
    <cellStyle name="Standard 5 2 2 2 9 5" xfId="17419" xr:uid="{00000000-0005-0000-0000-0000070D0000}"/>
    <cellStyle name="Standard 5 2 2 2 9 6" xfId="30903" xr:uid="{00000000-0005-0000-0000-0000070D0000}"/>
    <cellStyle name="Standard 5 2 2 2 9 7" xfId="44394" xr:uid="{00000000-0005-0000-0000-0000070D0000}"/>
    <cellStyle name="Standard 5 2 2 3" xfId="435" xr:uid="{00000000-0005-0000-0000-000069020000}"/>
    <cellStyle name="Standard 5 2 2 3 2" xfId="550" xr:uid="{00000000-0005-0000-0000-00006A020000}"/>
    <cellStyle name="Standard 5 2 2 4" xfId="487" xr:uid="{00000000-0005-0000-0000-00006B020000}"/>
    <cellStyle name="Standard 5 2 2 4 10" xfId="14692" xr:uid="{00000000-0005-0000-0000-0000090D0000}"/>
    <cellStyle name="Standard 5 2 2 4 11" xfId="28175" xr:uid="{00000000-0005-0000-0000-0000090D0000}"/>
    <cellStyle name="Standard 5 2 2 4 12" xfId="41666" xr:uid="{00000000-0005-0000-0000-0000090D0000}"/>
    <cellStyle name="Standard 5 2 2 4 2" xfId="1460" xr:uid="{00000000-0005-0000-0000-00000A0D0000}"/>
    <cellStyle name="Standard 5 2 2 4 2 10" xfId="28425" xr:uid="{00000000-0005-0000-0000-00000A0D0000}"/>
    <cellStyle name="Standard 5 2 2 4 2 11" xfId="41916" xr:uid="{00000000-0005-0000-0000-00000A0D0000}"/>
    <cellStyle name="Standard 5 2 2 4 2 2" xfId="2034" xr:uid="{00000000-0005-0000-0000-00000B0D0000}"/>
    <cellStyle name="Standard 5 2 2 4 2 2 2" xfId="3174" xr:uid="{00000000-0005-0000-0000-00000C0D0000}"/>
    <cellStyle name="Standard 5 2 2 4 2 2 2 2" xfId="6535" xr:uid="{00000000-0005-0000-0000-00000C0D0000}"/>
    <cellStyle name="Standard 5 2 2 4 2 2 2 2 2" xfId="19986" xr:uid="{00000000-0005-0000-0000-00000C0D0000}"/>
    <cellStyle name="Standard 5 2 2 4 2 2 2 2 3" xfId="33470" xr:uid="{00000000-0005-0000-0000-00000C0D0000}"/>
    <cellStyle name="Standard 5 2 2 4 2 2 2 2 4" xfId="46961" xr:uid="{00000000-0005-0000-0000-00000C0D0000}"/>
    <cellStyle name="Standard 5 2 2 4 2 2 2 3" xfId="9891" xr:uid="{00000000-0005-0000-0000-00000C0D0000}"/>
    <cellStyle name="Standard 5 2 2 4 2 2 2 3 2" xfId="23342" xr:uid="{00000000-0005-0000-0000-00000C0D0000}"/>
    <cellStyle name="Standard 5 2 2 4 2 2 2 3 3" xfId="36826" xr:uid="{00000000-0005-0000-0000-00000C0D0000}"/>
    <cellStyle name="Standard 5 2 2 4 2 2 2 3 4" xfId="50317" xr:uid="{00000000-0005-0000-0000-00000C0D0000}"/>
    <cellStyle name="Standard 5 2 2 4 2 2 2 4" xfId="13247" xr:uid="{00000000-0005-0000-0000-00000C0D0000}"/>
    <cellStyle name="Standard 5 2 2 4 2 2 2 4 2" xfId="26698" xr:uid="{00000000-0005-0000-0000-00000C0D0000}"/>
    <cellStyle name="Standard 5 2 2 4 2 2 2 4 3" xfId="40182" xr:uid="{00000000-0005-0000-0000-00000C0D0000}"/>
    <cellStyle name="Standard 5 2 2 4 2 2 2 4 4" xfId="53673" xr:uid="{00000000-0005-0000-0000-00000C0D0000}"/>
    <cellStyle name="Standard 5 2 2 4 2 2 2 5" xfId="16629" xr:uid="{00000000-0005-0000-0000-00000C0D0000}"/>
    <cellStyle name="Standard 5 2 2 4 2 2 2 6" xfId="30113" xr:uid="{00000000-0005-0000-0000-00000C0D0000}"/>
    <cellStyle name="Standard 5 2 2 4 2 2 2 7" xfId="43604" xr:uid="{00000000-0005-0000-0000-00000C0D0000}"/>
    <cellStyle name="Standard 5 2 2 4 2 2 3" xfId="5408" xr:uid="{00000000-0005-0000-0000-00000B0D0000}"/>
    <cellStyle name="Standard 5 2 2 4 2 2 3 2" xfId="18859" xr:uid="{00000000-0005-0000-0000-00000B0D0000}"/>
    <cellStyle name="Standard 5 2 2 4 2 2 3 3" xfId="32343" xr:uid="{00000000-0005-0000-0000-00000B0D0000}"/>
    <cellStyle name="Standard 5 2 2 4 2 2 3 4" xfId="45834" xr:uid="{00000000-0005-0000-0000-00000B0D0000}"/>
    <cellStyle name="Standard 5 2 2 4 2 2 4" xfId="8764" xr:uid="{00000000-0005-0000-0000-00000B0D0000}"/>
    <cellStyle name="Standard 5 2 2 4 2 2 4 2" xfId="22215" xr:uid="{00000000-0005-0000-0000-00000B0D0000}"/>
    <cellStyle name="Standard 5 2 2 4 2 2 4 3" xfId="35699" xr:uid="{00000000-0005-0000-0000-00000B0D0000}"/>
    <cellStyle name="Standard 5 2 2 4 2 2 4 4" xfId="49190" xr:uid="{00000000-0005-0000-0000-00000B0D0000}"/>
    <cellStyle name="Standard 5 2 2 4 2 2 5" xfId="12120" xr:uid="{00000000-0005-0000-0000-00000B0D0000}"/>
    <cellStyle name="Standard 5 2 2 4 2 2 5 2" xfId="25571" xr:uid="{00000000-0005-0000-0000-00000B0D0000}"/>
    <cellStyle name="Standard 5 2 2 4 2 2 5 3" xfId="39055" xr:uid="{00000000-0005-0000-0000-00000B0D0000}"/>
    <cellStyle name="Standard 5 2 2 4 2 2 5 4" xfId="52546" xr:uid="{00000000-0005-0000-0000-00000B0D0000}"/>
    <cellStyle name="Standard 5 2 2 4 2 2 6" xfId="15502" xr:uid="{00000000-0005-0000-0000-00000B0D0000}"/>
    <cellStyle name="Standard 5 2 2 4 2 2 7" xfId="28986" xr:uid="{00000000-0005-0000-0000-00000B0D0000}"/>
    <cellStyle name="Standard 5 2 2 4 2 2 8" xfId="42477" xr:uid="{00000000-0005-0000-0000-00000B0D0000}"/>
    <cellStyle name="Standard 5 2 2 4 2 3" xfId="2614" xr:uid="{00000000-0005-0000-0000-00000D0D0000}"/>
    <cellStyle name="Standard 5 2 2 4 2 3 2" xfId="5975" xr:uid="{00000000-0005-0000-0000-00000D0D0000}"/>
    <cellStyle name="Standard 5 2 2 4 2 3 2 2" xfId="19426" xr:uid="{00000000-0005-0000-0000-00000D0D0000}"/>
    <cellStyle name="Standard 5 2 2 4 2 3 2 3" xfId="32910" xr:uid="{00000000-0005-0000-0000-00000D0D0000}"/>
    <cellStyle name="Standard 5 2 2 4 2 3 2 4" xfId="46401" xr:uid="{00000000-0005-0000-0000-00000D0D0000}"/>
    <cellStyle name="Standard 5 2 2 4 2 3 3" xfId="9331" xr:uid="{00000000-0005-0000-0000-00000D0D0000}"/>
    <cellStyle name="Standard 5 2 2 4 2 3 3 2" xfId="22782" xr:uid="{00000000-0005-0000-0000-00000D0D0000}"/>
    <cellStyle name="Standard 5 2 2 4 2 3 3 3" xfId="36266" xr:uid="{00000000-0005-0000-0000-00000D0D0000}"/>
    <cellStyle name="Standard 5 2 2 4 2 3 3 4" xfId="49757" xr:uid="{00000000-0005-0000-0000-00000D0D0000}"/>
    <cellStyle name="Standard 5 2 2 4 2 3 4" xfId="12687" xr:uid="{00000000-0005-0000-0000-00000D0D0000}"/>
    <cellStyle name="Standard 5 2 2 4 2 3 4 2" xfId="26138" xr:uid="{00000000-0005-0000-0000-00000D0D0000}"/>
    <cellStyle name="Standard 5 2 2 4 2 3 4 3" xfId="39622" xr:uid="{00000000-0005-0000-0000-00000D0D0000}"/>
    <cellStyle name="Standard 5 2 2 4 2 3 4 4" xfId="53113" xr:uid="{00000000-0005-0000-0000-00000D0D0000}"/>
    <cellStyle name="Standard 5 2 2 4 2 3 5" xfId="16069" xr:uid="{00000000-0005-0000-0000-00000D0D0000}"/>
    <cellStyle name="Standard 5 2 2 4 2 3 6" xfId="29553" xr:uid="{00000000-0005-0000-0000-00000D0D0000}"/>
    <cellStyle name="Standard 5 2 2 4 2 3 7" xfId="43044" xr:uid="{00000000-0005-0000-0000-00000D0D0000}"/>
    <cellStyle name="Standard 5 2 2 4 2 4" xfId="3719" xr:uid="{00000000-0005-0000-0000-00000E0D0000}"/>
    <cellStyle name="Standard 5 2 2 4 2 4 2" xfId="7080" xr:uid="{00000000-0005-0000-0000-00000E0D0000}"/>
    <cellStyle name="Standard 5 2 2 4 2 4 2 2" xfId="20531" xr:uid="{00000000-0005-0000-0000-00000E0D0000}"/>
    <cellStyle name="Standard 5 2 2 4 2 4 2 3" xfId="34015" xr:uid="{00000000-0005-0000-0000-00000E0D0000}"/>
    <cellStyle name="Standard 5 2 2 4 2 4 2 4" xfId="47506" xr:uid="{00000000-0005-0000-0000-00000E0D0000}"/>
    <cellStyle name="Standard 5 2 2 4 2 4 3" xfId="10436" xr:uid="{00000000-0005-0000-0000-00000E0D0000}"/>
    <cellStyle name="Standard 5 2 2 4 2 4 3 2" xfId="23887" xr:uid="{00000000-0005-0000-0000-00000E0D0000}"/>
    <cellStyle name="Standard 5 2 2 4 2 4 3 3" xfId="37371" xr:uid="{00000000-0005-0000-0000-00000E0D0000}"/>
    <cellStyle name="Standard 5 2 2 4 2 4 3 4" xfId="50862" xr:uid="{00000000-0005-0000-0000-00000E0D0000}"/>
    <cellStyle name="Standard 5 2 2 4 2 4 4" xfId="13792" xr:uid="{00000000-0005-0000-0000-00000E0D0000}"/>
    <cellStyle name="Standard 5 2 2 4 2 4 4 2" xfId="27243" xr:uid="{00000000-0005-0000-0000-00000E0D0000}"/>
    <cellStyle name="Standard 5 2 2 4 2 4 4 3" xfId="40727" xr:uid="{00000000-0005-0000-0000-00000E0D0000}"/>
    <cellStyle name="Standard 5 2 2 4 2 4 4 4" xfId="54218" xr:uid="{00000000-0005-0000-0000-00000E0D0000}"/>
    <cellStyle name="Standard 5 2 2 4 2 4 5" xfId="17174" xr:uid="{00000000-0005-0000-0000-00000E0D0000}"/>
    <cellStyle name="Standard 5 2 2 4 2 4 6" xfId="30658" xr:uid="{00000000-0005-0000-0000-00000E0D0000}"/>
    <cellStyle name="Standard 5 2 2 4 2 4 7" xfId="44149" xr:uid="{00000000-0005-0000-0000-00000E0D0000}"/>
    <cellStyle name="Standard 5 2 2 4 2 5" xfId="4299" xr:uid="{00000000-0005-0000-0000-00000F0D0000}"/>
    <cellStyle name="Standard 5 2 2 4 2 5 2" xfId="7656" xr:uid="{00000000-0005-0000-0000-00000F0D0000}"/>
    <cellStyle name="Standard 5 2 2 4 2 5 2 2" xfId="21107" xr:uid="{00000000-0005-0000-0000-00000F0D0000}"/>
    <cellStyle name="Standard 5 2 2 4 2 5 2 3" xfId="34591" xr:uid="{00000000-0005-0000-0000-00000F0D0000}"/>
    <cellStyle name="Standard 5 2 2 4 2 5 2 4" xfId="48082" xr:uid="{00000000-0005-0000-0000-00000F0D0000}"/>
    <cellStyle name="Standard 5 2 2 4 2 5 3" xfId="11012" xr:uid="{00000000-0005-0000-0000-00000F0D0000}"/>
    <cellStyle name="Standard 5 2 2 4 2 5 3 2" xfId="24463" xr:uid="{00000000-0005-0000-0000-00000F0D0000}"/>
    <cellStyle name="Standard 5 2 2 4 2 5 3 3" xfId="37947" xr:uid="{00000000-0005-0000-0000-00000F0D0000}"/>
    <cellStyle name="Standard 5 2 2 4 2 5 3 4" xfId="51438" xr:uid="{00000000-0005-0000-0000-00000F0D0000}"/>
    <cellStyle name="Standard 5 2 2 4 2 5 4" xfId="14368" xr:uid="{00000000-0005-0000-0000-00000F0D0000}"/>
    <cellStyle name="Standard 5 2 2 4 2 5 4 2" xfId="27819" xr:uid="{00000000-0005-0000-0000-00000F0D0000}"/>
    <cellStyle name="Standard 5 2 2 4 2 5 4 3" xfId="41303" xr:uid="{00000000-0005-0000-0000-00000F0D0000}"/>
    <cellStyle name="Standard 5 2 2 4 2 5 4 4" xfId="54794" xr:uid="{00000000-0005-0000-0000-00000F0D0000}"/>
    <cellStyle name="Standard 5 2 2 4 2 5 5" xfId="17750" xr:uid="{00000000-0005-0000-0000-00000F0D0000}"/>
    <cellStyle name="Standard 5 2 2 4 2 5 6" xfId="31234" xr:uid="{00000000-0005-0000-0000-00000F0D0000}"/>
    <cellStyle name="Standard 5 2 2 4 2 5 7" xfId="44725" xr:uid="{00000000-0005-0000-0000-00000F0D0000}"/>
    <cellStyle name="Standard 5 2 2 4 2 6" xfId="4849" xr:uid="{00000000-0005-0000-0000-00000A0D0000}"/>
    <cellStyle name="Standard 5 2 2 4 2 6 2" xfId="18300" xr:uid="{00000000-0005-0000-0000-00000A0D0000}"/>
    <cellStyle name="Standard 5 2 2 4 2 6 3" xfId="31784" xr:uid="{00000000-0005-0000-0000-00000A0D0000}"/>
    <cellStyle name="Standard 5 2 2 4 2 6 4" xfId="45275" xr:uid="{00000000-0005-0000-0000-00000A0D0000}"/>
    <cellStyle name="Standard 5 2 2 4 2 7" xfId="8205" xr:uid="{00000000-0005-0000-0000-00000A0D0000}"/>
    <cellStyle name="Standard 5 2 2 4 2 7 2" xfId="21656" xr:uid="{00000000-0005-0000-0000-00000A0D0000}"/>
    <cellStyle name="Standard 5 2 2 4 2 7 3" xfId="35140" xr:uid="{00000000-0005-0000-0000-00000A0D0000}"/>
    <cellStyle name="Standard 5 2 2 4 2 7 4" xfId="48631" xr:uid="{00000000-0005-0000-0000-00000A0D0000}"/>
    <cellStyle name="Standard 5 2 2 4 2 8" xfId="11561" xr:uid="{00000000-0005-0000-0000-00000A0D0000}"/>
    <cellStyle name="Standard 5 2 2 4 2 8 2" xfId="25012" xr:uid="{00000000-0005-0000-0000-00000A0D0000}"/>
    <cellStyle name="Standard 5 2 2 4 2 8 3" xfId="38496" xr:uid="{00000000-0005-0000-0000-00000A0D0000}"/>
    <cellStyle name="Standard 5 2 2 4 2 8 4" xfId="51987" xr:uid="{00000000-0005-0000-0000-00000A0D0000}"/>
    <cellStyle name="Standard 5 2 2 4 2 9" xfId="14942" xr:uid="{00000000-0005-0000-0000-00000A0D0000}"/>
    <cellStyle name="Standard 5 2 2 4 3" xfId="1785" xr:uid="{00000000-0005-0000-0000-0000100D0000}"/>
    <cellStyle name="Standard 5 2 2 4 3 2" xfId="2924" xr:uid="{00000000-0005-0000-0000-0000110D0000}"/>
    <cellStyle name="Standard 5 2 2 4 3 2 2" xfId="6285" xr:uid="{00000000-0005-0000-0000-0000110D0000}"/>
    <cellStyle name="Standard 5 2 2 4 3 2 2 2" xfId="19736" xr:uid="{00000000-0005-0000-0000-0000110D0000}"/>
    <cellStyle name="Standard 5 2 2 4 3 2 2 3" xfId="33220" xr:uid="{00000000-0005-0000-0000-0000110D0000}"/>
    <cellStyle name="Standard 5 2 2 4 3 2 2 4" xfId="46711" xr:uid="{00000000-0005-0000-0000-0000110D0000}"/>
    <cellStyle name="Standard 5 2 2 4 3 2 3" xfId="9641" xr:uid="{00000000-0005-0000-0000-0000110D0000}"/>
    <cellStyle name="Standard 5 2 2 4 3 2 3 2" xfId="23092" xr:uid="{00000000-0005-0000-0000-0000110D0000}"/>
    <cellStyle name="Standard 5 2 2 4 3 2 3 3" xfId="36576" xr:uid="{00000000-0005-0000-0000-0000110D0000}"/>
    <cellStyle name="Standard 5 2 2 4 3 2 3 4" xfId="50067" xr:uid="{00000000-0005-0000-0000-0000110D0000}"/>
    <cellStyle name="Standard 5 2 2 4 3 2 4" xfId="12997" xr:uid="{00000000-0005-0000-0000-0000110D0000}"/>
    <cellStyle name="Standard 5 2 2 4 3 2 4 2" xfId="26448" xr:uid="{00000000-0005-0000-0000-0000110D0000}"/>
    <cellStyle name="Standard 5 2 2 4 3 2 4 3" xfId="39932" xr:uid="{00000000-0005-0000-0000-0000110D0000}"/>
    <cellStyle name="Standard 5 2 2 4 3 2 4 4" xfId="53423" xr:uid="{00000000-0005-0000-0000-0000110D0000}"/>
    <cellStyle name="Standard 5 2 2 4 3 2 5" xfId="16379" xr:uid="{00000000-0005-0000-0000-0000110D0000}"/>
    <cellStyle name="Standard 5 2 2 4 3 2 6" xfId="29863" xr:uid="{00000000-0005-0000-0000-0000110D0000}"/>
    <cellStyle name="Standard 5 2 2 4 3 2 7" xfId="43354" xr:uid="{00000000-0005-0000-0000-0000110D0000}"/>
    <cellStyle name="Standard 5 2 2 4 3 3" xfId="5158" xr:uid="{00000000-0005-0000-0000-0000100D0000}"/>
    <cellStyle name="Standard 5 2 2 4 3 3 2" xfId="18609" xr:uid="{00000000-0005-0000-0000-0000100D0000}"/>
    <cellStyle name="Standard 5 2 2 4 3 3 3" xfId="32093" xr:uid="{00000000-0005-0000-0000-0000100D0000}"/>
    <cellStyle name="Standard 5 2 2 4 3 3 4" xfId="45584" xr:uid="{00000000-0005-0000-0000-0000100D0000}"/>
    <cellStyle name="Standard 5 2 2 4 3 4" xfId="8514" xr:uid="{00000000-0005-0000-0000-0000100D0000}"/>
    <cellStyle name="Standard 5 2 2 4 3 4 2" xfId="21965" xr:uid="{00000000-0005-0000-0000-0000100D0000}"/>
    <cellStyle name="Standard 5 2 2 4 3 4 3" xfId="35449" xr:uid="{00000000-0005-0000-0000-0000100D0000}"/>
    <cellStyle name="Standard 5 2 2 4 3 4 4" xfId="48940" xr:uid="{00000000-0005-0000-0000-0000100D0000}"/>
    <cellStyle name="Standard 5 2 2 4 3 5" xfId="11870" xr:uid="{00000000-0005-0000-0000-0000100D0000}"/>
    <cellStyle name="Standard 5 2 2 4 3 5 2" xfId="25321" xr:uid="{00000000-0005-0000-0000-0000100D0000}"/>
    <cellStyle name="Standard 5 2 2 4 3 5 3" xfId="38805" xr:uid="{00000000-0005-0000-0000-0000100D0000}"/>
    <cellStyle name="Standard 5 2 2 4 3 5 4" xfId="52296" xr:uid="{00000000-0005-0000-0000-0000100D0000}"/>
    <cellStyle name="Standard 5 2 2 4 3 6" xfId="15252" xr:uid="{00000000-0005-0000-0000-0000100D0000}"/>
    <cellStyle name="Standard 5 2 2 4 3 7" xfId="28736" xr:uid="{00000000-0005-0000-0000-0000100D0000}"/>
    <cellStyle name="Standard 5 2 2 4 3 8" xfId="42227" xr:uid="{00000000-0005-0000-0000-0000100D0000}"/>
    <cellStyle name="Standard 5 2 2 4 4" xfId="2363" xr:uid="{00000000-0005-0000-0000-0000120D0000}"/>
    <cellStyle name="Standard 5 2 2 4 4 2" xfId="5725" xr:uid="{00000000-0005-0000-0000-0000120D0000}"/>
    <cellStyle name="Standard 5 2 2 4 4 2 2" xfId="19176" xr:uid="{00000000-0005-0000-0000-0000120D0000}"/>
    <cellStyle name="Standard 5 2 2 4 4 2 3" xfId="32660" xr:uid="{00000000-0005-0000-0000-0000120D0000}"/>
    <cellStyle name="Standard 5 2 2 4 4 2 4" xfId="46151" xr:uid="{00000000-0005-0000-0000-0000120D0000}"/>
    <cellStyle name="Standard 5 2 2 4 4 3" xfId="9081" xr:uid="{00000000-0005-0000-0000-0000120D0000}"/>
    <cellStyle name="Standard 5 2 2 4 4 3 2" xfId="22532" xr:uid="{00000000-0005-0000-0000-0000120D0000}"/>
    <cellStyle name="Standard 5 2 2 4 4 3 3" xfId="36016" xr:uid="{00000000-0005-0000-0000-0000120D0000}"/>
    <cellStyle name="Standard 5 2 2 4 4 3 4" xfId="49507" xr:uid="{00000000-0005-0000-0000-0000120D0000}"/>
    <cellStyle name="Standard 5 2 2 4 4 4" xfId="12437" xr:uid="{00000000-0005-0000-0000-0000120D0000}"/>
    <cellStyle name="Standard 5 2 2 4 4 4 2" xfId="25888" xr:uid="{00000000-0005-0000-0000-0000120D0000}"/>
    <cellStyle name="Standard 5 2 2 4 4 4 3" xfId="39372" xr:uid="{00000000-0005-0000-0000-0000120D0000}"/>
    <cellStyle name="Standard 5 2 2 4 4 4 4" xfId="52863" xr:uid="{00000000-0005-0000-0000-0000120D0000}"/>
    <cellStyle name="Standard 5 2 2 4 4 5" xfId="15819" xr:uid="{00000000-0005-0000-0000-0000120D0000}"/>
    <cellStyle name="Standard 5 2 2 4 4 6" xfId="29303" xr:uid="{00000000-0005-0000-0000-0000120D0000}"/>
    <cellStyle name="Standard 5 2 2 4 4 7" xfId="42794" xr:uid="{00000000-0005-0000-0000-0000120D0000}"/>
    <cellStyle name="Standard 5 2 2 4 5" xfId="3469" xr:uid="{00000000-0005-0000-0000-0000130D0000}"/>
    <cellStyle name="Standard 5 2 2 4 5 2" xfId="6830" xr:uid="{00000000-0005-0000-0000-0000130D0000}"/>
    <cellStyle name="Standard 5 2 2 4 5 2 2" xfId="20281" xr:uid="{00000000-0005-0000-0000-0000130D0000}"/>
    <cellStyle name="Standard 5 2 2 4 5 2 3" xfId="33765" xr:uid="{00000000-0005-0000-0000-0000130D0000}"/>
    <cellStyle name="Standard 5 2 2 4 5 2 4" xfId="47256" xr:uid="{00000000-0005-0000-0000-0000130D0000}"/>
    <cellStyle name="Standard 5 2 2 4 5 3" xfId="10186" xr:uid="{00000000-0005-0000-0000-0000130D0000}"/>
    <cellStyle name="Standard 5 2 2 4 5 3 2" xfId="23637" xr:uid="{00000000-0005-0000-0000-0000130D0000}"/>
    <cellStyle name="Standard 5 2 2 4 5 3 3" xfId="37121" xr:uid="{00000000-0005-0000-0000-0000130D0000}"/>
    <cellStyle name="Standard 5 2 2 4 5 3 4" xfId="50612" xr:uid="{00000000-0005-0000-0000-0000130D0000}"/>
    <cellStyle name="Standard 5 2 2 4 5 4" xfId="13542" xr:uid="{00000000-0005-0000-0000-0000130D0000}"/>
    <cellStyle name="Standard 5 2 2 4 5 4 2" xfId="26993" xr:uid="{00000000-0005-0000-0000-0000130D0000}"/>
    <cellStyle name="Standard 5 2 2 4 5 4 3" xfId="40477" xr:uid="{00000000-0005-0000-0000-0000130D0000}"/>
    <cellStyle name="Standard 5 2 2 4 5 4 4" xfId="53968" xr:uid="{00000000-0005-0000-0000-0000130D0000}"/>
    <cellStyle name="Standard 5 2 2 4 5 5" xfId="16924" xr:uid="{00000000-0005-0000-0000-0000130D0000}"/>
    <cellStyle name="Standard 5 2 2 4 5 6" xfId="30408" xr:uid="{00000000-0005-0000-0000-0000130D0000}"/>
    <cellStyle name="Standard 5 2 2 4 5 7" xfId="43899" xr:uid="{00000000-0005-0000-0000-0000130D0000}"/>
    <cellStyle name="Standard 5 2 2 4 6" xfId="4049" xr:uid="{00000000-0005-0000-0000-0000140D0000}"/>
    <cellStyle name="Standard 5 2 2 4 6 2" xfId="7406" xr:uid="{00000000-0005-0000-0000-0000140D0000}"/>
    <cellStyle name="Standard 5 2 2 4 6 2 2" xfId="20857" xr:uid="{00000000-0005-0000-0000-0000140D0000}"/>
    <cellStyle name="Standard 5 2 2 4 6 2 3" xfId="34341" xr:uid="{00000000-0005-0000-0000-0000140D0000}"/>
    <cellStyle name="Standard 5 2 2 4 6 2 4" xfId="47832" xr:uid="{00000000-0005-0000-0000-0000140D0000}"/>
    <cellStyle name="Standard 5 2 2 4 6 3" xfId="10762" xr:uid="{00000000-0005-0000-0000-0000140D0000}"/>
    <cellStyle name="Standard 5 2 2 4 6 3 2" xfId="24213" xr:uid="{00000000-0005-0000-0000-0000140D0000}"/>
    <cellStyle name="Standard 5 2 2 4 6 3 3" xfId="37697" xr:uid="{00000000-0005-0000-0000-0000140D0000}"/>
    <cellStyle name="Standard 5 2 2 4 6 3 4" xfId="51188" xr:uid="{00000000-0005-0000-0000-0000140D0000}"/>
    <cellStyle name="Standard 5 2 2 4 6 4" xfId="14118" xr:uid="{00000000-0005-0000-0000-0000140D0000}"/>
    <cellStyle name="Standard 5 2 2 4 6 4 2" xfId="27569" xr:uid="{00000000-0005-0000-0000-0000140D0000}"/>
    <cellStyle name="Standard 5 2 2 4 6 4 3" xfId="41053" xr:uid="{00000000-0005-0000-0000-0000140D0000}"/>
    <cellStyle name="Standard 5 2 2 4 6 4 4" xfId="54544" xr:uid="{00000000-0005-0000-0000-0000140D0000}"/>
    <cellStyle name="Standard 5 2 2 4 6 5" xfId="17500" xr:uid="{00000000-0005-0000-0000-0000140D0000}"/>
    <cellStyle name="Standard 5 2 2 4 6 6" xfId="30984" xr:uid="{00000000-0005-0000-0000-0000140D0000}"/>
    <cellStyle name="Standard 5 2 2 4 6 7" xfId="44475" xr:uid="{00000000-0005-0000-0000-0000140D0000}"/>
    <cellStyle name="Standard 5 2 2 4 7" xfId="4599" xr:uid="{00000000-0005-0000-0000-0000090D0000}"/>
    <cellStyle name="Standard 5 2 2 4 7 2" xfId="18050" xr:uid="{00000000-0005-0000-0000-0000090D0000}"/>
    <cellStyle name="Standard 5 2 2 4 7 3" xfId="31534" xr:uid="{00000000-0005-0000-0000-0000090D0000}"/>
    <cellStyle name="Standard 5 2 2 4 7 4" xfId="45025" xr:uid="{00000000-0005-0000-0000-0000090D0000}"/>
    <cellStyle name="Standard 5 2 2 4 8" xfId="7955" xr:uid="{00000000-0005-0000-0000-0000090D0000}"/>
    <cellStyle name="Standard 5 2 2 4 8 2" xfId="21406" xr:uid="{00000000-0005-0000-0000-0000090D0000}"/>
    <cellStyle name="Standard 5 2 2 4 8 3" xfId="34890" xr:uid="{00000000-0005-0000-0000-0000090D0000}"/>
    <cellStyle name="Standard 5 2 2 4 8 4" xfId="48381" xr:uid="{00000000-0005-0000-0000-0000090D0000}"/>
    <cellStyle name="Standard 5 2 2 4 9" xfId="11311" xr:uid="{00000000-0005-0000-0000-0000090D0000}"/>
    <cellStyle name="Standard 5 2 2 4 9 2" xfId="24762" xr:uid="{00000000-0005-0000-0000-0000090D0000}"/>
    <cellStyle name="Standard 5 2 2 4 9 3" xfId="38246" xr:uid="{00000000-0005-0000-0000-0000090D0000}"/>
    <cellStyle name="Standard 5 2 2 4 9 4" xfId="51737" xr:uid="{00000000-0005-0000-0000-0000090D0000}"/>
    <cellStyle name="Standard 5 2 2 5" xfId="1304" xr:uid="{00000000-0005-0000-0000-0000150D0000}"/>
    <cellStyle name="Standard 5 2 2 5 10" xfId="14778" xr:uid="{00000000-0005-0000-0000-0000150D0000}"/>
    <cellStyle name="Standard 5 2 2 5 11" xfId="28261" xr:uid="{00000000-0005-0000-0000-0000150D0000}"/>
    <cellStyle name="Standard 5 2 2 5 12" xfId="41752" xr:uid="{00000000-0005-0000-0000-0000150D0000}"/>
    <cellStyle name="Standard 5 2 2 5 2" xfId="1543" xr:uid="{00000000-0005-0000-0000-0000160D0000}"/>
    <cellStyle name="Standard 5 2 2 5 2 10" xfId="28511" xr:uid="{00000000-0005-0000-0000-0000160D0000}"/>
    <cellStyle name="Standard 5 2 2 5 2 11" xfId="42002" xr:uid="{00000000-0005-0000-0000-0000160D0000}"/>
    <cellStyle name="Standard 5 2 2 5 2 2" xfId="2119" xr:uid="{00000000-0005-0000-0000-0000170D0000}"/>
    <cellStyle name="Standard 5 2 2 5 2 2 2" xfId="3260" xr:uid="{00000000-0005-0000-0000-0000180D0000}"/>
    <cellStyle name="Standard 5 2 2 5 2 2 2 2" xfId="6621" xr:uid="{00000000-0005-0000-0000-0000180D0000}"/>
    <cellStyle name="Standard 5 2 2 5 2 2 2 2 2" xfId="20072" xr:uid="{00000000-0005-0000-0000-0000180D0000}"/>
    <cellStyle name="Standard 5 2 2 5 2 2 2 2 3" xfId="33556" xr:uid="{00000000-0005-0000-0000-0000180D0000}"/>
    <cellStyle name="Standard 5 2 2 5 2 2 2 2 4" xfId="47047" xr:uid="{00000000-0005-0000-0000-0000180D0000}"/>
    <cellStyle name="Standard 5 2 2 5 2 2 2 3" xfId="9977" xr:uid="{00000000-0005-0000-0000-0000180D0000}"/>
    <cellStyle name="Standard 5 2 2 5 2 2 2 3 2" xfId="23428" xr:uid="{00000000-0005-0000-0000-0000180D0000}"/>
    <cellStyle name="Standard 5 2 2 5 2 2 2 3 3" xfId="36912" xr:uid="{00000000-0005-0000-0000-0000180D0000}"/>
    <cellStyle name="Standard 5 2 2 5 2 2 2 3 4" xfId="50403" xr:uid="{00000000-0005-0000-0000-0000180D0000}"/>
    <cellStyle name="Standard 5 2 2 5 2 2 2 4" xfId="13333" xr:uid="{00000000-0005-0000-0000-0000180D0000}"/>
    <cellStyle name="Standard 5 2 2 5 2 2 2 4 2" xfId="26784" xr:uid="{00000000-0005-0000-0000-0000180D0000}"/>
    <cellStyle name="Standard 5 2 2 5 2 2 2 4 3" xfId="40268" xr:uid="{00000000-0005-0000-0000-0000180D0000}"/>
    <cellStyle name="Standard 5 2 2 5 2 2 2 4 4" xfId="53759" xr:uid="{00000000-0005-0000-0000-0000180D0000}"/>
    <cellStyle name="Standard 5 2 2 5 2 2 2 5" xfId="16715" xr:uid="{00000000-0005-0000-0000-0000180D0000}"/>
    <cellStyle name="Standard 5 2 2 5 2 2 2 6" xfId="30199" xr:uid="{00000000-0005-0000-0000-0000180D0000}"/>
    <cellStyle name="Standard 5 2 2 5 2 2 2 7" xfId="43690" xr:uid="{00000000-0005-0000-0000-0000180D0000}"/>
    <cellStyle name="Standard 5 2 2 5 2 2 3" xfId="5494" xr:uid="{00000000-0005-0000-0000-0000170D0000}"/>
    <cellStyle name="Standard 5 2 2 5 2 2 3 2" xfId="18945" xr:uid="{00000000-0005-0000-0000-0000170D0000}"/>
    <cellStyle name="Standard 5 2 2 5 2 2 3 3" xfId="32429" xr:uid="{00000000-0005-0000-0000-0000170D0000}"/>
    <cellStyle name="Standard 5 2 2 5 2 2 3 4" xfId="45920" xr:uid="{00000000-0005-0000-0000-0000170D0000}"/>
    <cellStyle name="Standard 5 2 2 5 2 2 4" xfId="8850" xr:uid="{00000000-0005-0000-0000-0000170D0000}"/>
    <cellStyle name="Standard 5 2 2 5 2 2 4 2" xfId="22301" xr:uid="{00000000-0005-0000-0000-0000170D0000}"/>
    <cellStyle name="Standard 5 2 2 5 2 2 4 3" xfId="35785" xr:uid="{00000000-0005-0000-0000-0000170D0000}"/>
    <cellStyle name="Standard 5 2 2 5 2 2 4 4" xfId="49276" xr:uid="{00000000-0005-0000-0000-0000170D0000}"/>
    <cellStyle name="Standard 5 2 2 5 2 2 5" xfId="12206" xr:uid="{00000000-0005-0000-0000-0000170D0000}"/>
    <cellStyle name="Standard 5 2 2 5 2 2 5 2" xfId="25657" xr:uid="{00000000-0005-0000-0000-0000170D0000}"/>
    <cellStyle name="Standard 5 2 2 5 2 2 5 3" xfId="39141" xr:uid="{00000000-0005-0000-0000-0000170D0000}"/>
    <cellStyle name="Standard 5 2 2 5 2 2 5 4" xfId="52632" xr:uid="{00000000-0005-0000-0000-0000170D0000}"/>
    <cellStyle name="Standard 5 2 2 5 2 2 6" xfId="15588" xr:uid="{00000000-0005-0000-0000-0000170D0000}"/>
    <cellStyle name="Standard 5 2 2 5 2 2 7" xfId="29072" xr:uid="{00000000-0005-0000-0000-0000170D0000}"/>
    <cellStyle name="Standard 5 2 2 5 2 2 8" xfId="42563" xr:uid="{00000000-0005-0000-0000-0000170D0000}"/>
    <cellStyle name="Standard 5 2 2 5 2 3" xfId="2700" xr:uid="{00000000-0005-0000-0000-0000190D0000}"/>
    <cellStyle name="Standard 5 2 2 5 2 3 2" xfId="6061" xr:uid="{00000000-0005-0000-0000-0000190D0000}"/>
    <cellStyle name="Standard 5 2 2 5 2 3 2 2" xfId="19512" xr:uid="{00000000-0005-0000-0000-0000190D0000}"/>
    <cellStyle name="Standard 5 2 2 5 2 3 2 3" xfId="32996" xr:uid="{00000000-0005-0000-0000-0000190D0000}"/>
    <cellStyle name="Standard 5 2 2 5 2 3 2 4" xfId="46487" xr:uid="{00000000-0005-0000-0000-0000190D0000}"/>
    <cellStyle name="Standard 5 2 2 5 2 3 3" xfId="9417" xr:uid="{00000000-0005-0000-0000-0000190D0000}"/>
    <cellStyle name="Standard 5 2 2 5 2 3 3 2" xfId="22868" xr:uid="{00000000-0005-0000-0000-0000190D0000}"/>
    <cellStyle name="Standard 5 2 2 5 2 3 3 3" xfId="36352" xr:uid="{00000000-0005-0000-0000-0000190D0000}"/>
    <cellStyle name="Standard 5 2 2 5 2 3 3 4" xfId="49843" xr:uid="{00000000-0005-0000-0000-0000190D0000}"/>
    <cellStyle name="Standard 5 2 2 5 2 3 4" xfId="12773" xr:uid="{00000000-0005-0000-0000-0000190D0000}"/>
    <cellStyle name="Standard 5 2 2 5 2 3 4 2" xfId="26224" xr:uid="{00000000-0005-0000-0000-0000190D0000}"/>
    <cellStyle name="Standard 5 2 2 5 2 3 4 3" xfId="39708" xr:uid="{00000000-0005-0000-0000-0000190D0000}"/>
    <cellStyle name="Standard 5 2 2 5 2 3 4 4" xfId="53199" xr:uid="{00000000-0005-0000-0000-0000190D0000}"/>
    <cellStyle name="Standard 5 2 2 5 2 3 5" xfId="16155" xr:uid="{00000000-0005-0000-0000-0000190D0000}"/>
    <cellStyle name="Standard 5 2 2 5 2 3 6" xfId="29639" xr:uid="{00000000-0005-0000-0000-0000190D0000}"/>
    <cellStyle name="Standard 5 2 2 5 2 3 7" xfId="43130" xr:uid="{00000000-0005-0000-0000-0000190D0000}"/>
    <cellStyle name="Standard 5 2 2 5 2 4" xfId="3805" xr:uid="{00000000-0005-0000-0000-00001A0D0000}"/>
    <cellStyle name="Standard 5 2 2 5 2 4 2" xfId="7166" xr:uid="{00000000-0005-0000-0000-00001A0D0000}"/>
    <cellStyle name="Standard 5 2 2 5 2 4 2 2" xfId="20617" xr:uid="{00000000-0005-0000-0000-00001A0D0000}"/>
    <cellStyle name="Standard 5 2 2 5 2 4 2 3" xfId="34101" xr:uid="{00000000-0005-0000-0000-00001A0D0000}"/>
    <cellStyle name="Standard 5 2 2 5 2 4 2 4" xfId="47592" xr:uid="{00000000-0005-0000-0000-00001A0D0000}"/>
    <cellStyle name="Standard 5 2 2 5 2 4 3" xfId="10522" xr:uid="{00000000-0005-0000-0000-00001A0D0000}"/>
    <cellStyle name="Standard 5 2 2 5 2 4 3 2" xfId="23973" xr:uid="{00000000-0005-0000-0000-00001A0D0000}"/>
    <cellStyle name="Standard 5 2 2 5 2 4 3 3" xfId="37457" xr:uid="{00000000-0005-0000-0000-00001A0D0000}"/>
    <cellStyle name="Standard 5 2 2 5 2 4 3 4" xfId="50948" xr:uid="{00000000-0005-0000-0000-00001A0D0000}"/>
    <cellStyle name="Standard 5 2 2 5 2 4 4" xfId="13878" xr:uid="{00000000-0005-0000-0000-00001A0D0000}"/>
    <cellStyle name="Standard 5 2 2 5 2 4 4 2" xfId="27329" xr:uid="{00000000-0005-0000-0000-00001A0D0000}"/>
    <cellStyle name="Standard 5 2 2 5 2 4 4 3" xfId="40813" xr:uid="{00000000-0005-0000-0000-00001A0D0000}"/>
    <cellStyle name="Standard 5 2 2 5 2 4 4 4" xfId="54304" xr:uid="{00000000-0005-0000-0000-00001A0D0000}"/>
    <cellStyle name="Standard 5 2 2 5 2 4 5" xfId="17260" xr:uid="{00000000-0005-0000-0000-00001A0D0000}"/>
    <cellStyle name="Standard 5 2 2 5 2 4 6" xfId="30744" xr:uid="{00000000-0005-0000-0000-00001A0D0000}"/>
    <cellStyle name="Standard 5 2 2 5 2 4 7" xfId="44235" xr:uid="{00000000-0005-0000-0000-00001A0D0000}"/>
    <cellStyle name="Standard 5 2 2 5 2 5" xfId="4385" xr:uid="{00000000-0005-0000-0000-00001B0D0000}"/>
    <cellStyle name="Standard 5 2 2 5 2 5 2" xfId="7742" xr:uid="{00000000-0005-0000-0000-00001B0D0000}"/>
    <cellStyle name="Standard 5 2 2 5 2 5 2 2" xfId="21193" xr:uid="{00000000-0005-0000-0000-00001B0D0000}"/>
    <cellStyle name="Standard 5 2 2 5 2 5 2 3" xfId="34677" xr:uid="{00000000-0005-0000-0000-00001B0D0000}"/>
    <cellStyle name="Standard 5 2 2 5 2 5 2 4" xfId="48168" xr:uid="{00000000-0005-0000-0000-00001B0D0000}"/>
    <cellStyle name="Standard 5 2 2 5 2 5 3" xfId="11098" xr:uid="{00000000-0005-0000-0000-00001B0D0000}"/>
    <cellStyle name="Standard 5 2 2 5 2 5 3 2" xfId="24549" xr:uid="{00000000-0005-0000-0000-00001B0D0000}"/>
    <cellStyle name="Standard 5 2 2 5 2 5 3 3" xfId="38033" xr:uid="{00000000-0005-0000-0000-00001B0D0000}"/>
    <cellStyle name="Standard 5 2 2 5 2 5 3 4" xfId="51524" xr:uid="{00000000-0005-0000-0000-00001B0D0000}"/>
    <cellStyle name="Standard 5 2 2 5 2 5 4" xfId="14454" xr:uid="{00000000-0005-0000-0000-00001B0D0000}"/>
    <cellStyle name="Standard 5 2 2 5 2 5 4 2" xfId="27905" xr:uid="{00000000-0005-0000-0000-00001B0D0000}"/>
    <cellStyle name="Standard 5 2 2 5 2 5 4 3" xfId="41389" xr:uid="{00000000-0005-0000-0000-00001B0D0000}"/>
    <cellStyle name="Standard 5 2 2 5 2 5 4 4" xfId="54880" xr:uid="{00000000-0005-0000-0000-00001B0D0000}"/>
    <cellStyle name="Standard 5 2 2 5 2 5 5" xfId="17836" xr:uid="{00000000-0005-0000-0000-00001B0D0000}"/>
    <cellStyle name="Standard 5 2 2 5 2 5 6" xfId="31320" xr:uid="{00000000-0005-0000-0000-00001B0D0000}"/>
    <cellStyle name="Standard 5 2 2 5 2 5 7" xfId="44811" xr:uid="{00000000-0005-0000-0000-00001B0D0000}"/>
    <cellStyle name="Standard 5 2 2 5 2 6" xfId="4935" xr:uid="{00000000-0005-0000-0000-0000160D0000}"/>
    <cellStyle name="Standard 5 2 2 5 2 6 2" xfId="18386" xr:uid="{00000000-0005-0000-0000-0000160D0000}"/>
    <cellStyle name="Standard 5 2 2 5 2 6 3" xfId="31870" xr:uid="{00000000-0005-0000-0000-0000160D0000}"/>
    <cellStyle name="Standard 5 2 2 5 2 6 4" xfId="45361" xr:uid="{00000000-0005-0000-0000-0000160D0000}"/>
    <cellStyle name="Standard 5 2 2 5 2 7" xfId="8291" xr:uid="{00000000-0005-0000-0000-0000160D0000}"/>
    <cellStyle name="Standard 5 2 2 5 2 7 2" xfId="21742" xr:uid="{00000000-0005-0000-0000-0000160D0000}"/>
    <cellStyle name="Standard 5 2 2 5 2 7 3" xfId="35226" xr:uid="{00000000-0005-0000-0000-0000160D0000}"/>
    <cellStyle name="Standard 5 2 2 5 2 7 4" xfId="48717" xr:uid="{00000000-0005-0000-0000-0000160D0000}"/>
    <cellStyle name="Standard 5 2 2 5 2 8" xfId="11647" xr:uid="{00000000-0005-0000-0000-0000160D0000}"/>
    <cellStyle name="Standard 5 2 2 5 2 8 2" xfId="25098" xr:uid="{00000000-0005-0000-0000-0000160D0000}"/>
    <cellStyle name="Standard 5 2 2 5 2 8 3" xfId="38582" xr:uid="{00000000-0005-0000-0000-0000160D0000}"/>
    <cellStyle name="Standard 5 2 2 5 2 8 4" xfId="52073" xr:uid="{00000000-0005-0000-0000-0000160D0000}"/>
    <cellStyle name="Standard 5 2 2 5 2 9" xfId="15028" xr:uid="{00000000-0005-0000-0000-0000160D0000}"/>
    <cellStyle name="Standard 5 2 2 5 3" xfId="1870" xr:uid="{00000000-0005-0000-0000-00001C0D0000}"/>
    <cellStyle name="Standard 5 2 2 5 3 2" xfId="3010" xr:uid="{00000000-0005-0000-0000-00001D0D0000}"/>
    <cellStyle name="Standard 5 2 2 5 3 2 2" xfId="6371" xr:uid="{00000000-0005-0000-0000-00001D0D0000}"/>
    <cellStyle name="Standard 5 2 2 5 3 2 2 2" xfId="19822" xr:uid="{00000000-0005-0000-0000-00001D0D0000}"/>
    <cellStyle name="Standard 5 2 2 5 3 2 2 3" xfId="33306" xr:uid="{00000000-0005-0000-0000-00001D0D0000}"/>
    <cellStyle name="Standard 5 2 2 5 3 2 2 4" xfId="46797" xr:uid="{00000000-0005-0000-0000-00001D0D0000}"/>
    <cellStyle name="Standard 5 2 2 5 3 2 3" xfId="9727" xr:uid="{00000000-0005-0000-0000-00001D0D0000}"/>
    <cellStyle name="Standard 5 2 2 5 3 2 3 2" xfId="23178" xr:uid="{00000000-0005-0000-0000-00001D0D0000}"/>
    <cellStyle name="Standard 5 2 2 5 3 2 3 3" xfId="36662" xr:uid="{00000000-0005-0000-0000-00001D0D0000}"/>
    <cellStyle name="Standard 5 2 2 5 3 2 3 4" xfId="50153" xr:uid="{00000000-0005-0000-0000-00001D0D0000}"/>
    <cellStyle name="Standard 5 2 2 5 3 2 4" xfId="13083" xr:uid="{00000000-0005-0000-0000-00001D0D0000}"/>
    <cellStyle name="Standard 5 2 2 5 3 2 4 2" xfId="26534" xr:uid="{00000000-0005-0000-0000-00001D0D0000}"/>
    <cellStyle name="Standard 5 2 2 5 3 2 4 3" xfId="40018" xr:uid="{00000000-0005-0000-0000-00001D0D0000}"/>
    <cellStyle name="Standard 5 2 2 5 3 2 4 4" xfId="53509" xr:uid="{00000000-0005-0000-0000-00001D0D0000}"/>
    <cellStyle name="Standard 5 2 2 5 3 2 5" xfId="16465" xr:uid="{00000000-0005-0000-0000-00001D0D0000}"/>
    <cellStyle name="Standard 5 2 2 5 3 2 6" xfId="29949" xr:uid="{00000000-0005-0000-0000-00001D0D0000}"/>
    <cellStyle name="Standard 5 2 2 5 3 2 7" xfId="43440" xr:uid="{00000000-0005-0000-0000-00001D0D0000}"/>
    <cellStyle name="Standard 5 2 2 5 3 3" xfId="5244" xr:uid="{00000000-0005-0000-0000-00001C0D0000}"/>
    <cellStyle name="Standard 5 2 2 5 3 3 2" xfId="18695" xr:uid="{00000000-0005-0000-0000-00001C0D0000}"/>
    <cellStyle name="Standard 5 2 2 5 3 3 3" xfId="32179" xr:uid="{00000000-0005-0000-0000-00001C0D0000}"/>
    <cellStyle name="Standard 5 2 2 5 3 3 4" xfId="45670" xr:uid="{00000000-0005-0000-0000-00001C0D0000}"/>
    <cellStyle name="Standard 5 2 2 5 3 4" xfId="8600" xr:uid="{00000000-0005-0000-0000-00001C0D0000}"/>
    <cellStyle name="Standard 5 2 2 5 3 4 2" xfId="22051" xr:uid="{00000000-0005-0000-0000-00001C0D0000}"/>
    <cellStyle name="Standard 5 2 2 5 3 4 3" xfId="35535" xr:uid="{00000000-0005-0000-0000-00001C0D0000}"/>
    <cellStyle name="Standard 5 2 2 5 3 4 4" xfId="49026" xr:uid="{00000000-0005-0000-0000-00001C0D0000}"/>
    <cellStyle name="Standard 5 2 2 5 3 5" xfId="11956" xr:uid="{00000000-0005-0000-0000-00001C0D0000}"/>
    <cellStyle name="Standard 5 2 2 5 3 5 2" xfId="25407" xr:uid="{00000000-0005-0000-0000-00001C0D0000}"/>
    <cellStyle name="Standard 5 2 2 5 3 5 3" xfId="38891" xr:uid="{00000000-0005-0000-0000-00001C0D0000}"/>
    <cellStyle name="Standard 5 2 2 5 3 5 4" xfId="52382" xr:uid="{00000000-0005-0000-0000-00001C0D0000}"/>
    <cellStyle name="Standard 5 2 2 5 3 6" xfId="15338" xr:uid="{00000000-0005-0000-0000-00001C0D0000}"/>
    <cellStyle name="Standard 5 2 2 5 3 7" xfId="28822" xr:uid="{00000000-0005-0000-0000-00001C0D0000}"/>
    <cellStyle name="Standard 5 2 2 5 3 8" xfId="42313" xr:uid="{00000000-0005-0000-0000-00001C0D0000}"/>
    <cellStyle name="Standard 5 2 2 5 4" xfId="2449" xr:uid="{00000000-0005-0000-0000-00001E0D0000}"/>
    <cellStyle name="Standard 5 2 2 5 4 2" xfId="5811" xr:uid="{00000000-0005-0000-0000-00001E0D0000}"/>
    <cellStyle name="Standard 5 2 2 5 4 2 2" xfId="19262" xr:uid="{00000000-0005-0000-0000-00001E0D0000}"/>
    <cellStyle name="Standard 5 2 2 5 4 2 3" xfId="32746" xr:uid="{00000000-0005-0000-0000-00001E0D0000}"/>
    <cellStyle name="Standard 5 2 2 5 4 2 4" xfId="46237" xr:uid="{00000000-0005-0000-0000-00001E0D0000}"/>
    <cellStyle name="Standard 5 2 2 5 4 3" xfId="9167" xr:uid="{00000000-0005-0000-0000-00001E0D0000}"/>
    <cellStyle name="Standard 5 2 2 5 4 3 2" xfId="22618" xr:uid="{00000000-0005-0000-0000-00001E0D0000}"/>
    <cellStyle name="Standard 5 2 2 5 4 3 3" xfId="36102" xr:uid="{00000000-0005-0000-0000-00001E0D0000}"/>
    <cellStyle name="Standard 5 2 2 5 4 3 4" xfId="49593" xr:uid="{00000000-0005-0000-0000-00001E0D0000}"/>
    <cellStyle name="Standard 5 2 2 5 4 4" xfId="12523" xr:uid="{00000000-0005-0000-0000-00001E0D0000}"/>
    <cellStyle name="Standard 5 2 2 5 4 4 2" xfId="25974" xr:uid="{00000000-0005-0000-0000-00001E0D0000}"/>
    <cellStyle name="Standard 5 2 2 5 4 4 3" xfId="39458" xr:uid="{00000000-0005-0000-0000-00001E0D0000}"/>
    <cellStyle name="Standard 5 2 2 5 4 4 4" xfId="52949" xr:uid="{00000000-0005-0000-0000-00001E0D0000}"/>
    <cellStyle name="Standard 5 2 2 5 4 5" xfId="15905" xr:uid="{00000000-0005-0000-0000-00001E0D0000}"/>
    <cellStyle name="Standard 5 2 2 5 4 6" xfId="29389" xr:uid="{00000000-0005-0000-0000-00001E0D0000}"/>
    <cellStyle name="Standard 5 2 2 5 4 7" xfId="42880" xr:uid="{00000000-0005-0000-0000-00001E0D0000}"/>
    <cellStyle name="Standard 5 2 2 5 5" xfId="3555" xr:uid="{00000000-0005-0000-0000-00001F0D0000}"/>
    <cellStyle name="Standard 5 2 2 5 5 2" xfId="6916" xr:uid="{00000000-0005-0000-0000-00001F0D0000}"/>
    <cellStyle name="Standard 5 2 2 5 5 2 2" xfId="20367" xr:uid="{00000000-0005-0000-0000-00001F0D0000}"/>
    <cellStyle name="Standard 5 2 2 5 5 2 3" xfId="33851" xr:uid="{00000000-0005-0000-0000-00001F0D0000}"/>
    <cellStyle name="Standard 5 2 2 5 5 2 4" xfId="47342" xr:uid="{00000000-0005-0000-0000-00001F0D0000}"/>
    <cellStyle name="Standard 5 2 2 5 5 3" xfId="10272" xr:uid="{00000000-0005-0000-0000-00001F0D0000}"/>
    <cellStyle name="Standard 5 2 2 5 5 3 2" xfId="23723" xr:uid="{00000000-0005-0000-0000-00001F0D0000}"/>
    <cellStyle name="Standard 5 2 2 5 5 3 3" xfId="37207" xr:uid="{00000000-0005-0000-0000-00001F0D0000}"/>
    <cellStyle name="Standard 5 2 2 5 5 3 4" xfId="50698" xr:uid="{00000000-0005-0000-0000-00001F0D0000}"/>
    <cellStyle name="Standard 5 2 2 5 5 4" xfId="13628" xr:uid="{00000000-0005-0000-0000-00001F0D0000}"/>
    <cellStyle name="Standard 5 2 2 5 5 4 2" xfId="27079" xr:uid="{00000000-0005-0000-0000-00001F0D0000}"/>
    <cellStyle name="Standard 5 2 2 5 5 4 3" xfId="40563" xr:uid="{00000000-0005-0000-0000-00001F0D0000}"/>
    <cellStyle name="Standard 5 2 2 5 5 4 4" xfId="54054" xr:uid="{00000000-0005-0000-0000-00001F0D0000}"/>
    <cellStyle name="Standard 5 2 2 5 5 5" xfId="17010" xr:uid="{00000000-0005-0000-0000-00001F0D0000}"/>
    <cellStyle name="Standard 5 2 2 5 5 6" xfId="30494" xr:uid="{00000000-0005-0000-0000-00001F0D0000}"/>
    <cellStyle name="Standard 5 2 2 5 5 7" xfId="43985" xr:uid="{00000000-0005-0000-0000-00001F0D0000}"/>
    <cellStyle name="Standard 5 2 2 5 6" xfId="4135" xr:uid="{00000000-0005-0000-0000-0000200D0000}"/>
    <cellStyle name="Standard 5 2 2 5 6 2" xfId="7492" xr:uid="{00000000-0005-0000-0000-0000200D0000}"/>
    <cellStyle name="Standard 5 2 2 5 6 2 2" xfId="20943" xr:uid="{00000000-0005-0000-0000-0000200D0000}"/>
    <cellStyle name="Standard 5 2 2 5 6 2 3" xfId="34427" xr:uid="{00000000-0005-0000-0000-0000200D0000}"/>
    <cellStyle name="Standard 5 2 2 5 6 2 4" xfId="47918" xr:uid="{00000000-0005-0000-0000-0000200D0000}"/>
    <cellStyle name="Standard 5 2 2 5 6 3" xfId="10848" xr:uid="{00000000-0005-0000-0000-0000200D0000}"/>
    <cellStyle name="Standard 5 2 2 5 6 3 2" xfId="24299" xr:uid="{00000000-0005-0000-0000-0000200D0000}"/>
    <cellStyle name="Standard 5 2 2 5 6 3 3" xfId="37783" xr:uid="{00000000-0005-0000-0000-0000200D0000}"/>
    <cellStyle name="Standard 5 2 2 5 6 3 4" xfId="51274" xr:uid="{00000000-0005-0000-0000-0000200D0000}"/>
    <cellStyle name="Standard 5 2 2 5 6 4" xfId="14204" xr:uid="{00000000-0005-0000-0000-0000200D0000}"/>
    <cellStyle name="Standard 5 2 2 5 6 4 2" xfId="27655" xr:uid="{00000000-0005-0000-0000-0000200D0000}"/>
    <cellStyle name="Standard 5 2 2 5 6 4 3" xfId="41139" xr:uid="{00000000-0005-0000-0000-0000200D0000}"/>
    <cellStyle name="Standard 5 2 2 5 6 4 4" xfId="54630" xr:uid="{00000000-0005-0000-0000-0000200D0000}"/>
    <cellStyle name="Standard 5 2 2 5 6 5" xfId="17586" xr:uid="{00000000-0005-0000-0000-0000200D0000}"/>
    <cellStyle name="Standard 5 2 2 5 6 6" xfId="31070" xr:uid="{00000000-0005-0000-0000-0000200D0000}"/>
    <cellStyle name="Standard 5 2 2 5 6 7" xfId="44561" xr:uid="{00000000-0005-0000-0000-0000200D0000}"/>
    <cellStyle name="Standard 5 2 2 5 7" xfId="4685" xr:uid="{00000000-0005-0000-0000-0000150D0000}"/>
    <cellStyle name="Standard 5 2 2 5 7 2" xfId="18136" xr:uid="{00000000-0005-0000-0000-0000150D0000}"/>
    <cellStyle name="Standard 5 2 2 5 7 3" xfId="31620" xr:uid="{00000000-0005-0000-0000-0000150D0000}"/>
    <cellStyle name="Standard 5 2 2 5 7 4" xfId="45111" xr:uid="{00000000-0005-0000-0000-0000150D0000}"/>
    <cellStyle name="Standard 5 2 2 5 8" xfId="8041" xr:uid="{00000000-0005-0000-0000-0000150D0000}"/>
    <cellStyle name="Standard 5 2 2 5 8 2" xfId="21492" xr:uid="{00000000-0005-0000-0000-0000150D0000}"/>
    <cellStyle name="Standard 5 2 2 5 8 3" xfId="34976" xr:uid="{00000000-0005-0000-0000-0000150D0000}"/>
    <cellStyle name="Standard 5 2 2 5 8 4" xfId="48467" xr:uid="{00000000-0005-0000-0000-0000150D0000}"/>
    <cellStyle name="Standard 5 2 2 5 9" xfId="11397" xr:uid="{00000000-0005-0000-0000-0000150D0000}"/>
    <cellStyle name="Standard 5 2 2 5 9 2" xfId="24848" xr:uid="{00000000-0005-0000-0000-0000150D0000}"/>
    <cellStyle name="Standard 5 2 2 5 9 3" xfId="38332" xr:uid="{00000000-0005-0000-0000-0000150D0000}"/>
    <cellStyle name="Standard 5 2 2 5 9 4" xfId="51823" xr:uid="{00000000-0005-0000-0000-0000150D0000}"/>
    <cellStyle name="Standard 5 2 2 6" xfId="1362" xr:uid="{00000000-0005-0000-0000-0000210D0000}"/>
    <cellStyle name="Standard 5 2 2 6 10" xfId="28324" xr:uid="{00000000-0005-0000-0000-0000210D0000}"/>
    <cellStyle name="Standard 5 2 2 6 11" xfId="41815" xr:uid="{00000000-0005-0000-0000-0000210D0000}"/>
    <cellStyle name="Standard 5 2 2 6 2" xfId="1933" xr:uid="{00000000-0005-0000-0000-0000220D0000}"/>
    <cellStyle name="Standard 5 2 2 6 2 2" xfId="3073" xr:uid="{00000000-0005-0000-0000-0000230D0000}"/>
    <cellStyle name="Standard 5 2 2 6 2 2 2" xfId="6434" xr:uid="{00000000-0005-0000-0000-0000230D0000}"/>
    <cellStyle name="Standard 5 2 2 6 2 2 2 2" xfId="19885" xr:uid="{00000000-0005-0000-0000-0000230D0000}"/>
    <cellStyle name="Standard 5 2 2 6 2 2 2 3" xfId="33369" xr:uid="{00000000-0005-0000-0000-0000230D0000}"/>
    <cellStyle name="Standard 5 2 2 6 2 2 2 4" xfId="46860" xr:uid="{00000000-0005-0000-0000-0000230D0000}"/>
    <cellStyle name="Standard 5 2 2 6 2 2 3" xfId="9790" xr:uid="{00000000-0005-0000-0000-0000230D0000}"/>
    <cellStyle name="Standard 5 2 2 6 2 2 3 2" xfId="23241" xr:uid="{00000000-0005-0000-0000-0000230D0000}"/>
    <cellStyle name="Standard 5 2 2 6 2 2 3 3" xfId="36725" xr:uid="{00000000-0005-0000-0000-0000230D0000}"/>
    <cellStyle name="Standard 5 2 2 6 2 2 3 4" xfId="50216" xr:uid="{00000000-0005-0000-0000-0000230D0000}"/>
    <cellStyle name="Standard 5 2 2 6 2 2 4" xfId="13146" xr:uid="{00000000-0005-0000-0000-0000230D0000}"/>
    <cellStyle name="Standard 5 2 2 6 2 2 4 2" xfId="26597" xr:uid="{00000000-0005-0000-0000-0000230D0000}"/>
    <cellStyle name="Standard 5 2 2 6 2 2 4 3" xfId="40081" xr:uid="{00000000-0005-0000-0000-0000230D0000}"/>
    <cellStyle name="Standard 5 2 2 6 2 2 4 4" xfId="53572" xr:uid="{00000000-0005-0000-0000-0000230D0000}"/>
    <cellStyle name="Standard 5 2 2 6 2 2 5" xfId="16528" xr:uid="{00000000-0005-0000-0000-0000230D0000}"/>
    <cellStyle name="Standard 5 2 2 6 2 2 6" xfId="30012" xr:uid="{00000000-0005-0000-0000-0000230D0000}"/>
    <cellStyle name="Standard 5 2 2 6 2 2 7" xfId="43503" xr:uid="{00000000-0005-0000-0000-0000230D0000}"/>
    <cellStyle name="Standard 5 2 2 6 2 3" xfId="5307" xr:uid="{00000000-0005-0000-0000-0000220D0000}"/>
    <cellStyle name="Standard 5 2 2 6 2 3 2" xfId="18758" xr:uid="{00000000-0005-0000-0000-0000220D0000}"/>
    <cellStyle name="Standard 5 2 2 6 2 3 3" xfId="32242" xr:uid="{00000000-0005-0000-0000-0000220D0000}"/>
    <cellStyle name="Standard 5 2 2 6 2 3 4" xfId="45733" xr:uid="{00000000-0005-0000-0000-0000220D0000}"/>
    <cellStyle name="Standard 5 2 2 6 2 4" xfId="8663" xr:uid="{00000000-0005-0000-0000-0000220D0000}"/>
    <cellStyle name="Standard 5 2 2 6 2 4 2" xfId="22114" xr:uid="{00000000-0005-0000-0000-0000220D0000}"/>
    <cellStyle name="Standard 5 2 2 6 2 4 3" xfId="35598" xr:uid="{00000000-0005-0000-0000-0000220D0000}"/>
    <cellStyle name="Standard 5 2 2 6 2 4 4" xfId="49089" xr:uid="{00000000-0005-0000-0000-0000220D0000}"/>
    <cellStyle name="Standard 5 2 2 6 2 5" xfId="12019" xr:uid="{00000000-0005-0000-0000-0000220D0000}"/>
    <cellStyle name="Standard 5 2 2 6 2 5 2" xfId="25470" xr:uid="{00000000-0005-0000-0000-0000220D0000}"/>
    <cellStyle name="Standard 5 2 2 6 2 5 3" xfId="38954" xr:uid="{00000000-0005-0000-0000-0000220D0000}"/>
    <cellStyle name="Standard 5 2 2 6 2 5 4" xfId="52445" xr:uid="{00000000-0005-0000-0000-0000220D0000}"/>
    <cellStyle name="Standard 5 2 2 6 2 6" xfId="15401" xr:uid="{00000000-0005-0000-0000-0000220D0000}"/>
    <cellStyle name="Standard 5 2 2 6 2 7" xfId="28885" xr:uid="{00000000-0005-0000-0000-0000220D0000}"/>
    <cellStyle name="Standard 5 2 2 6 2 8" xfId="42376" xr:uid="{00000000-0005-0000-0000-0000220D0000}"/>
    <cellStyle name="Standard 5 2 2 6 3" xfId="2513" xr:uid="{00000000-0005-0000-0000-0000240D0000}"/>
    <cellStyle name="Standard 5 2 2 6 3 2" xfId="5874" xr:uid="{00000000-0005-0000-0000-0000240D0000}"/>
    <cellStyle name="Standard 5 2 2 6 3 2 2" xfId="19325" xr:uid="{00000000-0005-0000-0000-0000240D0000}"/>
    <cellStyle name="Standard 5 2 2 6 3 2 3" xfId="32809" xr:uid="{00000000-0005-0000-0000-0000240D0000}"/>
    <cellStyle name="Standard 5 2 2 6 3 2 4" xfId="46300" xr:uid="{00000000-0005-0000-0000-0000240D0000}"/>
    <cellStyle name="Standard 5 2 2 6 3 3" xfId="9230" xr:uid="{00000000-0005-0000-0000-0000240D0000}"/>
    <cellStyle name="Standard 5 2 2 6 3 3 2" xfId="22681" xr:uid="{00000000-0005-0000-0000-0000240D0000}"/>
    <cellStyle name="Standard 5 2 2 6 3 3 3" xfId="36165" xr:uid="{00000000-0005-0000-0000-0000240D0000}"/>
    <cellStyle name="Standard 5 2 2 6 3 3 4" xfId="49656" xr:uid="{00000000-0005-0000-0000-0000240D0000}"/>
    <cellStyle name="Standard 5 2 2 6 3 4" xfId="12586" xr:uid="{00000000-0005-0000-0000-0000240D0000}"/>
    <cellStyle name="Standard 5 2 2 6 3 4 2" xfId="26037" xr:uid="{00000000-0005-0000-0000-0000240D0000}"/>
    <cellStyle name="Standard 5 2 2 6 3 4 3" xfId="39521" xr:uid="{00000000-0005-0000-0000-0000240D0000}"/>
    <cellStyle name="Standard 5 2 2 6 3 4 4" xfId="53012" xr:uid="{00000000-0005-0000-0000-0000240D0000}"/>
    <cellStyle name="Standard 5 2 2 6 3 5" xfId="15968" xr:uid="{00000000-0005-0000-0000-0000240D0000}"/>
    <cellStyle name="Standard 5 2 2 6 3 6" xfId="29452" xr:uid="{00000000-0005-0000-0000-0000240D0000}"/>
    <cellStyle name="Standard 5 2 2 6 3 7" xfId="42943" xr:uid="{00000000-0005-0000-0000-0000240D0000}"/>
    <cellStyle name="Standard 5 2 2 6 4" xfId="3618" xr:uid="{00000000-0005-0000-0000-0000250D0000}"/>
    <cellStyle name="Standard 5 2 2 6 4 2" xfId="6979" xr:uid="{00000000-0005-0000-0000-0000250D0000}"/>
    <cellStyle name="Standard 5 2 2 6 4 2 2" xfId="20430" xr:uid="{00000000-0005-0000-0000-0000250D0000}"/>
    <cellStyle name="Standard 5 2 2 6 4 2 3" xfId="33914" xr:uid="{00000000-0005-0000-0000-0000250D0000}"/>
    <cellStyle name="Standard 5 2 2 6 4 2 4" xfId="47405" xr:uid="{00000000-0005-0000-0000-0000250D0000}"/>
    <cellStyle name="Standard 5 2 2 6 4 3" xfId="10335" xr:uid="{00000000-0005-0000-0000-0000250D0000}"/>
    <cellStyle name="Standard 5 2 2 6 4 3 2" xfId="23786" xr:uid="{00000000-0005-0000-0000-0000250D0000}"/>
    <cellStyle name="Standard 5 2 2 6 4 3 3" xfId="37270" xr:uid="{00000000-0005-0000-0000-0000250D0000}"/>
    <cellStyle name="Standard 5 2 2 6 4 3 4" xfId="50761" xr:uid="{00000000-0005-0000-0000-0000250D0000}"/>
    <cellStyle name="Standard 5 2 2 6 4 4" xfId="13691" xr:uid="{00000000-0005-0000-0000-0000250D0000}"/>
    <cellStyle name="Standard 5 2 2 6 4 4 2" xfId="27142" xr:uid="{00000000-0005-0000-0000-0000250D0000}"/>
    <cellStyle name="Standard 5 2 2 6 4 4 3" xfId="40626" xr:uid="{00000000-0005-0000-0000-0000250D0000}"/>
    <cellStyle name="Standard 5 2 2 6 4 4 4" xfId="54117" xr:uid="{00000000-0005-0000-0000-0000250D0000}"/>
    <cellStyle name="Standard 5 2 2 6 4 5" xfId="17073" xr:uid="{00000000-0005-0000-0000-0000250D0000}"/>
    <cellStyle name="Standard 5 2 2 6 4 6" xfId="30557" xr:uid="{00000000-0005-0000-0000-0000250D0000}"/>
    <cellStyle name="Standard 5 2 2 6 4 7" xfId="44048" xr:uid="{00000000-0005-0000-0000-0000250D0000}"/>
    <cellStyle name="Standard 5 2 2 6 5" xfId="4198" xr:uid="{00000000-0005-0000-0000-0000260D0000}"/>
    <cellStyle name="Standard 5 2 2 6 5 2" xfId="7555" xr:uid="{00000000-0005-0000-0000-0000260D0000}"/>
    <cellStyle name="Standard 5 2 2 6 5 2 2" xfId="21006" xr:uid="{00000000-0005-0000-0000-0000260D0000}"/>
    <cellStyle name="Standard 5 2 2 6 5 2 3" xfId="34490" xr:uid="{00000000-0005-0000-0000-0000260D0000}"/>
    <cellStyle name="Standard 5 2 2 6 5 2 4" xfId="47981" xr:uid="{00000000-0005-0000-0000-0000260D0000}"/>
    <cellStyle name="Standard 5 2 2 6 5 3" xfId="10911" xr:uid="{00000000-0005-0000-0000-0000260D0000}"/>
    <cellStyle name="Standard 5 2 2 6 5 3 2" xfId="24362" xr:uid="{00000000-0005-0000-0000-0000260D0000}"/>
    <cellStyle name="Standard 5 2 2 6 5 3 3" xfId="37846" xr:uid="{00000000-0005-0000-0000-0000260D0000}"/>
    <cellStyle name="Standard 5 2 2 6 5 3 4" xfId="51337" xr:uid="{00000000-0005-0000-0000-0000260D0000}"/>
    <cellStyle name="Standard 5 2 2 6 5 4" xfId="14267" xr:uid="{00000000-0005-0000-0000-0000260D0000}"/>
    <cellStyle name="Standard 5 2 2 6 5 4 2" xfId="27718" xr:uid="{00000000-0005-0000-0000-0000260D0000}"/>
    <cellStyle name="Standard 5 2 2 6 5 4 3" xfId="41202" xr:uid="{00000000-0005-0000-0000-0000260D0000}"/>
    <cellStyle name="Standard 5 2 2 6 5 4 4" xfId="54693" xr:uid="{00000000-0005-0000-0000-0000260D0000}"/>
    <cellStyle name="Standard 5 2 2 6 5 5" xfId="17649" xr:uid="{00000000-0005-0000-0000-0000260D0000}"/>
    <cellStyle name="Standard 5 2 2 6 5 6" xfId="31133" xr:uid="{00000000-0005-0000-0000-0000260D0000}"/>
    <cellStyle name="Standard 5 2 2 6 5 7" xfId="44624" xr:uid="{00000000-0005-0000-0000-0000260D0000}"/>
    <cellStyle name="Standard 5 2 2 6 6" xfId="4748" xr:uid="{00000000-0005-0000-0000-0000210D0000}"/>
    <cellStyle name="Standard 5 2 2 6 6 2" xfId="18199" xr:uid="{00000000-0005-0000-0000-0000210D0000}"/>
    <cellStyle name="Standard 5 2 2 6 6 3" xfId="31683" xr:uid="{00000000-0005-0000-0000-0000210D0000}"/>
    <cellStyle name="Standard 5 2 2 6 6 4" xfId="45174" xr:uid="{00000000-0005-0000-0000-0000210D0000}"/>
    <cellStyle name="Standard 5 2 2 6 7" xfId="8104" xr:uid="{00000000-0005-0000-0000-0000210D0000}"/>
    <cellStyle name="Standard 5 2 2 6 7 2" xfId="21555" xr:uid="{00000000-0005-0000-0000-0000210D0000}"/>
    <cellStyle name="Standard 5 2 2 6 7 3" xfId="35039" xr:uid="{00000000-0005-0000-0000-0000210D0000}"/>
    <cellStyle name="Standard 5 2 2 6 7 4" xfId="48530" xr:uid="{00000000-0005-0000-0000-0000210D0000}"/>
    <cellStyle name="Standard 5 2 2 6 8" xfId="11460" xr:uid="{00000000-0005-0000-0000-0000210D0000}"/>
    <cellStyle name="Standard 5 2 2 6 8 2" xfId="24911" xr:uid="{00000000-0005-0000-0000-0000210D0000}"/>
    <cellStyle name="Standard 5 2 2 6 8 3" xfId="38395" xr:uid="{00000000-0005-0000-0000-0000210D0000}"/>
    <cellStyle name="Standard 5 2 2 6 8 4" xfId="51886" xr:uid="{00000000-0005-0000-0000-0000210D0000}"/>
    <cellStyle name="Standard 5 2 2 6 9" xfId="14841" xr:uid="{00000000-0005-0000-0000-0000210D0000}"/>
    <cellStyle name="Standard 5 2 2 7" xfId="1687" xr:uid="{00000000-0005-0000-0000-0000270D0000}"/>
    <cellStyle name="Standard 5 2 2 7 2" xfId="2823" xr:uid="{00000000-0005-0000-0000-0000280D0000}"/>
    <cellStyle name="Standard 5 2 2 7 2 2" xfId="6184" xr:uid="{00000000-0005-0000-0000-0000280D0000}"/>
    <cellStyle name="Standard 5 2 2 7 2 2 2" xfId="19635" xr:uid="{00000000-0005-0000-0000-0000280D0000}"/>
    <cellStyle name="Standard 5 2 2 7 2 2 3" xfId="33119" xr:uid="{00000000-0005-0000-0000-0000280D0000}"/>
    <cellStyle name="Standard 5 2 2 7 2 2 4" xfId="46610" xr:uid="{00000000-0005-0000-0000-0000280D0000}"/>
    <cellStyle name="Standard 5 2 2 7 2 3" xfId="9540" xr:uid="{00000000-0005-0000-0000-0000280D0000}"/>
    <cellStyle name="Standard 5 2 2 7 2 3 2" xfId="22991" xr:uid="{00000000-0005-0000-0000-0000280D0000}"/>
    <cellStyle name="Standard 5 2 2 7 2 3 3" xfId="36475" xr:uid="{00000000-0005-0000-0000-0000280D0000}"/>
    <cellStyle name="Standard 5 2 2 7 2 3 4" xfId="49966" xr:uid="{00000000-0005-0000-0000-0000280D0000}"/>
    <cellStyle name="Standard 5 2 2 7 2 4" xfId="12896" xr:uid="{00000000-0005-0000-0000-0000280D0000}"/>
    <cellStyle name="Standard 5 2 2 7 2 4 2" xfId="26347" xr:uid="{00000000-0005-0000-0000-0000280D0000}"/>
    <cellStyle name="Standard 5 2 2 7 2 4 3" xfId="39831" xr:uid="{00000000-0005-0000-0000-0000280D0000}"/>
    <cellStyle name="Standard 5 2 2 7 2 4 4" xfId="53322" xr:uid="{00000000-0005-0000-0000-0000280D0000}"/>
    <cellStyle name="Standard 5 2 2 7 2 5" xfId="16278" xr:uid="{00000000-0005-0000-0000-0000280D0000}"/>
    <cellStyle name="Standard 5 2 2 7 2 6" xfId="29762" xr:uid="{00000000-0005-0000-0000-0000280D0000}"/>
    <cellStyle name="Standard 5 2 2 7 2 7" xfId="43253" xr:uid="{00000000-0005-0000-0000-0000280D0000}"/>
    <cellStyle name="Standard 5 2 2 7 3" xfId="5057" xr:uid="{00000000-0005-0000-0000-0000270D0000}"/>
    <cellStyle name="Standard 5 2 2 7 3 2" xfId="18508" xr:uid="{00000000-0005-0000-0000-0000270D0000}"/>
    <cellStyle name="Standard 5 2 2 7 3 3" xfId="31992" xr:uid="{00000000-0005-0000-0000-0000270D0000}"/>
    <cellStyle name="Standard 5 2 2 7 3 4" xfId="45483" xr:uid="{00000000-0005-0000-0000-0000270D0000}"/>
    <cellStyle name="Standard 5 2 2 7 4" xfId="8413" xr:uid="{00000000-0005-0000-0000-0000270D0000}"/>
    <cellStyle name="Standard 5 2 2 7 4 2" xfId="21864" xr:uid="{00000000-0005-0000-0000-0000270D0000}"/>
    <cellStyle name="Standard 5 2 2 7 4 3" xfId="35348" xr:uid="{00000000-0005-0000-0000-0000270D0000}"/>
    <cellStyle name="Standard 5 2 2 7 4 4" xfId="48839" xr:uid="{00000000-0005-0000-0000-0000270D0000}"/>
    <cellStyle name="Standard 5 2 2 7 5" xfId="11769" xr:uid="{00000000-0005-0000-0000-0000270D0000}"/>
    <cellStyle name="Standard 5 2 2 7 5 2" xfId="25220" xr:uid="{00000000-0005-0000-0000-0000270D0000}"/>
    <cellStyle name="Standard 5 2 2 7 5 3" xfId="38704" xr:uid="{00000000-0005-0000-0000-0000270D0000}"/>
    <cellStyle name="Standard 5 2 2 7 5 4" xfId="52195" xr:uid="{00000000-0005-0000-0000-0000270D0000}"/>
    <cellStyle name="Standard 5 2 2 7 6" xfId="15151" xr:uid="{00000000-0005-0000-0000-0000270D0000}"/>
    <cellStyle name="Standard 5 2 2 7 7" xfId="28635" xr:uid="{00000000-0005-0000-0000-0000270D0000}"/>
    <cellStyle name="Standard 5 2 2 7 8" xfId="42126" xr:uid="{00000000-0005-0000-0000-0000270D0000}"/>
    <cellStyle name="Standard 5 2 2 8" xfId="2247" xr:uid="{00000000-0005-0000-0000-0000290D0000}"/>
    <cellStyle name="Standard 5 2 2 8 2" xfId="5621" xr:uid="{00000000-0005-0000-0000-0000290D0000}"/>
    <cellStyle name="Standard 5 2 2 8 2 2" xfId="19072" xr:uid="{00000000-0005-0000-0000-0000290D0000}"/>
    <cellStyle name="Standard 5 2 2 8 2 3" xfId="32556" xr:uid="{00000000-0005-0000-0000-0000290D0000}"/>
    <cellStyle name="Standard 5 2 2 8 2 4" xfId="46047" xr:uid="{00000000-0005-0000-0000-0000290D0000}"/>
    <cellStyle name="Standard 5 2 2 8 3" xfId="8977" xr:uid="{00000000-0005-0000-0000-0000290D0000}"/>
    <cellStyle name="Standard 5 2 2 8 3 2" xfId="22428" xr:uid="{00000000-0005-0000-0000-0000290D0000}"/>
    <cellStyle name="Standard 5 2 2 8 3 3" xfId="35912" xr:uid="{00000000-0005-0000-0000-0000290D0000}"/>
    <cellStyle name="Standard 5 2 2 8 3 4" xfId="49403" xr:uid="{00000000-0005-0000-0000-0000290D0000}"/>
    <cellStyle name="Standard 5 2 2 8 4" xfId="12333" xr:uid="{00000000-0005-0000-0000-0000290D0000}"/>
    <cellStyle name="Standard 5 2 2 8 4 2" xfId="25784" xr:uid="{00000000-0005-0000-0000-0000290D0000}"/>
    <cellStyle name="Standard 5 2 2 8 4 3" xfId="39268" xr:uid="{00000000-0005-0000-0000-0000290D0000}"/>
    <cellStyle name="Standard 5 2 2 8 4 4" xfId="52759" xr:uid="{00000000-0005-0000-0000-0000290D0000}"/>
    <cellStyle name="Standard 5 2 2 8 5" xfId="15715" xr:uid="{00000000-0005-0000-0000-0000290D0000}"/>
    <cellStyle name="Standard 5 2 2 8 6" xfId="29199" xr:uid="{00000000-0005-0000-0000-0000290D0000}"/>
    <cellStyle name="Standard 5 2 2 8 7" xfId="42690" xr:uid="{00000000-0005-0000-0000-0000290D0000}"/>
    <cellStyle name="Standard 5 2 2 9" xfId="3365" xr:uid="{00000000-0005-0000-0000-00002A0D0000}"/>
    <cellStyle name="Standard 5 2 2 9 2" xfId="6726" xr:uid="{00000000-0005-0000-0000-00002A0D0000}"/>
    <cellStyle name="Standard 5 2 2 9 2 2" xfId="20177" xr:uid="{00000000-0005-0000-0000-00002A0D0000}"/>
    <cellStyle name="Standard 5 2 2 9 2 3" xfId="33661" xr:uid="{00000000-0005-0000-0000-00002A0D0000}"/>
    <cellStyle name="Standard 5 2 2 9 2 4" xfId="47152" xr:uid="{00000000-0005-0000-0000-00002A0D0000}"/>
    <cellStyle name="Standard 5 2 2 9 3" xfId="10082" xr:uid="{00000000-0005-0000-0000-00002A0D0000}"/>
    <cellStyle name="Standard 5 2 2 9 3 2" xfId="23533" xr:uid="{00000000-0005-0000-0000-00002A0D0000}"/>
    <cellStyle name="Standard 5 2 2 9 3 3" xfId="37017" xr:uid="{00000000-0005-0000-0000-00002A0D0000}"/>
    <cellStyle name="Standard 5 2 2 9 3 4" xfId="50508" xr:uid="{00000000-0005-0000-0000-00002A0D0000}"/>
    <cellStyle name="Standard 5 2 2 9 4" xfId="13438" xr:uid="{00000000-0005-0000-0000-00002A0D0000}"/>
    <cellStyle name="Standard 5 2 2 9 4 2" xfId="26889" xr:uid="{00000000-0005-0000-0000-00002A0D0000}"/>
    <cellStyle name="Standard 5 2 2 9 4 3" xfId="40373" xr:uid="{00000000-0005-0000-0000-00002A0D0000}"/>
    <cellStyle name="Standard 5 2 2 9 4 4" xfId="53864" xr:uid="{00000000-0005-0000-0000-00002A0D0000}"/>
    <cellStyle name="Standard 5 2 2 9 5" xfId="16820" xr:uid="{00000000-0005-0000-0000-00002A0D0000}"/>
    <cellStyle name="Standard 5 2 2 9 6" xfId="30304" xr:uid="{00000000-0005-0000-0000-00002A0D0000}"/>
    <cellStyle name="Standard 5 2 2 9 7" xfId="43795" xr:uid="{00000000-0005-0000-0000-00002A0D0000}"/>
    <cellStyle name="Standard 5 2 3" xfId="406" xr:uid="{00000000-0005-0000-0000-00006C020000}"/>
    <cellStyle name="Standard 5 2 3 2" xfId="429" xr:uid="{00000000-0005-0000-0000-00006D020000}"/>
    <cellStyle name="Standard 5 2 3 2 2" xfId="448" xr:uid="{00000000-0005-0000-0000-00006E020000}"/>
    <cellStyle name="Standard 5 2 3 3" xfId="438" xr:uid="{00000000-0005-0000-0000-00006F020000}"/>
    <cellStyle name="Standard 5 2 3 4" xfId="681" xr:uid="{00000000-0005-0000-0000-000070020000}"/>
    <cellStyle name="Standard 5 2 4" xfId="458" xr:uid="{00000000-0005-0000-0000-000071020000}"/>
    <cellStyle name="Standard 5 2 4 2" xfId="7236" xr:uid="{00000000-0005-0000-0000-00002C0D0000}"/>
    <cellStyle name="Standard 5 2 4 2 2" xfId="20687" xr:uid="{00000000-0005-0000-0000-00002C0D0000}"/>
    <cellStyle name="Standard 5 2 4 2 3" xfId="34171" xr:uid="{00000000-0005-0000-0000-00002C0D0000}"/>
    <cellStyle name="Standard 5 2 4 2 4" xfId="47662" xr:uid="{00000000-0005-0000-0000-00002C0D0000}"/>
    <cellStyle name="Standard 5 2 4 3" xfId="10592" xr:uid="{00000000-0005-0000-0000-00002C0D0000}"/>
    <cellStyle name="Standard 5 2 4 3 2" xfId="24043" xr:uid="{00000000-0005-0000-0000-00002C0D0000}"/>
    <cellStyle name="Standard 5 2 4 3 3" xfId="37527" xr:uid="{00000000-0005-0000-0000-00002C0D0000}"/>
    <cellStyle name="Standard 5 2 4 3 4" xfId="51018" xr:uid="{00000000-0005-0000-0000-00002C0D0000}"/>
    <cellStyle name="Standard 5 2 4 4" xfId="13948" xr:uid="{00000000-0005-0000-0000-00002C0D0000}"/>
    <cellStyle name="Standard 5 2 4 4 2" xfId="27399" xr:uid="{00000000-0005-0000-0000-00002C0D0000}"/>
    <cellStyle name="Standard 5 2 4 4 3" xfId="40883" xr:uid="{00000000-0005-0000-0000-00002C0D0000}"/>
    <cellStyle name="Standard 5 2 4 4 4" xfId="54374" xr:uid="{00000000-0005-0000-0000-00002C0D0000}"/>
    <cellStyle name="Standard 5 2 4 5" xfId="17330" xr:uid="{00000000-0005-0000-0000-00002C0D0000}"/>
    <cellStyle name="Standard 5 2 4 6" xfId="30814" xr:uid="{00000000-0005-0000-0000-00002C0D0000}"/>
    <cellStyle name="Standard 5 2 4 7" xfId="44305" xr:uid="{00000000-0005-0000-0000-00002C0D0000}"/>
    <cellStyle name="Standard 5 2 4 8" xfId="3875" xr:uid="{00000000-0005-0000-0000-00002C0D0000}"/>
    <cellStyle name="Standard 5 2 5" xfId="351" xr:uid="{00000000-0005-0000-0000-000072020000}"/>
    <cellStyle name="Standard 5 2 5 2" xfId="27965" xr:uid="{00000000-0005-0000-0000-000010000000}"/>
    <cellStyle name="Standard 5 3" xfId="421" xr:uid="{00000000-0005-0000-0000-000073020000}"/>
    <cellStyle name="Standard 5 3 2" xfId="442" xr:uid="{00000000-0005-0000-0000-000074020000}"/>
    <cellStyle name="Standard 5 3 2 10" xfId="4496" xr:uid="{00000000-0005-0000-0000-00002E0D0000}"/>
    <cellStyle name="Standard 5 3 2 10 2" xfId="17947" xr:uid="{00000000-0005-0000-0000-00002E0D0000}"/>
    <cellStyle name="Standard 5 3 2 10 3" xfId="31431" xr:uid="{00000000-0005-0000-0000-00002E0D0000}"/>
    <cellStyle name="Standard 5 3 2 10 4" xfId="44922" xr:uid="{00000000-0005-0000-0000-00002E0D0000}"/>
    <cellStyle name="Standard 5 3 2 11" xfId="7852" xr:uid="{00000000-0005-0000-0000-00002E0D0000}"/>
    <cellStyle name="Standard 5 3 2 11 2" xfId="21303" xr:uid="{00000000-0005-0000-0000-00002E0D0000}"/>
    <cellStyle name="Standard 5 3 2 11 3" xfId="34787" xr:uid="{00000000-0005-0000-0000-00002E0D0000}"/>
    <cellStyle name="Standard 5 3 2 11 4" xfId="48278" xr:uid="{00000000-0005-0000-0000-00002E0D0000}"/>
    <cellStyle name="Standard 5 3 2 12" xfId="11208" xr:uid="{00000000-0005-0000-0000-00002E0D0000}"/>
    <cellStyle name="Standard 5 3 2 12 2" xfId="24659" xr:uid="{00000000-0005-0000-0000-00002E0D0000}"/>
    <cellStyle name="Standard 5 3 2 12 3" xfId="38143" xr:uid="{00000000-0005-0000-0000-00002E0D0000}"/>
    <cellStyle name="Standard 5 3 2 12 4" xfId="51634" xr:uid="{00000000-0005-0000-0000-00002E0D0000}"/>
    <cellStyle name="Standard 5 3 2 13" xfId="14589" xr:uid="{00000000-0005-0000-0000-00002E0D0000}"/>
    <cellStyle name="Standard 5 3 2 14" xfId="28064" xr:uid="{00000000-0005-0000-0000-00002E0D0000}"/>
    <cellStyle name="Standard 5 3 2 15" xfId="41538" xr:uid="{00000000-0005-0000-0000-00002E0D0000}"/>
    <cellStyle name="Standard 5 3 2 2" xfId="488" xr:uid="{00000000-0005-0000-0000-000075020000}"/>
    <cellStyle name="Standard 5 3 2 2 10" xfId="14693" xr:uid="{00000000-0005-0000-0000-00002F0D0000}"/>
    <cellStyle name="Standard 5 3 2 2 11" xfId="28176" xr:uid="{00000000-0005-0000-0000-00002F0D0000}"/>
    <cellStyle name="Standard 5 3 2 2 12" xfId="41667" xr:uid="{00000000-0005-0000-0000-00002F0D0000}"/>
    <cellStyle name="Standard 5 3 2 2 2" xfId="1461" xr:uid="{00000000-0005-0000-0000-0000300D0000}"/>
    <cellStyle name="Standard 5 3 2 2 2 10" xfId="28426" xr:uid="{00000000-0005-0000-0000-0000300D0000}"/>
    <cellStyle name="Standard 5 3 2 2 2 11" xfId="41917" xr:uid="{00000000-0005-0000-0000-0000300D0000}"/>
    <cellStyle name="Standard 5 3 2 2 2 2" xfId="2035" xr:uid="{00000000-0005-0000-0000-0000310D0000}"/>
    <cellStyle name="Standard 5 3 2 2 2 2 2" xfId="3175" xr:uid="{00000000-0005-0000-0000-0000320D0000}"/>
    <cellStyle name="Standard 5 3 2 2 2 2 2 2" xfId="6536" xr:uid="{00000000-0005-0000-0000-0000320D0000}"/>
    <cellStyle name="Standard 5 3 2 2 2 2 2 2 2" xfId="19987" xr:uid="{00000000-0005-0000-0000-0000320D0000}"/>
    <cellStyle name="Standard 5 3 2 2 2 2 2 2 3" xfId="33471" xr:uid="{00000000-0005-0000-0000-0000320D0000}"/>
    <cellStyle name="Standard 5 3 2 2 2 2 2 2 4" xfId="46962" xr:uid="{00000000-0005-0000-0000-0000320D0000}"/>
    <cellStyle name="Standard 5 3 2 2 2 2 2 3" xfId="9892" xr:uid="{00000000-0005-0000-0000-0000320D0000}"/>
    <cellStyle name="Standard 5 3 2 2 2 2 2 3 2" xfId="23343" xr:uid="{00000000-0005-0000-0000-0000320D0000}"/>
    <cellStyle name="Standard 5 3 2 2 2 2 2 3 3" xfId="36827" xr:uid="{00000000-0005-0000-0000-0000320D0000}"/>
    <cellStyle name="Standard 5 3 2 2 2 2 2 3 4" xfId="50318" xr:uid="{00000000-0005-0000-0000-0000320D0000}"/>
    <cellStyle name="Standard 5 3 2 2 2 2 2 4" xfId="13248" xr:uid="{00000000-0005-0000-0000-0000320D0000}"/>
    <cellStyle name="Standard 5 3 2 2 2 2 2 4 2" xfId="26699" xr:uid="{00000000-0005-0000-0000-0000320D0000}"/>
    <cellStyle name="Standard 5 3 2 2 2 2 2 4 3" xfId="40183" xr:uid="{00000000-0005-0000-0000-0000320D0000}"/>
    <cellStyle name="Standard 5 3 2 2 2 2 2 4 4" xfId="53674" xr:uid="{00000000-0005-0000-0000-0000320D0000}"/>
    <cellStyle name="Standard 5 3 2 2 2 2 2 5" xfId="16630" xr:uid="{00000000-0005-0000-0000-0000320D0000}"/>
    <cellStyle name="Standard 5 3 2 2 2 2 2 6" xfId="30114" xr:uid="{00000000-0005-0000-0000-0000320D0000}"/>
    <cellStyle name="Standard 5 3 2 2 2 2 2 7" xfId="43605" xr:uid="{00000000-0005-0000-0000-0000320D0000}"/>
    <cellStyle name="Standard 5 3 2 2 2 2 3" xfId="5409" xr:uid="{00000000-0005-0000-0000-0000310D0000}"/>
    <cellStyle name="Standard 5 3 2 2 2 2 3 2" xfId="18860" xr:uid="{00000000-0005-0000-0000-0000310D0000}"/>
    <cellStyle name="Standard 5 3 2 2 2 2 3 3" xfId="32344" xr:uid="{00000000-0005-0000-0000-0000310D0000}"/>
    <cellStyle name="Standard 5 3 2 2 2 2 3 4" xfId="45835" xr:uid="{00000000-0005-0000-0000-0000310D0000}"/>
    <cellStyle name="Standard 5 3 2 2 2 2 4" xfId="8765" xr:uid="{00000000-0005-0000-0000-0000310D0000}"/>
    <cellStyle name="Standard 5 3 2 2 2 2 4 2" xfId="22216" xr:uid="{00000000-0005-0000-0000-0000310D0000}"/>
    <cellStyle name="Standard 5 3 2 2 2 2 4 3" xfId="35700" xr:uid="{00000000-0005-0000-0000-0000310D0000}"/>
    <cellStyle name="Standard 5 3 2 2 2 2 4 4" xfId="49191" xr:uid="{00000000-0005-0000-0000-0000310D0000}"/>
    <cellStyle name="Standard 5 3 2 2 2 2 5" xfId="12121" xr:uid="{00000000-0005-0000-0000-0000310D0000}"/>
    <cellStyle name="Standard 5 3 2 2 2 2 5 2" xfId="25572" xr:uid="{00000000-0005-0000-0000-0000310D0000}"/>
    <cellStyle name="Standard 5 3 2 2 2 2 5 3" xfId="39056" xr:uid="{00000000-0005-0000-0000-0000310D0000}"/>
    <cellStyle name="Standard 5 3 2 2 2 2 5 4" xfId="52547" xr:uid="{00000000-0005-0000-0000-0000310D0000}"/>
    <cellStyle name="Standard 5 3 2 2 2 2 6" xfId="15503" xr:uid="{00000000-0005-0000-0000-0000310D0000}"/>
    <cellStyle name="Standard 5 3 2 2 2 2 7" xfId="28987" xr:uid="{00000000-0005-0000-0000-0000310D0000}"/>
    <cellStyle name="Standard 5 3 2 2 2 2 8" xfId="42478" xr:uid="{00000000-0005-0000-0000-0000310D0000}"/>
    <cellStyle name="Standard 5 3 2 2 2 3" xfId="2615" xr:uid="{00000000-0005-0000-0000-0000330D0000}"/>
    <cellStyle name="Standard 5 3 2 2 2 3 2" xfId="5976" xr:uid="{00000000-0005-0000-0000-0000330D0000}"/>
    <cellStyle name="Standard 5 3 2 2 2 3 2 2" xfId="19427" xr:uid="{00000000-0005-0000-0000-0000330D0000}"/>
    <cellStyle name="Standard 5 3 2 2 2 3 2 3" xfId="32911" xr:uid="{00000000-0005-0000-0000-0000330D0000}"/>
    <cellStyle name="Standard 5 3 2 2 2 3 2 4" xfId="46402" xr:uid="{00000000-0005-0000-0000-0000330D0000}"/>
    <cellStyle name="Standard 5 3 2 2 2 3 3" xfId="9332" xr:uid="{00000000-0005-0000-0000-0000330D0000}"/>
    <cellStyle name="Standard 5 3 2 2 2 3 3 2" xfId="22783" xr:uid="{00000000-0005-0000-0000-0000330D0000}"/>
    <cellStyle name="Standard 5 3 2 2 2 3 3 3" xfId="36267" xr:uid="{00000000-0005-0000-0000-0000330D0000}"/>
    <cellStyle name="Standard 5 3 2 2 2 3 3 4" xfId="49758" xr:uid="{00000000-0005-0000-0000-0000330D0000}"/>
    <cellStyle name="Standard 5 3 2 2 2 3 4" xfId="12688" xr:uid="{00000000-0005-0000-0000-0000330D0000}"/>
    <cellStyle name="Standard 5 3 2 2 2 3 4 2" xfId="26139" xr:uid="{00000000-0005-0000-0000-0000330D0000}"/>
    <cellStyle name="Standard 5 3 2 2 2 3 4 3" xfId="39623" xr:uid="{00000000-0005-0000-0000-0000330D0000}"/>
    <cellStyle name="Standard 5 3 2 2 2 3 4 4" xfId="53114" xr:uid="{00000000-0005-0000-0000-0000330D0000}"/>
    <cellStyle name="Standard 5 3 2 2 2 3 5" xfId="16070" xr:uid="{00000000-0005-0000-0000-0000330D0000}"/>
    <cellStyle name="Standard 5 3 2 2 2 3 6" xfId="29554" xr:uid="{00000000-0005-0000-0000-0000330D0000}"/>
    <cellStyle name="Standard 5 3 2 2 2 3 7" xfId="43045" xr:uid="{00000000-0005-0000-0000-0000330D0000}"/>
    <cellStyle name="Standard 5 3 2 2 2 4" xfId="3720" xr:uid="{00000000-0005-0000-0000-0000340D0000}"/>
    <cellStyle name="Standard 5 3 2 2 2 4 2" xfId="7081" xr:uid="{00000000-0005-0000-0000-0000340D0000}"/>
    <cellStyle name="Standard 5 3 2 2 2 4 2 2" xfId="20532" xr:uid="{00000000-0005-0000-0000-0000340D0000}"/>
    <cellStyle name="Standard 5 3 2 2 2 4 2 3" xfId="34016" xr:uid="{00000000-0005-0000-0000-0000340D0000}"/>
    <cellStyle name="Standard 5 3 2 2 2 4 2 4" xfId="47507" xr:uid="{00000000-0005-0000-0000-0000340D0000}"/>
    <cellStyle name="Standard 5 3 2 2 2 4 3" xfId="10437" xr:uid="{00000000-0005-0000-0000-0000340D0000}"/>
    <cellStyle name="Standard 5 3 2 2 2 4 3 2" xfId="23888" xr:uid="{00000000-0005-0000-0000-0000340D0000}"/>
    <cellStyle name="Standard 5 3 2 2 2 4 3 3" xfId="37372" xr:uid="{00000000-0005-0000-0000-0000340D0000}"/>
    <cellStyle name="Standard 5 3 2 2 2 4 3 4" xfId="50863" xr:uid="{00000000-0005-0000-0000-0000340D0000}"/>
    <cellStyle name="Standard 5 3 2 2 2 4 4" xfId="13793" xr:uid="{00000000-0005-0000-0000-0000340D0000}"/>
    <cellStyle name="Standard 5 3 2 2 2 4 4 2" xfId="27244" xr:uid="{00000000-0005-0000-0000-0000340D0000}"/>
    <cellStyle name="Standard 5 3 2 2 2 4 4 3" xfId="40728" xr:uid="{00000000-0005-0000-0000-0000340D0000}"/>
    <cellStyle name="Standard 5 3 2 2 2 4 4 4" xfId="54219" xr:uid="{00000000-0005-0000-0000-0000340D0000}"/>
    <cellStyle name="Standard 5 3 2 2 2 4 5" xfId="17175" xr:uid="{00000000-0005-0000-0000-0000340D0000}"/>
    <cellStyle name="Standard 5 3 2 2 2 4 6" xfId="30659" xr:uid="{00000000-0005-0000-0000-0000340D0000}"/>
    <cellStyle name="Standard 5 3 2 2 2 4 7" xfId="44150" xr:uid="{00000000-0005-0000-0000-0000340D0000}"/>
    <cellStyle name="Standard 5 3 2 2 2 5" xfId="4300" xr:uid="{00000000-0005-0000-0000-0000350D0000}"/>
    <cellStyle name="Standard 5 3 2 2 2 5 2" xfId="7657" xr:uid="{00000000-0005-0000-0000-0000350D0000}"/>
    <cellStyle name="Standard 5 3 2 2 2 5 2 2" xfId="21108" xr:uid="{00000000-0005-0000-0000-0000350D0000}"/>
    <cellStyle name="Standard 5 3 2 2 2 5 2 3" xfId="34592" xr:uid="{00000000-0005-0000-0000-0000350D0000}"/>
    <cellStyle name="Standard 5 3 2 2 2 5 2 4" xfId="48083" xr:uid="{00000000-0005-0000-0000-0000350D0000}"/>
    <cellStyle name="Standard 5 3 2 2 2 5 3" xfId="11013" xr:uid="{00000000-0005-0000-0000-0000350D0000}"/>
    <cellStyle name="Standard 5 3 2 2 2 5 3 2" xfId="24464" xr:uid="{00000000-0005-0000-0000-0000350D0000}"/>
    <cellStyle name="Standard 5 3 2 2 2 5 3 3" xfId="37948" xr:uid="{00000000-0005-0000-0000-0000350D0000}"/>
    <cellStyle name="Standard 5 3 2 2 2 5 3 4" xfId="51439" xr:uid="{00000000-0005-0000-0000-0000350D0000}"/>
    <cellStyle name="Standard 5 3 2 2 2 5 4" xfId="14369" xr:uid="{00000000-0005-0000-0000-0000350D0000}"/>
    <cellStyle name="Standard 5 3 2 2 2 5 4 2" xfId="27820" xr:uid="{00000000-0005-0000-0000-0000350D0000}"/>
    <cellStyle name="Standard 5 3 2 2 2 5 4 3" xfId="41304" xr:uid="{00000000-0005-0000-0000-0000350D0000}"/>
    <cellStyle name="Standard 5 3 2 2 2 5 4 4" xfId="54795" xr:uid="{00000000-0005-0000-0000-0000350D0000}"/>
    <cellStyle name="Standard 5 3 2 2 2 5 5" xfId="17751" xr:uid="{00000000-0005-0000-0000-0000350D0000}"/>
    <cellStyle name="Standard 5 3 2 2 2 5 6" xfId="31235" xr:uid="{00000000-0005-0000-0000-0000350D0000}"/>
    <cellStyle name="Standard 5 3 2 2 2 5 7" xfId="44726" xr:uid="{00000000-0005-0000-0000-0000350D0000}"/>
    <cellStyle name="Standard 5 3 2 2 2 6" xfId="4850" xr:uid="{00000000-0005-0000-0000-0000300D0000}"/>
    <cellStyle name="Standard 5 3 2 2 2 6 2" xfId="18301" xr:uid="{00000000-0005-0000-0000-0000300D0000}"/>
    <cellStyle name="Standard 5 3 2 2 2 6 3" xfId="31785" xr:uid="{00000000-0005-0000-0000-0000300D0000}"/>
    <cellStyle name="Standard 5 3 2 2 2 6 4" xfId="45276" xr:uid="{00000000-0005-0000-0000-0000300D0000}"/>
    <cellStyle name="Standard 5 3 2 2 2 7" xfId="8206" xr:uid="{00000000-0005-0000-0000-0000300D0000}"/>
    <cellStyle name="Standard 5 3 2 2 2 7 2" xfId="21657" xr:uid="{00000000-0005-0000-0000-0000300D0000}"/>
    <cellStyle name="Standard 5 3 2 2 2 7 3" xfId="35141" xr:uid="{00000000-0005-0000-0000-0000300D0000}"/>
    <cellStyle name="Standard 5 3 2 2 2 7 4" xfId="48632" xr:uid="{00000000-0005-0000-0000-0000300D0000}"/>
    <cellStyle name="Standard 5 3 2 2 2 8" xfId="11562" xr:uid="{00000000-0005-0000-0000-0000300D0000}"/>
    <cellStyle name="Standard 5 3 2 2 2 8 2" xfId="25013" xr:uid="{00000000-0005-0000-0000-0000300D0000}"/>
    <cellStyle name="Standard 5 3 2 2 2 8 3" xfId="38497" xr:uid="{00000000-0005-0000-0000-0000300D0000}"/>
    <cellStyle name="Standard 5 3 2 2 2 8 4" xfId="51988" xr:uid="{00000000-0005-0000-0000-0000300D0000}"/>
    <cellStyle name="Standard 5 3 2 2 2 9" xfId="14943" xr:uid="{00000000-0005-0000-0000-0000300D0000}"/>
    <cellStyle name="Standard 5 3 2 2 3" xfId="1786" xr:uid="{00000000-0005-0000-0000-0000360D0000}"/>
    <cellStyle name="Standard 5 3 2 2 3 2" xfId="2925" xr:uid="{00000000-0005-0000-0000-0000370D0000}"/>
    <cellStyle name="Standard 5 3 2 2 3 2 2" xfId="6286" xr:uid="{00000000-0005-0000-0000-0000370D0000}"/>
    <cellStyle name="Standard 5 3 2 2 3 2 2 2" xfId="19737" xr:uid="{00000000-0005-0000-0000-0000370D0000}"/>
    <cellStyle name="Standard 5 3 2 2 3 2 2 3" xfId="33221" xr:uid="{00000000-0005-0000-0000-0000370D0000}"/>
    <cellStyle name="Standard 5 3 2 2 3 2 2 4" xfId="46712" xr:uid="{00000000-0005-0000-0000-0000370D0000}"/>
    <cellStyle name="Standard 5 3 2 2 3 2 3" xfId="9642" xr:uid="{00000000-0005-0000-0000-0000370D0000}"/>
    <cellStyle name="Standard 5 3 2 2 3 2 3 2" xfId="23093" xr:uid="{00000000-0005-0000-0000-0000370D0000}"/>
    <cellStyle name="Standard 5 3 2 2 3 2 3 3" xfId="36577" xr:uid="{00000000-0005-0000-0000-0000370D0000}"/>
    <cellStyle name="Standard 5 3 2 2 3 2 3 4" xfId="50068" xr:uid="{00000000-0005-0000-0000-0000370D0000}"/>
    <cellStyle name="Standard 5 3 2 2 3 2 4" xfId="12998" xr:uid="{00000000-0005-0000-0000-0000370D0000}"/>
    <cellStyle name="Standard 5 3 2 2 3 2 4 2" xfId="26449" xr:uid="{00000000-0005-0000-0000-0000370D0000}"/>
    <cellStyle name="Standard 5 3 2 2 3 2 4 3" xfId="39933" xr:uid="{00000000-0005-0000-0000-0000370D0000}"/>
    <cellStyle name="Standard 5 3 2 2 3 2 4 4" xfId="53424" xr:uid="{00000000-0005-0000-0000-0000370D0000}"/>
    <cellStyle name="Standard 5 3 2 2 3 2 5" xfId="16380" xr:uid="{00000000-0005-0000-0000-0000370D0000}"/>
    <cellStyle name="Standard 5 3 2 2 3 2 6" xfId="29864" xr:uid="{00000000-0005-0000-0000-0000370D0000}"/>
    <cellStyle name="Standard 5 3 2 2 3 2 7" xfId="43355" xr:uid="{00000000-0005-0000-0000-0000370D0000}"/>
    <cellStyle name="Standard 5 3 2 2 3 3" xfId="5159" xr:uid="{00000000-0005-0000-0000-0000360D0000}"/>
    <cellStyle name="Standard 5 3 2 2 3 3 2" xfId="18610" xr:uid="{00000000-0005-0000-0000-0000360D0000}"/>
    <cellStyle name="Standard 5 3 2 2 3 3 3" xfId="32094" xr:uid="{00000000-0005-0000-0000-0000360D0000}"/>
    <cellStyle name="Standard 5 3 2 2 3 3 4" xfId="45585" xr:uid="{00000000-0005-0000-0000-0000360D0000}"/>
    <cellStyle name="Standard 5 3 2 2 3 4" xfId="8515" xr:uid="{00000000-0005-0000-0000-0000360D0000}"/>
    <cellStyle name="Standard 5 3 2 2 3 4 2" xfId="21966" xr:uid="{00000000-0005-0000-0000-0000360D0000}"/>
    <cellStyle name="Standard 5 3 2 2 3 4 3" xfId="35450" xr:uid="{00000000-0005-0000-0000-0000360D0000}"/>
    <cellStyle name="Standard 5 3 2 2 3 4 4" xfId="48941" xr:uid="{00000000-0005-0000-0000-0000360D0000}"/>
    <cellStyle name="Standard 5 3 2 2 3 5" xfId="11871" xr:uid="{00000000-0005-0000-0000-0000360D0000}"/>
    <cellStyle name="Standard 5 3 2 2 3 5 2" xfId="25322" xr:uid="{00000000-0005-0000-0000-0000360D0000}"/>
    <cellStyle name="Standard 5 3 2 2 3 5 3" xfId="38806" xr:uid="{00000000-0005-0000-0000-0000360D0000}"/>
    <cellStyle name="Standard 5 3 2 2 3 5 4" xfId="52297" xr:uid="{00000000-0005-0000-0000-0000360D0000}"/>
    <cellStyle name="Standard 5 3 2 2 3 6" xfId="15253" xr:uid="{00000000-0005-0000-0000-0000360D0000}"/>
    <cellStyle name="Standard 5 3 2 2 3 7" xfId="28737" xr:uid="{00000000-0005-0000-0000-0000360D0000}"/>
    <cellStyle name="Standard 5 3 2 2 3 8" xfId="42228" xr:uid="{00000000-0005-0000-0000-0000360D0000}"/>
    <cellStyle name="Standard 5 3 2 2 4" xfId="2364" xr:uid="{00000000-0005-0000-0000-0000380D0000}"/>
    <cellStyle name="Standard 5 3 2 2 4 2" xfId="5726" xr:uid="{00000000-0005-0000-0000-0000380D0000}"/>
    <cellStyle name="Standard 5 3 2 2 4 2 2" xfId="19177" xr:uid="{00000000-0005-0000-0000-0000380D0000}"/>
    <cellStyle name="Standard 5 3 2 2 4 2 3" xfId="32661" xr:uid="{00000000-0005-0000-0000-0000380D0000}"/>
    <cellStyle name="Standard 5 3 2 2 4 2 4" xfId="46152" xr:uid="{00000000-0005-0000-0000-0000380D0000}"/>
    <cellStyle name="Standard 5 3 2 2 4 3" xfId="9082" xr:uid="{00000000-0005-0000-0000-0000380D0000}"/>
    <cellStyle name="Standard 5 3 2 2 4 3 2" xfId="22533" xr:uid="{00000000-0005-0000-0000-0000380D0000}"/>
    <cellStyle name="Standard 5 3 2 2 4 3 3" xfId="36017" xr:uid="{00000000-0005-0000-0000-0000380D0000}"/>
    <cellStyle name="Standard 5 3 2 2 4 3 4" xfId="49508" xr:uid="{00000000-0005-0000-0000-0000380D0000}"/>
    <cellStyle name="Standard 5 3 2 2 4 4" xfId="12438" xr:uid="{00000000-0005-0000-0000-0000380D0000}"/>
    <cellStyle name="Standard 5 3 2 2 4 4 2" xfId="25889" xr:uid="{00000000-0005-0000-0000-0000380D0000}"/>
    <cellStyle name="Standard 5 3 2 2 4 4 3" xfId="39373" xr:uid="{00000000-0005-0000-0000-0000380D0000}"/>
    <cellStyle name="Standard 5 3 2 2 4 4 4" xfId="52864" xr:uid="{00000000-0005-0000-0000-0000380D0000}"/>
    <cellStyle name="Standard 5 3 2 2 4 5" xfId="15820" xr:uid="{00000000-0005-0000-0000-0000380D0000}"/>
    <cellStyle name="Standard 5 3 2 2 4 6" xfId="29304" xr:uid="{00000000-0005-0000-0000-0000380D0000}"/>
    <cellStyle name="Standard 5 3 2 2 4 7" xfId="42795" xr:uid="{00000000-0005-0000-0000-0000380D0000}"/>
    <cellStyle name="Standard 5 3 2 2 5" xfId="3470" xr:uid="{00000000-0005-0000-0000-0000390D0000}"/>
    <cellStyle name="Standard 5 3 2 2 5 2" xfId="6831" xr:uid="{00000000-0005-0000-0000-0000390D0000}"/>
    <cellStyle name="Standard 5 3 2 2 5 2 2" xfId="20282" xr:uid="{00000000-0005-0000-0000-0000390D0000}"/>
    <cellStyle name="Standard 5 3 2 2 5 2 3" xfId="33766" xr:uid="{00000000-0005-0000-0000-0000390D0000}"/>
    <cellStyle name="Standard 5 3 2 2 5 2 4" xfId="47257" xr:uid="{00000000-0005-0000-0000-0000390D0000}"/>
    <cellStyle name="Standard 5 3 2 2 5 3" xfId="10187" xr:uid="{00000000-0005-0000-0000-0000390D0000}"/>
    <cellStyle name="Standard 5 3 2 2 5 3 2" xfId="23638" xr:uid="{00000000-0005-0000-0000-0000390D0000}"/>
    <cellStyle name="Standard 5 3 2 2 5 3 3" xfId="37122" xr:uid="{00000000-0005-0000-0000-0000390D0000}"/>
    <cellStyle name="Standard 5 3 2 2 5 3 4" xfId="50613" xr:uid="{00000000-0005-0000-0000-0000390D0000}"/>
    <cellStyle name="Standard 5 3 2 2 5 4" xfId="13543" xr:uid="{00000000-0005-0000-0000-0000390D0000}"/>
    <cellStyle name="Standard 5 3 2 2 5 4 2" xfId="26994" xr:uid="{00000000-0005-0000-0000-0000390D0000}"/>
    <cellStyle name="Standard 5 3 2 2 5 4 3" xfId="40478" xr:uid="{00000000-0005-0000-0000-0000390D0000}"/>
    <cellStyle name="Standard 5 3 2 2 5 4 4" xfId="53969" xr:uid="{00000000-0005-0000-0000-0000390D0000}"/>
    <cellStyle name="Standard 5 3 2 2 5 5" xfId="16925" xr:uid="{00000000-0005-0000-0000-0000390D0000}"/>
    <cellStyle name="Standard 5 3 2 2 5 6" xfId="30409" xr:uid="{00000000-0005-0000-0000-0000390D0000}"/>
    <cellStyle name="Standard 5 3 2 2 5 7" xfId="43900" xr:uid="{00000000-0005-0000-0000-0000390D0000}"/>
    <cellStyle name="Standard 5 3 2 2 6" xfId="4050" xr:uid="{00000000-0005-0000-0000-00003A0D0000}"/>
    <cellStyle name="Standard 5 3 2 2 6 2" xfId="7407" xr:uid="{00000000-0005-0000-0000-00003A0D0000}"/>
    <cellStyle name="Standard 5 3 2 2 6 2 2" xfId="20858" xr:uid="{00000000-0005-0000-0000-00003A0D0000}"/>
    <cellStyle name="Standard 5 3 2 2 6 2 3" xfId="34342" xr:uid="{00000000-0005-0000-0000-00003A0D0000}"/>
    <cellStyle name="Standard 5 3 2 2 6 2 4" xfId="47833" xr:uid="{00000000-0005-0000-0000-00003A0D0000}"/>
    <cellStyle name="Standard 5 3 2 2 6 3" xfId="10763" xr:uid="{00000000-0005-0000-0000-00003A0D0000}"/>
    <cellStyle name="Standard 5 3 2 2 6 3 2" xfId="24214" xr:uid="{00000000-0005-0000-0000-00003A0D0000}"/>
    <cellStyle name="Standard 5 3 2 2 6 3 3" xfId="37698" xr:uid="{00000000-0005-0000-0000-00003A0D0000}"/>
    <cellStyle name="Standard 5 3 2 2 6 3 4" xfId="51189" xr:uid="{00000000-0005-0000-0000-00003A0D0000}"/>
    <cellStyle name="Standard 5 3 2 2 6 4" xfId="14119" xr:uid="{00000000-0005-0000-0000-00003A0D0000}"/>
    <cellStyle name="Standard 5 3 2 2 6 4 2" xfId="27570" xr:uid="{00000000-0005-0000-0000-00003A0D0000}"/>
    <cellStyle name="Standard 5 3 2 2 6 4 3" xfId="41054" xr:uid="{00000000-0005-0000-0000-00003A0D0000}"/>
    <cellStyle name="Standard 5 3 2 2 6 4 4" xfId="54545" xr:uid="{00000000-0005-0000-0000-00003A0D0000}"/>
    <cellStyle name="Standard 5 3 2 2 6 5" xfId="17501" xr:uid="{00000000-0005-0000-0000-00003A0D0000}"/>
    <cellStyle name="Standard 5 3 2 2 6 6" xfId="30985" xr:uid="{00000000-0005-0000-0000-00003A0D0000}"/>
    <cellStyle name="Standard 5 3 2 2 6 7" xfId="44476" xr:uid="{00000000-0005-0000-0000-00003A0D0000}"/>
    <cellStyle name="Standard 5 3 2 2 7" xfId="4600" xr:uid="{00000000-0005-0000-0000-00002F0D0000}"/>
    <cellStyle name="Standard 5 3 2 2 7 2" xfId="18051" xr:uid="{00000000-0005-0000-0000-00002F0D0000}"/>
    <cellStyle name="Standard 5 3 2 2 7 3" xfId="31535" xr:uid="{00000000-0005-0000-0000-00002F0D0000}"/>
    <cellStyle name="Standard 5 3 2 2 7 4" xfId="45026" xr:uid="{00000000-0005-0000-0000-00002F0D0000}"/>
    <cellStyle name="Standard 5 3 2 2 8" xfId="7956" xr:uid="{00000000-0005-0000-0000-00002F0D0000}"/>
    <cellStyle name="Standard 5 3 2 2 8 2" xfId="21407" xr:uid="{00000000-0005-0000-0000-00002F0D0000}"/>
    <cellStyle name="Standard 5 3 2 2 8 3" xfId="34891" xr:uid="{00000000-0005-0000-0000-00002F0D0000}"/>
    <cellStyle name="Standard 5 3 2 2 8 4" xfId="48382" xr:uid="{00000000-0005-0000-0000-00002F0D0000}"/>
    <cellStyle name="Standard 5 3 2 2 9" xfId="11312" xr:uid="{00000000-0005-0000-0000-00002F0D0000}"/>
    <cellStyle name="Standard 5 3 2 2 9 2" xfId="24763" xr:uid="{00000000-0005-0000-0000-00002F0D0000}"/>
    <cellStyle name="Standard 5 3 2 2 9 3" xfId="38247" xr:uid="{00000000-0005-0000-0000-00002F0D0000}"/>
    <cellStyle name="Standard 5 3 2 2 9 4" xfId="51738" xr:uid="{00000000-0005-0000-0000-00002F0D0000}"/>
    <cellStyle name="Standard 5 3 2 3" xfId="1305" xr:uid="{00000000-0005-0000-0000-00003B0D0000}"/>
    <cellStyle name="Standard 5 3 2 3 10" xfId="14779" xr:uid="{00000000-0005-0000-0000-00003B0D0000}"/>
    <cellStyle name="Standard 5 3 2 3 11" xfId="28262" xr:uid="{00000000-0005-0000-0000-00003B0D0000}"/>
    <cellStyle name="Standard 5 3 2 3 12" xfId="41753" xr:uid="{00000000-0005-0000-0000-00003B0D0000}"/>
    <cellStyle name="Standard 5 3 2 3 2" xfId="1544" xr:uid="{00000000-0005-0000-0000-00003C0D0000}"/>
    <cellStyle name="Standard 5 3 2 3 2 10" xfId="28512" xr:uid="{00000000-0005-0000-0000-00003C0D0000}"/>
    <cellStyle name="Standard 5 3 2 3 2 11" xfId="42003" xr:uid="{00000000-0005-0000-0000-00003C0D0000}"/>
    <cellStyle name="Standard 5 3 2 3 2 2" xfId="2120" xr:uid="{00000000-0005-0000-0000-00003D0D0000}"/>
    <cellStyle name="Standard 5 3 2 3 2 2 2" xfId="3261" xr:uid="{00000000-0005-0000-0000-00003E0D0000}"/>
    <cellStyle name="Standard 5 3 2 3 2 2 2 2" xfId="6622" xr:uid="{00000000-0005-0000-0000-00003E0D0000}"/>
    <cellStyle name="Standard 5 3 2 3 2 2 2 2 2" xfId="20073" xr:uid="{00000000-0005-0000-0000-00003E0D0000}"/>
    <cellStyle name="Standard 5 3 2 3 2 2 2 2 3" xfId="33557" xr:uid="{00000000-0005-0000-0000-00003E0D0000}"/>
    <cellStyle name="Standard 5 3 2 3 2 2 2 2 4" xfId="47048" xr:uid="{00000000-0005-0000-0000-00003E0D0000}"/>
    <cellStyle name="Standard 5 3 2 3 2 2 2 3" xfId="9978" xr:uid="{00000000-0005-0000-0000-00003E0D0000}"/>
    <cellStyle name="Standard 5 3 2 3 2 2 2 3 2" xfId="23429" xr:uid="{00000000-0005-0000-0000-00003E0D0000}"/>
    <cellStyle name="Standard 5 3 2 3 2 2 2 3 3" xfId="36913" xr:uid="{00000000-0005-0000-0000-00003E0D0000}"/>
    <cellStyle name="Standard 5 3 2 3 2 2 2 3 4" xfId="50404" xr:uid="{00000000-0005-0000-0000-00003E0D0000}"/>
    <cellStyle name="Standard 5 3 2 3 2 2 2 4" xfId="13334" xr:uid="{00000000-0005-0000-0000-00003E0D0000}"/>
    <cellStyle name="Standard 5 3 2 3 2 2 2 4 2" xfId="26785" xr:uid="{00000000-0005-0000-0000-00003E0D0000}"/>
    <cellStyle name="Standard 5 3 2 3 2 2 2 4 3" xfId="40269" xr:uid="{00000000-0005-0000-0000-00003E0D0000}"/>
    <cellStyle name="Standard 5 3 2 3 2 2 2 4 4" xfId="53760" xr:uid="{00000000-0005-0000-0000-00003E0D0000}"/>
    <cellStyle name="Standard 5 3 2 3 2 2 2 5" xfId="16716" xr:uid="{00000000-0005-0000-0000-00003E0D0000}"/>
    <cellStyle name="Standard 5 3 2 3 2 2 2 6" xfId="30200" xr:uid="{00000000-0005-0000-0000-00003E0D0000}"/>
    <cellStyle name="Standard 5 3 2 3 2 2 2 7" xfId="43691" xr:uid="{00000000-0005-0000-0000-00003E0D0000}"/>
    <cellStyle name="Standard 5 3 2 3 2 2 3" xfId="5495" xr:uid="{00000000-0005-0000-0000-00003D0D0000}"/>
    <cellStyle name="Standard 5 3 2 3 2 2 3 2" xfId="18946" xr:uid="{00000000-0005-0000-0000-00003D0D0000}"/>
    <cellStyle name="Standard 5 3 2 3 2 2 3 3" xfId="32430" xr:uid="{00000000-0005-0000-0000-00003D0D0000}"/>
    <cellStyle name="Standard 5 3 2 3 2 2 3 4" xfId="45921" xr:uid="{00000000-0005-0000-0000-00003D0D0000}"/>
    <cellStyle name="Standard 5 3 2 3 2 2 4" xfId="8851" xr:uid="{00000000-0005-0000-0000-00003D0D0000}"/>
    <cellStyle name="Standard 5 3 2 3 2 2 4 2" xfId="22302" xr:uid="{00000000-0005-0000-0000-00003D0D0000}"/>
    <cellStyle name="Standard 5 3 2 3 2 2 4 3" xfId="35786" xr:uid="{00000000-0005-0000-0000-00003D0D0000}"/>
    <cellStyle name="Standard 5 3 2 3 2 2 4 4" xfId="49277" xr:uid="{00000000-0005-0000-0000-00003D0D0000}"/>
    <cellStyle name="Standard 5 3 2 3 2 2 5" xfId="12207" xr:uid="{00000000-0005-0000-0000-00003D0D0000}"/>
    <cellStyle name="Standard 5 3 2 3 2 2 5 2" xfId="25658" xr:uid="{00000000-0005-0000-0000-00003D0D0000}"/>
    <cellStyle name="Standard 5 3 2 3 2 2 5 3" xfId="39142" xr:uid="{00000000-0005-0000-0000-00003D0D0000}"/>
    <cellStyle name="Standard 5 3 2 3 2 2 5 4" xfId="52633" xr:uid="{00000000-0005-0000-0000-00003D0D0000}"/>
    <cellStyle name="Standard 5 3 2 3 2 2 6" xfId="15589" xr:uid="{00000000-0005-0000-0000-00003D0D0000}"/>
    <cellStyle name="Standard 5 3 2 3 2 2 7" xfId="29073" xr:uid="{00000000-0005-0000-0000-00003D0D0000}"/>
    <cellStyle name="Standard 5 3 2 3 2 2 8" xfId="42564" xr:uid="{00000000-0005-0000-0000-00003D0D0000}"/>
    <cellStyle name="Standard 5 3 2 3 2 3" xfId="2701" xr:uid="{00000000-0005-0000-0000-00003F0D0000}"/>
    <cellStyle name="Standard 5 3 2 3 2 3 2" xfId="6062" xr:uid="{00000000-0005-0000-0000-00003F0D0000}"/>
    <cellStyle name="Standard 5 3 2 3 2 3 2 2" xfId="19513" xr:uid="{00000000-0005-0000-0000-00003F0D0000}"/>
    <cellStyle name="Standard 5 3 2 3 2 3 2 3" xfId="32997" xr:uid="{00000000-0005-0000-0000-00003F0D0000}"/>
    <cellStyle name="Standard 5 3 2 3 2 3 2 4" xfId="46488" xr:uid="{00000000-0005-0000-0000-00003F0D0000}"/>
    <cellStyle name="Standard 5 3 2 3 2 3 3" xfId="9418" xr:uid="{00000000-0005-0000-0000-00003F0D0000}"/>
    <cellStyle name="Standard 5 3 2 3 2 3 3 2" xfId="22869" xr:uid="{00000000-0005-0000-0000-00003F0D0000}"/>
    <cellStyle name="Standard 5 3 2 3 2 3 3 3" xfId="36353" xr:uid="{00000000-0005-0000-0000-00003F0D0000}"/>
    <cellStyle name="Standard 5 3 2 3 2 3 3 4" xfId="49844" xr:uid="{00000000-0005-0000-0000-00003F0D0000}"/>
    <cellStyle name="Standard 5 3 2 3 2 3 4" xfId="12774" xr:uid="{00000000-0005-0000-0000-00003F0D0000}"/>
    <cellStyle name="Standard 5 3 2 3 2 3 4 2" xfId="26225" xr:uid="{00000000-0005-0000-0000-00003F0D0000}"/>
    <cellStyle name="Standard 5 3 2 3 2 3 4 3" xfId="39709" xr:uid="{00000000-0005-0000-0000-00003F0D0000}"/>
    <cellStyle name="Standard 5 3 2 3 2 3 4 4" xfId="53200" xr:uid="{00000000-0005-0000-0000-00003F0D0000}"/>
    <cellStyle name="Standard 5 3 2 3 2 3 5" xfId="16156" xr:uid="{00000000-0005-0000-0000-00003F0D0000}"/>
    <cellStyle name="Standard 5 3 2 3 2 3 6" xfId="29640" xr:uid="{00000000-0005-0000-0000-00003F0D0000}"/>
    <cellStyle name="Standard 5 3 2 3 2 3 7" xfId="43131" xr:uid="{00000000-0005-0000-0000-00003F0D0000}"/>
    <cellStyle name="Standard 5 3 2 3 2 4" xfId="3806" xr:uid="{00000000-0005-0000-0000-0000400D0000}"/>
    <cellStyle name="Standard 5 3 2 3 2 4 2" xfId="7167" xr:uid="{00000000-0005-0000-0000-0000400D0000}"/>
    <cellStyle name="Standard 5 3 2 3 2 4 2 2" xfId="20618" xr:uid="{00000000-0005-0000-0000-0000400D0000}"/>
    <cellStyle name="Standard 5 3 2 3 2 4 2 3" xfId="34102" xr:uid="{00000000-0005-0000-0000-0000400D0000}"/>
    <cellStyle name="Standard 5 3 2 3 2 4 2 4" xfId="47593" xr:uid="{00000000-0005-0000-0000-0000400D0000}"/>
    <cellStyle name="Standard 5 3 2 3 2 4 3" xfId="10523" xr:uid="{00000000-0005-0000-0000-0000400D0000}"/>
    <cellStyle name="Standard 5 3 2 3 2 4 3 2" xfId="23974" xr:uid="{00000000-0005-0000-0000-0000400D0000}"/>
    <cellStyle name="Standard 5 3 2 3 2 4 3 3" xfId="37458" xr:uid="{00000000-0005-0000-0000-0000400D0000}"/>
    <cellStyle name="Standard 5 3 2 3 2 4 3 4" xfId="50949" xr:uid="{00000000-0005-0000-0000-0000400D0000}"/>
    <cellStyle name="Standard 5 3 2 3 2 4 4" xfId="13879" xr:uid="{00000000-0005-0000-0000-0000400D0000}"/>
    <cellStyle name="Standard 5 3 2 3 2 4 4 2" xfId="27330" xr:uid="{00000000-0005-0000-0000-0000400D0000}"/>
    <cellStyle name="Standard 5 3 2 3 2 4 4 3" xfId="40814" xr:uid="{00000000-0005-0000-0000-0000400D0000}"/>
    <cellStyle name="Standard 5 3 2 3 2 4 4 4" xfId="54305" xr:uid="{00000000-0005-0000-0000-0000400D0000}"/>
    <cellStyle name="Standard 5 3 2 3 2 4 5" xfId="17261" xr:uid="{00000000-0005-0000-0000-0000400D0000}"/>
    <cellStyle name="Standard 5 3 2 3 2 4 6" xfId="30745" xr:uid="{00000000-0005-0000-0000-0000400D0000}"/>
    <cellStyle name="Standard 5 3 2 3 2 4 7" xfId="44236" xr:uid="{00000000-0005-0000-0000-0000400D0000}"/>
    <cellStyle name="Standard 5 3 2 3 2 5" xfId="4386" xr:uid="{00000000-0005-0000-0000-0000410D0000}"/>
    <cellStyle name="Standard 5 3 2 3 2 5 2" xfId="7743" xr:uid="{00000000-0005-0000-0000-0000410D0000}"/>
    <cellStyle name="Standard 5 3 2 3 2 5 2 2" xfId="21194" xr:uid="{00000000-0005-0000-0000-0000410D0000}"/>
    <cellStyle name="Standard 5 3 2 3 2 5 2 3" xfId="34678" xr:uid="{00000000-0005-0000-0000-0000410D0000}"/>
    <cellStyle name="Standard 5 3 2 3 2 5 2 4" xfId="48169" xr:uid="{00000000-0005-0000-0000-0000410D0000}"/>
    <cellStyle name="Standard 5 3 2 3 2 5 3" xfId="11099" xr:uid="{00000000-0005-0000-0000-0000410D0000}"/>
    <cellStyle name="Standard 5 3 2 3 2 5 3 2" xfId="24550" xr:uid="{00000000-0005-0000-0000-0000410D0000}"/>
    <cellStyle name="Standard 5 3 2 3 2 5 3 3" xfId="38034" xr:uid="{00000000-0005-0000-0000-0000410D0000}"/>
    <cellStyle name="Standard 5 3 2 3 2 5 3 4" xfId="51525" xr:uid="{00000000-0005-0000-0000-0000410D0000}"/>
    <cellStyle name="Standard 5 3 2 3 2 5 4" xfId="14455" xr:uid="{00000000-0005-0000-0000-0000410D0000}"/>
    <cellStyle name="Standard 5 3 2 3 2 5 4 2" xfId="27906" xr:uid="{00000000-0005-0000-0000-0000410D0000}"/>
    <cellStyle name="Standard 5 3 2 3 2 5 4 3" xfId="41390" xr:uid="{00000000-0005-0000-0000-0000410D0000}"/>
    <cellStyle name="Standard 5 3 2 3 2 5 4 4" xfId="54881" xr:uid="{00000000-0005-0000-0000-0000410D0000}"/>
    <cellStyle name="Standard 5 3 2 3 2 5 5" xfId="17837" xr:uid="{00000000-0005-0000-0000-0000410D0000}"/>
    <cellStyle name="Standard 5 3 2 3 2 5 6" xfId="31321" xr:uid="{00000000-0005-0000-0000-0000410D0000}"/>
    <cellStyle name="Standard 5 3 2 3 2 5 7" xfId="44812" xr:uid="{00000000-0005-0000-0000-0000410D0000}"/>
    <cellStyle name="Standard 5 3 2 3 2 6" xfId="4936" xr:uid="{00000000-0005-0000-0000-00003C0D0000}"/>
    <cellStyle name="Standard 5 3 2 3 2 6 2" xfId="18387" xr:uid="{00000000-0005-0000-0000-00003C0D0000}"/>
    <cellStyle name="Standard 5 3 2 3 2 6 3" xfId="31871" xr:uid="{00000000-0005-0000-0000-00003C0D0000}"/>
    <cellStyle name="Standard 5 3 2 3 2 6 4" xfId="45362" xr:uid="{00000000-0005-0000-0000-00003C0D0000}"/>
    <cellStyle name="Standard 5 3 2 3 2 7" xfId="8292" xr:uid="{00000000-0005-0000-0000-00003C0D0000}"/>
    <cellStyle name="Standard 5 3 2 3 2 7 2" xfId="21743" xr:uid="{00000000-0005-0000-0000-00003C0D0000}"/>
    <cellStyle name="Standard 5 3 2 3 2 7 3" xfId="35227" xr:uid="{00000000-0005-0000-0000-00003C0D0000}"/>
    <cellStyle name="Standard 5 3 2 3 2 7 4" xfId="48718" xr:uid="{00000000-0005-0000-0000-00003C0D0000}"/>
    <cellStyle name="Standard 5 3 2 3 2 8" xfId="11648" xr:uid="{00000000-0005-0000-0000-00003C0D0000}"/>
    <cellStyle name="Standard 5 3 2 3 2 8 2" xfId="25099" xr:uid="{00000000-0005-0000-0000-00003C0D0000}"/>
    <cellStyle name="Standard 5 3 2 3 2 8 3" xfId="38583" xr:uid="{00000000-0005-0000-0000-00003C0D0000}"/>
    <cellStyle name="Standard 5 3 2 3 2 8 4" xfId="52074" xr:uid="{00000000-0005-0000-0000-00003C0D0000}"/>
    <cellStyle name="Standard 5 3 2 3 2 9" xfId="15029" xr:uid="{00000000-0005-0000-0000-00003C0D0000}"/>
    <cellStyle name="Standard 5 3 2 3 3" xfId="1871" xr:uid="{00000000-0005-0000-0000-0000420D0000}"/>
    <cellStyle name="Standard 5 3 2 3 3 2" xfId="3011" xr:uid="{00000000-0005-0000-0000-0000430D0000}"/>
    <cellStyle name="Standard 5 3 2 3 3 2 2" xfId="6372" xr:uid="{00000000-0005-0000-0000-0000430D0000}"/>
    <cellStyle name="Standard 5 3 2 3 3 2 2 2" xfId="19823" xr:uid="{00000000-0005-0000-0000-0000430D0000}"/>
    <cellStyle name="Standard 5 3 2 3 3 2 2 3" xfId="33307" xr:uid="{00000000-0005-0000-0000-0000430D0000}"/>
    <cellStyle name="Standard 5 3 2 3 3 2 2 4" xfId="46798" xr:uid="{00000000-0005-0000-0000-0000430D0000}"/>
    <cellStyle name="Standard 5 3 2 3 3 2 3" xfId="9728" xr:uid="{00000000-0005-0000-0000-0000430D0000}"/>
    <cellStyle name="Standard 5 3 2 3 3 2 3 2" xfId="23179" xr:uid="{00000000-0005-0000-0000-0000430D0000}"/>
    <cellStyle name="Standard 5 3 2 3 3 2 3 3" xfId="36663" xr:uid="{00000000-0005-0000-0000-0000430D0000}"/>
    <cellStyle name="Standard 5 3 2 3 3 2 3 4" xfId="50154" xr:uid="{00000000-0005-0000-0000-0000430D0000}"/>
    <cellStyle name="Standard 5 3 2 3 3 2 4" xfId="13084" xr:uid="{00000000-0005-0000-0000-0000430D0000}"/>
    <cellStyle name="Standard 5 3 2 3 3 2 4 2" xfId="26535" xr:uid="{00000000-0005-0000-0000-0000430D0000}"/>
    <cellStyle name="Standard 5 3 2 3 3 2 4 3" xfId="40019" xr:uid="{00000000-0005-0000-0000-0000430D0000}"/>
    <cellStyle name="Standard 5 3 2 3 3 2 4 4" xfId="53510" xr:uid="{00000000-0005-0000-0000-0000430D0000}"/>
    <cellStyle name="Standard 5 3 2 3 3 2 5" xfId="16466" xr:uid="{00000000-0005-0000-0000-0000430D0000}"/>
    <cellStyle name="Standard 5 3 2 3 3 2 6" xfId="29950" xr:uid="{00000000-0005-0000-0000-0000430D0000}"/>
    <cellStyle name="Standard 5 3 2 3 3 2 7" xfId="43441" xr:uid="{00000000-0005-0000-0000-0000430D0000}"/>
    <cellStyle name="Standard 5 3 2 3 3 3" xfId="5245" xr:uid="{00000000-0005-0000-0000-0000420D0000}"/>
    <cellStyle name="Standard 5 3 2 3 3 3 2" xfId="18696" xr:uid="{00000000-0005-0000-0000-0000420D0000}"/>
    <cellStyle name="Standard 5 3 2 3 3 3 3" xfId="32180" xr:uid="{00000000-0005-0000-0000-0000420D0000}"/>
    <cellStyle name="Standard 5 3 2 3 3 3 4" xfId="45671" xr:uid="{00000000-0005-0000-0000-0000420D0000}"/>
    <cellStyle name="Standard 5 3 2 3 3 4" xfId="8601" xr:uid="{00000000-0005-0000-0000-0000420D0000}"/>
    <cellStyle name="Standard 5 3 2 3 3 4 2" xfId="22052" xr:uid="{00000000-0005-0000-0000-0000420D0000}"/>
    <cellStyle name="Standard 5 3 2 3 3 4 3" xfId="35536" xr:uid="{00000000-0005-0000-0000-0000420D0000}"/>
    <cellStyle name="Standard 5 3 2 3 3 4 4" xfId="49027" xr:uid="{00000000-0005-0000-0000-0000420D0000}"/>
    <cellStyle name="Standard 5 3 2 3 3 5" xfId="11957" xr:uid="{00000000-0005-0000-0000-0000420D0000}"/>
    <cellStyle name="Standard 5 3 2 3 3 5 2" xfId="25408" xr:uid="{00000000-0005-0000-0000-0000420D0000}"/>
    <cellStyle name="Standard 5 3 2 3 3 5 3" xfId="38892" xr:uid="{00000000-0005-0000-0000-0000420D0000}"/>
    <cellStyle name="Standard 5 3 2 3 3 5 4" xfId="52383" xr:uid="{00000000-0005-0000-0000-0000420D0000}"/>
    <cellStyle name="Standard 5 3 2 3 3 6" xfId="15339" xr:uid="{00000000-0005-0000-0000-0000420D0000}"/>
    <cellStyle name="Standard 5 3 2 3 3 7" xfId="28823" xr:uid="{00000000-0005-0000-0000-0000420D0000}"/>
    <cellStyle name="Standard 5 3 2 3 3 8" xfId="42314" xr:uid="{00000000-0005-0000-0000-0000420D0000}"/>
    <cellStyle name="Standard 5 3 2 3 4" xfId="2450" xr:uid="{00000000-0005-0000-0000-0000440D0000}"/>
    <cellStyle name="Standard 5 3 2 3 4 2" xfId="5812" xr:uid="{00000000-0005-0000-0000-0000440D0000}"/>
    <cellStyle name="Standard 5 3 2 3 4 2 2" xfId="19263" xr:uid="{00000000-0005-0000-0000-0000440D0000}"/>
    <cellStyle name="Standard 5 3 2 3 4 2 3" xfId="32747" xr:uid="{00000000-0005-0000-0000-0000440D0000}"/>
    <cellStyle name="Standard 5 3 2 3 4 2 4" xfId="46238" xr:uid="{00000000-0005-0000-0000-0000440D0000}"/>
    <cellStyle name="Standard 5 3 2 3 4 3" xfId="9168" xr:uid="{00000000-0005-0000-0000-0000440D0000}"/>
    <cellStyle name="Standard 5 3 2 3 4 3 2" xfId="22619" xr:uid="{00000000-0005-0000-0000-0000440D0000}"/>
    <cellStyle name="Standard 5 3 2 3 4 3 3" xfId="36103" xr:uid="{00000000-0005-0000-0000-0000440D0000}"/>
    <cellStyle name="Standard 5 3 2 3 4 3 4" xfId="49594" xr:uid="{00000000-0005-0000-0000-0000440D0000}"/>
    <cellStyle name="Standard 5 3 2 3 4 4" xfId="12524" xr:uid="{00000000-0005-0000-0000-0000440D0000}"/>
    <cellStyle name="Standard 5 3 2 3 4 4 2" xfId="25975" xr:uid="{00000000-0005-0000-0000-0000440D0000}"/>
    <cellStyle name="Standard 5 3 2 3 4 4 3" xfId="39459" xr:uid="{00000000-0005-0000-0000-0000440D0000}"/>
    <cellStyle name="Standard 5 3 2 3 4 4 4" xfId="52950" xr:uid="{00000000-0005-0000-0000-0000440D0000}"/>
    <cellStyle name="Standard 5 3 2 3 4 5" xfId="15906" xr:uid="{00000000-0005-0000-0000-0000440D0000}"/>
    <cellStyle name="Standard 5 3 2 3 4 6" xfId="29390" xr:uid="{00000000-0005-0000-0000-0000440D0000}"/>
    <cellStyle name="Standard 5 3 2 3 4 7" xfId="42881" xr:uid="{00000000-0005-0000-0000-0000440D0000}"/>
    <cellStyle name="Standard 5 3 2 3 5" xfId="3556" xr:uid="{00000000-0005-0000-0000-0000450D0000}"/>
    <cellStyle name="Standard 5 3 2 3 5 2" xfId="6917" xr:uid="{00000000-0005-0000-0000-0000450D0000}"/>
    <cellStyle name="Standard 5 3 2 3 5 2 2" xfId="20368" xr:uid="{00000000-0005-0000-0000-0000450D0000}"/>
    <cellStyle name="Standard 5 3 2 3 5 2 3" xfId="33852" xr:uid="{00000000-0005-0000-0000-0000450D0000}"/>
    <cellStyle name="Standard 5 3 2 3 5 2 4" xfId="47343" xr:uid="{00000000-0005-0000-0000-0000450D0000}"/>
    <cellStyle name="Standard 5 3 2 3 5 3" xfId="10273" xr:uid="{00000000-0005-0000-0000-0000450D0000}"/>
    <cellStyle name="Standard 5 3 2 3 5 3 2" xfId="23724" xr:uid="{00000000-0005-0000-0000-0000450D0000}"/>
    <cellStyle name="Standard 5 3 2 3 5 3 3" xfId="37208" xr:uid="{00000000-0005-0000-0000-0000450D0000}"/>
    <cellStyle name="Standard 5 3 2 3 5 3 4" xfId="50699" xr:uid="{00000000-0005-0000-0000-0000450D0000}"/>
    <cellStyle name="Standard 5 3 2 3 5 4" xfId="13629" xr:uid="{00000000-0005-0000-0000-0000450D0000}"/>
    <cellStyle name="Standard 5 3 2 3 5 4 2" xfId="27080" xr:uid="{00000000-0005-0000-0000-0000450D0000}"/>
    <cellStyle name="Standard 5 3 2 3 5 4 3" xfId="40564" xr:uid="{00000000-0005-0000-0000-0000450D0000}"/>
    <cellStyle name="Standard 5 3 2 3 5 4 4" xfId="54055" xr:uid="{00000000-0005-0000-0000-0000450D0000}"/>
    <cellStyle name="Standard 5 3 2 3 5 5" xfId="17011" xr:uid="{00000000-0005-0000-0000-0000450D0000}"/>
    <cellStyle name="Standard 5 3 2 3 5 6" xfId="30495" xr:uid="{00000000-0005-0000-0000-0000450D0000}"/>
    <cellStyle name="Standard 5 3 2 3 5 7" xfId="43986" xr:uid="{00000000-0005-0000-0000-0000450D0000}"/>
    <cellStyle name="Standard 5 3 2 3 6" xfId="4136" xr:uid="{00000000-0005-0000-0000-0000460D0000}"/>
    <cellStyle name="Standard 5 3 2 3 6 2" xfId="7493" xr:uid="{00000000-0005-0000-0000-0000460D0000}"/>
    <cellStyle name="Standard 5 3 2 3 6 2 2" xfId="20944" xr:uid="{00000000-0005-0000-0000-0000460D0000}"/>
    <cellStyle name="Standard 5 3 2 3 6 2 3" xfId="34428" xr:uid="{00000000-0005-0000-0000-0000460D0000}"/>
    <cellStyle name="Standard 5 3 2 3 6 2 4" xfId="47919" xr:uid="{00000000-0005-0000-0000-0000460D0000}"/>
    <cellStyle name="Standard 5 3 2 3 6 3" xfId="10849" xr:uid="{00000000-0005-0000-0000-0000460D0000}"/>
    <cellStyle name="Standard 5 3 2 3 6 3 2" xfId="24300" xr:uid="{00000000-0005-0000-0000-0000460D0000}"/>
    <cellStyle name="Standard 5 3 2 3 6 3 3" xfId="37784" xr:uid="{00000000-0005-0000-0000-0000460D0000}"/>
    <cellStyle name="Standard 5 3 2 3 6 3 4" xfId="51275" xr:uid="{00000000-0005-0000-0000-0000460D0000}"/>
    <cellStyle name="Standard 5 3 2 3 6 4" xfId="14205" xr:uid="{00000000-0005-0000-0000-0000460D0000}"/>
    <cellStyle name="Standard 5 3 2 3 6 4 2" xfId="27656" xr:uid="{00000000-0005-0000-0000-0000460D0000}"/>
    <cellStyle name="Standard 5 3 2 3 6 4 3" xfId="41140" xr:uid="{00000000-0005-0000-0000-0000460D0000}"/>
    <cellStyle name="Standard 5 3 2 3 6 4 4" xfId="54631" xr:uid="{00000000-0005-0000-0000-0000460D0000}"/>
    <cellStyle name="Standard 5 3 2 3 6 5" xfId="17587" xr:uid="{00000000-0005-0000-0000-0000460D0000}"/>
    <cellStyle name="Standard 5 3 2 3 6 6" xfId="31071" xr:uid="{00000000-0005-0000-0000-0000460D0000}"/>
    <cellStyle name="Standard 5 3 2 3 6 7" xfId="44562" xr:uid="{00000000-0005-0000-0000-0000460D0000}"/>
    <cellStyle name="Standard 5 3 2 3 7" xfId="4686" xr:uid="{00000000-0005-0000-0000-00003B0D0000}"/>
    <cellStyle name="Standard 5 3 2 3 7 2" xfId="18137" xr:uid="{00000000-0005-0000-0000-00003B0D0000}"/>
    <cellStyle name="Standard 5 3 2 3 7 3" xfId="31621" xr:uid="{00000000-0005-0000-0000-00003B0D0000}"/>
    <cellStyle name="Standard 5 3 2 3 7 4" xfId="45112" xr:uid="{00000000-0005-0000-0000-00003B0D0000}"/>
    <cellStyle name="Standard 5 3 2 3 8" xfId="8042" xr:uid="{00000000-0005-0000-0000-00003B0D0000}"/>
    <cellStyle name="Standard 5 3 2 3 8 2" xfId="21493" xr:uid="{00000000-0005-0000-0000-00003B0D0000}"/>
    <cellStyle name="Standard 5 3 2 3 8 3" xfId="34977" xr:uid="{00000000-0005-0000-0000-00003B0D0000}"/>
    <cellStyle name="Standard 5 3 2 3 8 4" xfId="48468" xr:uid="{00000000-0005-0000-0000-00003B0D0000}"/>
    <cellStyle name="Standard 5 3 2 3 9" xfId="11398" xr:uid="{00000000-0005-0000-0000-00003B0D0000}"/>
    <cellStyle name="Standard 5 3 2 3 9 2" xfId="24849" xr:uid="{00000000-0005-0000-0000-00003B0D0000}"/>
    <cellStyle name="Standard 5 3 2 3 9 3" xfId="38333" xr:uid="{00000000-0005-0000-0000-00003B0D0000}"/>
    <cellStyle name="Standard 5 3 2 3 9 4" xfId="51824" xr:uid="{00000000-0005-0000-0000-00003B0D0000}"/>
    <cellStyle name="Standard 5 3 2 4" xfId="1363" xr:uid="{00000000-0005-0000-0000-0000470D0000}"/>
    <cellStyle name="Standard 5 3 2 4 10" xfId="28325" xr:uid="{00000000-0005-0000-0000-0000470D0000}"/>
    <cellStyle name="Standard 5 3 2 4 11" xfId="41816" xr:uid="{00000000-0005-0000-0000-0000470D0000}"/>
    <cellStyle name="Standard 5 3 2 4 2" xfId="1934" xr:uid="{00000000-0005-0000-0000-0000480D0000}"/>
    <cellStyle name="Standard 5 3 2 4 2 2" xfId="3074" xr:uid="{00000000-0005-0000-0000-0000490D0000}"/>
    <cellStyle name="Standard 5 3 2 4 2 2 2" xfId="6435" xr:uid="{00000000-0005-0000-0000-0000490D0000}"/>
    <cellStyle name="Standard 5 3 2 4 2 2 2 2" xfId="19886" xr:uid="{00000000-0005-0000-0000-0000490D0000}"/>
    <cellStyle name="Standard 5 3 2 4 2 2 2 3" xfId="33370" xr:uid="{00000000-0005-0000-0000-0000490D0000}"/>
    <cellStyle name="Standard 5 3 2 4 2 2 2 4" xfId="46861" xr:uid="{00000000-0005-0000-0000-0000490D0000}"/>
    <cellStyle name="Standard 5 3 2 4 2 2 3" xfId="9791" xr:uid="{00000000-0005-0000-0000-0000490D0000}"/>
    <cellStyle name="Standard 5 3 2 4 2 2 3 2" xfId="23242" xr:uid="{00000000-0005-0000-0000-0000490D0000}"/>
    <cellStyle name="Standard 5 3 2 4 2 2 3 3" xfId="36726" xr:uid="{00000000-0005-0000-0000-0000490D0000}"/>
    <cellStyle name="Standard 5 3 2 4 2 2 3 4" xfId="50217" xr:uid="{00000000-0005-0000-0000-0000490D0000}"/>
    <cellStyle name="Standard 5 3 2 4 2 2 4" xfId="13147" xr:uid="{00000000-0005-0000-0000-0000490D0000}"/>
    <cellStyle name="Standard 5 3 2 4 2 2 4 2" xfId="26598" xr:uid="{00000000-0005-0000-0000-0000490D0000}"/>
    <cellStyle name="Standard 5 3 2 4 2 2 4 3" xfId="40082" xr:uid="{00000000-0005-0000-0000-0000490D0000}"/>
    <cellStyle name="Standard 5 3 2 4 2 2 4 4" xfId="53573" xr:uid="{00000000-0005-0000-0000-0000490D0000}"/>
    <cellStyle name="Standard 5 3 2 4 2 2 5" xfId="16529" xr:uid="{00000000-0005-0000-0000-0000490D0000}"/>
    <cellStyle name="Standard 5 3 2 4 2 2 6" xfId="30013" xr:uid="{00000000-0005-0000-0000-0000490D0000}"/>
    <cellStyle name="Standard 5 3 2 4 2 2 7" xfId="43504" xr:uid="{00000000-0005-0000-0000-0000490D0000}"/>
    <cellStyle name="Standard 5 3 2 4 2 3" xfId="5308" xr:uid="{00000000-0005-0000-0000-0000480D0000}"/>
    <cellStyle name="Standard 5 3 2 4 2 3 2" xfId="18759" xr:uid="{00000000-0005-0000-0000-0000480D0000}"/>
    <cellStyle name="Standard 5 3 2 4 2 3 3" xfId="32243" xr:uid="{00000000-0005-0000-0000-0000480D0000}"/>
    <cellStyle name="Standard 5 3 2 4 2 3 4" xfId="45734" xr:uid="{00000000-0005-0000-0000-0000480D0000}"/>
    <cellStyle name="Standard 5 3 2 4 2 4" xfId="8664" xr:uid="{00000000-0005-0000-0000-0000480D0000}"/>
    <cellStyle name="Standard 5 3 2 4 2 4 2" xfId="22115" xr:uid="{00000000-0005-0000-0000-0000480D0000}"/>
    <cellStyle name="Standard 5 3 2 4 2 4 3" xfId="35599" xr:uid="{00000000-0005-0000-0000-0000480D0000}"/>
    <cellStyle name="Standard 5 3 2 4 2 4 4" xfId="49090" xr:uid="{00000000-0005-0000-0000-0000480D0000}"/>
    <cellStyle name="Standard 5 3 2 4 2 5" xfId="12020" xr:uid="{00000000-0005-0000-0000-0000480D0000}"/>
    <cellStyle name="Standard 5 3 2 4 2 5 2" xfId="25471" xr:uid="{00000000-0005-0000-0000-0000480D0000}"/>
    <cellStyle name="Standard 5 3 2 4 2 5 3" xfId="38955" xr:uid="{00000000-0005-0000-0000-0000480D0000}"/>
    <cellStyle name="Standard 5 3 2 4 2 5 4" xfId="52446" xr:uid="{00000000-0005-0000-0000-0000480D0000}"/>
    <cellStyle name="Standard 5 3 2 4 2 6" xfId="15402" xr:uid="{00000000-0005-0000-0000-0000480D0000}"/>
    <cellStyle name="Standard 5 3 2 4 2 7" xfId="28886" xr:uid="{00000000-0005-0000-0000-0000480D0000}"/>
    <cellStyle name="Standard 5 3 2 4 2 8" xfId="42377" xr:uid="{00000000-0005-0000-0000-0000480D0000}"/>
    <cellStyle name="Standard 5 3 2 4 3" xfId="2514" xr:uid="{00000000-0005-0000-0000-00004A0D0000}"/>
    <cellStyle name="Standard 5 3 2 4 3 2" xfId="5875" xr:uid="{00000000-0005-0000-0000-00004A0D0000}"/>
    <cellStyle name="Standard 5 3 2 4 3 2 2" xfId="19326" xr:uid="{00000000-0005-0000-0000-00004A0D0000}"/>
    <cellStyle name="Standard 5 3 2 4 3 2 3" xfId="32810" xr:uid="{00000000-0005-0000-0000-00004A0D0000}"/>
    <cellStyle name="Standard 5 3 2 4 3 2 4" xfId="46301" xr:uid="{00000000-0005-0000-0000-00004A0D0000}"/>
    <cellStyle name="Standard 5 3 2 4 3 3" xfId="9231" xr:uid="{00000000-0005-0000-0000-00004A0D0000}"/>
    <cellStyle name="Standard 5 3 2 4 3 3 2" xfId="22682" xr:uid="{00000000-0005-0000-0000-00004A0D0000}"/>
    <cellStyle name="Standard 5 3 2 4 3 3 3" xfId="36166" xr:uid="{00000000-0005-0000-0000-00004A0D0000}"/>
    <cellStyle name="Standard 5 3 2 4 3 3 4" xfId="49657" xr:uid="{00000000-0005-0000-0000-00004A0D0000}"/>
    <cellStyle name="Standard 5 3 2 4 3 4" xfId="12587" xr:uid="{00000000-0005-0000-0000-00004A0D0000}"/>
    <cellStyle name="Standard 5 3 2 4 3 4 2" xfId="26038" xr:uid="{00000000-0005-0000-0000-00004A0D0000}"/>
    <cellStyle name="Standard 5 3 2 4 3 4 3" xfId="39522" xr:uid="{00000000-0005-0000-0000-00004A0D0000}"/>
    <cellStyle name="Standard 5 3 2 4 3 4 4" xfId="53013" xr:uid="{00000000-0005-0000-0000-00004A0D0000}"/>
    <cellStyle name="Standard 5 3 2 4 3 5" xfId="15969" xr:uid="{00000000-0005-0000-0000-00004A0D0000}"/>
    <cellStyle name="Standard 5 3 2 4 3 6" xfId="29453" xr:uid="{00000000-0005-0000-0000-00004A0D0000}"/>
    <cellStyle name="Standard 5 3 2 4 3 7" xfId="42944" xr:uid="{00000000-0005-0000-0000-00004A0D0000}"/>
    <cellStyle name="Standard 5 3 2 4 4" xfId="3619" xr:uid="{00000000-0005-0000-0000-00004B0D0000}"/>
    <cellStyle name="Standard 5 3 2 4 4 2" xfId="6980" xr:uid="{00000000-0005-0000-0000-00004B0D0000}"/>
    <cellStyle name="Standard 5 3 2 4 4 2 2" xfId="20431" xr:uid="{00000000-0005-0000-0000-00004B0D0000}"/>
    <cellStyle name="Standard 5 3 2 4 4 2 3" xfId="33915" xr:uid="{00000000-0005-0000-0000-00004B0D0000}"/>
    <cellStyle name="Standard 5 3 2 4 4 2 4" xfId="47406" xr:uid="{00000000-0005-0000-0000-00004B0D0000}"/>
    <cellStyle name="Standard 5 3 2 4 4 3" xfId="10336" xr:uid="{00000000-0005-0000-0000-00004B0D0000}"/>
    <cellStyle name="Standard 5 3 2 4 4 3 2" xfId="23787" xr:uid="{00000000-0005-0000-0000-00004B0D0000}"/>
    <cellStyle name="Standard 5 3 2 4 4 3 3" xfId="37271" xr:uid="{00000000-0005-0000-0000-00004B0D0000}"/>
    <cellStyle name="Standard 5 3 2 4 4 3 4" xfId="50762" xr:uid="{00000000-0005-0000-0000-00004B0D0000}"/>
    <cellStyle name="Standard 5 3 2 4 4 4" xfId="13692" xr:uid="{00000000-0005-0000-0000-00004B0D0000}"/>
    <cellStyle name="Standard 5 3 2 4 4 4 2" xfId="27143" xr:uid="{00000000-0005-0000-0000-00004B0D0000}"/>
    <cellStyle name="Standard 5 3 2 4 4 4 3" xfId="40627" xr:uid="{00000000-0005-0000-0000-00004B0D0000}"/>
    <cellStyle name="Standard 5 3 2 4 4 4 4" xfId="54118" xr:uid="{00000000-0005-0000-0000-00004B0D0000}"/>
    <cellStyle name="Standard 5 3 2 4 4 5" xfId="17074" xr:uid="{00000000-0005-0000-0000-00004B0D0000}"/>
    <cellStyle name="Standard 5 3 2 4 4 6" xfId="30558" xr:uid="{00000000-0005-0000-0000-00004B0D0000}"/>
    <cellStyle name="Standard 5 3 2 4 4 7" xfId="44049" xr:uid="{00000000-0005-0000-0000-00004B0D0000}"/>
    <cellStyle name="Standard 5 3 2 4 5" xfId="4199" xr:uid="{00000000-0005-0000-0000-00004C0D0000}"/>
    <cellStyle name="Standard 5 3 2 4 5 2" xfId="7556" xr:uid="{00000000-0005-0000-0000-00004C0D0000}"/>
    <cellStyle name="Standard 5 3 2 4 5 2 2" xfId="21007" xr:uid="{00000000-0005-0000-0000-00004C0D0000}"/>
    <cellStyle name="Standard 5 3 2 4 5 2 3" xfId="34491" xr:uid="{00000000-0005-0000-0000-00004C0D0000}"/>
    <cellStyle name="Standard 5 3 2 4 5 2 4" xfId="47982" xr:uid="{00000000-0005-0000-0000-00004C0D0000}"/>
    <cellStyle name="Standard 5 3 2 4 5 3" xfId="10912" xr:uid="{00000000-0005-0000-0000-00004C0D0000}"/>
    <cellStyle name="Standard 5 3 2 4 5 3 2" xfId="24363" xr:uid="{00000000-0005-0000-0000-00004C0D0000}"/>
    <cellStyle name="Standard 5 3 2 4 5 3 3" xfId="37847" xr:uid="{00000000-0005-0000-0000-00004C0D0000}"/>
    <cellStyle name="Standard 5 3 2 4 5 3 4" xfId="51338" xr:uid="{00000000-0005-0000-0000-00004C0D0000}"/>
    <cellStyle name="Standard 5 3 2 4 5 4" xfId="14268" xr:uid="{00000000-0005-0000-0000-00004C0D0000}"/>
    <cellStyle name="Standard 5 3 2 4 5 4 2" xfId="27719" xr:uid="{00000000-0005-0000-0000-00004C0D0000}"/>
    <cellStyle name="Standard 5 3 2 4 5 4 3" xfId="41203" xr:uid="{00000000-0005-0000-0000-00004C0D0000}"/>
    <cellStyle name="Standard 5 3 2 4 5 4 4" xfId="54694" xr:uid="{00000000-0005-0000-0000-00004C0D0000}"/>
    <cellStyle name="Standard 5 3 2 4 5 5" xfId="17650" xr:uid="{00000000-0005-0000-0000-00004C0D0000}"/>
    <cellStyle name="Standard 5 3 2 4 5 6" xfId="31134" xr:uid="{00000000-0005-0000-0000-00004C0D0000}"/>
    <cellStyle name="Standard 5 3 2 4 5 7" xfId="44625" xr:uid="{00000000-0005-0000-0000-00004C0D0000}"/>
    <cellStyle name="Standard 5 3 2 4 6" xfId="4749" xr:uid="{00000000-0005-0000-0000-0000470D0000}"/>
    <cellStyle name="Standard 5 3 2 4 6 2" xfId="18200" xr:uid="{00000000-0005-0000-0000-0000470D0000}"/>
    <cellStyle name="Standard 5 3 2 4 6 3" xfId="31684" xr:uid="{00000000-0005-0000-0000-0000470D0000}"/>
    <cellStyle name="Standard 5 3 2 4 6 4" xfId="45175" xr:uid="{00000000-0005-0000-0000-0000470D0000}"/>
    <cellStyle name="Standard 5 3 2 4 7" xfId="8105" xr:uid="{00000000-0005-0000-0000-0000470D0000}"/>
    <cellStyle name="Standard 5 3 2 4 7 2" xfId="21556" xr:uid="{00000000-0005-0000-0000-0000470D0000}"/>
    <cellStyle name="Standard 5 3 2 4 7 3" xfId="35040" xr:uid="{00000000-0005-0000-0000-0000470D0000}"/>
    <cellStyle name="Standard 5 3 2 4 7 4" xfId="48531" xr:uid="{00000000-0005-0000-0000-0000470D0000}"/>
    <cellStyle name="Standard 5 3 2 4 8" xfId="11461" xr:uid="{00000000-0005-0000-0000-0000470D0000}"/>
    <cellStyle name="Standard 5 3 2 4 8 2" xfId="24912" xr:uid="{00000000-0005-0000-0000-0000470D0000}"/>
    <cellStyle name="Standard 5 3 2 4 8 3" xfId="38396" xr:uid="{00000000-0005-0000-0000-0000470D0000}"/>
    <cellStyle name="Standard 5 3 2 4 8 4" xfId="51887" xr:uid="{00000000-0005-0000-0000-0000470D0000}"/>
    <cellStyle name="Standard 5 3 2 4 9" xfId="14842" xr:uid="{00000000-0005-0000-0000-0000470D0000}"/>
    <cellStyle name="Standard 5 3 2 5" xfId="1688" xr:uid="{00000000-0005-0000-0000-00004D0D0000}"/>
    <cellStyle name="Standard 5 3 2 5 2" xfId="2824" xr:uid="{00000000-0005-0000-0000-00004E0D0000}"/>
    <cellStyle name="Standard 5 3 2 5 2 2" xfId="6185" xr:uid="{00000000-0005-0000-0000-00004E0D0000}"/>
    <cellStyle name="Standard 5 3 2 5 2 2 2" xfId="19636" xr:uid="{00000000-0005-0000-0000-00004E0D0000}"/>
    <cellStyle name="Standard 5 3 2 5 2 2 3" xfId="33120" xr:uid="{00000000-0005-0000-0000-00004E0D0000}"/>
    <cellStyle name="Standard 5 3 2 5 2 2 4" xfId="46611" xr:uid="{00000000-0005-0000-0000-00004E0D0000}"/>
    <cellStyle name="Standard 5 3 2 5 2 3" xfId="9541" xr:uid="{00000000-0005-0000-0000-00004E0D0000}"/>
    <cellStyle name="Standard 5 3 2 5 2 3 2" xfId="22992" xr:uid="{00000000-0005-0000-0000-00004E0D0000}"/>
    <cellStyle name="Standard 5 3 2 5 2 3 3" xfId="36476" xr:uid="{00000000-0005-0000-0000-00004E0D0000}"/>
    <cellStyle name="Standard 5 3 2 5 2 3 4" xfId="49967" xr:uid="{00000000-0005-0000-0000-00004E0D0000}"/>
    <cellStyle name="Standard 5 3 2 5 2 4" xfId="12897" xr:uid="{00000000-0005-0000-0000-00004E0D0000}"/>
    <cellStyle name="Standard 5 3 2 5 2 4 2" xfId="26348" xr:uid="{00000000-0005-0000-0000-00004E0D0000}"/>
    <cellStyle name="Standard 5 3 2 5 2 4 3" xfId="39832" xr:uid="{00000000-0005-0000-0000-00004E0D0000}"/>
    <cellStyle name="Standard 5 3 2 5 2 4 4" xfId="53323" xr:uid="{00000000-0005-0000-0000-00004E0D0000}"/>
    <cellStyle name="Standard 5 3 2 5 2 5" xfId="16279" xr:uid="{00000000-0005-0000-0000-00004E0D0000}"/>
    <cellStyle name="Standard 5 3 2 5 2 6" xfId="29763" xr:uid="{00000000-0005-0000-0000-00004E0D0000}"/>
    <cellStyle name="Standard 5 3 2 5 2 7" xfId="43254" xr:uid="{00000000-0005-0000-0000-00004E0D0000}"/>
    <cellStyle name="Standard 5 3 2 5 3" xfId="5058" xr:uid="{00000000-0005-0000-0000-00004D0D0000}"/>
    <cellStyle name="Standard 5 3 2 5 3 2" xfId="18509" xr:uid="{00000000-0005-0000-0000-00004D0D0000}"/>
    <cellStyle name="Standard 5 3 2 5 3 3" xfId="31993" xr:uid="{00000000-0005-0000-0000-00004D0D0000}"/>
    <cellStyle name="Standard 5 3 2 5 3 4" xfId="45484" xr:uid="{00000000-0005-0000-0000-00004D0D0000}"/>
    <cellStyle name="Standard 5 3 2 5 4" xfId="8414" xr:uid="{00000000-0005-0000-0000-00004D0D0000}"/>
    <cellStyle name="Standard 5 3 2 5 4 2" xfId="21865" xr:uid="{00000000-0005-0000-0000-00004D0D0000}"/>
    <cellStyle name="Standard 5 3 2 5 4 3" xfId="35349" xr:uid="{00000000-0005-0000-0000-00004D0D0000}"/>
    <cellStyle name="Standard 5 3 2 5 4 4" xfId="48840" xr:uid="{00000000-0005-0000-0000-00004D0D0000}"/>
    <cellStyle name="Standard 5 3 2 5 5" xfId="11770" xr:uid="{00000000-0005-0000-0000-00004D0D0000}"/>
    <cellStyle name="Standard 5 3 2 5 5 2" xfId="25221" xr:uid="{00000000-0005-0000-0000-00004D0D0000}"/>
    <cellStyle name="Standard 5 3 2 5 5 3" xfId="38705" xr:uid="{00000000-0005-0000-0000-00004D0D0000}"/>
    <cellStyle name="Standard 5 3 2 5 5 4" xfId="52196" xr:uid="{00000000-0005-0000-0000-00004D0D0000}"/>
    <cellStyle name="Standard 5 3 2 5 6" xfId="15152" xr:uid="{00000000-0005-0000-0000-00004D0D0000}"/>
    <cellStyle name="Standard 5 3 2 5 7" xfId="28636" xr:uid="{00000000-0005-0000-0000-00004D0D0000}"/>
    <cellStyle name="Standard 5 3 2 5 8" xfId="42127" xr:uid="{00000000-0005-0000-0000-00004D0D0000}"/>
    <cellStyle name="Standard 5 3 2 6" xfId="2248" xr:uid="{00000000-0005-0000-0000-00004F0D0000}"/>
    <cellStyle name="Standard 5 3 2 6 2" xfId="5622" xr:uid="{00000000-0005-0000-0000-00004F0D0000}"/>
    <cellStyle name="Standard 5 3 2 6 2 2" xfId="19073" xr:uid="{00000000-0005-0000-0000-00004F0D0000}"/>
    <cellStyle name="Standard 5 3 2 6 2 3" xfId="32557" xr:uid="{00000000-0005-0000-0000-00004F0D0000}"/>
    <cellStyle name="Standard 5 3 2 6 2 4" xfId="46048" xr:uid="{00000000-0005-0000-0000-00004F0D0000}"/>
    <cellStyle name="Standard 5 3 2 6 3" xfId="8978" xr:uid="{00000000-0005-0000-0000-00004F0D0000}"/>
    <cellStyle name="Standard 5 3 2 6 3 2" xfId="22429" xr:uid="{00000000-0005-0000-0000-00004F0D0000}"/>
    <cellStyle name="Standard 5 3 2 6 3 3" xfId="35913" xr:uid="{00000000-0005-0000-0000-00004F0D0000}"/>
    <cellStyle name="Standard 5 3 2 6 3 4" xfId="49404" xr:uid="{00000000-0005-0000-0000-00004F0D0000}"/>
    <cellStyle name="Standard 5 3 2 6 4" xfId="12334" xr:uid="{00000000-0005-0000-0000-00004F0D0000}"/>
    <cellStyle name="Standard 5 3 2 6 4 2" xfId="25785" xr:uid="{00000000-0005-0000-0000-00004F0D0000}"/>
    <cellStyle name="Standard 5 3 2 6 4 3" xfId="39269" xr:uid="{00000000-0005-0000-0000-00004F0D0000}"/>
    <cellStyle name="Standard 5 3 2 6 4 4" xfId="52760" xr:uid="{00000000-0005-0000-0000-00004F0D0000}"/>
    <cellStyle name="Standard 5 3 2 6 5" xfId="15716" xr:uid="{00000000-0005-0000-0000-00004F0D0000}"/>
    <cellStyle name="Standard 5 3 2 6 6" xfId="29200" xr:uid="{00000000-0005-0000-0000-00004F0D0000}"/>
    <cellStyle name="Standard 5 3 2 6 7" xfId="42691" xr:uid="{00000000-0005-0000-0000-00004F0D0000}"/>
    <cellStyle name="Standard 5 3 2 7" xfId="3366" xr:uid="{00000000-0005-0000-0000-0000500D0000}"/>
    <cellStyle name="Standard 5 3 2 7 2" xfId="6727" xr:uid="{00000000-0005-0000-0000-0000500D0000}"/>
    <cellStyle name="Standard 5 3 2 7 2 2" xfId="20178" xr:uid="{00000000-0005-0000-0000-0000500D0000}"/>
    <cellStyle name="Standard 5 3 2 7 2 3" xfId="33662" xr:uid="{00000000-0005-0000-0000-0000500D0000}"/>
    <cellStyle name="Standard 5 3 2 7 2 4" xfId="47153" xr:uid="{00000000-0005-0000-0000-0000500D0000}"/>
    <cellStyle name="Standard 5 3 2 7 3" xfId="10083" xr:uid="{00000000-0005-0000-0000-0000500D0000}"/>
    <cellStyle name="Standard 5 3 2 7 3 2" xfId="23534" xr:uid="{00000000-0005-0000-0000-0000500D0000}"/>
    <cellStyle name="Standard 5 3 2 7 3 3" xfId="37018" xr:uid="{00000000-0005-0000-0000-0000500D0000}"/>
    <cellStyle name="Standard 5 3 2 7 3 4" xfId="50509" xr:uid="{00000000-0005-0000-0000-0000500D0000}"/>
    <cellStyle name="Standard 5 3 2 7 4" xfId="13439" xr:uid="{00000000-0005-0000-0000-0000500D0000}"/>
    <cellStyle name="Standard 5 3 2 7 4 2" xfId="26890" xr:uid="{00000000-0005-0000-0000-0000500D0000}"/>
    <cellStyle name="Standard 5 3 2 7 4 3" xfId="40374" xr:uid="{00000000-0005-0000-0000-0000500D0000}"/>
    <cellStyle name="Standard 5 3 2 7 4 4" xfId="53865" xr:uid="{00000000-0005-0000-0000-0000500D0000}"/>
    <cellStyle name="Standard 5 3 2 7 5" xfId="16821" xr:uid="{00000000-0005-0000-0000-0000500D0000}"/>
    <cellStyle name="Standard 5 3 2 7 6" xfId="30305" xr:uid="{00000000-0005-0000-0000-0000500D0000}"/>
    <cellStyle name="Standard 5 3 2 7 7" xfId="43796" xr:uid="{00000000-0005-0000-0000-0000500D0000}"/>
    <cellStyle name="Standard 5 3 2 8" xfId="3900" xr:uid="{00000000-0005-0000-0000-0000510D0000}"/>
    <cellStyle name="Standard 5 3 2 8 2" xfId="7261" xr:uid="{00000000-0005-0000-0000-0000510D0000}"/>
    <cellStyle name="Standard 5 3 2 8 2 2" xfId="20712" xr:uid="{00000000-0005-0000-0000-0000510D0000}"/>
    <cellStyle name="Standard 5 3 2 8 2 3" xfId="34196" xr:uid="{00000000-0005-0000-0000-0000510D0000}"/>
    <cellStyle name="Standard 5 3 2 8 2 4" xfId="47687" xr:uid="{00000000-0005-0000-0000-0000510D0000}"/>
    <cellStyle name="Standard 5 3 2 8 3" xfId="10617" xr:uid="{00000000-0005-0000-0000-0000510D0000}"/>
    <cellStyle name="Standard 5 3 2 8 3 2" xfId="24068" xr:uid="{00000000-0005-0000-0000-0000510D0000}"/>
    <cellStyle name="Standard 5 3 2 8 3 3" xfId="37552" xr:uid="{00000000-0005-0000-0000-0000510D0000}"/>
    <cellStyle name="Standard 5 3 2 8 3 4" xfId="51043" xr:uid="{00000000-0005-0000-0000-0000510D0000}"/>
    <cellStyle name="Standard 5 3 2 8 4" xfId="13973" xr:uid="{00000000-0005-0000-0000-0000510D0000}"/>
    <cellStyle name="Standard 5 3 2 8 4 2" xfId="27424" xr:uid="{00000000-0005-0000-0000-0000510D0000}"/>
    <cellStyle name="Standard 5 3 2 8 4 3" xfId="40908" xr:uid="{00000000-0005-0000-0000-0000510D0000}"/>
    <cellStyle name="Standard 5 3 2 8 4 4" xfId="54399" xr:uid="{00000000-0005-0000-0000-0000510D0000}"/>
    <cellStyle name="Standard 5 3 2 8 5" xfId="17355" xr:uid="{00000000-0005-0000-0000-0000510D0000}"/>
    <cellStyle name="Standard 5 3 2 8 6" xfId="30839" xr:uid="{00000000-0005-0000-0000-0000510D0000}"/>
    <cellStyle name="Standard 5 3 2 8 7" xfId="44330" xr:uid="{00000000-0005-0000-0000-0000510D0000}"/>
    <cellStyle name="Standard 5 3 2 9" xfId="3946" xr:uid="{00000000-0005-0000-0000-0000520D0000}"/>
    <cellStyle name="Standard 5 3 2 9 2" xfId="7303" xr:uid="{00000000-0005-0000-0000-0000520D0000}"/>
    <cellStyle name="Standard 5 3 2 9 2 2" xfId="20754" xr:uid="{00000000-0005-0000-0000-0000520D0000}"/>
    <cellStyle name="Standard 5 3 2 9 2 3" xfId="34238" xr:uid="{00000000-0005-0000-0000-0000520D0000}"/>
    <cellStyle name="Standard 5 3 2 9 2 4" xfId="47729" xr:uid="{00000000-0005-0000-0000-0000520D0000}"/>
    <cellStyle name="Standard 5 3 2 9 3" xfId="10659" xr:uid="{00000000-0005-0000-0000-0000520D0000}"/>
    <cellStyle name="Standard 5 3 2 9 3 2" xfId="24110" xr:uid="{00000000-0005-0000-0000-0000520D0000}"/>
    <cellStyle name="Standard 5 3 2 9 3 3" xfId="37594" xr:uid="{00000000-0005-0000-0000-0000520D0000}"/>
    <cellStyle name="Standard 5 3 2 9 3 4" xfId="51085" xr:uid="{00000000-0005-0000-0000-0000520D0000}"/>
    <cellStyle name="Standard 5 3 2 9 4" xfId="14015" xr:uid="{00000000-0005-0000-0000-0000520D0000}"/>
    <cellStyle name="Standard 5 3 2 9 4 2" xfId="27466" xr:uid="{00000000-0005-0000-0000-0000520D0000}"/>
    <cellStyle name="Standard 5 3 2 9 4 3" xfId="40950" xr:uid="{00000000-0005-0000-0000-0000520D0000}"/>
    <cellStyle name="Standard 5 3 2 9 4 4" xfId="54441" xr:uid="{00000000-0005-0000-0000-0000520D0000}"/>
    <cellStyle name="Standard 5 3 2 9 5" xfId="17397" xr:uid="{00000000-0005-0000-0000-0000520D0000}"/>
    <cellStyle name="Standard 5 3 2 9 6" xfId="30881" xr:uid="{00000000-0005-0000-0000-0000520D0000}"/>
    <cellStyle name="Standard 5 3 2 9 7" xfId="44372" xr:uid="{00000000-0005-0000-0000-0000520D0000}"/>
    <cellStyle name="Standard 5 3 3" xfId="683" xr:uid="{00000000-0005-0000-0000-000076020000}"/>
    <cellStyle name="Standard 5 3 4" xfId="457" xr:uid="{00000000-0005-0000-0000-000077020000}"/>
    <cellStyle name="Standard 5 4" xfId="432" xr:uid="{00000000-0005-0000-0000-000078020000}"/>
    <cellStyle name="Standard 5 4 2" xfId="624" xr:uid="{00000000-0005-0000-0000-000079020000}"/>
    <cellStyle name="Standard 5 5" xfId="500" xr:uid="{00000000-0005-0000-0000-00007A020000}"/>
    <cellStyle name="Standard 5 5 2" xfId="674" xr:uid="{00000000-0005-0000-0000-00007B020000}"/>
    <cellStyle name="Standard 5 6" xfId="452" xr:uid="{00000000-0005-0000-0000-00007C020000}"/>
    <cellStyle name="Standard 5 6 10" xfId="7845" xr:uid="{00000000-0005-0000-0000-0000570D0000}"/>
    <cellStyle name="Standard 5 6 10 2" xfId="21296" xr:uid="{00000000-0005-0000-0000-0000570D0000}"/>
    <cellStyle name="Standard 5 6 10 3" xfId="34780" xr:uid="{00000000-0005-0000-0000-0000570D0000}"/>
    <cellStyle name="Standard 5 6 10 4" xfId="48271" xr:uid="{00000000-0005-0000-0000-0000570D0000}"/>
    <cellStyle name="Standard 5 6 11" xfId="11201" xr:uid="{00000000-0005-0000-0000-0000570D0000}"/>
    <cellStyle name="Standard 5 6 11 2" xfId="24652" xr:uid="{00000000-0005-0000-0000-0000570D0000}"/>
    <cellStyle name="Standard 5 6 11 3" xfId="38136" xr:uid="{00000000-0005-0000-0000-0000570D0000}"/>
    <cellStyle name="Standard 5 6 11 4" xfId="51627" xr:uid="{00000000-0005-0000-0000-0000570D0000}"/>
    <cellStyle name="Standard 5 6 12" xfId="14582" xr:uid="{00000000-0005-0000-0000-0000570D0000}"/>
    <cellStyle name="Standard 5 6 13" xfId="28053" xr:uid="{00000000-0005-0000-0000-0000570D0000}"/>
    <cellStyle name="Standard 5 6 14" xfId="41531" xr:uid="{00000000-0005-0000-0000-0000570D0000}"/>
    <cellStyle name="Standard 5 6 2" xfId="1222" xr:uid="{00000000-0005-0000-0000-0000580D0000}"/>
    <cellStyle name="Standard 5 6 2 10" xfId="14686" xr:uid="{00000000-0005-0000-0000-0000580D0000}"/>
    <cellStyle name="Standard 5 6 2 11" xfId="28169" xr:uid="{00000000-0005-0000-0000-0000580D0000}"/>
    <cellStyle name="Standard 5 6 2 12" xfId="41660" xr:uid="{00000000-0005-0000-0000-0000580D0000}"/>
    <cellStyle name="Standard 5 6 2 2" xfId="1454" xr:uid="{00000000-0005-0000-0000-0000590D0000}"/>
    <cellStyle name="Standard 5 6 2 2 10" xfId="28419" xr:uid="{00000000-0005-0000-0000-0000590D0000}"/>
    <cellStyle name="Standard 5 6 2 2 11" xfId="41910" xr:uid="{00000000-0005-0000-0000-0000590D0000}"/>
    <cellStyle name="Standard 5 6 2 2 2" xfId="2028" xr:uid="{00000000-0005-0000-0000-00005A0D0000}"/>
    <cellStyle name="Standard 5 6 2 2 2 2" xfId="3168" xr:uid="{00000000-0005-0000-0000-00005B0D0000}"/>
    <cellStyle name="Standard 5 6 2 2 2 2 2" xfId="6529" xr:uid="{00000000-0005-0000-0000-00005B0D0000}"/>
    <cellStyle name="Standard 5 6 2 2 2 2 2 2" xfId="19980" xr:uid="{00000000-0005-0000-0000-00005B0D0000}"/>
    <cellStyle name="Standard 5 6 2 2 2 2 2 3" xfId="33464" xr:uid="{00000000-0005-0000-0000-00005B0D0000}"/>
    <cellStyle name="Standard 5 6 2 2 2 2 2 4" xfId="46955" xr:uid="{00000000-0005-0000-0000-00005B0D0000}"/>
    <cellStyle name="Standard 5 6 2 2 2 2 3" xfId="9885" xr:uid="{00000000-0005-0000-0000-00005B0D0000}"/>
    <cellStyle name="Standard 5 6 2 2 2 2 3 2" xfId="23336" xr:uid="{00000000-0005-0000-0000-00005B0D0000}"/>
    <cellStyle name="Standard 5 6 2 2 2 2 3 3" xfId="36820" xr:uid="{00000000-0005-0000-0000-00005B0D0000}"/>
    <cellStyle name="Standard 5 6 2 2 2 2 3 4" xfId="50311" xr:uid="{00000000-0005-0000-0000-00005B0D0000}"/>
    <cellStyle name="Standard 5 6 2 2 2 2 4" xfId="13241" xr:uid="{00000000-0005-0000-0000-00005B0D0000}"/>
    <cellStyle name="Standard 5 6 2 2 2 2 4 2" xfId="26692" xr:uid="{00000000-0005-0000-0000-00005B0D0000}"/>
    <cellStyle name="Standard 5 6 2 2 2 2 4 3" xfId="40176" xr:uid="{00000000-0005-0000-0000-00005B0D0000}"/>
    <cellStyle name="Standard 5 6 2 2 2 2 4 4" xfId="53667" xr:uid="{00000000-0005-0000-0000-00005B0D0000}"/>
    <cellStyle name="Standard 5 6 2 2 2 2 5" xfId="16623" xr:uid="{00000000-0005-0000-0000-00005B0D0000}"/>
    <cellStyle name="Standard 5 6 2 2 2 2 6" xfId="30107" xr:uid="{00000000-0005-0000-0000-00005B0D0000}"/>
    <cellStyle name="Standard 5 6 2 2 2 2 7" xfId="43598" xr:uid="{00000000-0005-0000-0000-00005B0D0000}"/>
    <cellStyle name="Standard 5 6 2 2 2 3" xfId="5402" xr:uid="{00000000-0005-0000-0000-00005A0D0000}"/>
    <cellStyle name="Standard 5 6 2 2 2 3 2" xfId="18853" xr:uid="{00000000-0005-0000-0000-00005A0D0000}"/>
    <cellStyle name="Standard 5 6 2 2 2 3 3" xfId="32337" xr:uid="{00000000-0005-0000-0000-00005A0D0000}"/>
    <cellStyle name="Standard 5 6 2 2 2 3 4" xfId="45828" xr:uid="{00000000-0005-0000-0000-00005A0D0000}"/>
    <cellStyle name="Standard 5 6 2 2 2 4" xfId="8758" xr:uid="{00000000-0005-0000-0000-00005A0D0000}"/>
    <cellStyle name="Standard 5 6 2 2 2 4 2" xfId="22209" xr:uid="{00000000-0005-0000-0000-00005A0D0000}"/>
    <cellStyle name="Standard 5 6 2 2 2 4 3" xfId="35693" xr:uid="{00000000-0005-0000-0000-00005A0D0000}"/>
    <cellStyle name="Standard 5 6 2 2 2 4 4" xfId="49184" xr:uid="{00000000-0005-0000-0000-00005A0D0000}"/>
    <cellStyle name="Standard 5 6 2 2 2 5" xfId="12114" xr:uid="{00000000-0005-0000-0000-00005A0D0000}"/>
    <cellStyle name="Standard 5 6 2 2 2 5 2" xfId="25565" xr:uid="{00000000-0005-0000-0000-00005A0D0000}"/>
    <cellStyle name="Standard 5 6 2 2 2 5 3" xfId="39049" xr:uid="{00000000-0005-0000-0000-00005A0D0000}"/>
    <cellStyle name="Standard 5 6 2 2 2 5 4" xfId="52540" xr:uid="{00000000-0005-0000-0000-00005A0D0000}"/>
    <cellStyle name="Standard 5 6 2 2 2 6" xfId="15496" xr:uid="{00000000-0005-0000-0000-00005A0D0000}"/>
    <cellStyle name="Standard 5 6 2 2 2 7" xfId="28980" xr:uid="{00000000-0005-0000-0000-00005A0D0000}"/>
    <cellStyle name="Standard 5 6 2 2 2 8" xfId="42471" xr:uid="{00000000-0005-0000-0000-00005A0D0000}"/>
    <cellStyle name="Standard 5 6 2 2 3" xfId="2608" xr:uid="{00000000-0005-0000-0000-00005C0D0000}"/>
    <cellStyle name="Standard 5 6 2 2 3 2" xfId="5969" xr:uid="{00000000-0005-0000-0000-00005C0D0000}"/>
    <cellStyle name="Standard 5 6 2 2 3 2 2" xfId="19420" xr:uid="{00000000-0005-0000-0000-00005C0D0000}"/>
    <cellStyle name="Standard 5 6 2 2 3 2 3" xfId="32904" xr:uid="{00000000-0005-0000-0000-00005C0D0000}"/>
    <cellStyle name="Standard 5 6 2 2 3 2 4" xfId="46395" xr:uid="{00000000-0005-0000-0000-00005C0D0000}"/>
    <cellStyle name="Standard 5 6 2 2 3 3" xfId="9325" xr:uid="{00000000-0005-0000-0000-00005C0D0000}"/>
    <cellStyle name="Standard 5 6 2 2 3 3 2" xfId="22776" xr:uid="{00000000-0005-0000-0000-00005C0D0000}"/>
    <cellStyle name="Standard 5 6 2 2 3 3 3" xfId="36260" xr:uid="{00000000-0005-0000-0000-00005C0D0000}"/>
    <cellStyle name="Standard 5 6 2 2 3 3 4" xfId="49751" xr:uid="{00000000-0005-0000-0000-00005C0D0000}"/>
    <cellStyle name="Standard 5 6 2 2 3 4" xfId="12681" xr:uid="{00000000-0005-0000-0000-00005C0D0000}"/>
    <cellStyle name="Standard 5 6 2 2 3 4 2" xfId="26132" xr:uid="{00000000-0005-0000-0000-00005C0D0000}"/>
    <cellStyle name="Standard 5 6 2 2 3 4 3" xfId="39616" xr:uid="{00000000-0005-0000-0000-00005C0D0000}"/>
    <cellStyle name="Standard 5 6 2 2 3 4 4" xfId="53107" xr:uid="{00000000-0005-0000-0000-00005C0D0000}"/>
    <cellStyle name="Standard 5 6 2 2 3 5" xfId="16063" xr:uid="{00000000-0005-0000-0000-00005C0D0000}"/>
    <cellStyle name="Standard 5 6 2 2 3 6" xfId="29547" xr:uid="{00000000-0005-0000-0000-00005C0D0000}"/>
    <cellStyle name="Standard 5 6 2 2 3 7" xfId="43038" xr:uid="{00000000-0005-0000-0000-00005C0D0000}"/>
    <cellStyle name="Standard 5 6 2 2 4" xfId="3713" xr:uid="{00000000-0005-0000-0000-00005D0D0000}"/>
    <cellStyle name="Standard 5 6 2 2 4 2" xfId="7074" xr:uid="{00000000-0005-0000-0000-00005D0D0000}"/>
    <cellStyle name="Standard 5 6 2 2 4 2 2" xfId="20525" xr:uid="{00000000-0005-0000-0000-00005D0D0000}"/>
    <cellStyle name="Standard 5 6 2 2 4 2 3" xfId="34009" xr:uid="{00000000-0005-0000-0000-00005D0D0000}"/>
    <cellStyle name="Standard 5 6 2 2 4 2 4" xfId="47500" xr:uid="{00000000-0005-0000-0000-00005D0D0000}"/>
    <cellStyle name="Standard 5 6 2 2 4 3" xfId="10430" xr:uid="{00000000-0005-0000-0000-00005D0D0000}"/>
    <cellStyle name="Standard 5 6 2 2 4 3 2" xfId="23881" xr:uid="{00000000-0005-0000-0000-00005D0D0000}"/>
    <cellStyle name="Standard 5 6 2 2 4 3 3" xfId="37365" xr:uid="{00000000-0005-0000-0000-00005D0D0000}"/>
    <cellStyle name="Standard 5 6 2 2 4 3 4" xfId="50856" xr:uid="{00000000-0005-0000-0000-00005D0D0000}"/>
    <cellStyle name="Standard 5 6 2 2 4 4" xfId="13786" xr:uid="{00000000-0005-0000-0000-00005D0D0000}"/>
    <cellStyle name="Standard 5 6 2 2 4 4 2" xfId="27237" xr:uid="{00000000-0005-0000-0000-00005D0D0000}"/>
    <cellStyle name="Standard 5 6 2 2 4 4 3" xfId="40721" xr:uid="{00000000-0005-0000-0000-00005D0D0000}"/>
    <cellStyle name="Standard 5 6 2 2 4 4 4" xfId="54212" xr:uid="{00000000-0005-0000-0000-00005D0D0000}"/>
    <cellStyle name="Standard 5 6 2 2 4 5" xfId="17168" xr:uid="{00000000-0005-0000-0000-00005D0D0000}"/>
    <cellStyle name="Standard 5 6 2 2 4 6" xfId="30652" xr:uid="{00000000-0005-0000-0000-00005D0D0000}"/>
    <cellStyle name="Standard 5 6 2 2 4 7" xfId="44143" xr:uid="{00000000-0005-0000-0000-00005D0D0000}"/>
    <cellStyle name="Standard 5 6 2 2 5" xfId="4293" xr:uid="{00000000-0005-0000-0000-00005E0D0000}"/>
    <cellStyle name="Standard 5 6 2 2 5 2" xfId="7650" xr:uid="{00000000-0005-0000-0000-00005E0D0000}"/>
    <cellStyle name="Standard 5 6 2 2 5 2 2" xfId="21101" xr:uid="{00000000-0005-0000-0000-00005E0D0000}"/>
    <cellStyle name="Standard 5 6 2 2 5 2 3" xfId="34585" xr:uid="{00000000-0005-0000-0000-00005E0D0000}"/>
    <cellStyle name="Standard 5 6 2 2 5 2 4" xfId="48076" xr:uid="{00000000-0005-0000-0000-00005E0D0000}"/>
    <cellStyle name="Standard 5 6 2 2 5 3" xfId="11006" xr:uid="{00000000-0005-0000-0000-00005E0D0000}"/>
    <cellStyle name="Standard 5 6 2 2 5 3 2" xfId="24457" xr:uid="{00000000-0005-0000-0000-00005E0D0000}"/>
    <cellStyle name="Standard 5 6 2 2 5 3 3" xfId="37941" xr:uid="{00000000-0005-0000-0000-00005E0D0000}"/>
    <cellStyle name="Standard 5 6 2 2 5 3 4" xfId="51432" xr:uid="{00000000-0005-0000-0000-00005E0D0000}"/>
    <cellStyle name="Standard 5 6 2 2 5 4" xfId="14362" xr:uid="{00000000-0005-0000-0000-00005E0D0000}"/>
    <cellStyle name="Standard 5 6 2 2 5 4 2" xfId="27813" xr:uid="{00000000-0005-0000-0000-00005E0D0000}"/>
    <cellStyle name="Standard 5 6 2 2 5 4 3" xfId="41297" xr:uid="{00000000-0005-0000-0000-00005E0D0000}"/>
    <cellStyle name="Standard 5 6 2 2 5 4 4" xfId="54788" xr:uid="{00000000-0005-0000-0000-00005E0D0000}"/>
    <cellStyle name="Standard 5 6 2 2 5 5" xfId="17744" xr:uid="{00000000-0005-0000-0000-00005E0D0000}"/>
    <cellStyle name="Standard 5 6 2 2 5 6" xfId="31228" xr:uid="{00000000-0005-0000-0000-00005E0D0000}"/>
    <cellStyle name="Standard 5 6 2 2 5 7" xfId="44719" xr:uid="{00000000-0005-0000-0000-00005E0D0000}"/>
    <cellStyle name="Standard 5 6 2 2 6" xfId="4843" xr:uid="{00000000-0005-0000-0000-0000590D0000}"/>
    <cellStyle name="Standard 5 6 2 2 6 2" xfId="18294" xr:uid="{00000000-0005-0000-0000-0000590D0000}"/>
    <cellStyle name="Standard 5 6 2 2 6 3" xfId="31778" xr:uid="{00000000-0005-0000-0000-0000590D0000}"/>
    <cellStyle name="Standard 5 6 2 2 6 4" xfId="45269" xr:uid="{00000000-0005-0000-0000-0000590D0000}"/>
    <cellStyle name="Standard 5 6 2 2 7" xfId="8199" xr:uid="{00000000-0005-0000-0000-0000590D0000}"/>
    <cellStyle name="Standard 5 6 2 2 7 2" xfId="21650" xr:uid="{00000000-0005-0000-0000-0000590D0000}"/>
    <cellStyle name="Standard 5 6 2 2 7 3" xfId="35134" xr:uid="{00000000-0005-0000-0000-0000590D0000}"/>
    <cellStyle name="Standard 5 6 2 2 7 4" xfId="48625" xr:uid="{00000000-0005-0000-0000-0000590D0000}"/>
    <cellStyle name="Standard 5 6 2 2 8" xfId="11555" xr:uid="{00000000-0005-0000-0000-0000590D0000}"/>
    <cellStyle name="Standard 5 6 2 2 8 2" xfId="25006" xr:uid="{00000000-0005-0000-0000-0000590D0000}"/>
    <cellStyle name="Standard 5 6 2 2 8 3" xfId="38490" xr:uid="{00000000-0005-0000-0000-0000590D0000}"/>
    <cellStyle name="Standard 5 6 2 2 8 4" xfId="51981" xr:uid="{00000000-0005-0000-0000-0000590D0000}"/>
    <cellStyle name="Standard 5 6 2 2 9" xfId="14936" xr:uid="{00000000-0005-0000-0000-0000590D0000}"/>
    <cellStyle name="Standard 5 6 2 3" xfId="1779" xr:uid="{00000000-0005-0000-0000-00005F0D0000}"/>
    <cellStyle name="Standard 5 6 2 3 2" xfId="2918" xr:uid="{00000000-0005-0000-0000-0000600D0000}"/>
    <cellStyle name="Standard 5 6 2 3 2 2" xfId="6279" xr:uid="{00000000-0005-0000-0000-0000600D0000}"/>
    <cellStyle name="Standard 5 6 2 3 2 2 2" xfId="19730" xr:uid="{00000000-0005-0000-0000-0000600D0000}"/>
    <cellStyle name="Standard 5 6 2 3 2 2 3" xfId="33214" xr:uid="{00000000-0005-0000-0000-0000600D0000}"/>
    <cellStyle name="Standard 5 6 2 3 2 2 4" xfId="46705" xr:uid="{00000000-0005-0000-0000-0000600D0000}"/>
    <cellStyle name="Standard 5 6 2 3 2 3" xfId="9635" xr:uid="{00000000-0005-0000-0000-0000600D0000}"/>
    <cellStyle name="Standard 5 6 2 3 2 3 2" xfId="23086" xr:uid="{00000000-0005-0000-0000-0000600D0000}"/>
    <cellStyle name="Standard 5 6 2 3 2 3 3" xfId="36570" xr:uid="{00000000-0005-0000-0000-0000600D0000}"/>
    <cellStyle name="Standard 5 6 2 3 2 3 4" xfId="50061" xr:uid="{00000000-0005-0000-0000-0000600D0000}"/>
    <cellStyle name="Standard 5 6 2 3 2 4" xfId="12991" xr:uid="{00000000-0005-0000-0000-0000600D0000}"/>
    <cellStyle name="Standard 5 6 2 3 2 4 2" xfId="26442" xr:uid="{00000000-0005-0000-0000-0000600D0000}"/>
    <cellStyle name="Standard 5 6 2 3 2 4 3" xfId="39926" xr:uid="{00000000-0005-0000-0000-0000600D0000}"/>
    <cellStyle name="Standard 5 6 2 3 2 4 4" xfId="53417" xr:uid="{00000000-0005-0000-0000-0000600D0000}"/>
    <cellStyle name="Standard 5 6 2 3 2 5" xfId="16373" xr:uid="{00000000-0005-0000-0000-0000600D0000}"/>
    <cellStyle name="Standard 5 6 2 3 2 6" xfId="29857" xr:uid="{00000000-0005-0000-0000-0000600D0000}"/>
    <cellStyle name="Standard 5 6 2 3 2 7" xfId="43348" xr:uid="{00000000-0005-0000-0000-0000600D0000}"/>
    <cellStyle name="Standard 5 6 2 3 3" xfId="5152" xr:uid="{00000000-0005-0000-0000-00005F0D0000}"/>
    <cellStyle name="Standard 5 6 2 3 3 2" xfId="18603" xr:uid="{00000000-0005-0000-0000-00005F0D0000}"/>
    <cellStyle name="Standard 5 6 2 3 3 3" xfId="32087" xr:uid="{00000000-0005-0000-0000-00005F0D0000}"/>
    <cellStyle name="Standard 5 6 2 3 3 4" xfId="45578" xr:uid="{00000000-0005-0000-0000-00005F0D0000}"/>
    <cellStyle name="Standard 5 6 2 3 4" xfId="8508" xr:uid="{00000000-0005-0000-0000-00005F0D0000}"/>
    <cellStyle name="Standard 5 6 2 3 4 2" xfId="21959" xr:uid="{00000000-0005-0000-0000-00005F0D0000}"/>
    <cellStyle name="Standard 5 6 2 3 4 3" xfId="35443" xr:uid="{00000000-0005-0000-0000-00005F0D0000}"/>
    <cellStyle name="Standard 5 6 2 3 4 4" xfId="48934" xr:uid="{00000000-0005-0000-0000-00005F0D0000}"/>
    <cellStyle name="Standard 5 6 2 3 5" xfId="11864" xr:uid="{00000000-0005-0000-0000-00005F0D0000}"/>
    <cellStyle name="Standard 5 6 2 3 5 2" xfId="25315" xr:uid="{00000000-0005-0000-0000-00005F0D0000}"/>
    <cellStyle name="Standard 5 6 2 3 5 3" xfId="38799" xr:uid="{00000000-0005-0000-0000-00005F0D0000}"/>
    <cellStyle name="Standard 5 6 2 3 5 4" xfId="52290" xr:uid="{00000000-0005-0000-0000-00005F0D0000}"/>
    <cellStyle name="Standard 5 6 2 3 6" xfId="15246" xr:uid="{00000000-0005-0000-0000-00005F0D0000}"/>
    <cellStyle name="Standard 5 6 2 3 7" xfId="28730" xr:uid="{00000000-0005-0000-0000-00005F0D0000}"/>
    <cellStyle name="Standard 5 6 2 3 8" xfId="42221" xr:uid="{00000000-0005-0000-0000-00005F0D0000}"/>
    <cellStyle name="Standard 5 6 2 4" xfId="2357" xr:uid="{00000000-0005-0000-0000-0000610D0000}"/>
    <cellStyle name="Standard 5 6 2 4 2" xfId="5719" xr:uid="{00000000-0005-0000-0000-0000610D0000}"/>
    <cellStyle name="Standard 5 6 2 4 2 2" xfId="19170" xr:uid="{00000000-0005-0000-0000-0000610D0000}"/>
    <cellStyle name="Standard 5 6 2 4 2 3" xfId="32654" xr:uid="{00000000-0005-0000-0000-0000610D0000}"/>
    <cellStyle name="Standard 5 6 2 4 2 4" xfId="46145" xr:uid="{00000000-0005-0000-0000-0000610D0000}"/>
    <cellStyle name="Standard 5 6 2 4 3" xfId="9075" xr:uid="{00000000-0005-0000-0000-0000610D0000}"/>
    <cellStyle name="Standard 5 6 2 4 3 2" xfId="22526" xr:uid="{00000000-0005-0000-0000-0000610D0000}"/>
    <cellStyle name="Standard 5 6 2 4 3 3" xfId="36010" xr:uid="{00000000-0005-0000-0000-0000610D0000}"/>
    <cellStyle name="Standard 5 6 2 4 3 4" xfId="49501" xr:uid="{00000000-0005-0000-0000-0000610D0000}"/>
    <cellStyle name="Standard 5 6 2 4 4" xfId="12431" xr:uid="{00000000-0005-0000-0000-0000610D0000}"/>
    <cellStyle name="Standard 5 6 2 4 4 2" xfId="25882" xr:uid="{00000000-0005-0000-0000-0000610D0000}"/>
    <cellStyle name="Standard 5 6 2 4 4 3" xfId="39366" xr:uid="{00000000-0005-0000-0000-0000610D0000}"/>
    <cellStyle name="Standard 5 6 2 4 4 4" xfId="52857" xr:uid="{00000000-0005-0000-0000-0000610D0000}"/>
    <cellStyle name="Standard 5 6 2 4 5" xfId="15813" xr:uid="{00000000-0005-0000-0000-0000610D0000}"/>
    <cellStyle name="Standard 5 6 2 4 6" xfId="29297" xr:uid="{00000000-0005-0000-0000-0000610D0000}"/>
    <cellStyle name="Standard 5 6 2 4 7" xfId="42788" xr:uid="{00000000-0005-0000-0000-0000610D0000}"/>
    <cellStyle name="Standard 5 6 2 5" xfId="3463" xr:uid="{00000000-0005-0000-0000-0000620D0000}"/>
    <cellStyle name="Standard 5 6 2 5 2" xfId="6824" xr:uid="{00000000-0005-0000-0000-0000620D0000}"/>
    <cellStyle name="Standard 5 6 2 5 2 2" xfId="20275" xr:uid="{00000000-0005-0000-0000-0000620D0000}"/>
    <cellStyle name="Standard 5 6 2 5 2 3" xfId="33759" xr:uid="{00000000-0005-0000-0000-0000620D0000}"/>
    <cellStyle name="Standard 5 6 2 5 2 4" xfId="47250" xr:uid="{00000000-0005-0000-0000-0000620D0000}"/>
    <cellStyle name="Standard 5 6 2 5 3" xfId="10180" xr:uid="{00000000-0005-0000-0000-0000620D0000}"/>
    <cellStyle name="Standard 5 6 2 5 3 2" xfId="23631" xr:uid="{00000000-0005-0000-0000-0000620D0000}"/>
    <cellStyle name="Standard 5 6 2 5 3 3" xfId="37115" xr:uid="{00000000-0005-0000-0000-0000620D0000}"/>
    <cellStyle name="Standard 5 6 2 5 3 4" xfId="50606" xr:uid="{00000000-0005-0000-0000-0000620D0000}"/>
    <cellStyle name="Standard 5 6 2 5 4" xfId="13536" xr:uid="{00000000-0005-0000-0000-0000620D0000}"/>
    <cellStyle name="Standard 5 6 2 5 4 2" xfId="26987" xr:uid="{00000000-0005-0000-0000-0000620D0000}"/>
    <cellStyle name="Standard 5 6 2 5 4 3" xfId="40471" xr:uid="{00000000-0005-0000-0000-0000620D0000}"/>
    <cellStyle name="Standard 5 6 2 5 4 4" xfId="53962" xr:uid="{00000000-0005-0000-0000-0000620D0000}"/>
    <cellStyle name="Standard 5 6 2 5 5" xfId="16918" xr:uid="{00000000-0005-0000-0000-0000620D0000}"/>
    <cellStyle name="Standard 5 6 2 5 6" xfId="30402" xr:uid="{00000000-0005-0000-0000-0000620D0000}"/>
    <cellStyle name="Standard 5 6 2 5 7" xfId="43893" xr:uid="{00000000-0005-0000-0000-0000620D0000}"/>
    <cellStyle name="Standard 5 6 2 6" xfId="4043" xr:uid="{00000000-0005-0000-0000-0000630D0000}"/>
    <cellStyle name="Standard 5 6 2 6 2" xfId="7400" xr:uid="{00000000-0005-0000-0000-0000630D0000}"/>
    <cellStyle name="Standard 5 6 2 6 2 2" xfId="20851" xr:uid="{00000000-0005-0000-0000-0000630D0000}"/>
    <cellStyle name="Standard 5 6 2 6 2 3" xfId="34335" xr:uid="{00000000-0005-0000-0000-0000630D0000}"/>
    <cellStyle name="Standard 5 6 2 6 2 4" xfId="47826" xr:uid="{00000000-0005-0000-0000-0000630D0000}"/>
    <cellStyle name="Standard 5 6 2 6 3" xfId="10756" xr:uid="{00000000-0005-0000-0000-0000630D0000}"/>
    <cellStyle name="Standard 5 6 2 6 3 2" xfId="24207" xr:uid="{00000000-0005-0000-0000-0000630D0000}"/>
    <cellStyle name="Standard 5 6 2 6 3 3" xfId="37691" xr:uid="{00000000-0005-0000-0000-0000630D0000}"/>
    <cellStyle name="Standard 5 6 2 6 3 4" xfId="51182" xr:uid="{00000000-0005-0000-0000-0000630D0000}"/>
    <cellStyle name="Standard 5 6 2 6 4" xfId="14112" xr:uid="{00000000-0005-0000-0000-0000630D0000}"/>
    <cellStyle name="Standard 5 6 2 6 4 2" xfId="27563" xr:uid="{00000000-0005-0000-0000-0000630D0000}"/>
    <cellStyle name="Standard 5 6 2 6 4 3" xfId="41047" xr:uid="{00000000-0005-0000-0000-0000630D0000}"/>
    <cellStyle name="Standard 5 6 2 6 4 4" xfId="54538" xr:uid="{00000000-0005-0000-0000-0000630D0000}"/>
    <cellStyle name="Standard 5 6 2 6 5" xfId="17494" xr:uid="{00000000-0005-0000-0000-0000630D0000}"/>
    <cellStyle name="Standard 5 6 2 6 6" xfId="30978" xr:uid="{00000000-0005-0000-0000-0000630D0000}"/>
    <cellStyle name="Standard 5 6 2 6 7" xfId="44469" xr:uid="{00000000-0005-0000-0000-0000630D0000}"/>
    <cellStyle name="Standard 5 6 2 7" xfId="4593" xr:uid="{00000000-0005-0000-0000-0000580D0000}"/>
    <cellStyle name="Standard 5 6 2 7 2" xfId="18044" xr:uid="{00000000-0005-0000-0000-0000580D0000}"/>
    <cellStyle name="Standard 5 6 2 7 3" xfId="31528" xr:uid="{00000000-0005-0000-0000-0000580D0000}"/>
    <cellStyle name="Standard 5 6 2 7 4" xfId="45019" xr:uid="{00000000-0005-0000-0000-0000580D0000}"/>
    <cellStyle name="Standard 5 6 2 8" xfId="7949" xr:uid="{00000000-0005-0000-0000-0000580D0000}"/>
    <cellStyle name="Standard 5 6 2 8 2" xfId="21400" xr:uid="{00000000-0005-0000-0000-0000580D0000}"/>
    <cellStyle name="Standard 5 6 2 8 3" xfId="34884" xr:uid="{00000000-0005-0000-0000-0000580D0000}"/>
    <cellStyle name="Standard 5 6 2 8 4" xfId="48375" xr:uid="{00000000-0005-0000-0000-0000580D0000}"/>
    <cellStyle name="Standard 5 6 2 9" xfId="11305" xr:uid="{00000000-0005-0000-0000-0000580D0000}"/>
    <cellStyle name="Standard 5 6 2 9 2" xfId="24756" xr:uid="{00000000-0005-0000-0000-0000580D0000}"/>
    <cellStyle name="Standard 5 6 2 9 3" xfId="38240" xr:uid="{00000000-0005-0000-0000-0000580D0000}"/>
    <cellStyle name="Standard 5 6 2 9 4" xfId="51731" xr:uid="{00000000-0005-0000-0000-0000580D0000}"/>
    <cellStyle name="Standard 5 6 3" xfId="1326" xr:uid="{00000000-0005-0000-0000-0000640D0000}"/>
    <cellStyle name="Standard 5 6 3 10" xfId="14806" xr:uid="{00000000-0005-0000-0000-0000640D0000}"/>
    <cellStyle name="Standard 5 6 3 11" xfId="28289" xr:uid="{00000000-0005-0000-0000-0000640D0000}"/>
    <cellStyle name="Standard 5 6 3 12" xfId="41780" xr:uid="{00000000-0005-0000-0000-0000640D0000}"/>
    <cellStyle name="Standard 5 6 3 2" xfId="1570" xr:uid="{00000000-0005-0000-0000-0000650D0000}"/>
    <cellStyle name="Standard 5 6 3 2 10" xfId="28539" xr:uid="{00000000-0005-0000-0000-0000650D0000}"/>
    <cellStyle name="Standard 5 6 3 2 11" xfId="42030" xr:uid="{00000000-0005-0000-0000-0000650D0000}"/>
    <cellStyle name="Standard 5 6 3 2 2" xfId="2147" xr:uid="{00000000-0005-0000-0000-0000660D0000}"/>
    <cellStyle name="Standard 5 6 3 2 2 2" xfId="3288" xr:uid="{00000000-0005-0000-0000-0000670D0000}"/>
    <cellStyle name="Standard 5 6 3 2 2 2 2" xfId="6649" xr:uid="{00000000-0005-0000-0000-0000670D0000}"/>
    <cellStyle name="Standard 5 6 3 2 2 2 2 2" xfId="20100" xr:uid="{00000000-0005-0000-0000-0000670D0000}"/>
    <cellStyle name="Standard 5 6 3 2 2 2 2 3" xfId="33584" xr:uid="{00000000-0005-0000-0000-0000670D0000}"/>
    <cellStyle name="Standard 5 6 3 2 2 2 2 4" xfId="47075" xr:uid="{00000000-0005-0000-0000-0000670D0000}"/>
    <cellStyle name="Standard 5 6 3 2 2 2 3" xfId="10005" xr:uid="{00000000-0005-0000-0000-0000670D0000}"/>
    <cellStyle name="Standard 5 6 3 2 2 2 3 2" xfId="23456" xr:uid="{00000000-0005-0000-0000-0000670D0000}"/>
    <cellStyle name="Standard 5 6 3 2 2 2 3 3" xfId="36940" xr:uid="{00000000-0005-0000-0000-0000670D0000}"/>
    <cellStyle name="Standard 5 6 3 2 2 2 3 4" xfId="50431" xr:uid="{00000000-0005-0000-0000-0000670D0000}"/>
    <cellStyle name="Standard 5 6 3 2 2 2 4" xfId="13361" xr:uid="{00000000-0005-0000-0000-0000670D0000}"/>
    <cellStyle name="Standard 5 6 3 2 2 2 4 2" xfId="26812" xr:uid="{00000000-0005-0000-0000-0000670D0000}"/>
    <cellStyle name="Standard 5 6 3 2 2 2 4 3" xfId="40296" xr:uid="{00000000-0005-0000-0000-0000670D0000}"/>
    <cellStyle name="Standard 5 6 3 2 2 2 4 4" xfId="53787" xr:uid="{00000000-0005-0000-0000-0000670D0000}"/>
    <cellStyle name="Standard 5 6 3 2 2 2 5" xfId="16743" xr:uid="{00000000-0005-0000-0000-0000670D0000}"/>
    <cellStyle name="Standard 5 6 3 2 2 2 6" xfId="30227" xr:uid="{00000000-0005-0000-0000-0000670D0000}"/>
    <cellStyle name="Standard 5 6 3 2 2 2 7" xfId="43718" xr:uid="{00000000-0005-0000-0000-0000670D0000}"/>
    <cellStyle name="Standard 5 6 3 2 2 3" xfId="5522" xr:uid="{00000000-0005-0000-0000-0000660D0000}"/>
    <cellStyle name="Standard 5 6 3 2 2 3 2" xfId="18973" xr:uid="{00000000-0005-0000-0000-0000660D0000}"/>
    <cellStyle name="Standard 5 6 3 2 2 3 3" xfId="32457" xr:uid="{00000000-0005-0000-0000-0000660D0000}"/>
    <cellStyle name="Standard 5 6 3 2 2 3 4" xfId="45948" xr:uid="{00000000-0005-0000-0000-0000660D0000}"/>
    <cellStyle name="Standard 5 6 3 2 2 4" xfId="8878" xr:uid="{00000000-0005-0000-0000-0000660D0000}"/>
    <cellStyle name="Standard 5 6 3 2 2 4 2" xfId="22329" xr:uid="{00000000-0005-0000-0000-0000660D0000}"/>
    <cellStyle name="Standard 5 6 3 2 2 4 3" xfId="35813" xr:uid="{00000000-0005-0000-0000-0000660D0000}"/>
    <cellStyle name="Standard 5 6 3 2 2 4 4" xfId="49304" xr:uid="{00000000-0005-0000-0000-0000660D0000}"/>
    <cellStyle name="Standard 5 6 3 2 2 5" xfId="12234" xr:uid="{00000000-0005-0000-0000-0000660D0000}"/>
    <cellStyle name="Standard 5 6 3 2 2 5 2" xfId="25685" xr:uid="{00000000-0005-0000-0000-0000660D0000}"/>
    <cellStyle name="Standard 5 6 3 2 2 5 3" xfId="39169" xr:uid="{00000000-0005-0000-0000-0000660D0000}"/>
    <cellStyle name="Standard 5 6 3 2 2 5 4" xfId="52660" xr:uid="{00000000-0005-0000-0000-0000660D0000}"/>
    <cellStyle name="Standard 5 6 3 2 2 6" xfId="15616" xr:uid="{00000000-0005-0000-0000-0000660D0000}"/>
    <cellStyle name="Standard 5 6 3 2 2 7" xfId="29100" xr:uid="{00000000-0005-0000-0000-0000660D0000}"/>
    <cellStyle name="Standard 5 6 3 2 2 8" xfId="42591" xr:uid="{00000000-0005-0000-0000-0000660D0000}"/>
    <cellStyle name="Standard 5 6 3 2 3" xfId="2728" xr:uid="{00000000-0005-0000-0000-0000680D0000}"/>
    <cellStyle name="Standard 5 6 3 2 3 2" xfId="6089" xr:uid="{00000000-0005-0000-0000-0000680D0000}"/>
    <cellStyle name="Standard 5 6 3 2 3 2 2" xfId="19540" xr:uid="{00000000-0005-0000-0000-0000680D0000}"/>
    <cellStyle name="Standard 5 6 3 2 3 2 3" xfId="33024" xr:uid="{00000000-0005-0000-0000-0000680D0000}"/>
    <cellStyle name="Standard 5 6 3 2 3 2 4" xfId="46515" xr:uid="{00000000-0005-0000-0000-0000680D0000}"/>
    <cellStyle name="Standard 5 6 3 2 3 3" xfId="9445" xr:uid="{00000000-0005-0000-0000-0000680D0000}"/>
    <cellStyle name="Standard 5 6 3 2 3 3 2" xfId="22896" xr:uid="{00000000-0005-0000-0000-0000680D0000}"/>
    <cellStyle name="Standard 5 6 3 2 3 3 3" xfId="36380" xr:uid="{00000000-0005-0000-0000-0000680D0000}"/>
    <cellStyle name="Standard 5 6 3 2 3 3 4" xfId="49871" xr:uid="{00000000-0005-0000-0000-0000680D0000}"/>
    <cellStyle name="Standard 5 6 3 2 3 4" xfId="12801" xr:uid="{00000000-0005-0000-0000-0000680D0000}"/>
    <cellStyle name="Standard 5 6 3 2 3 4 2" xfId="26252" xr:uid="{00000000-0005-0000-0000-0000680D0000}"/>
    <cellStyle name="Standard 5 6 3 2 3 4 3" xfId="39736" xr:uid="{00000000-0005-0000-0000-0000680D0000}"/>
    <cellStyle name="Standard 5 6 3 2 3 4 4" xfId="53227" xr:uid="{00000000-0005-0000-0000-0000680D0000}"/>
    <cellStyle name="Standard 5 6 3 2 3 5" xfId="16183" xr:uid="{00000000-0005-0000-0000-0000680D0000}"/>
    <cellStyle name="Standard 5 6 3 2 3 6" xfId="29667" xr:uid="{00000000-0005-0000-0000-0000680D0000}"/>
    <cellStyle name="Standard 5 6 3 2 3 7" xfId="43158" xr:uid="{00000000-0005-0000-0000-0000680D0000}"/>
    <cellStyle name="Standard 5 6 3 2 4" xfId="3833" xr:uid="{00000000-0005-0000-0000-0000690D0000}"/>
    <cellStyle name="Standard 5 6 3 2 4 2" xfId="7194" xr:uid="{00000000-0005-0000-0000-0000690D0000}"/>
    <cellStyle name="Standard 5 6 3 2 4 2 2" xfId="20645" xr:uid="{00000000-0005-0000-0000-0000690D0000}"/>
    <cellStyle name="Standard 5 6 3 2 4 2 3" xfId="34129" xr:uid="{00000000-0005-0000-0000-0000690D0000}"/>
    <cellStyle name="Standard 5 6 3 2 4 2 4" xfId="47620" xr:uid="{00000000-0005-0000-0000-0000690D0000}"/>
    <cellStyle name="Standard 5 6 3 2 4 3" xfId="10550" xr:uid="{00000000-0005-0000-0000-0000690D0000}"/>
    <cellStyle name="Standard 5 6 3 2 4 3 2" xfId="24001" xr:uid="{00000000-0005-0000-0000-0000690D0000}"/>
    <cellStyle name="Standard 5 6 3 2 4 3 3" xfId="37485" xr:uid="{00000000-0005-0000-0000-0000690D0000}"/>
    <cellStyle name="Standard 5 6 3 2 4 3 4" xfId="50976" xr:uid="{00000000-0005-0000-0000-0000690D0000}"/>
    <cellStyle name="Standard 5 6 3 2 4 4" xfId="13906" xr:uid="{00000000-0005-0000-0000-0000690D0000}"/>
    <cellStyle name="Standard 5 6 3 2 4 4 2" xfId="27357" xr:uid="{00000000-0005-0000-0000-0000690D0000}"/>
    <cellStyle name="Standard 5 6 3 2 4 4 3" xfId="40841" xr:uid="{00000000-0005-0000-0000-0000690D0000}"/>
    <cellStyle name="Standard 5 6 3 2 4 4 4" xfId="54332" xr:uid="{00000000-0005-0000-0000-0000690D0000}"/>
    <cellStyle name="Standard 5 6 3 2 4 5" xfId="17288" xr:uid="{00000000-0005-0000-0000-0000690D0000}"/>
    <cellStyle name="Standard 5 6 3 2 4 6" xfId="30772" xr:uid="{00000000-0005-0000-0000-0000690D0000}"/>
    <cellStyle name="Standard 5 6 3 2 4 7" xfId="44263" xr:uid="{00000000-0005-0000-0000-0000690D0000}"/>
    <cellStyle name="Standard 5 6 3 2 5" xfId="4413" xr:uid="{00000000-0005-0000-0000-00006A0D0000}"/>
    <cellStyle name="Standard 5 6 3 2 5 2" xfId="7770" xr:uid="{00000000-0005-0000-0000-00006A0D0000}"/>
    <cellStyle name="Standard 5 6 3 2 5 2 2" xfId="21221" xr:uid="{00000000-0005-0000-0000-00006A0D0000}"/>
    <cellStyle name="Standard 5 6 3 2 5 2 3" xfId="34705" xr:uid="{00000000-0005-0000-0000-00006A0D0000}"/>
    <cellStyle name="Standard 5 6 3 2 5 2 4" xfId="48196" xr:uid="{00000000-0005-0000-0000-00006A0D0000}"/>
    <cellStyle name="Standard 5 6 3 2 5 3" xfId="11126" xr:uid="{00000000-0005-0000-0000-00006A0D0000}"/>
    <cellStyle name="Standard 5 6 3 2 5 3 2" xfId="24577" xr:uid="{00000000-0005-0000-0000-00006A0D0000}"/>
    <cellStyle name="Standard 5 6 3 2 5 3 3" xfId="38061" xr:uid="{00000000-0005-0000-0000-00006A0D0000}"/>
    <cellStyle name="Standard 5 6 3 2 5 3 4" xfId="51552" xr:uid="{00000000-0005-0000-0000-00006A0D0000}"/>
    <cellStyle name="Standard 5 6 3 2 5 4" xfId="14482" xr:uid="{00000000-0005-0000-0000-00006A0D0000}"/>
    <cellStyle name="Standard 5 6 3 2 5 4 2" xfId="27933" xr:uid="{00000000-0005-0000-0000-00006A0D0000}"/>
    <cellStyle name="Standard 5 6 3 2 5 4 3" xfId="41417" xr:uid="{00000000-0005-0000-0000-00006A0D0000}"/>
    <cellStyle name="Standard 5 6 3 2 5 4 4" xfId="54908" xr:uid="{00000000-0005-0000-0000-00006A0D0000}"/>
    <cellStyle name="Standard 5 6 3 2 5 5" xfId="17864" xr:uid="{00000000-0005-0000-0000-00006A0D0000}"/>
    <cellStyle name="Standard 5 6 3 2 5 6" xfId="31348" xr:uid="{00000000-0005-0000-0000-00006A0D0000}"/>
    <cellStyle name="Standard 5 6 3 2 5 7" xfId="44839" xr:uid="{00000000-0005-0000-0000-00006A0D0000}"/>
    <cellStyle name="Standard 5 6 3 2 6" xfId="4963" xr:uid="{00000000-0005-0000-0000-0000650D0000}"/>
    <cellStyle name="Standard 5 6 3 2 6 2" xfId="18414" xr:uid="{00000000-0005-0000-0000-0000650D0000}"/>
    <cellStyle name="Standard 5 6 3 2 6 3" xfId="31898" xr:uid="{00000000-0005-0000-0000-0000650D0000}"/>
    <cellStyle name="Standard 5 6 3 2 6 4" xfId="45389" xr:uid="{00000000-0005-0000-0000-0000650D0000}"/>
    <cellStyle name="Standard 5 6 3 2 7" xfId="8319" xr:uid="{00000000-0005-0000-0000-0000650D0000}"/>
    <cellStyle name="Standard 5 6 3 2 7 2" xfId="21770" xr:uid="{00000000-0005-0000-0000-0000650D0000}"/>
    <cellStyle name="Standard 5 6 3 2 7 3" xfId="35254" xr:uid="{00000000-0005-0000-0000-0000650D0000}"/>
    <cellStyle name="Standard 5 6 3 2 7 4" xfId="48745" xr:uid="{00000000-0005-0000-0000-0000650D0000}"/>
    <cellStyle name="Standard 5 6 3 2 8" xfId="11675" xr:uid="{00000000-0005-0000-0000-0000650D0000}"/>
    <cellStyle name="Standard 5 6 3 2 8 2" xfId="25126" xr:uid="{00000000-0005-0000-0000-0000650D0000}"/>
    <cellStyle name="Standard 5 6 3 2 8 3" xfId="38610" xr:uid="{00000000-0005-0000-0000-0000650D0000}"/>
    <cellStyle name="Standard 5 6 3 2 8 4" xfId="52101" xr:uid="{00000000-0005-0000-0000-0000650D0000}"/>
    <cellStyle name="Standard 5 6 3 2 9" xfId="15056" xr:uid="{00000000-0005-0000-0000-0000650D0000}"/>
    <cellStyle name="Standard 5 6 3 3" xfId="1898" xr:uid="{00000000-0005-0000-0000-00006B0D0000}"/>
    <cellStyle name="Standard 5 6 3 3 2" xfId="3038" xr:uid="{00000000-0005-0000-0000-00006C0D0000}"/>
    <cellStyle name="Standard 5 6 3 3 2 2" xfId="6399" xr:uid="{00000000-0005-0000-0000-00006C0D0000}"/>
    <cellStyle name="Standard 5 6 3 3 2 2 2" xfId="19850" xr:uid="{00000000-0005-0000-0000-00006C0D0000}"/>
    <cellStyle name="Standard 5 6 3 3 2 2 3" xfId="33334" xr:uid="{00000000-0005-0000-0000-00006C0D0000}"/>
    <cellStyle name="Standard 5 6 3 3 2 2 4" xfId="46825" xr:uid="{00000000-0005-0000-0000-00006C0D0000}"/>
    <cellStyle name="Standard 5 6 3 3 2 3" xfId="9755" xr:uid="{00000000-0005-0000-0000-00006C0D0000}"/>
    <cellStyle name="Standard 5 6 3 3 2 3 2" xfId="23206" xr:uid="{00000000-0005-0000-0000-00006C0D0000}"/>
    <cellStyle name="Standard 5 6 3 3 2 3 3" xfId="36690" xr:uid="{00000000-0005-0000-0000-00006C0D0000}"/>
    <cellStyle name="Standard 5 6 3 3 2 3 4" xfId="50181" xr:uid="{00000000-0005-0000-0000-00006C0D0000}"/>
    <cellStyle name="Standard 5 6 3 3 2 4" xfId="13111" xr:uid="{00000000-0005-0000-0000-00006C0D0000}"/>
    <cellStyle name="Standard 5 6 3 3 2 4 2" xfId="26562" xr:uid="{00000000-0005-0000-0000-00006C0D0000}"/>
    <cellStyle name="Standard 5 6 3 3 2 4 3" xfId="40046" xr:uid="{00000000-0005-0000-0000-00006C0D0000}"/>
    <cellStyle name="Standard 5 6 3 3 2 4 4" xfId="53537" xr:uid="{00000000-0005-0000-0000-00006C0D0000}"/>
    <cellStyle name="Standard 5 6 3 3 2 5" xfId="16493" xr:uid="{00000000-0005-0000-0000-00006C0D0000}"/>
    <cellStyle name="Standard 5 6 3 3 2 6" xfId="29977" xr:uid="{00000000-0005-0000-0000-00006C0D0000}"/>
    <cellStyle name="Standard 5 6 3 3 2 7" xfId="43468" xr:uid="{00000000-0005-0000-0000-00006C0D0000}"/>
    <cellStyle name="Standard 5 6 3 3 3" xfId="5272" xr:uid="{00000000-0005-0000-0000-00006B0D0000}"/>
    <cellStyle name="Standard 5 6 3 3 3 2" xfId="18723" xr:uid="{00000000-0005-0000-0000-00006B0D0000}"/>
    <cellStyle name="Standard 5 6 3 3 3 3" xfId="32207" xr:uid="{00000000-0005-0000-0000-00006B0D0000}"/>
    <cellStyle name="Standard 5 6 3 3 3 4" xfId="45698" xr:uid="{00000000-0005-0000-0000-00006B0D0000}"/>
    <cellStyle name="Standard 5 6 3 3 4" xfId="8628" xr:uid="{00000000-0005-0000-0000-00006B0D0000}"/>
    <cellStyle name="Standard 5 6 3 3 4 2" xfId="22079" xr:uid="{00000000-0005-0000-0000-00006B0D0000}"/>
    <cellStyle name="Standard 5 6 3 3 4 3" xfId="35563" xr:uid="{00000000-0005-0000-0000-00006B0D0000}"/>
    <cellStyle name="Standard 5 6 3 3 4 4" xfId="49054" xr:uid="{00000000-0005-0000-0000-00006B0D0000}"/>
    <cellStyle name="Standard 5 6 3 3 5" xfId="11984" xr:uid="{00000000-0005-0000-0000-00006B0D0000}"/>
    <cellStyle name="Standard 5 6 3 3 5 2" xfId="25435" xr:uid="{00000000-0005-0000-0000-00006B0D0000}"/>
    <cellStyle name="Standard 5 6 3 3 5 3" xfId="38919" xr:uid="{00000000-0005-0000-0000-00006B0D0000}"/>
    <cellStyle name="Standard 5 6 3 3 5 4" xfId="52410" xr:uid="{00000000-0005-0000-0000-00006B0D0000}"/>
    <cellStyle name="Standard 5 6 3 3 6" xfId="15366" xr:uid="{00000000-0005-0000-0000-00006B0D0000}"/>
    <cellStyle name="Standard 5 6 3 3 7" xfId="28850" xr:uid="{00000000-0005-0000-0000-00006B0D0000}"/>
    <cellStyle name="Standard 5 6 3 3 8" xfId="42341" xr:uid="{00000000-0005-0000-0000-00006B0D0000}"/>
    <cellStyle name="Standard 5 6 3 4" xfId="2477" xr:uid="{00000000-0005-0000-0000-00006D0D0000}"/>
    <cellStyle name="Standard 5 6 3 4 2" xfId="5839" xr:uid="{00000000-0005-0000-0000-00006D0D0000}"/>
    <cellStyle name="Standard 5 6 3 4 2 2" xfId="19290" xr:uid="{00000000-0005-0000-0000-00006D0D0000}"/>
    <cellStyle name="Standard 5 6 3 4 2 3" xfId="32774" xr:uid="{00000000-0005-0000-0000-00006D0D0000}"/>
    <cellStyle name="Standard 5 6 3 4 2 4" xfId="46265" xr:uid="{00000000-0005-0000-0000-00006D0D0000}"/>
    <cellStyle name="Standard 5 6 3 4 3" xfId="9195" xr:uid="{00000000-0005-0000-0000-00006D0D0000}"/>
    <cellStyle name="Standard 5 6 3 4 3 2" xfId="22646" xr:uid="{00000000-0005-0000-0000-00006D0D0000}"/>
    <cellStyle name="Standard 5 6 3 4 3 3" xfId="36130" xr:uid="{00000000-0005-0000-0000-00006D0D0000}"/>
    <cellStyle name="Standard 5 6 3 4 3 4" xfId="49621" xr:uid="{00000000-0005-0000-0000-00006D0D0000}"/>
    <cellStyle name="Standard 5 6 3 4 4" xfId="12551" xr:uid="{00000000-0005-0000-0000-00006D0D0000}"/>
    <cellStyle name="Standard 5 6 3 4 4 2" xfId="26002" xr:uid="{00000000-0005-0000-0000-00006D0D0000}"/>
    <cellStyle name="Standard 5 6 3 4 4 3" xfId="39486" xr:uid="{00000000-0005-0000-0000-00006D0D0000}"/>
    <cellStyle name="Standard 5 6 3 4 4 4" xfId="52977" xr:uid="{00000000-0005-0000-0000-00006D0D0000}"/>
    <cellStyle name="Standard 5 6 3 4 5" xfId="15933" xr:uid="{00000000-0005-0000-0000-00006D0D0000}"/>
    <cellStyle name="Standard 5 6 3 4 6" xfId="29417" xr:uid="{00000000-0005-0000-0000-00006D0D0000}"/>
    <cellStyle name="Standard 5 6 3 4 7" xfId="42908" xr:uid="{00000000-0005-0000-0000-00006D0D0000}"/>
    <cellStyle name="Standard 5 6 3 5" xfId="3583" xr:uid="{00000000-0005-0000-0000-00006E0D0000}"/>
    <cellStyle name="Standard 5 6 3 5 2" xfId="6944" xr:uid="{00000000-0005-0000-0000-00006E0D0000}"/>
    <cellStyle name="Standard 5 6 3 5 2 2" xfId="20395" xr:uid="{00000000-0005-0000-0000-00006E0D0000}"/>
    <cellStyle name="Standard 5 6 3 5 2 3" xfId="33879" xr:uid="{00000000-0005-0000-0000-00006E0D0000}"/>
    <cellStyle name="Standard 5 6 3 5 2 4" xfId="47370" xr:uid="{00000000-0005-0000-0000-00006E0D0000}"/>
    <cellStyle name="Standard 5 6 3 5 3" xfId="10300" xr:uid="{00000000-0005-0000-0000-00006E0D0000}"/>
    <cellStyle name="Standard 5 6 3 5 3 2" xfId="23751" xr:uid="{00000000-0005-0000-0000-00006E0D0000}"/>
    <cellStyle name="Standard 5 6 3 5 3 3" xfId="37235" xr:uid="{00000000-0005-0000-0000-00006E0D0000}"/>
    <cellStyle name="Standard 5 6 3 5 3 4" xfId="50726" xr:uid="{00000000-0005-0000-0000-00006E0D0000}"/>
    <cellStyle name="Standard 5 6 3 5 4" xfId="13656" xr:uid="{00000000-0005-0000-0000-00006E0D0000}"/>
    <cellStyle name="Standard 5 6 3 5 4 2" xfId="27107" xr:uid="{00000000-0005-0000-0000-00006E0D0000}"/>
    <cellStyle name="Standard 5 6 3 5 4 3" xfId="40591" xr:uid="{00000000-0005-0000-0000-00006E0D0000}"/>
    <cellStyle name="Standard 5 6 3 5 4 4" xfId="54082" xr:uid="{00000000-0005-0000-0000-00006E0D0000}"/>
    <cellStyle name="Standard 5 6 3 5 5" xfId="17038" xr:uid="{00000000-0005-0000-0000-00006E0D0000}"/>
    <cellStyle name="Standard 5 6 3 5 6" xfId="30522" xr:uid="{00000000-0005-0000-0000-00006E0D0000}"/>
    <cellStyle name="Standard 5 6 3 5 7" xfId="44013" xr:uid="{00000000-0005-0000-0000-00006E0D0000}"/>
    <cellStyle name="Standard 5 6 3 6" xfId="4163" xr:uid="{00000000-0005-0000-0000-00006F0D0000}"/>
    <cellStyle name="Standard 5 6 3 6 2" xfId="7520" xr:uid="{00000000-0005-0000-0000-00006F0D0000}"/>
    <cellStyle name="Standard 5 6 3 6 2 2" xfId="20971" xr:uid="{00000000-0005-0000-0000-00006F0D0000}"/>
    <cellStyle name="Standard 5 6 3 6 2 3" xfId="34455" xr:uid="{00000000-0005-0000-0000-00006F0D0000}"/>
    <cellStyle name="Standard 5 6 3 6 2 4" xfId="47946" xr:uid="{00000000-0005-0000-0000-00006F0D0000}"/>
    <cellStyle name="Standard 5 6 3 6 3" xfId="10876" xr:uid="{00000000-0005-0000-0000-00006F0D0000}"/>
    <cellStyle name="Standard 5 6 3 6 3 2" xfId="24327" xr:uid="{00000000-0005-0000-0000-00006F0D0000}"/>
    <cellStyle name="Standard 5 6 3 6 3 3" xfId="37811" xr:uid="{00000000-0005-0000-0000-00006F0D0000}"/>
    <cellStyle name="Standard 5 6 3 6 3 4" xfId="51302" xr:uid="{00000000-0005-0000-0000-00006F0D0000}"/>
    <cellStyle name="Standard 5 6 3 6 4" xfId="14232" xr:uid="{00000000-0005-0000-0000-00006F0D0000}"/>
    <cellStyle name="Standard 5 6 3 6 4 2" xfId="27683" xr:uid="{00000000-0005-0000-0000-00006F0D0000}"/>
    <cellStyle name="Standard 5 6 3 6 4 3" xfId="41167" xr:uid="{00000000-0005-0000-0000-00006F0D0000}"/>
    <cellStyle name="Standard 5 6 3 6 4 4" xfId="54658" xr:uid="{00000000-0005-0000-0000-00006F0D0000}"/>
    <cellStyle name="Standard 5 6 3 6 5" xfId="17614" xr:uid="{00000000-0005-0000-0000-00006F0D0000}"/>
    <cellStyle name="Standard 5 6 3 6 6" xfId="31098" xr:uid="{00000000-0005-0000-0000-00006F0D0000}"/>
    <cellStyle name="Standard 5 6 3 6 7" xfId="44589" xr:uid="{00000000-0005-0000-0000-00006F0D0000}"/>
    <cellStyle name="Standard 5 6 3 7" xfId="4713" xr:uid="{00000000-0005-0000-0000-0000640D0000}"/>
    <cellStyle name="Standard 5 6 3 7 2" xfId="18164" xr:uid="{00000000-0005-0000-0000-0000640D0000}"/>
    <cellStyle name="Standard 5 6 3 7 3" xfId="31648" xr:uid="{00000000-0005-0000-0000-0000640D0000}"/>
    <cellStyle name="Standard 5 6 3 7 4" xfId="45139" xr:uid="{00000000-0005-0000-0000-0000640D0000}"/>
    <cellStyle name="Standard 5 6 3 8" xfId="8069" xr:uid="{00000000-0005-0000-0000-0000640D0000}"/>
    <cellStyle name="Standard 5 6 3 8 2" xfId="21520" xr:uid="{00000000-0005-0000-0000-0000640D0000}"/>
    <cellStyle name="Standard 5 6 3 8 3" xfId="35004" xr:uid="{00000000-0005-0000-0000-0000640D0000}"/>
    <cellStyle name="Standard 5 6 3 8 4" xfId="48495" xr:uid="{00000000-0005-0000-0000-0000640D0000}"/>
    <cellStyle name="Standard 5 6 3 9" xfId="11425" xr:uid="{00000000-0005-0000-0000-0000640D0000}"/>
    <cellStyle name="Standard 5 6 3 9 2" xfId="24876" xr:uid="{00000000-0005-0000-0000-0000640D0000}"/>
    <cellStyle name="Standard 5 6 3 9 3" xfId="38360" xr:uid="{00000000-0005-0000-0000-0000640D0000}"/>
    <cellStyle name="Standard 5 6 3 9 4" xfId="51851" xr:uid="{00000000-0005-0000-0000-0000640D0000}"/>
    <cellStyle name="Standard 5 6 4" xfId="1356" xr:uid="{00000000-0005-0000-0000-0000700D0000}"/>
    <cellStyle name="Standard 5 6 4 10" xfId="28318" xr:uid="{00000000-0005-0000-0000-0000700D0000}"/>
    <cellStyle name="Standard 5 6 4 11" xfId="41809" xr:uid="{00000000-0005-0000-0000-0000700D0000}"/>
    <cellStyle name="Standard 5 6 4 2" xfId="1927" xr:uid="{00000000-0005-0000-0000-0000710D0000}"/>
    <cellStyle name="Standard 5 6 4 2 2" xfId="3067" xr:uid="{00000000-0005-0000-0000-0000720D0000}"/>
    <cellStyle name="Standard 5 6 4 2 2 2" xfId="6428" xr:uid="{00000000-0005-0000-0000-0000720D0000}"/>
    <cellStyle name="Standard 5 6 4 2 2 2 2" xfId="19879" xr:uid="{00000000-0005-0000-0000-0000720D0000}"/>
    <cellStyle name="Standard 5 6 4 2 2 2 3" xfId="33363" xr:uid="{00000000-0005-0000-0000-0000720D0000}"/>
    <cellStyle name="Standard 5 6 4 2 2 2 4" xfId="46854" xr:uid="{00000000-0005-0000-0000-0000720D0000}"/>
    <cellStyle name="Standard 5 6 4 2 2 3" xfId="9784" xr:uid="{00000000-0005-0000-0000-0000720D0000}"/>
    <cellStyle name="Standard 5 6 4 2 2 3 2" xfId="23235" xr:uid="{00000000-0005-0000-0000-0000720D0000}"/>
    <cellStyle name="Standard 5 6 4 2 2 3 3" xfId="36719" xr:uid="{00000000-0005-0000-0000-0000720D0000}"/>
    <cellStyle name="Standard 5 6 4 2 2 3 4" xfId="50210" xr:uid="{00000000-0005-0000-0000-0000720D0000}"/>
    <cellStyle name="Standard 5 6 4 2 2 4" xfId="13140" xr:uid="{00000000-0005-0000-0000-0000720D0000}"/>
    <cellStyle name="Standard 5 6 4 2 2 4 2" xfId="26591" xr:uid="{00000000-0005-0000-0000-0000720D0000}"/>
    <cellStyle name="Standard 5 6 4 2 2 4 3" xfId="40075" xr:uid="{00000000-0005-0000-0000-0000720D0000}"/>
    <cellStyle name="Standard 5 6 4 2 2 4 4" xfId="53566" xr:uid="{00000000-0005-0000-0000-0000720D0000}"/>
    <cellStyle name="Standard 5 6 4 2 2 5" xfId="16522" xr:uid="{00000000-0005-0000-0000-0000720D0000}"/>
    <cellStyle name="Standard 5 6 4 2 2 6" xfId="30006" xr:uid="{00000000-0005-0000-0000-0000720D0000}"/>
    <cellStyle name="Standard 5 6 4 2 2 7" xfId="43497" xr:uid="{00000000-0005-0000-0000-0000720D0000}"/>
    <cellStyle name="Standard 5 6 4 2 3" xfId="5301" xr:uid="{00000000-0005-0000-0000-0000710D0000}"/>
    <cellStyle name="Standard 5 6 4 2 3 2" xfId="18752" xr:uid="{00000000-0005-0000-0000-0000710D0000}"/>
    <cellStyle name="Standard 5 6 4 2 3 3" xfId="32236" xr:uid="{00000000-0005-0000-0000-0000710D0000}"/>
    <cellStyle name="Standard 5 6 4 2 3 4" xfId="45727" xr:uid="{00000000-0005-0000-0000-0000710D0000}"/>
    <cellStyle name="Standard 5 6 4 2 4" xfId="8657" xr:uid="{00000000-0005-0000-0000-0000710D0000}"/>
    <cellStyle name="Standard 5 6 4 2 4 2" xfId="22108" xr:uid="{00000000-0005-0000-0000-0000710D0000}"/>
    <cellStyle name="Standard 5 6 4 2 4 3" xfId="35592" xr:uid="{00000000-0005-0000-0000-0000710D0000}"/>
    <cellStyle name="Standard 5 6 4 2 4 4" xfId="49083" xr:uid="{00000000-0005-0000-0000-0000710D0000}"/>
    <cellStyle name="Standard 5 6 4 2 5" xfId="12013" xr:uid="{00000000-0005-0000-0000-0000710D0000}"/>
    <cellStyle name="Standard 5 6 4 2 5 2" xfId="25464" xr:uid="{00000000-0005-0000-0000-0000710D0000}"/>
    <cellStyle name="Standard 5 6 4 2 5 3" xfId="38948" xr:uid="{00000000-0005-0000-0000-0000710D0000}"/>
    <cellStyle name="Standard 5 6 4 2 5 4" xfId="52439" xr:uid="{00000000-0005-0000-0000-0000710D0000}"/>
    <cellStyle name="Standard 5 6 4 2 6" xfId="15395" xr:uid="{00000000-0005-0000-0000-0000710D0000}"/>
    <cellStyle name="Standard 5 6 4 2 7" xfId="28879" xr:uid="{00000000-0005-0000-0000-0000710D0000}"/>
    <cellStyle name="Standard 5 6 4 2 8" xfId="42370" xr:uid="{00000000-0005-0000-0000-0000710D0000}"/>
    <cellStyle name="Standard 5 6 4 3" xfId="2507" xr:uid="{00000000-0005-0000-0000-0000730D0000}"/>
    <cellStyle name="Standard 5 6 4 3 2" xfId="5868" xr:uid="{00000000-0005-0000-0000-0000730D0000}"/>
    <cellStyle name="Standard 5 6 4 3 2 2" xfId="19319" xr:uid="{00000000-0005-0000-0000-0000730D0000}"/>
    <cellStyle name="Standard 5 6 4 3 2 3" xfId="32803" xr:uid="{00000000-0005-0000-0000-0000730D0000}"/>
    <cellStyle name="Standard 5 6 4 3 2 4" xfId="46294" xr:uid="{00000000-0005-0000-0000-0000730D0000}"/>
    <cellStyle name="Standard 5 6 4 3 3" xfId="9224" xr:uid="{00000000-0005-0000-0000-0000730D0000}"/>
    <cellStyle name="Standard 5 6 4 3 3 2" xfId="22675" xr:uid="{00000000-0005-0000-0000-0000730D0000}"/>
    <cellStyle name="Standard 5 6 4 3 3 3" xfId="36159" xr:uid="{00000000-0005-0000-0000-0000730D0000}"/>
    <cellStyle name="Standard 5 6 4 3 3 4" xfId="49650" xr:uid="{00000000-0005-0000-0000-0000730D0000}"/>
    <cellStyle name="Standard 5 6 4 3 4" xfId="12580" xr:uid="{00000000-0005-0000-0000-0000730D0000}"/>
    <cellStyle name="Standard 5 6 4 3 4 2" xfId="26031" xr:uid="{00000000-0005-0000-0000-0000730D0000}"/>
    <cellStyle name="Standard 5 6 4 3 4 3" xfId="39515" xr:uid="{00000000-0005-0000-0000-0000730D0000}"/>
    <cellStyle name="Standard 5 6 4 3 4 4" xfId="53006" xr:uid="{00000000-0005-0000-0000-0000730D0000}"/>
    <cellStyle name="Standard 5 6 4 3 5" xfId="15962" xr:uid="{00000000-0005-0000-0000-0000730D0000}"/>
    <cellStyle name="Standard 5 6 4 3 6" xfId="29446" xr:uid="{00000000-0005-0000-0000-0000730D0000}"/>
    <cellStyle name="Standard 5 6 4 3 7" xfId="42937" xr:uid="{00000000-0005-0000-0000-0000730D0000}"/>
    <cellStyle name="Standard 5 6 4 4" xfId="3612" xr:uid="{00000000-0005-0000-0000-0000740D0000}"/>
    <cellStyle name="Standard 5 6 4 4 2" xfId="6973" xr:uid="{00000000-0005-0000-0000-0000740D0000}"/>
    <cellStyle name="Standard 5 6 4 4 2 2" xfId="20424" xr:uid="{00000000-0005-0000-0000-0000740D0000}"/>
    <cellStyle name="Standard 5 6 4 4 2 3" xfId="33908" xr:uid="{00000000-0005-0000-0000-0000740D0000}"/>
    <cellStyle name="Standard 5 6 4 4 2 4" xfId="47399" xr:uid="{00000000-0005-0000-0000-0000740D0000}"/>
    <cellStyle name="Standard 5 6 4 4 3" xfId="10329" xr:uid="{00000000-0005-0000-0000-0000740D0000}"/>
    <cellStyle name="Standard 5 6 4 4 3 2" xfId="23780" xr:uid="{00000000-0005-0000-0000-0000740D0000}"/>
    <cellStyle name="Standard 5 6 4 4 3 3" xfId="37264" xr:uid="{00000000-0005-0000-0000-0000740D0000}"/>
    <cellStyle name="Standard 5 6 4 4 3 4" xfId="50755" xr:uid="{00000000-0005-0000-0000-0000740D0000}"/>
    <cellStyle name="Standard 5 6 4 4 4" xfId="13685" xr:uid="{00000000-0005-0000-0000-0000740D0000}"/>
    <cellStyle name="Standard 5 6 4 4 4 2" xfId="27136" xr:uid="{00000000-0005-0000-0000-0000740D0000}"/>
    <cellStyle name="Standard 5 6 4 4 4 3" xfId="40620" xr:uid="{00000000-0005-0000-0000-0000740D0000}"/>
    <cellStyle name="Standard 5 6 4 4 4 4" xfId="54111" xr:uid="{00000000-0005-0000-0000-0000740D0000}"/>
    <cellStyle name="Standard 5 6 4 4 5" xfId="17067" xr:uid="{00000000-0005-0000-0000-0000740D0000}"/>
    <cellStyle name="Standard 5 6 4 4 6" xfId="30551" xr:uid="{00000000-0005-0000-0000-0000740D0000}"/>
    <cellStyle name="Standard 5 6 4 4 7" xfId="44042" xr:uid="{00000000-0005-0000-0000-0000740D0000}"/>
    <cellStyle name="Standard 5 6 4 5" xfId="4192" xr:uid="{00000000-0005-0000-0000-0000750D0000}"/>
    <cellStyle name="Standard 5 6 4 5 2" xfId="7549" xr:uid="{00000000-0005-0000-0000-0000750D0000}"/>
    <cellStyle name="Standard 5 6 4 5 2 2" xfId="21000" xr:uid="{00000000-0005-0000-0000-0000750D0000}"/>
    <cellStyle name="Standard 5 6 4 5 2 3" xfId="34484" xr:uid="{00000000-0005-0000-0000-0000750D0000}"/>
    <cellStyle name="Standard 5 6 4 5 2 4" xfId="47975" xr:uid="{00000000-0005-0000-0000-0000750D0000}"/>
    <cellStyle name="Standard 5 6 4 5 3" xfId="10905" xr:uid="{00000000-0005-0000-0000-0000750D0000}"/>
    <cellStyle name="Standard 5 6 4 5 3 2" xfId="24356" xr:uid="{00000000-0005-0000-0000-0000750D0000}"/>
    <cellStyle name="Standard 5 6 4 5 3 3" xfId="37840" xr:uid="{00000000-0005-0000-0000-0000750D0000}"/>
    <cellStyle name="Standard 5 6 4 5 3 4" xfId="51331" xr:uid="{00000000-0005-0000-0000-0000750D0000}"/>
    <cellStyle name="Standard 5 6 4 5 4" xfId="14261" xr:uid="{00000000-0005-0000-0000-0000750D0000}"/>
    <cellStyle name="Standard 5 6 4 5 4 2" xfId="27712" xr:uid="{00000000-0005-0000-0000-0000750D0000}"/>
    <cellStyle name="Standard 5 6 4 5 4 3" xfId="41196" xr:uid="{00000000-0005-0000-0000-0000750D0000}"/>
    <cellStyle name="Standard 5 6 4 5 4 4" xfId="54687" xr:uid="{00000000-0005-0000-0000-0000750D0000}"/>
    <cellStyle name="Standard 5 6 4 5 5" xfId="17643" xr:uid="{00000000-0005-0000-0000-0000750D0000}"/>
    <cellStyle name="Standard 5 6 4 5 6" xfId="31127" xr:uid="{00000000-0005-0000-0000-0000750D0000}"/>
    <cellStyle name="Standard 5 6 4 5 7" xfId="44618" xr:uid="{00000000-0005-0000-0000-0000750D0000}"/>
    <cellStyle name="Standard 5 6 4 6" xfId="4742" xr:uid="{00000000-0005-0000-0000-0000700D0000}"/>
    <cellStyle name="Standard 5 6 4 6 2" xfId="18193" xr:uid="{00000000-0005-0000-0000-0000700D0000}"/>
    <cellStyle name="Standard 5 6 4 6 3" xfId="31677" xr:uid="{00000000-0005-0000-0000-0000700D0000}"/>
    <cellStyle name="Standard 5 6 4 6 4" xfId="45168" xr:uid="{00000000-0005-0000-0000-0000700D0000}"/>
    <cellStyle name="Standard 5 6 4 7" xfId="8098" xr:uid="{00000000-0005-0000-0000-0000700D0000}"/>
    <cellStyle name="Standard 5 6 4 7 2" xfId="21549" xr:uid="{00000000-0005-0000-0000-0000700D0000}"/>
    <cellStyle name="Standard 5 6 4 7 3" xfId="35033" xr:uid="{00000000-0005-0000-0000-0000700D0000}"/>
    <cellStyle name="Standard 5 6 4 7 4" xfId="48524" xr:uid="{00000000-0005-0000-0000-0000700D0000}"/>
    <cellStyle name="Standard 5 6 4 8" xfId="11454" xr:uid="{00000000-0005-0000-0000-0000700D0000}"/>
    <cellStyle name="Standard 5 6 4 8 2" xfId="24905" xr:uid="{00000000-0005-0000-0000-0000700D0000}"/>
    <cellStyle name="Standard 5 6 4 8 3" xfId="38389" xr:uid="{00000000-0005-0000-0000-0000700D0000}"/>
    <cellStyle name="Standard 5 6 4 8 4" xfId="51880" xr:uid="{00000000-0005-0000-0000-0000700D0000}"/>
    <cellStyle name="Standard 5 6 4 9" xfId="14835" xr:uid="{00000000-0005-0000-0000-0000700D0000}"/>
    <cellStyle name="Standard 5 6 5" xfId="1681" xr:uid="{00000000-0005-0000-0000-0000760D0000}"/>
    <cellStyle name="Standard 5 6 5 2" xfId="2817" xr:uid="{00000000-0005-0000-0000-0000770D0000}"/>
    <cellStyle name="Standard 5 6 5 2 2" xfId="6178" xr:uid="{00000000-0005-0000-0000-0000770D0000}"/>
    <cellStyle name="Standard 5 6 5 2 2 2" xfId="19629" xr:uid="{00000000-0005-0000-0000-0000770D0000}"/>
    <cellStyle name="Standard 5 6 5 2 2 3" xfId="33113" xr:uid="{00000000-0005-0000-0000-0000770D0000}"/>
    <cellStyle name="Standard 5 6 5 2 2 4" xfId="46604" xr:uid="{00000000-0005-0000-0000-0000770D0000}"/>
    <cellStyle name="Standard 5 6 5 2 3" xfId="9534" xr:uid="{00000000-0005-0000-0000-0000770D0000}"/>
    <cellStyle name="Standard 5 6 5 2 3 2" xfId="22985" xr:uid="{00000000-0005-0000-0000-0000770D0000}"/>
    <cellStyle name="Standard 5 6 5 2 3 3" xfId="36469" xr:uid="{00000000-0005-0000-0000-0000770D0000}"/>
    <cellStyle name="Standard 5 6 5 2 3 4" xfId="49960" xr:uid="{00000000-0005-0000-0000-0000770D0000}"/>
    <cellStyle name="Standard 5 6 5 2 4" xfId="12890" xr:uid="{00000000-0005-0000-0000-0000770D0000}"/>
    <cellStyle name="Standard 5 6 5 2 4 2" xfId="26341" xr:uid="{00000000-0005-0000-0000-0000770D0000}"/>
    <cellStyle name="Standard 5 6 5 2 4 3" xfId="39825" xr:uid="{00000000-0005-0000-0000-0000770D0000}"/>
    <cellStyle name="Standard 5 6 5 2 4 4" xfId="53316" xr:uid="{00000000-0005-0000-0000-0000770D0000}"/>
    <cellStyle name="Standard 5 6 5 2 5" xfId="16272" xr:uid="{00000000-0005-0000-0000-0000770D0000}"/>
    <cellStyle name="Standard 5 6 5 2 6" xfId="29756" xr:uid="{00000000-0005-0000-0000-0000770D0000}"/>
    <cellStyle name="Standard 5 6 5 2 7" xfId="43247" xr:uid="{00000000-0005-0000-0000-0000770D0000}"/>
    <cellStyle name="Standard 5 6 5 3" xfId="5051" xr:uid="{00000000-0005-0000-0000-0000760D0000}"/>
    <cellStyle name="Standard 5 6 5 3 2" xfId="18502" xr:uid="{00000000-0005-0000-0000-0000760D0000}"/>
    <cellStyle name="Standard 5 6 5 3 3" xfId="31986" xr:uid="{00000000-0005-0000-0000-0000760D0000}"/>
    <cellStyle name="Standard 5 6 5 3 4" xfId="45477" xr:uid="{00000000-0005-0000-0000-0000760D0000}"/>
    <cellStyle name="Standard 5 6 5 4" xfId="8407" xr:uid="{00000000-0005-0000-0000-0000760D0000}"/>
    <cellStyle name="Standard 5 6 5 4 2" xfId="21858" xr:uid="{00000000-0005-0000-0000-0000760D0000}"/>
    <cellStyle name="Standard 5 6 5 4 3" xfId="35342" xr:uid="{00000000-0005-0000-0000-0000760D0000}"/>
    <cellStyle name="Standard 5 6 5 4 4" xfId="48833" xr:uid="{00000000-0005-0000-0000-0000760D0000}"/>
    <cellStyle name="Standard 5 6 5 5" xfId="11763" xr:uid="{00000000-0005-0000-0000-0000760D0000}"/>
    <cellStyle name="Standard 5 6 5 5 2" xfId="25214" xr:uid="{00000000-0005-0000-0000-0000760D0000}"/>
    <cellStyle name="Standard 5 6 5 5 3" xfId="38698" xr:uid="{00000000-0005-0000-0000-0000760D0000}"/>
    <cellStyle name="Standard 5 6 5 5 4" xfId="52189" xr:uid="{00000000-0005-0000-0000-0000760D0000}"/>
    <cellStyle name="Standard 5 6 5 6" xfId="15145" xr:uid="{00000000-0005-0000-0000-0000760D0000}"/>
    <cellStyle name="Standard 5 6 5 7" xfId="28629" xr:uid="{00000000-0005-0000-0000-0000760D0000}"/>
    <cellStyle name="Standard 5 6 5 8" xfId="42120" xr:uid="{00000000-0005-0000-0000-0000760D0000}"/>
    <cellStyle name="Standard 5 6 6" xfId="2241" xr:uid="{00000000-0005-0000-0000-0000780D0000}"/>
    <cellStyle name="Standard 5 6 6 2" xfId="5615" xr:uid="{00000000-0005-0000-0000-0000780D0000}"/>
    <cellStyle name="Standard 5 6 6 2 2" xfId="19066" xr:uid="{00000000-0005-0000-0000-0000780D0000}"/>
    <cellStyle name="Standard 5 6 6 2 3" xfId="32550" xr:uid="{00000000-0005-0000-0000-0000780D0000}"/>
    <cellStyle name="Standard 5 6 6 2 4" xfId="46041" xr:uid="{00000000-0005-0000-0000-0000780D0000}"/>
    <cellStyle name="Standard 5 6 6 3" xfId="8971" xr:uid="{00000000-0005-0000-0000-0000780D0000}"/>
    <cellStyle name="Standard 5 6 6 3 2" xfId="22422" xr:uid="{00000000-0005-0000-0000-0000780D0000}"/>
    <cellStyle name="Standard 5 6 6 3 3" xfId="35906" xr:uid="{00000000-0005-0000-0000-0000780D0000}"/>
    <cellStyle name="Standard 5 6 6 3 4" xfId="49397" xr:uid="{00000000-0005-0000-0000-0000780D0000}"/>
    <cellStyle name="Standard 5 6 6 4" xfId="12327" xr:uid="{00000000-0005-0000-0000-0000780D0000}"/>
    <cellStyle name="Standard 5 6 6 4 2" xfId="25778" xr:uid="{00000000-0005-0000-0000-0000780D0000}"/>
    <cellStyle name="Standard 5 6 6 4 3" xfId="39262" xr:uid="{00000000-0005-0000-0000-0000780D0000}"/>
    <cellStyle name="Standard 5 6 6 4 4" xfId="52753" xr:uid="{00000000-0005-0000-0000-0000780D0000}"/>
    <cellStyle name="Standard 5 6 6 5" xfId="15709" xr:uid="{00000000-0005-0000-0000-0000780D0000}"/>
    <cellStyle name="Standard 5 6 6 6" xfId="29193" xr:uid="{00000000-0005-0000-0000-0000780D0000}"/>
    <cellStyle name="Standard 5 6 6 7" xfId="42684" xr:uid="{00000000-0005-0000-0000-0000780D0000}"/>
    <cellStyle name="Standard 5 6 7" xfId="3359" xr:uid="{00000000-0005-0000-0000-0000790D0000}"/>
    <cellStyle name="Standard 5 6 7 2" xfId="6720" xr:uid="{00000000-0005-0000-0000-0000790D0000}"/>
    <cellStyle name="Standard 5 6 7 2 2" xfId="20171" xr:uid="{00000000-0005-0000-0000-0000790D0000}"/>
    <cellStyle name="Standard 5 6 7 2 3" xfId="33655" xr:uid="{00000000-0005-0000-0000-0000790D0000}"/>
    <cellStyle name="Standard 5 6 7 2 4" xfId="47146" xr:uid="{00000000-0005-0000-0000-0000790D0000}"/>
    <cellStyle name="Standard 5 6 7 3" xfId="10076" xr:uid="{00000000-0005-0000-0000-0000790D0000}"/>
    <cellStyle name="Standard 5 6 7 3 2" xfId="23527" xr:uid="{00000000-0005-0000-0000-0000790D0000}"/>
    <cellStyle name="Standard 5 6 7 3 3" xfId="37011" xr:uid="{00000000-0005-0000-0000-0000790D0000}"/>
    <cellStyle name="Standard 5 6 7 3 4" xfId="50502" xr:uid="{00000000-0005-0000-0000-0000790D0000}"/>
    <cellStyle name="Standard 5 6 7 4" xfId="13432" xr:uid="{00000000-0005-0000-0000-0000790D0000}"/>
    <cellStyle name="Standard 5 6 7 4 2" xfId="26883" xr:uid="{00000000-0005-0000-0000-0000790D0000}"/>
    <cellStyle name="Standard 5 6 7 4 3" xfId="40367" xr:uid="{00000000-0005-0000-0000-0000790D0000}"/>
    <cellStyle name="Standard 5 6 7 4 4" xfId="53858" xr:uid="{00000000-0005-0000-0000-0000790D0000}"/>
    <cellStyle name="Standard 5 6 7 5" xfId="16814" xr:uid="{00000000-0005-0000-0000-0000790D0000}"/>
    <cellStyle name="Standard 5 6 7 6" xfId="30298" xr:uid="{00000000-0005-0000-0000-0000790D0000}"/>
    <cellStyle name="Standard 5 6 7 7" xfId="43789" xr:uid="{00000000-0005-0000-0000-0000790D0000}"/>
    <cellStyle name="Standard 5 6 8" xfId="3939" xr:uid="{00000000-0005-0000-0000-00007A0D0000}"/>
    <cellStyle name="Standard 5 6 8 2" xfId="7296" xr:uid="{00000000-0005-0000-0000-00007A0D0000}"/>
    <cellStyle name="Standard 5 6 8 2 2" xfId="20747" xr:uid="{00000000-0005-0000-0000-00007A0D0000}"/>
    <cellStyle name="Standard 5 6 8 2 3" xfId="34231" xr:uid="{00000000-0005-0000-0000-00007A0D0000}"/>
    <cellStyle name="Standard 5 6 8 2 4" xfId="47722" xr:uid="{00000000-0005-0000-0000-00007A0D0000}"/>
    <cellStyle name="Standard 5 6 8 3" xfId="10652" xr:uid="{00000000-0005-0000-0000-00007A0D0000}"/>
    <cellStyle name="Standard 5 6 8 3 2" xfId="24103" xr:uid="{00000000-0005-0000-0000-00007A0D0000}"/>
    <cellStyle name="Standard 5 6 8 3 3" xfId="37587" xr:uid="{00000000-0005-0000-0000-00007A0D0000}"/>
    <cellStyle name="Standard 5 6 8 3 4" xfId="51078" xr:uid="{00000000-0005-0000-0000-00007A0D0000}"/>
    <cellStyle name="Standard 5 6 8 4" xfId="14008" xr:uid="{00000000-0005-0000-0000-00007A0D0000}"/>
    <cellStyle name="Standard 5 6 8 4 2" xfId="27459" xr:uid="{00000000-0005-0000-0000-00007A0D0000}"/>
    <cellStyle name="Standard 5 6 8 4 3" xfId="40943" xr:uid="{00000000-0005-0000-0000-00007A0D0000}"/>
    <cellStyle name="Standard 5 6 8 4 4" xfId="54434" xr:uid="{00000000-0005-0000-0000-00007A0D0000}"/>
    <cellStyle name="Standard 5 6 8 5" xfId="17390" xr:uid="{00000000-0005-0000-0000-00007A0D0000}"/>
    <cellStyle name="Standard 5 6 8 6" xfId="30874" xr:uid="{00000000-0005-0000-0000-00007A0D0000}"/>
    <cellStyle name="Standard 5 6 8 7" xfId="44365" xr:uid="{00000000-0005-0000-0000-00007A0D0000}"/>
    <cellStyle name="Standard 5 6 9" xfId="4489" xr:uid="{00000000-0005-0000-0000-0000570D0000}"/>
    <cellStyle name="Standard 5 6 9 2" xfId="17940" xr:uid="{00000000-0005-0000-0000-0000570D0000}"/>
    <cellStyle name="Standard 5 6 9 3" xfId="31424" xr:uid="{00000000-0005-0000-0000-0000570D0000}"/>
    <cellStyle name="Standard 5 6 9 4" xfId="44915" xr:uid="{00000000-0005-0000-0000-0000570D0000}"/>
    <cellStyle name="Standard 5 7" xfId="1108" xr:uid="{00000000-0005-0000-0000-00007B0D0000}"/>
    <cellStyle name="Standard 5 7 10" xfId="11199" xr:uid="{00000000-0005-0000-0000-00007B0D0000}"/>
    <cellStyle name="Standard 5 7 10 2" xfId="24650" xr:uid="{00000000-0005-0000-0000-00007B0D0000}"/>
    <cellStyle name="Standard 5 7 10 3" xfId="38134" xr:uid="{00000000-0005-0000-0000-00007B0D0000}"/>
    <cellStyle name="Standard 5 7 10 4" xfId="51625" xr:uid="{00000000-0005-0000-0000-00007B0D0000}"/>
    <cellStyle name="Standard 5 7 11" xfId="14580" xr:uid="{00000000-0005-0000-0000-00007B0D0000}"/>
    <cellStyle name="Standard 5 7 12" xfId="28050" xr:uid="{00000000-0005-0000-0000-00007B0D0000}"/>
    <cellStyle name="Standard 5 7 13" xfId="41522" xr:uid="{00000000-0005-0000-0000-00007B0D0000}"/>
    <cellStyle name="Standard 5 7 2" xfId="1220" xr:uid="{00000000-0005-0000-0000-00007C0D0000}"/>
    <cellStyle name="Standard 5 7 2 10" xfId="14684" xr:uid="{00000000-0005-0000-0000-00007C0D0000}"/>
    <cellStyle name="Standard 5 7 2 11" xfId="28167" xr:uid="{00000000-0005-0000-0000-00007C0D0000}"/>
    <cellStyle name="Standard 5 7 2 12" xfId="41658" xr:uid="{00000000-0005-0000-0000-00007C0D0000}"/>
    <cellStyle name="Standard 5 7 2 2" xfId="1452" xr:uid="{00000000-0005-0000-0000-00007D0D0000}"/>
    <cellStyle name="Standard 5 7 2 2 10" xfId="28417" xr:uid="{00000000-0005-0000-0000-00007D0D0000}"/>
    <cellStyle name="Standard 5 7 2 2 11" xfId="41908" xr:uid="{00000000-0005-0000-0000-00007D0D0000}"/>
    <cellStyle name="Standard 5 7 2 2 2" xfId="2026" xr:uid="{00000000-0005-0000-0000-00007E0D0000}"/>
    <cellStyle name="Standard 5 7 2 2 2 2" xfId="3166" xr:uid="{00000000-0005-0000-0000-00007F0D0000}"/>
    <cellStyle name="Standard 5 7 2 2 2 2 2" xfId="6527" xr:uid="{00000000-0005-0000-0000-00007F0D0000}"/>
    <cellStyle name="Standard 5 7 2 2 2 2 2 2" xfId="19978" xr:uid="{00000000-0005-0000-0000-00007F0D0000}"/>
    <cellStyle name="Standard 5 7 2 2 2 2 2 3" xfId="33462" xr:uid="{00000000-0005-0000-0000-00007F0D0000}"/>
    <cellStyle name="Standard 5 7 2 2 2 2 2 4" xfId="46953" xr:uid="{00000000-0005-0000-0000-00007F0D0000}"/>
    <cellStyle name="Standard 5 7 2 2 2 2 3" xfId="9883" xr:uid="{00000000-0005-0000-0000-00007F0D0000}"/>
    <cellStyle name="Standard 5 7 2 2 2 2 3 2" xfId="23334" xr:uid="{00000000-0005-0000-0000-00007F0D0000}"/>
    <cellStyle name="Standard 5 7 2 2 2 2 3 3" xfId="36818" xr:uid="{00000000-0005-0000-0000-00007F0D0000}"/>
    <cellStyle name="Standard 5 7 2 2 2 2 3 4" xfId="50309" xr:uid="{00000000-0005-0000-0000-00007F0D0000}"/>
    <cellStyle name="Standard 5 7 2 2 2 2 4" xfId="13239" xr:uid="{00000000-0005-0000-0000-00007F0D0000}"/>
    <cellStyle name="Standard 5 7 2 2 2 2 4 2" xfId="26690" xr:uid="{00000000-0005-0000-0000-00007F0D0000}"/>
    <cellStyle name="Standard 5 7 2 2 2 2 4 3" xfId="40174" xr:uid="{00000000-0005-0000-0000-00007F0D0000}"/>
    <cellStyle name="Standard 5 7 2 2 2 2 4 4" xfId="53665" xr:uid="{00000000-0005-0000-0000-00007F0D0000}"/>
    <cellStyle name="Standard 5 7 2 2 2 2 5" xfId="16621" xr:uid="{00000000-0005-0000-0000-00007F0D0000}"/>
    <cellStyle name="Standard 5 7 2 2 2 2 6" xfId="30105" xr:uid="{00000000-0005-0000-0000-00007F0D0000}"/>
    <cellStyle name="Standard 5 7 2 2 2 2 7" xfId="43596" xr:uid="{00000000-0005-0000-0000-00007F0D0000}"/>
    <cellStyle name="Standard 5 7 2 2 2 3" xfId="5400" xr:uid="{00000000-0005-0000-0000-00007E0D0000}"/>
    <cellStyle name="Standard 5 7 2 2 2 3 2" xfId="18851" xr:uid="{00000000-0005-0000-0000-00007E0D0000}"/>
    <cellStyle name="Standard 5 7 2 2 2 3 3" xfId="32335" xr:uid="{00000000-0005-0000-0000-00007E0D0000}"/>
    <cellStyle name="Standard 5 7 2 2 2 3 4" xfId="45826" xr:uid="{00000000-0005-0000-0000-00007E0D0000}"/>
    <cellStyle name="Standard 5 7 2 2 2 4" xfId="8756" xr:uid="{00000000-0005-0000-0000-00007E0D0000}"/>
    <cellStyle name="Standard 5 7 2 2 2 4 2" xfId="22207" xr:uid="{00000000-0005-0000-0000-00007E0D0000}"/>
    <cellStyle name="Standard 5 7 2 2 2 4 3" xfId="35691" xr:uid="{00000000-0005-0000-0000-00007E0D0000}"/>
    <cellStyle name="Standard 5 7 2 2 2 4 4" xfId="49182" xr:uid="{00000000-0005-0000-0000-00007E0D0000}"/>
    <cellStyle name="Standard 5 7 2 2 2 5" xfId="12112" xr:uid="{00000000-0005-0000-0000-00007E0D0000}"/>
    <cellStyle name="Standard 5 7 2 2 2 5 2" xfId="25563" xr:uid="{00000000-0005-0000-0000-00007E0D0000}"/>
    <cellStyle name="Standard 5 7 2 2 2 5 3" xfId="39047" xr:uid="{00000000-0005-0000-0000-00007E0D0000}"/>
    <cellStyle name="Standard 5 7 2 2 2 5 4" xfId="52538" xr:uid="{00000000-0005-0000-0000-00007E0D0000}"/>
    <cellStyle name="Standard 5 7 2 2 2 6" xfId="15494" xr:uid="{00000000-0005-0000-0000-00007E0D0000}"/>
    <cellStyle name="Standard 5 7 2 2 2 7" xfId="28978" xr:uid="{00000000-0005-0000-0000-00007E0D0000}"/>
    <cellStyle name="Standard 5 7 2 2 2 8" xfId="42469" xr:uid="{00000000-0005-0000-0000-00007E0D0000}"/>
    <cellStyle name="Standard 5 7 2 2 3" xfId="2606" xr:uid="{00000000-0005-0000-0000-0000800D0000}"/>
    <cellStyle name="Standard 5 7 2 2 3 2" xfId="5967" xr:uid="{00000000-0005-0000-0000-0000800D0000}"/>
    <cellStyle name="Standard 5 7 2 2 3 2 2" xfId="19418" xr:uid="{00000000-0005-0000-0000-0000800D0000}"/>
    <cellStyle name="Standard 5 7 2 2 3 2 3" xfId="32902" xr:uid="{00000000-0005-0000-0000-0000800D0000}"/>
    <cellStyle name="Standard 5 7 2 2 3 2 4" xfId="46393" xr:uid="{00000000-0005-0000-0000-0000800D0000}"/>
    <cellStyle name="Standard 5 7 2 2 3 3" xfId="9323" xr:uid="{00000000-0005-0000-0000-0000800D0000}"/>
    <cellStyle name="Standard 5 7 2 2 3 3 2" xfId="22774" xr:uid="{00000000-0005-0000-0000-0000800D0000}"/>
    <cellStyle name="Standard 5 7 2 2 3 3 3" xfId="36258" xr:uid="{00000000-0005-0000-0000-0000800D0000}"/>
    <cellStyle name="Standard 5 7 2 2 3 3 4" xfId="49749" xr:uid="{00000000-0005-0000-0000-0000800D0000}"/>
    <cellStyle name="Standard 5 7 2 2 3 4" xfId="12679" xr:uid="{00000000-0005-0000-0000-0000800D0000}"/>
    <cellStyle name="Standard 5 7 2 2 3 4 2" xfId="26130" xr:uid="{00000000-0005-0000-0000-0000800D0000}"/>
    <cellStyle name="Standard 5 7 2 2 3 4 3" xfId="39614" xr:uid="{00000000-0005-0000-0000-0000800D0000}"/>
    <cellStyle name="Standard 5 7 2 2 3 4 4" xfId="53105" xr:uid="{00000000-0005-0000-0000-0000800D0000}"/>
    <cellStyle name="Standard 5 7 2 2 3 5" xfId="16061" xr:uid="{00000000-0005-0000-0000-0000800D0000}"/>
    <cellStyle name="Standard 5 7 2 2 3 6" xfId="29545" xr:uid="{00000000-0005-0000-0000-0000800D0000}"/>
    <cellStyle name="Standard 5 7 2 2 3 7" xfId="43036" xr:uid="{00000000-0005-0000-0000-0000800D0000}"/>
    <cellStyle name="Standard 5 7 2 2 4" xfId="3711" xr:uid="{00000000-0005-0000-0000-0000810D0000}"/>
    <cellStyle name="Standard 5 7 2 2 4 2" xfId="7072" xr:uid="{00000000-0005-0000-0000-0000810D0000}"/>
    <cellStyle name="Standard 5 7 2 2 4 2 2" xfId="20523" xr:uid="{00000000-0005-0000-0000-0000810D0000}"/>
    <cellStyle name="Standard 5 7 2 2 4 2 3" xfId="34007" xr:uid="{00000000-0005-0000-0000-0000810D0000}"/>
    <cellStyle name="Standard 5 7 2 2 4 2 4" xfId="47498" xr:uid="{00000000-0005-0000-0000-0000810D0000}"/>
    <cellStyle name="Standard 5 7 2 2 4 3" xfId="10428" xr:uid="{00000000-0005-0000-0000-0000810D0000}"/>
    <cellStyle name="Standard 5 7 2 2 4 3 2" xfId="23879" xr:uid="{00000000-0005-0000-0000-0000810D0000}"/>
    <cellStyle name="Standard 5 7 2 2 4 3 3" xfId="37363" xr:uid="{00000000-0005-0000-0000-0000810D0000}"/>
    <cellStyle name="Standard 5 7 2 2 4 3 4" xfId="50854" xr:uid="{00000000-0005-0000-0000-0000810D0000}"/>
    <cellStyle name="Standard 5 7 2 2 4 4" xfId="13784" xr:uid="{00000000-0005-0000-0000-0000810D0000}"/>
    <cellStyle name="Standard 5 7 2 2 4 4 2" xfId="27235" xr:uid="{00000000-0005-0000-0000-0000810D0000}"/>
    <cellStyle name="Standard 5 7 2 2 4 4 3" xfId="40719" xr:uid="{00000000-0005-0000-0000-0000810D0000}"/>
    <cellStyle name="Standard 5 7 2 2 4 4 4" xfId="54210" xr:uid="{00000000-0005-0000-0000-0000810D0000}"/>
    <cellStyle name="Standard 5 7 2 2 4 5" xfId="17166" xr:uid="{00000000-0005-0000-0000-0000810D0000}"/>
    <cellStyle name="Standard 5 7 2 2 4 6" xfId="30650" xr:uid="{00000000-0005-0000-0000-0000810D0000}"/>
    <cellStyle name="Standard 5 7 2 2 4 7" xfId="44141" xr:uid="{00000000-0005-0000-0000-0000810D0000}"/>
    <cellStyle name="Standard 5 7 2 2 5" xfId="4291" xr:uid="{00000000-0005-0000-0000-0000820D0000}"/>
    <cellStyle name="Standard 5 7 2 2 5 2" xfId="7648" xr:uid="{00000000-0005-0000-0000-0000820D0000}"/>
    <cellStyle name="Standard 5 7 2 2 5 2 2" xfId="21099" xr:uid="{00000000-0005-0000-0000-0000820D0000}"/>
    <cellStyle name="Standard 5 7 2 2 5 2 3" xfId="34583" xr:uid="{00000000-0005-0000-0000-0000820D0000}"/>
    <cellStyle name="Standard 5 7 2 2 5 2 4" xfId="48074" xr:uid="{00000000-0005-0000-0000-0000820D0000}"/>
    <cellStyle name="Standard 5 7 2 2 5 3" xfId="11004" xr:uid="{00000000-0005-0000-0000-0000820D0000}"/>
    <cellStyle name="Standard 5 7 2 2 5 3 2" xfId="24455" xr:uid="{00000000-0005-0000-0000-0000820D0000}"/>
    <cellStyle name="Standard 5 7 2 2 5 3 3" xfId="37939" xr:uid="{00000000-0005-0000-0000-0000820D0000}"/>
    <cellStyle name="Standard 5 7 2 2 5 3 4" xfId="51430" xr:uid="{00000000-0005-0000-0000-0000820D0000}"/>
    <cellStyle name="Standard 5 7 2 2 5 4" xfId="14360" xr:uid="{00000000-0005-0000-0000-0000820D0000}"/>
    <cellStyle name="Standard 5 7 2 2 5 4 2" xfId="27811" xr:uid="{00000000-0005-0000-0000-0000820D0000}"/>
    <cellStyle name="Standard 5 7 2 2 5 4 3" xfId="41295" xr:uid="{00000000-0005-0000-0000-0000820D0000}"/>
    <cellStyle name="Standard 5 7 2 2 5 4 4" xfId="54786" xr:uid="{00000000-0005-0000-0000-0000820D0000}"/>
    <cellStyle name="Standard 5 7 2 2 5 5" xfId="17742" xr:uid="{00000000-0005-0000-0000-0000820D0000}"/>
    <cellStyle name="Standard 5 7 2 2 5 6" xfId="31226" xr:uid="{00000000-0005-0000-0000-0000820D0000}"/>
    <cellStyle name="Standard 5 7 2 2 5 7" xfId="44717" xr:uid="{00000000-0005-0000-0000-0000820D0000}"/>
    <cellStyle name="Standard 5 7 2 2 6" xfId="4841" xr:uid="{00000000-0005-0000-0000-00007D0D0000}"/>
    <cellStyle name="Standard 5 7 2 2 6 2" xfId="18292" xr:uid="{00000000-0005-0000-0000-00007D0D0000}"/>
    <cellStyle name="Standard 5 7 2 2 6 3" xfId="31776" xr:uid="{00000000-0005-0000-0000-00007D0D0000}"/>
    <cellStyle name="Standard 5 7 2 2 6 4" xfId="45267" xr:uid="{00000000-0005-0000-0000-00007D0D0000}"/>
    <cellStyle name="Standard 5 7 2 2 7" xfId="8197" xr:uid="{00000000-0005-0000-0000-00007D0D0000}"/>
    <cellStyle name="Standard 5 7 2 2 7 2" xfId="21648" xr:uid="{00000000-0005-0000-0000-00007D0D0000}"/>
    <cellStyle name="Standard 5 7 2 2 7 3" xfId="35132" xr:uid="{00000000-0005-0000-0000-00007D0D0000}"/>
    <cellStyle name="Standard 5 7 2 2 7 4" xfId="48623" xr:uid="{00000000-0005-0000-0000-00007D0D0000}"/>
    <cellStyle name="Standard 5 7 2 2 8" xfId="11553" xr:uid="{00000000-0005-0000-0000-00007D0D0000}"/>
    <cellStyle name="Standard 5 7 2 2 8 2" xfId="25004" xr:uid="{00000000-0005-0000-0000-00007D0D0000}"/>
    <cellStyle name="Standard 5 7 2 2 8 3" xfId="38488" xr:uid="{00000000-0005-0000-0000-00007D0D0000}"/>
    <cellStyle name="Standard 5 7 2 2 8 4" xfId="51979" xr:uid="{00000000-0005-0000-0000-00007D0D0000}"/>
    <cellStyle name="Standard 5 7 2 2 9" xfId="14934" xr:uid="{00000000-0005-0000-0000-00007D0D0000}"/>
    <cellStyle name="Standard 5 7 2 3" xfId="1777" xr:uid="{00000000-0005-0000-0000-0000830D0000}"/>
    <cellStyle name="Standard 5 7 2 3 2" xfId="2916" xr:uid="{00000000-0005-0000-0000-0000840D0000}"/>
    <cellStyle name="Standard 5 7 2 3 2 2" xfId="6277" xr:uid="{00000000-0005-0000-0000-0000840D0000}"/>
    <cellStyle name="Standard 5 7 2 3 2 2 2" xfId="19728" xr:uid="{00000000-0005-0000-0000-0000840D0000}"/>
    <cellStyle name="Standard 5 7 2 3 2 2 3" xfId="33212" xr:uid="{00000000-0005-0000-0000-0000840D0000}"/>
    <cellStyle name="Standard 5 7 2 3 2 2 4" xfId="46703" xr:uid="{00000000-0005-0000-0000-0000840D0000}"/>
    <cellStyle name="Standard 5 7 2 3 2 3" xfId="9633" xr:uid="{00000000-0005-0000-0000-0000840D0000}"/>
    <cellStyle name="Standard 5 7 2 3 2 3 2" xfId="23084" xr:uid="{00000000-0005-0000-0000-0000840D0000}"/>
    <cellStyle name="Standard 5 7 2 3 2 3 3" xfId="36568" xr:uid="{00000000-0005-0000-0000-0000840D0000}"/>
    <cellStyle name="Standard 5 7 2 3 2 3 4" xfId="50059" xr:uid="{00000000-0005-0000-0000-0000840D0000}"/>
    <cellStyle name="Standard 5 7 2 3 2 4" xfId="12989" xr:uid="{00000000-0005-0000-0000-0000840D0000}"/>
    <cellStyle name="Standard 5 7 2 3 2 4 2" xfId="26440" xr:uid="{00000000-0005-0000-0000-0000840D0000}"/>
    <cellStyle name="Standard 5 7 2 3 2 4 3" xfId="39924" xr:uid="{00000000-0005-0000-0000-0000840D0000}"/>
    <cellStyle name="Standard 5 7 2 3 2 4 4" xfId="53415" xr:uid="{00000000-0005-0000-0000-0000840D0000}"/>
    <cellStyle name="Standard 5 7 2 3 2 5" xfId="16371" xr:uid="{00000000-0005-0000-0000-0000840D0000}"/>
    <cellStyle name="Standard 5 7 2 3 2 6" xfId="29855" xr:uid="{00000000-0005-0000-0000-0000840D0000}"/>
    <cellStyle name="Standard 5 7 2 3 2 7" xfId="43346" xr:uid="{00000000-0005-0000-0000-0000840D0000}"/>
    <cellStyle name="Standard 5 7 2 3 3" xfId="5150" xr:uid="{00000000-0005-0000-0000-0000830D0000}"/>
    <cellStyle name="Standard 5 7 2 3 3 2" xfId="18601" xr:uid="{00000000-0005-0000-0000-0000830D0000}"/>
    <cellStyle name="Standard 5 7 2 3 3 3" xfId="32085" xr:uid="{00000000-0005-0000-0000-0000830D0000}"/>
    <cellStyle name="Standard 5 7 2 3 3 4" xfId="45576" xr:uid="{00000000-0005-0000-0000-0000830D0000}"/>
    <cellStyle name="Standard 5 7 2 3 4" xfId="8506" xr:uid="{00000000-0005-0000-0000-0000830D0000}"/>
    <cellStyle name="Standard 5 7 2 3 4 2" xfId="21957" xr:uid="{00000000-0005-0000-0000-0000830D0000}"/>
    <cellStyle name="Standard 5 7 2 3 4 3" xfId="35441" xr:uid="{00000000-0005-0000-0000-0000830D0000}"/>
    <cellStyle name="Standard 5 7 2 3 4 4" xfId="48932" xr:uid="{00000000-0005-0000-0000-0000830D0000}"/>
    <cellStyle name="Standard 5 7 2 3 5" xfId="11862" xr:uid="{00000000-0005-0000-0000-0000830D0000}"/>
    <cellStyle name="Standard 5 7 2 3 5 2" xfId="25313" xr:uid="{00000000-0005-0000-0000-0000830D0000}"/>
    <cellStyle name="Standard 5 7 2 3 5 3" xfId="38797" xr:uid="{00000000-0005-0000-0000-0000830D0000}"/>
    <cellStyle name="Standard 5 7 2 3 5 4" xfId="52288" xr:uid="{00000000-0005-0000-0000-0000830D0000}"/>
    <cellStyle name="Standard 5 7 2 3 6" xfId="15244" xr:uid="{00000000-0005-0000-0000-0000830D0000}"/>
    <cellStyle name="Standard 5 7 2 3 7" xfId="28728" xr:uid="{00000000-0005-0000-0000-0000830D0000}"/>
    <cellStyle name="Standard 5 7 2 3 8" xfId="42219" xr:uid="{00000000-0005-0000-0000-0000830D0000}"/>
    <cellStyle name="Standard 5 7 2 4" xfId="2355" xr:uid="{00000000-0005-0000-0000-0000850D0000}"/>
    <cellStyle name="Standard 5 7 2 4 2" xfId="5717" xr:uid="{00000000-0005-0000-0000-0000850D0000}"/>
    <cellStyle name="Standard 5 7 2 4 2 2" xfId="19168" xr:uid="{00000000-0005-0000-0000-0000850D0000}"/>
    <cellStyle name="Standard 5 7 2 4 2 3" xfId="32652" xr:uid="{00000000-0005-0000-0000-0000850D0000}"/>
    <cellStyle name="Standard 5 7 2 4 2 4" xfId="46143" xr:uid="{00000000-0005-0000-0000-0000850D0000}"/>
    <cellStyle name="Standard 5 7 2 4 3" xfId="9073" xr:uid="{00000000-0005-0000-0000-0000850D0000}"/>
    <cellStyle name="Standard 5 7 2 4 3 2" xfId="22524" xr:uid="{00000000-0005-0000-0000-0000850D0000}"/>
    <cellStyle name="Standard 5 7 2 4 3 3" xfId="36008" xr:uid="{00000000-0005-0000-0000-0000850D0000}"/>
    <cellStyle name="Standard 5 7 2 4 3 4" xfId="49499" xr:uid="{00000000-0005-0000-0000-0000850D0000}"/>
    <cellStyle name="Standard 5 7 2 4 4" xfId="12429" xr:uid="{00000000-0005-0000-0000-0000850D0000}"/>
    <cellStyle name="Standard 5 7 2 4 4 2" xfId="25880" xr:uid="{00000000-0005-0000-0000-0000850D0000}"/>
    <cellStyle name="Standard 5 7 2 4 4 3" xfId="39364" xr:uid="{00000000-0005-0000-0000-0000850D0000}"/>
    <cellStyle name="Standard 5 7 2 4 4 4" xfId="52855" xr:uid="{00000000-0005-0000-0000-0000850D0000}"/>
    <cellStyle name="Standard 5 7 2 4 5" xfId="15811" xr:uid="{00000000-0005-0000-0000-0000850D0000}"/>
    <cellStyle name="Standard 5 7 2 4 6" xfId="29295" xr:uid="{00000000-0005-0000-0000-0000850D0000}"/>
    <cellStyle name="Standard 5 7 2 4 7" xfId="42786" xr:uid="{00000000-0005-0000-0000-0000850D0000}"/>
    <cellStyle name="Standard 5 7 2 5" xfId="3461" xr:uid="{00000000-0005-0000-0000-0000860D0000}"/>
    <cellStyle name="Standard 5 7 2 5 2" xfId="6822" xr:uid="{00000000-0005-0000-0000-0000860D0000}"/>
    <cellStyle name="Standard 5 7 2 5 2 2" xfId="20273" xr:uid="{00000000-0005-0000-0000-0000860D0000}"/>
    <cellStyle name="Standard 5 7 2 5 2 3" xfId="33757" xr:uid="{00000000-0005-0000-0000-0000860D0000}"/>
    <cellStyle name="Standard 5 7 2 5 2 4" xfId="47248" xr:uid="{00000000-0005-0000-0000-0000860D0000}"/>
    <cellStyle name="Standard 5 7 2 5 3" xfId="10178" xr:uid="{00000000-0005-0000-0000-0000860D0000}"/>
    <cellStyle name="Standard 5 7 2 5 3 2" xfId="23629" xr:uid="{00000000-0005-0000-0000-0000860D0000}"/>
    <cellStyle name="Standard 5 7 2 5 3 3" xfId="37113" xr:uid="{00000000-0005-0000-0000-0000860D0000}"/>
    <cellStyle name="Standard 5 7 2 5 3 4" xfId="50604" xr:uid="{00000000-0005-0000-0000-0000860D0000}"/>
    <cellStyle name="Standard 5 7 2 5 4" xfId="13534" xr:uid="{00000000-0005-0000-0000-0000860D0000}"/>
    <cellStyle name="Standard 5 7 2 5 4 2" xfId="26985" xr:uid="{00000000-0005-0000-0000-0000860D0000}"/>
    <cellStyle name="Standard 5 7 2 5 4 3" xfId="40469" xr:uid="{00000000-0005-0000-0000-0000860D0000}"/>
    <cellStyle name="Standard 5 7 2 5 4 4" xfId="53960" xr:uid="{00000000-0005-0000-0000-0000860D0000}"/>
    <cellStyle name="Standard 5 7 2 5 5" xfId="16916" xr:uid="{00000000-0005-0000-0000-0000860D0000}"/>
    <cellStyle name="Standard 5 7 2 5 6" xfId="30400" xr:uid="{00000000-0005-0000-0000-0000860D0000}"/>
    <cellStyle name="Standard 5 7 2 5 7" xfId="43891" xr:uid="{00000000-0005-0000-0000-0000860D0000}"/>
    <cellStyle name="Standard 5 7 2 6" xfId="4041" xr:uid="{00000000-0005-0000-0000-0000870D0000}"/>
    <cellStyle name="Standard 5 7 2 6 2" xfId="7398" xr:uid="{00000000-0005-0000-0000-0000870D0000}"/>
    <cellStyle name="Standard 5 7 2 6 2 2" xfId="20849" xr:uid="{00000000-0005-0000-0000-0000870D0000}"/>
    <cellStyle name="Standard 5 7 2 6 2 3" xfId="34333" xr:uid="{00000000-0005-0000-0000-0000870D0000}"/>
    <cellStyle name="Standard 5 7 2 6 2 4" xfId="47824" xr:uid="{00000000-0005-0000-0000-0000870D0000}"/>
    <cellStyle name="Standard 5 7 2 6 3" xfId="10754" xr:uid="{00000000-0005-0000-0000-0000870D0000}"/>
    <cellStyle name="Standard 5 7 2 6 3 2" xfId="24205" xr:uid="{00000000-0005-0000-0000-0000870D0000}"/>
    <cellStyle name="Standard 5 7 2 6 3 3" xfId="37689" xr:uid="{00000000-0005-0000-0000-0000870D0000}"/>
    <cellStyle name="Standard 5 7 2 6 3 4" xfId="51180" xr:uid="{00000000-0005-0000-0000-0000870D0000}"/>
    <cellStyle name="Standard 5 7 2 6 4" xfId="14110" xr:uid="{00000000-0005-0000-0000-0000870D0000}"/>
    <cellStyle name="Standard 5 7 2 6 4 2" xfId="27561" xr:uid="{00000000-0005-0000-0000-0000870D0000}"/>
    <cellStyle name="Standard 5 7 2 6 4 3" xfId="41045" xr:uid="{00000000-0005-0000-0000-0000870D0000}"/>
    <cellStyle name="Standard 5 7 2 6 4 4" xfId="54536" xr:uid="{00000000-0005-0000-0000-0000870D0000}"/>
    <cellStyle name="Standard 5 7 2 6 5" xfId="17492" xr:uid="{00000000-0005-0000-0000-0000870D0000}"/>
    <cellStyle name="Standard 5 7 2 6 6" xfId="30976" xr:uid="{00000000-0005-0000-0000-0000870D0000}"/>
    <cellStyle name="Standard 5 7 2 6 7" xfId="44467" xr:uid="{00000000-0005-0000-0000-0000870D0000}"/>
    <cellStyle name="Standard 5 7 2 7" xfId="4591" xr:uid="{00000000-0005-0000-0000-00007C0D0000}"/>
    <cellStyle name="Standard 5 7 2 7 2" xfId="18042" xr:uid="{00000000-0005-0000-0000-00007C0D0000}"/>
    <cellStyle name="Standard 5 7 2 7 3" xfId="31526" xr:uid="{00000000-0005-0000-0000-00007C0D0000}"/>
    <cellStyle name="Standard 5 7 2 7 4" xfId="45017" xr:uid="{00000000-0005-0000-0000-00007C0D0000}"/>
    <cellStyle name="Standard 5 7 2 8" xfId="7947" xr:uid="{00000000-0005-0000-0000-00007C0D0000}"/>
    <cellStyle name="Standard 5 7 2 8 2" xfId="21398" xr:uid="{00000000-0005-0000-0000-00007C0D0000}"/>
    <cellStyle name="Standard 5 7 2 8 3" xfId="34882" xr:uid="{00000000-0005-0000-0000-00007C0D0000}"/>
    <cellStyle name="Standard 5 7 2 8 4" xfId="48373" xr:uid="{00000000-0005-0000-0000-00007C0D0000}"/>
    <cellStyle name="Standard 5 7 2 9" xfId="11303" xr:uid="{00000000-0005-0000-0000-00007C0D0000}"/>
    <cellStyle name="Standard 5 7 2 9 2" xfId="24754" xr:uid="{00000000-0005-0000-0000-00007C0D0000}"/>
    <cellStyle name="Standard 5 7 2 9 3" xfId="38238" xr:uid="{00000000-0005-0000-0000-00007C0D0000}"/>
    <cellStyle name="Standard 5 7 2 9 4" xfId="51729" xr:uid="{00000000-0005-0000-0000-00007C0D0000}"/>
    <cellStyle name="Standard 5 7 3" xfId="1354" xr:uid="{00000000-0005-0000-0000-0000880D0000}"/>
    <cellStyle name="Standard 5 7 3 10" xfId="28316" xr:uid="{00000000-0005-0000-0000-0000880D0000}"/>
    <cellStyle name="Standard 5 7 3 11" xfId="41807" xr:uid="{00000000-0005-0000-0000-0000880D0000}"/>
    <cellStyle name="Standard 5 7 3 2" xfId="1925" xr:uid="{00000000-0005-0000-0000-0000890D0000}"/>
    <cellStyle name="Standard 5 7 3 2 2" xfId="3065" xr:uid="{00000000-0005-0000-0000-00008A0D0000}"/>
    <cellStyle name="Standard 5 7 3 2 2 2" xfId="6426" xr:uid="{00000000-0005-0000-0000-00008A0D0000}"/>
    <cellStyle name="Standard 5 7 3 2 2 2 2" xfId="19877" xr:uid="{00000000-0005-0000-0000-00008A0D0000}"/>
    <cellStyle name="Standard 5 7 3 2 2 2 3" xfId="33361" xr:uid="{00000000-0005-0000-0000-00008A0D0000}"/>
    <cellStyle name="Standard 5 7 3 2 2 2 4" xfId="46852" xr:uid="{00000000-0005-0000-0000-00008A0D0000}"/>
    <cellStyle name="Standard 5 7 3 2 2 3" xfId="9782" xr:uid="{00000000-0005-0000-0000-00008A0D0000}"/>
    <cellStyle name="Standard 5 7 3 2 2 3 2" xfId="23233" xr:uid="{00000000-0005-0000-0000-00008A0D0000}"/>
    <cellStyle name="Standard 5 7 3 2 2 3 3" xfId="36717" xr:uid="{00000000-0005-0000-0000-00008A0D0000}"/>
    <cellStyle name="Standard 5 7 3 2 2 3 4" xfId="50208" xr:uid="{00000000-0005-0000-0000-00008A0D0000}"/>
    <cellStyle name="Standard 5 7 3 2 2 4" xfId="13138" xr:uid="{00000000-0005-0000-0000-00008A0D0000}"/>
    <cellStyle name="Standard 5 7 3 2 2 4 2" xfId="26589" xr:uid="{00000000-0005-0000-0000-00008A0D0000}"/>
    <cellStyle name="Standard 5 7 3 2 2 4 3" xfId="40073" xr:uid="{00000000-0005-0000-0000-00008A0D0000}"/>
    <cellStyle name="Standard 5 7 3 2 2 4 4" xfId="53564" xr:uid="{00000000-0005-0000-0000-00008A0D0000}"/>
    <cellStyle name="Standard 5 7 3 2 2 5" xfId="16520" xr:uid="{00000000-0005-0000-0000-00008A0D0000}"/>
    <cellStyle name="Standard 5 7 3 2 2 6" xfId="30004" xr:uid="{00000000-0005-0000-0000-00008A0D0000}"/>
    <cellStyle name="Standard 5 7 3 2 2 7" xfId="43495" xr:uid="{00000000-0005-0000-0000-00008A0D0000}"/>
    <cellStyle name="Standard 5 7 3 2 3" xfId="5299" xr:uid="{00000000-0005-0000-0000-0000890D0000}"/>
    <cellStyle name="Standard 5 7 3 2 3 2" xfId="18750" xr:uid="{00000000-0005-0000-0000-0000890D0000}"/>
    <cellStyle name="Standard 5 7 3 2 3 3" xfId="32234" xr:uid="{00000000-0005-0000-0000-0000890D0000}"/>
    <cellStyle name="Standard 5 7 3 2 3 4" xfId="45725" xr:uid="{00000000-0005-0000-0000-0000890D0000}"/>
    <cellStyle name="Standard 5 7 3 2 4" xfId="8655" xr:uid="{00000000-0005-0000-0000-0000890D0000}"/>
    <cellStyle name="Standard 5 7 3 2 4 2" xfId="22106" xr:uid="{00000000-0005-0000-0000-0000890D0000}"/>
    <cellStyle name="Standard 5 7 3 2 4 3" xfId="35590" xr:uid="{00000000-0005-0000-0000-0000890D0000}"/>
    <cellStyle name="Standard 5 7 3 2 4 4" xfId="49081" xr:uid="{00000000-0005-0000-0000-0000890D0000}"/>
    <cellStyle name="Standard 5 7 3 2 5" xfId="12011" xr:uid="{00000000-0005-0000-0000-0000890D0000}"/>
    <cellStyle name="Standard 5 7 3 2 5 2" xfId="25462" xr:uid="{00000000-0005-0000-0000-0000890D0000}"/>
    <cellStyle name="Standard 5 7 3 2 5 3" xfId="38946" xr:uid="{00000000-0005-0000-0000-0000890D0000}"/>
    <cellStyle name="Standard 5 7 3 2 5 4" xfId="52437" xr:uid="{00000000-0005-0000-0000-0000890D0000}"/>
    <cellStyle name="Standard 5 7 3 2 6" xfId="15393" xr:uid="{00000000-0005-0000-0000-0000890D0000}"/>
    <cellStyle name="Standard 5 7 3 2 7" xfId="28877" xr:uid="{00000000-0005-0000-0000-0000890D0000}"/>
    <cellStyle name="Standard 5 7 3 2 8" xfId="42368" xr:uid="{00000000-0005-0000-0000-0000890D0000}"/>
    <cellStyle name="Standard 5 7 3 3" xfId="2505" xr:uid="{00000000-0005-0000-0000-00008B0D0000}"/>
    <cellStyle name="Standard 5 7 3 3 2" xfId="5866" xr:uid="{00000000-0005-0000-0000-00008B0D0000}"/>
    <cellStyle name="Standard 5 7 3 3 2 2" xfId="19317" xr:uid="{00000000-0005-0000-0000-00008B0D0000}"/>
    <cellStyle name="Standard 5 7 3 3 2 3" xfId="32801" xr:uid="{00000000-0005-0000-0000-00008B0D0000}"/>
    <cellStyle name="Standard 5 7 3 3 2 4" xfId="46292" xr:uid="{00000000-0005-0000-0000-00008B0D0000}"/>
    <cellStyle name="Standard 5 7 3 3 3" xfId="9222" xr:uid="{00000000-0005-0000-0000-00008B0D0000}"/>
    <cellStyle name="Standard 5 7 3 3 3 2" xfId="22673" xr:uid="{00000000-0005-0000-0000-00008B0D0000}"/>
    <cellStyle name="Standard 5 7 3 3 3 3" xfId="36157" xr:uid="{00000000-0005-0000-0000-00008B0D0000}"/>
    <cellStyle name="Standard 5 7 3 3 3 4" xfId="49648" xr:uid="{00000000-0005-0000-0000-00008B0D0000}"/>
    <cellStyle name="Standard 5 7 3 3 4" xfId="12578" xr:uid="{00000000-0005-0000-0000-00008B0D0000}"/>
    <cellStyle name="Standard 5 7 3 3 4 2" xfId="26029" xr:uid="{00000000-0005-0000-0000-00008B0D0000}"/>
    <cellStyle name="Standard 5 7 3 3 4 3" xfId="39513" xr:uid="{00000000-0005-0000-0000-00008B0D0000}"/>
    <cellStyle name="Standard 5 7 3 3 4 4" xfId="53004" xr:uid="{00000000-0005-0000-0000-00008B0D0000}"/>
    <cellStyle name="Standard 5 7 3 3 5" xfId="15960" xr:uid="{00000000-0005-0000-0000-00008B0D0000}"/>
    <cellStyle name="Standard 5 7 3 3 6" xfId="29444" xr:uid="{00000000-0005-0000-0000-00008B0D0000}"/>
    <cellStyle name="Standard 5 7 3 3 7" xfId="42935" xr:uid="{00000000-0005-0000-0000-00008B0D0000}"/>
    <cellStyle name="Standard 5 7 3 4" xfId="3610" xr:uid="{00000000-0005-0000-0000-00008C0D0000}"/>
    <cellStyle name="Standard 5 7 3 4 2" xfId="6971" xr:uid="{00000000-0005-0000-0000-00008C0D0000}"/>
    <cellStyle name="Standard 5 7 3 4 2 2" xfId="20422" xr:uid="{00000000-0005-0000-0000-00008C0D0000}"/>
    <cellStyle name="Standard 5 7 3 4 2 3" xfId="33906" xr:uid="{00000000-0005-0000-0000-00008C0D0000}"/>
    <cellStyle name="Standard 5 7 3 4 2 4" xfId="47397" xr:uid="{00000000-0005-0000-0000-00008C0D0000}"/>
    <cellStyle name="Standard 5 7 3 4 3" xfId="10327" xr:uid="{00000000-0005-0000-0000-00008C0D0000}"/>
    <cellStyle name="Standard 5 7 3 4 3 2" xfId="23778" xr:uid="{00000000-0005-0000-0000-00008C0D0000}"/>
    <cellStyle name="Standard 5 7 3 4 3 3" xfId="37262" xr:uid="{00000000-0005-0000-0000-00008C0D0000}"/>
    <cellStyle name="Standard 5 7 3 4 3 4" xfId="50753" xr:uid="{00000000-0005-0000-0000-00008C0D0000}"/>
    <cellStyle name="Standard 5 7 3 4 4" xfId="13683" xr:uid="{00000000-0005-0000-0000-00008C0D0000}"/>
    <cellStyle name="Standard 5 7 3 4 4 2" xfId="27134" xr:uid="{00000000-0005-0000-0000-00008C0D0000}"/>
    <cellStyle name="Standard 5 7 3 4 4 3" xfId="40618" xr:uid="{00000000-0005-0000-0000-00008C0D0000}"/>
    <cellStyle name="Standard 5 7 3 4 4 4" xfId="54109" xr:uid="{00000000-0005-0000-0000-00008C0D0000}"/>
    <cellStyle name="Standard 5 7 3 4 5" xfId="17065" xr:uid="{00000000-0005-0000-0000-00008C0D0000}"/>
    <cellStyle name="Standard 5 7 3 4 6" xfId="30549" xr:uid="{00000000-0005-0000-0000-00008C0D0000}"/>
    <cellStyle name="Standard 5 7 3 4 7" xfId="44040" xr:uid="{00000000-0005-0000-0000-00008C0D0000}"/>
    <cellStyle name="Standard 5 7 3 5" xfId="4190" xr:uid="{00000000-0005-0000-0000-00008D0D0000}"/>
    <cellStyle name="Standard 5 7 3 5 2" xfId="7547" xr:uid="{00000000-0005-0000-0000-00008D0D0000}"/>
    <cellStyle name="Standard 5 7 3 5 2 2" xfId="20998" xr:uid="{00000000-0005-0000-0000-00008D0D0000}"/>
    <cellStyle name="Standard 5 7 3 5 2 3" xfId="34482" xr:uid="{00000000-0005-0000-0000-00008D0D0000}"/>
    <cellStyle name="Standard 5 7 3 5 2 4" xfId="47973" xr:uid="{00000000-0005-0000-0000-00008D0D0000}"/>
    <cellStyle name="Standard 5 7 3 5 3" xfId="10903" xr:uid="{00000000-0005-0000-0000-00008D0D0000}"/>
    <cellStyle name="Standard 5 7 3 5 3 2" xfId="24354" xr:uid="{00000000-0005-0000-0000-00008D0D0000}"/>
    <cellStyle name="Standard 5 7 3 5 3 3" xfId="37838" xr:uid="{00000000-0005-0000-0000-00008D0D0000}"/>
    <cellStyle name="Standard 5 7 3 5 3 4" xfId="51329" xr:uid="{00000000-0005-0000-0000-00008D0D0000}"/>
    <cellStyle name="Standard 5 7 3 5 4" xfId="14259" xr:uid="{00000000-0005-0000-0000-00008D0D0000}"/>
    <cellStyle name="Standard 5 7 3 5 4 2" xfId="27710" xr:uid="{00000000-0005-0000-0000-00008D0D0000}"/>
    <cellStyle name="Standard 5 7 3 5 4 3" xfId="41194" xr:uid="{00000000-0005-0000-0000-00008D0D0000}"/>
    <cellStyle name="Standard 5 7 3 5 4 4" xfId="54685" xr:uid="{00000000-0005-0000-0000-00008D0D0000}"/>
    <cellStyle name="Standard 5 7 3 5 5" xfId="17641" xr:uid="{00000000-0005-0000-0000-00008D0D0000}"/>
    <cellStyle name="Standard 5 7 3 5 6" xfId="31125" xr:uid="{00000000-0005-0000-0000-00008D0D0000}"/>
    <cellStyle name="Standard 5 7 3 5 7" xfId="44616" xr:uid="{00000000-0005-0000-0000-00008D0D0000}"/>
    <cellStyle name="Standard 5 7 3 6" xfId="4740" xr:uid="{00000000-0005-0000-0000-0000880D0000}"/>
    <cellStyle name="Standard 5 7 3 6 2" xfId="18191" xr:uid="{00000000-0005-0000-0000-0000880D0000}"/>
    <cellStyle name="Standard 5 7 3 6 3" xfId="31675" xr:uid="{00000000-0005-0000-0000-0000880D0000}"/>
    <cellStyle name="Standard 5 7 3 6 4" xfId="45166" xr:uid="{00000000-0005-0000-0000-0000880D0000}"/>
    <cellStyle name="Standard 5 7 3 7" xfId="8096" xr:uid="{00000000-0005-0000-0000-0000880D0000}"/>
    <cellStyle name="Standard 5 7 3 7 2" xfId="21547" xr:uid="{00000000-0005-0000-0000-0000880D0000}"/>
    <cellStyle name="Standard 5 7 3 7 3" xfId="35031" xr:uid="{00000000-0005-0000-0000-0000880D0000}"/>
    <cellStyle name="Standard 5 7 3 7 4" xfId="48522" xr:uid="{00000000-0005-0000-0000-0000880D0000}"/>
    <cellStyle name="Standard 5 7 3 8" xfId="11452" xr:uid="{00000000-0005-0000-0000-0000880D0000}"/>
    <cellStyle name="Standard 5 7 3 8 2" xfId="24903" xr:uid="{00000000-0005-0000-0000-0000880D0000}"/>
    <cellStyle name="Standard 5 7 3 8 3" xfId="38387" xr:uid="{00000000-0005-0000-0000-0000880D0000}"/>
    <cellStyle name="Standard 5 7 3 8 4" xfId="51878" xr:uid="{00000000-0005-0000-0000-0000880D0000}"/>
    <cellStyle name="Standard 5 7 3 9" xfId="14833" xr:uid="{00000000-0005-0000-0000-0000880D0000}"/>
    <cellStyle name="Standard 5 7 4" xfId="1679" xr:uid="{00000000-0005-0000-0000-00008E0D0000}"/>
    <cellStyle name="Standard 5 7 4 2" xfId="2815" xr:uid="{00000000-0005-0000-0000-00008F0D0000}"/>
    <cellStyle name="Standard 5 7 4 2 2" xfId="6176" xr:uid="{00000000-0005-0000-0000-00008F0D0000}"/>
    <cellStyle name="Standard 5 7 4 2 2 2" xfId="19627" xr:uid="{00000000-0005-0000-0000-00008F0D0000}"/>
    <cellStyle name="Standard 5 7 4 2 2 3" xfId="33111" xr:uid="{00000000-0005-0000-0000-00008F0D0000}"/>
    <cellStyle name="Standard 5 7 4 2 2 4" xfId="46602" xr:uid="{00000000-0005-0000-0000-00008F0D0000}"/>
    <cellStyle name="Standard 5 7 4 2 3" xfId="9532" xr:uid="{00000000-0005-0000-0000-00008F0D0000}"/>
    <cellStyle name="Standard 5 7 4 2 3 2" xfId="22983" xr:uid="{00000000-0005-0000-0000-00008F0D0000}"/>
    <cellStyle name="Standard 5 7 4 2 3 3" xfId="36467" xr:uid="{00000000-0005-0000-0000-00008F0D0000}"/>
    <cellStyle name="Standard 5 7 4 2 3 4" xfId="49958" xr:uid="{00000000-0005-0000-0000-00008F0D0000}"/>
    <cellStyle name="Standard 5 7 4 2 4" xfId="12888" xr:uid="{00000000-0005-0000-0000-00008F0D0000}"/>
    <cellStyle name="Standard 5 7 4 2 4 2" xfId="26339" xr:uid="{00000000-0005-0000-0000-00008F0D0000}"/>
    <cellStyle name="Standard 5 7 4 2 4 3" xfId="39823" xr:uid="{00000000-0005-0000-0000-00008F0D0000}"/>
    <cellStyle name="Standard 5 7 4 2 4 4" xfId="53314" xr:uid="{00000000-0005-0000-0000-00008F0D0000}"/>
    <cellStyle name="Standard 5 7 4 2 5" xfId="16270" xr:uid="{00000000-0005-0000-0000-00008F0D0000}"/>
    <cellStyle name="Standard 5 7 4 2 6" xfId="29754" xr:uid="{00000000-0005-0000-0000-00008F0D0000}"/>
    <cellStyle name="Standard 5 7 4 2 7" xfId="43245" xr:uid="{00000000-0005-0000-0000-00008F0D0000}"/>
    <cellStyle name="Standard 5 7 4 3" xfId="5049" xr:uid="{00000000-0005-0000-0000-00008E0D0000}"/>
    <cellStyle name="Standard 5 7 4 3 2" xfId="18500" xr:uid="{00000000-0005-0000-0000-00008E0D0000}"/>
    <cellStyle name="Standard 5 7 4 3 3" xfId="31984" xr:uid="{00000000-0005-0000-0000-00008E0D0000}"/>
    <cellStyle name="Standard 5 7 4 3 4" xfId="45475" xr:uid="{00000000-0005-0000-0000-00008E0D0000}"/>
    <cellStyle name="Standard 5 7 4 4" xfId="8405" xr:uid="{00000000-0005-0000-0000-00008E0D0000}"/>
    <cellStyle name="Standard 5 7 4 4 2" xfId="21856" xr:uid="{00000000-0005-0000-0000-00008E0D0000}"/>
    <cellStyle name="Standard 5 7 4 4 3" xfId="35340" xr:uid="{00000000-0005-0000-0000-00008E0D0000}"/>
    <cellStyle name="Standard 5 7 4 4 4" xfId="48831" xr:uid="{00000000-0005-0000-0000-00008E0D0000}"/>
    <cellStyle name="Standard 5 7 4 5" xfId="11761" xr:uid="{00000000-0005-0000-0000-00008E0D0000}"/>
    <cellStyle name="Standard 5 7 4 5 2" xfId="25212" xr:uid="{00000000-0005-0000-0000-00008E0D0000}"/>
    <cellStyle name="Standard 5 7 4 5 3" xfId="38696" xr:uid="{00000000-0005-0000-0000-00008E0D0000}"/>
    <cellStyle name="Standard 5 7 4 5 4" xfId="52187" xr:uid="{00000000-0005-0000-0000-00008E0D0000}"/>
    <cellStyle name="Standard 5 7 4 6" xfId="15143" xr:uid="{00000000-0005-0000-0000-00008E0D0000}"/>
    <cellStyle name="Standard 5 7 4 7" xfId="28627" xr:uid="{00000000-0005-0000-0000-00008E0D0000}"/>
    <cellStyle name="Standard 5 7 4 8" xfId="42118" xr:uid="{00000000-0005-0000-0000-00008E0D0000}"/>
    <cellStyle name="Standard 5 7 5" xfId="2239" xr:uid="{00000000-0005-0000-0000-0000900D0000}"/>
    <cellStyle name="Standard 5 7 5 2" xfId="5613" xr:uid="{00000000-0005-0000-0000-0000900D0000}"/>
    <cellStyle name="Standard 5 7 5 2 2" xfId="19064" xr:uid="{00000000-0005-0000-0000-0000900D0000}"/>
    <cellStyle name="Standard 5 7 5 2 3" xfId="32548" xr:uid="{00000000-0005-0000-0000-0000900D0000}"/>
    <cellStyle name="Standard 5 7 5 2 4" xfId="46039" xr:uid="{00000000-0005-0000-0000-0000900D0000}"/>
    <cellStyle name="Standard 5 7 5 3" xfId="8969" xr:uid="{00000000-0005-0000-0000-0000900D0000}"/>
    <cellStyle name="Standard 5 7 5 3 2" xfId="22420" xr:uid="{00000000-0005-0000-0000-0000900D0000}"/>
    <cellStyle name="Standard 5 7 5 3 3" xfId="35904" xr:uid="{00000000-0005-0000-0000-0000900D0000}"/>
    <cellStyle name="Standard 5 7 5 3 4" xfId="49395" xr:uid="{00000000-0005-0000-0000-0000900D0000}"/>
    <cellStyle name="Standard 5 7 5 4" xfId="12325" xr:uid="{00000000-0005-0000-0000-0000900D0000}"/>
    <cellStyle name="Standard 5 7 5 4 2" xfId="25776" xr:uid="{00000000-0005-0000-0000-0000900D0000}"/>
    <cellStyle name="Standard 5 7 5 4 3" xfId="39260" xr:uid="{00000000-0005-0000-0000-0000900D0000}"/>
    <cellStyle name="Standard 5 7 5 4 4" xfId="52751" xr:uid="{00000000-0005-0000-0000-0000900D0000}"/>
    <cellStyle name="Standard 5 7 5 5" xfId="15707" xr:uid="{00000000-0005-0000-0000-0000900D0000}"/>
    <cellStyle name="Standard 5 7 5 6" xfId="29191" xr:uid="{00000000-0005-0000-0000-0000900D0000}"/>
    <cellStyle name="Standard 5 7 5 7" xfId="42682" xr:uid="{00000000-0005-0000-0000-0000900D0000}"/>
    <cellStyle name="Standard 5 7 6" xfId="3357" xr:uid="{00000000-0005-0000-0000-0000910D0000}"/>
    <cellStyle name="Standard 5 7 6 2" xfId="6718" xr:uid="{00000000-0005-0000-0000-0000910D0000}"/>
    <cellStyle name="Standard 5 7 6 2 2" xfId="20169" xr:uid="{00000000-0005-0000-0000-0000910D0000}"/>
    <cellStyle name="Standard 5 7 6 2 3" xfId="33653" xr:uid="{00000000-0005-0000-0000-0000910D0000}"/>
    <cellStyle name="Standard 5 7 6 2 4" xfId="47144" xr:uid="{00000000-0005-0000-0000-0000910D0000}"/>
    <cellStyle name="Standard 5 7 6 3" xfId="10074" xr:uid="{00000000-0005-0000-0000-0000910D0000}"/>
    <cellStyle name="Standard 5 7 6 3 2" xfId="23525" xr:uid="{00000000-0005-0000-0000-0000910D0000}"/>
    <cellStyle name="Standard 5 7 6 3 3" xfId="37009" xr:uid="{00000000-0005-0000-0000-0000910D0000}"/>
    <cellStyle name="Standard 5 7 6 3 4" xfId="50500" xr:uid="{00000000-0005-0000-0000-0000910D0000}"/>
    <cellStyle name="Standard 5 7 6 4" xfId="13430" xr:uid="{00000000-0005-0000-0000-0000910D0000}"/>
    <cellStyle name="Standard 5 7 6 4 2" xfId="26881" xr:uid="{00000000-0005-0000-0000-0000910D0000}"/>
    <cellStyle name="Standard 5 7 6 4 3" xfId="40365" xr:uid="{00000000-0005-0000-0000-0000910D0000}"/>
    <cellStyle name="Standard 5 7 6 4 4" xfId="53856" xr:uid="{00000000-0005-0000-0000-0000910D0000}"/>
    <cellStyle name="Standard 5 7 6 5" xfId="16812" xr:uid="{00000000-0005-0000-0000-0000910D0000}"/>
    <cellStyle name="Standard 5 7 6 6" xfId="30296" xr:uid="{00000000-0005-0000-0000-0000910D0000}"/>
    <cellStyle name="Standard 5 7 6 7" xfId="43787" xr:uid="{00000000-0005-0000-0000-0000910D0000}"/>
    <cellStyle name="Standard 5 7 7" xfId="3937" xr:uid="{00000000-0005-0000-0000-0000920D0000}"/>
    <cellStyle name="Standard 5 7 7 2" xfId="7294" xr:uid="{00000000-0005-0000-0000-0000920D0000}"/>
    <cellStyle name="Standard 5 7 7 2 2" xfId="20745" xr:uid="{00000000-0005-0000-0000-0000920D0000}"/>
    <cellStyle name="Standard 5 7 7 2 3" xfId="34229" xr:uid="{00000000-0005-0000-0000-0000920D0000}"/>
    <cellStyle name="Standard 5 7 7 2 4" xfId="47720" xr:uid="{00000000-0005-0000-0000-0000920D0000}"/>
    <cellStyle name="Standard 5 7 7 3" xfId="10650" xr:uid="{00000000-0005-0000-0000-0000920D0000}"/>
    <cellStyle name="Standard 5 7 7 3 2" xfId="24101" xr:uid="{00000000-0005-0000-0000-0000920D0000}"/>
    <cellStyle name="Standard 5 7 7 3 3" xfId="37585" xr:uid="{00000000-0005-0000-0000-0000920D0000}"/>
    <cellStyle name="Standard 5 7 7 3 4" xfId="51076" xr:uid="{00000000-0005-0000-0000-0000920D0000}"/>
    <cellStyle name="Standard 5 7 7 4" xfId="14006" xr:uid="{00000000-0005-0000-0000-0000920D0000}"/>
    <cellStyle name="Standard 5 7 7 4 2" xfId="27457" xr:uid="{00000000-0005-0000-0000-0000920D0000}"/>
    <cellStyle name="Standard 5 7 7 4 3" xfId="40941" xr:uid="{00000000-0005-0000-0000-0000920D0000}"/>
    <cellStyle name="Standard 5 7 7 4 4" xfId="54432" xr:uid="{00000000-0005-0000-0000-0000920D0000}"/>
    <cellStyle name="Standard 5 7 7 5" xfId="17388" xr:uid="{00000000-0005-0000-0000-0000920D0000}"/>
    <cellStyle name="Standard 5 7 7 6" xfId="30872" xr:uid="{00000000-0005-0000-0000-0000920D0000}"/>
    <cellStyle name="Standard 5 7 7 7" xfId="44363" xr:uid="{00000000-0005-0000-0000-0000920D0000}"/>
    <cellStyle name="Standard 5 7 8" xfId="4487" xr:uid="{00000000-0005-0000-0000-00007B0D0000}"/>
    <cellStyle name="Standard 5 7 8 2" xfId="17938" xr:uid="{00000000-0005-0000-0000-00007B0D0000}"/>
    <cellStyle name="Standard 5 7 8 3" xfId="31422" xr:uid="{00000000-0005-0000-0000-00007B0D0000}"/>
    <cellStyle name="Standard 5 7 8 4" xfId="44913" xr:uid="{00000000-0005-0000-0000-00007B0D0000}"/>
    <cellStyle name="Standard 5 7 9" xfId="7843" xr:uid="{00000000-0005-0000-0000-00007B0D0000}"/>
    <cellStyle name="Standard 5 7 9 2" xfId="21294" xr:uid="{00000000-0005-0000-0000-00007B0D0000}"/>
    <cellStyle name="Standard 5 7 9 3" xfId="34778" xr:uid="{00000000-0005-0000-0000-00007B0D0000}"/>
    <cellStyle name="Standard 5 7 9 4" xfId="48269" xr:uid="{00000000-0005-0000-0000-00007B0D0000}"/>
    <cellStyle name="Standard 5 8" xfId="1172" xr:uid="{00000000-0005-0000-0000-0000930D0000}"/>
    <cellStyle name="Standard 5 8 10" xfId="11256" xr:uid="{00000000-0005-0000-0000-0000930D0000}"/>
    <cellStyle name="Standard 5 8 10 2" xfId="24707" xr:uid="{00000000-0005-0000-0000-0000930D0000}"/>
    <cellStyle name="Standard 5 8 10 3" xfId="38191" xr:uid="{00000000-0005-0000-0000-0000930D0000}"/>
    <cellStyle name="Standard 5 8 10 4" xfId="51682" xr:uid="{00000000-0005-0000-0000-0000930D0000}"/>
    <cellStyle name="Standard 5 8 11" xfId="14637" xr:uid="{00000000-0005-0000-0000-0000930D0000}"/>
    <cellStyle name="Standard 5 8 12" xfId="28120" xr:uid="{00000000-0005-0000-0000-0000930D0000}"/>
    <cellStyle name="Standard 5 8 13" xfId="41611" xr:uid="{00000000-0005-0000-0000-0000930D0000}"/>
    <cellStyle name="Standard 5 8 2" xfId="1266" xr:uid="{00000000-0005-0000-0000-0000940D0000}"/>
    <cellStyle name="Standard 5 8 2 10" xfId="14739" xr:uid="{00000000-0005-0000-0000-0000940D0000}"/>
    <cellStyle name="Standard 5 8 2 11" xfId="28222" xr:uid="{00000000-0005-0000-0000-0000940D0000}"/>
    <cellStyle name="Standard 5 8 2 12" xfId="41713" xr:uid="{00000000-0005-0000-0000-0000940D0000}"/>
    <cellStyle name="Standard 5 8 2 2" xfId="1504" xr:uid="{00000000-0005-0000-0000-0000950D0000}"/>
    <cellStyle name="Standard 5 8 2 2 10" xfId="28472" xr:uid="{00000000-0005-0000-0000-0000950D0000}"/>
    <cellStyle name="Standard 5 8 2 2 11" xfId="41963" xr:uid="{00000000-0005-0000-0000-0000950D0000}"/>
    <cellStyle name="Standard 5 8 2 2 2" xfId="2080" xr:uid="{00000000-0005-0000-0000-0000960D0000}"/>
    <cellStyle name="Standard 5 8 2 2 2 2" xfId="3221" xr:uid="{00000000-0005-0000-0000-0000970D0000}"/>
    <cellStyle name="Standard 5 8 2 2 2 2 2" xfId="6582" xr:uid="{00000000-0005-0000-0000-0000970D0000}"/>
    <cellStyle name="Standard 5 8 2 2 2 2 2 2" xfId="20033" xr:uid="{00000000-0005-0000-0000-0000970D0000}"/>
    <cellStyle name="Standard 5 8 2 2 2 2 2 3" xfId="33517" xr:uid="{00000000-0005-0000-0000-0000970D0000}"/>
    <cellStyle name="Standard 5 8 2 2 2 2 2 4" xfId="47008" xr:uid="{00000000-0005-0000-0000-0000970D0000}"/>
    <cellStyle name="Standard 5 8 2 2 2 2 3" xfId="9938" xr:uid="{00000000-0005-0000-0000-0000970D0000}"/>
    <cellStyle name="Standard 5 8 2 2 2 2 3 2" xfId="23389" xr:uid="{00000000-0005-0000-0000-0000970D0000}"/>
    <cellStyle name="Standard 5 8 2 2 2 2 3 3" xfId="36873" xr:uid="{00000000-0005-0000-0000-0000970D0000}"/>
    <cellStyle name="Standard 5 8 2 2 2 2 3 4" xfId="50364" xr:uid="{00000000-0005-0000-0000-0000970D0000}"/>
    <cellStyle name="Standard 5 8 2 2 2 2 4" xfId="13294" xr:uid="{00000000-0005-0000-0000-0000970D0000}"/>
    <cellStyle name="Standard 5 8 2 2 2 2 4 2" xfId="26745" xr:uid="{00000000-0005-0000-0000-0000970D0000}"/>
    <cellStyle name="Standard 5 8 2 2 2 2 4 3" xfId="40229" xr:uid="{00000000-0005-0000-0000-0000970D0000}"/>
    <cellStyle name="Standard 5 8 2 2 2 2 4 4" xfId="53720" xr:uid="{00000000-0005-0000-0000-0000970D0000}"/>
    <cellStyle name="Standard 5 8 2 2 2 2 5" xfId="16676" xr:uid="{00000000-0005-0000-0000-0000970D0000}"/>
    <cellStyle name="Standard 5 8 2 2 2 2 6" xfId="30160" xr:uid="{00000000-0005-0000-0000-0000970D0000}"/>
    <cellStyle name="Standard 5 8 2 2 2 2 7" xfId="43651" xr:uid="{00000000-0005-0000-0000-0000970D0000}"/>
    <cellStyle name="Standard 5 8 2 2 2 3" xfId="5455" xr:uid="{00000000-0005-0000-0000-0000960D0000}"/>
    <cellStyle name="Standard 5 8 2 2 2 3 2" xfId="18906" xr:uid="{00000000-0005-0000-0000-0000960D0000}"/>
    <cellStyle name="Standard 5 8 2 2 2 3 3" xfId="32390" xr:uid="{00000000-0005-0000-0000-0000960D0000}"/>
    <cellStyle name="Standard 5 8 2 2 2 3 4" xfId="45881" xr:uid="{00000000-0005-0000-0000-0000960D0000}"/>
    <cellStyle name="Standard 5 8 2 2 2 4" xfId="8811" xr:uid="{00000000-0005-0000-0000-0000960D0000}"/>
    <cellStyle name="Standard 5 8 2 2 2 4 2" xfId="22262" xr:uid="{00000000-0005-0000-0000-0000960D0000}"/>
    <cellStyle name="Standard 5 8 2 2 2 4 3" xfId="35746" xr:uid="{00000000-0005-0000-0000-0000960D0000}"/>
    <cellStyle name="Standard 5 8 2 2 2 4 4" xfId="49237" xr:uid="{00000000-0005-0000-0000-0000960D0000}"/>
    <cellStyle name="Standard 5 8 2 2 2 5" xfId="12167" xr:uid="{00000000-0005-0000-0000-0000960D0000}"/>
    <cellStyle name="Standard 5 8 2 2 2 5 2" xfId="25618" xr:uid="{00000000-0005-0000-0000-0000960D0000}"/>
    <cellStyle name="Standard 5 8 2 2 2 5 3" xfId="39102" xr:uid="{00000000-0005-0000-0000-0000960D0000}"/>
    <cellStyle name="Standard 5 8 2 2 2 5 4" xfId="52593" xr:uid="{00000000-0005-0000-0000-0000960D0000}"/>
    <cellStyle name="Standard 5 8 2 2 2 6" xfId="15549" xr:uid="{00000000-0005-0000-0000-0000960D0000}"/>
    <cellStyle name="Standard 5 8 2 2 2 7" xfId="29033" xr:uid="{00000000-0005-0000-0000-0000960D0000}"/>
    <cellStyle name="Standard 5 8 2 2 2 8" xfId="42524" xr:uid="{00000000-0005-0000-0000-0000960D0000}"/>
    <cellStyle name="Standard 5 8 2 2 3" xfId="2661" xr:uid="{00000000-0005-0000-0000-0000980D0000}"/>
    <cellStyle name="Standard 5 8 2 2 3 2" xfId="6022" xr:uid="{00000000-0005-0000-0000-0000980D0000}"/>
    <cellStyle name="Standard 5 8 2 2 3 2 2" xfId="19473" xr:uid="{00000000-0005-0000-0000-0000980D0000}"/>
    <cellStyle name="Standard 5 8 2 2 3 2 3" xfId="32957" xr:uid="{00000000-0005-0000-0000-0000980D0000}"/>
    <cellStyle name="Standard 5 8 2 2 3 2 4" xfId="46448" xr:uid="{00000000-0005-0000-0000-0000980D0000}"/>
    <cellStyle name="Standard 5 8 2 2 3 3" xfId="9378" xr:uid="{00000000-0005-0000-0000-0000980D0000}"/>
    <cellStyle name="Standard 5 8 2 2 3 3 2" xfId="22829" xr:uid="{00000000-0005-0000-0000-0000980D0000}"/>
    <cellStyle name="Standard 5 8 2 2 3 3 3" xfId="36313" xr:uid="{00000000-0005-0000-0000-0000980D0000}"/>
    <cellStyle name="Standard 5 8 2 2 3 3 4" xfId="49804" xr:uid="{00000000-0005-0000-0000-0000980D0000}"/>
    <cellStyle name="Standard 5 8 2 2 3 4" xfId="12734" xr:uid="{00000000-0005-0000-0000-0000980D0000}"/>
    <cellStyle name="Standard 5 8 2 2 3 4 2" xfId="26185" xr:uid="{00000000-0005-0000-0000-0000980D0000}"/>
    <cellStyle name="Standard 5 8 2 2 3 4 3" xfId="39669" xr:uid="{00000000-0005-0000-0000-0000980D0000}"/>
    <cellStyle name="Standard 5 8 2 2 3 4 4" xfId="53160" xr:uid="{00000000-0005-0000-0000-0000980D0000}"/>
    <cellStyle name="Standard 5 8 2 2 3 5" xfId="16116" xr:uid="{00000000-0005-0000-0000-0000980D0000}"/>
    <cellStyle name="Standard 5 8 2 2 3 6" xfId="29600" xr:uid="{00000000-0005-0000-0000-0000980D0000}"/>
    <cellStyle name="Standard 5 8 2 2 3 7" xfId="43091" xr:uid="{00000000-0005-0000-0000-0000980D0000}"/>
    <cellStyle name="Standard 5 8 2 2 4" xfId="3766" xr:uid="{00000000-0005-0000-0000-0000990D0000}"/>
    <cellStyle name="Standard 5 8 2 2 4 2" xfId="7127" xr:uid="{00000000-0005-0000-0000-0000990D0000}"/>
    <cellStyle name="Standard 5 8 2 2 4 2 2" xfId="20578" xr:uid="{00000000-0005-0000-0000-0000990D0000}"/>
    <cellStyle name="Standard 5 8 2 2 4 2 3" xfId="34062" xr:uid="{00000000-0005-0000-0000-0000990D0000}"/>
    <cellStyle name="Standard 5 8 2 2 4 2 4" xfId="47553" xr:uid="{00000000-0005-0000-0000-0000990D0000}"/>
    <cellStyle name="Standard 5 8 2 2 4 3" xfId="10483" xr:uid="{00000000-0005-0000-0000-0000990D0000}"/>
    <cellStyle name="Standard 5 8 2 2 4 3 2" xfId="23934" xr:uid="{00000000-0005-0000-0000-0000990D0000}"/>
    <cellStyle name="Standard 5 8 2 2 4 3 3" xfId="37418" xr:uid="{00000000-0005-0000-0000-0000990D0000}"/>
    <cellStyle name="Standard 5 8 2 2 4 3 4" xfId="50909" xr:uid="{00000000-0005-0000-0000-0000990D0000}"/>
    <cellStyle name="Standard 5 8 2 2 4 4" xfId="13839" xr:uid="{00000000-0005-0000-0000-0000990D0000}"/>
    <cellStyle name="Standard 5 8 2 2 4 4 2" xfId="27290" xr:uid="{00000000-0005-0000-0000-0000990D0000}"/>
    <cellStyle name="Standard 5 8 2 2 4 4 3" xfId="40774" xr:uid="{00000000-0005-0000-0000-0000990D0000}"/>
    <cellStyle name="Standard 5 8 2 2 4 4 4" xfId="54265" xr:uid="{00000000-0005-0000-0000-0000990D0000}"/>
    <cellStyle name="Standard 5 8 2 2 4 5" xfId="17221" xr:uid="{00000000-0005-0000-0000-0000990D0000}"/>
    <cellStyle name="Standard 5 8 2 2 4 6" xfId="30705" xr:uid="{00000000-0005-0000-0000-0000990D0000}"/>
    <cellStyle name="Standard 5 8 2 2 4 7" xfId="44196" xr:uid="{00000000-0005-0000-0000-0000990D0000}"/>
    <cellStyle name="Standard 5 8 2 2 5" xfId="4346" xr:uid="{00000000-0005-0000-0000-00009A0D0000}"/>
    <cellStyle name="Standard 5 8 2 2 5 2" xfId="7703" xr:uid="{00000000-0005-0000-0000-00009A0D0000}"/>
    <cellStyle name="Standard 5 8 2 2 5 2 2" xfId="21154" xr:uid="{00000000-0005-0000-0000-00009A0D0000}"/>
    <cellStyle name="Standard 5 8 2 2 5 2 3" xfId="34638" xr:uid="{00000000-0005-0000-0000-00009A0D0000}"/>
    <cellStyle name="Standard 5 8 2 2 5 2 4" xfId="48129" xr:uid="{00000000-0005-0000-0000-00009A0D0000}"/>
    <cellStyle name="Standard 5 8 2 2 5 3" xfId="11059" xr:uid="{00000000-0005-0000-0000-00009A0D0000}"/>
    <cellStyle name="Standard 5 8 2 2 5 3 2" xfId="24510" xr:uid="{00000000-0005-0000-0000-00009A0D0000}"/>
    <cellStyle name="Standard 5 8 2 2 5 3 3" xfId="37994" xr:uid="{00000000-0005-0000-0000-00009A0D0000}"/>
    <cellStyle name="Standard 5 8 2 2 5 3 4" xfId="51485" xr:uid="{00000000-0005-0000-0000-00009A0D0000}"/>
    <cellStyle name="Standard 5 8 2 2 5 4" xfId="14415" xr:uid="{00000000-0005-0000-0000-00009A0D0000}"/>
    <cellStyle name="Standard 5 8 2 2 5 4 2" xfId="27866" xr:uid="{00000000-0005-0000-0000-00009A0D0000}"/>
    <cellStyle name="Standard 5 8 2 2 5 4 3" xfId="41350" xr:uid="{00000000-0005-0000-0000-00009A0D0000}"/>
    <cellStyle name="Standard 5 8 2 2 5 4 4" xfId="54841" xr:uid="{00000000-0005-0000-0000-00009A0D0000}"/>
    <cellStyle name="Standard 5 8 2 2 5 5" xfId="17797" xr:uid="{00000000-0005-0000-0000-00009A0D0000}"/>
    <cellStyle name="Standard 5 8 2 2 5 6" xfId="31281" xr:uid="{00000000-0005-0000-0000-00009A0D0000}"/>
    <cellStyle name="Standard 5 8 2 2 5 7" xfId="44772" xr:uid="{00000000-0005-0000-0000-00009A0D0000}"/>
    <cellStyle name="Standard 5 8 2 2 6" xfId="4896" xr:uid="{00000000-0005-0000-0000-0000950D0000}"/>
    <cellStyle name="Standard 5 8 2 2 6 2" xfId="18347" xr:uid="{00000000-0005-0000-0000-0000950D0000}"/>
    <cellStyle name="Standard 5 8 2 2 6 3" xfId="31831" xr:uid="{00000000-0005-0000-0000-0000950D0000}"/>
    <cellStyle name="Standard 5 8 2 2 6 4" xfId="45322" xr:uid="{00000000-0005-0000-0000-0000950D0000}"/>
    <cellStyle name="Standard 5 8 2 2 7" xfId="8252" xr:uid="{00000000-0005-0000-0000-0000950D0000}"/>
    <cellStyle name="Standard 5 8 2 2 7 2" xfId="21703" xr:uid="{00000000-0005-0000-0000-0000950D0000}"/>
    <cellStyle name="Standard 5 8 2 2 7 3" xfId="35187" xr:uid="{00000000-0005-0000-0000-0000950D0000}"/>
    <cellStyle name="Standard 5 8 2 2 7 4" xfId="48678" xr:uid="{00000000-0005-0000-0000-0000950D0000}"/>
    <cellStyle name="Standard 5 8 2 2 8" xfId="11608" xr:uid="{00000000-0005-0000-0000-0000950D0000}"/>
    <cellStyle name="Standard 5 8 2 2 8 2" xfId="25059" xr:uid="{00000000-0005-0000-0000-0000950D0000}"/>
    <cellStyle name="Standard 5 8 2 2 8 3" xfId="38543" xr:uid="{00000000-0005-0000-0000-0000950D0000}"/>
    <cellStyle name="Standard 5 8 2 2 8 4" xfId="52034" xr:uid="{00000000-0005-0000-0000-0000950D0000}"/>
    <cellStyle name="Standard 5 8 2 2 9" xfId="14989" xr:uid="{00000000-0005-0000-0000-0000950D0000}"/>
    <cellStyle name="Standard 5 8 2 3" xfId="1831" xr:uid="{00000000-0005-0000-0000-00009B0D0000}"/>
    <cellStyle name="Standard 5 8 2 3 2" xfId="2971" xr:uid="{00000000-0005-0000-0000-00009C0D0000}"/>
    <cellStyle name="Standard 5 8 2 3 2 2" xfId="6332" xr:uid="{00000000-0005-0000-0000-00009C0D0000}"/>
    <cellStyle name="Standard 5 8 2 3 2 2 2" xfId="19783" xr:uid="{00000000-0005-0000-0000-00009C0D0000}"/>
    <cellStyle name="Standard 5 8 2 3 2 2 3" xfId="33267" xr:uid="{00000000-0005-0000-0000-00009C0D0000}"/>
    <cellStyle name="Standard 5 8 2 3 2 2 4" xfId="46758" xr:uid="{00000000-0005-0000-0000-00009C0D0000}"/>
    <cellStyle name="Standard 5 8 2 3 2 3" xfId="9688" xr:uid="{00000000-0005-0000-0000-00009C0D0000}"/>
    <cellStyle name="Standard 5 8 2 3 2 3 2" xfId="23139" xr:uid="{00000000-0005-0000-0000-00009C0D0000}"/>
    <cellStyle name="Standard 5 8 2 3 2 3 3" xfId="36623" xr:uid="{00000000-0005-0000-0000-00009C0D0000}"/>
    <cellStyle name="Standard 5 8 2 3 2 3 4" xfId="50114" xr:uid="{00000000-0005-0000-0000-00009C0D0000}"/>
    <cellStyle name="Standard 5 8 2 3 2 4" xfId="13044" xr:uid="{00000000-0005-0000-0000-00009C0D0000}"/>
    <cellStyle name="Standard 5 8 2 3 2 4 2" xfId="26495" xr:uid="{00000000-0005-0000-0000-00009C0D0000}"/>
    <cellStyle name="Standard 5 8 2 3 2 4 3" xfId="39979" xr:uid="{00000000-0005-0000-0000-00009C0D0000}"/>
    <cellStyle name="Standard 5 8 2 3 2 4 4" xfId="53470" xr:uid="{00000000-0005-0000-0000-00009C0D0000}"/>
    <cellStyle name="Standard 5 8 2 3 2 5" xfId="16426" xr:uid="{00000000-0005-0000-0000-00009C0D0000}"/>
    <cellStyle name="Standard 5 8 2 3 2 6" xfId="29910" xr:uid="{00000000-0005-0000-0000-00009C0D0000}"/>
    <cellStyle name="Standard 5 8 2 3 2 7" xfId="43401" xr:uid="{00000000-0005-0000-0000-00009C0D0000}"/>
    <cellStyle name="Standard 5 8 2 3 3" xfId="5205" xr:uid="{00000000-0005-0000-0000-00009B0D0000}"/>
    <cellStyle name="Standard 5 8 2 3 3 2" xfId="18656" xr:uid="{00000000-0005-0000-0000-00009B0D0000}"/>
    <cellStyle name="Standard 5 8 2 3 3 3" xfId="32140" xr:uid="{00000000-0005-0000-0000-00009B0D0000}"/>
    <cellStyle name="Standard 5 8 2 3 3 4" xfId="45631" xr:uid="{00000000-0005-0000-0000-00009B0D0000}"/>
    <cellStyle name="Standard 5 8 2 3 4" xfId="8561" xr:uid="{00000000-0005-0000-0000-00009B0D0000}"/>
    <cellStyle name="Standard 5 8 2 3 4 2" xfId="22012" xr:uid="{00000000-0005-0000-0000-00009B0D0000}"/>
    <cellStyle name="Standard 5 8 2 3 4 3" xfId="35496" xr:uid="{00000000-0005-0000-0000-00009B0D0000}"/>
    <cellStyle name="Standard 5 8 2 3 4 4" xfId="48987" xr:uid="{00000000-0005-0000-0000-00009B0D0000}"/>
    <cellStyle name="Standard 5 8 2 3 5" xfId="11917" xr:uid="{00000000-0005-0000-0000-00009B0D0000}"/>
    <cellStyle name="Standard 5 8 2 3 5 2" xfId="25368" xr:uid="{00000000-0005-0000-0000-00009B0D0000}"/>
    <cellStyle name="Standard 5 8 2 3 5 3" xfId="38852" xr:uid="{00000000-0005-0000-0000-00009B0D0000}"/>
    <cellStyle name="Standard 5 8 2 3 5 4" xfId="52343" xr:uid="{00000000-0005-0000-0000-00009B0D0000}"/>
    <cellStyle name="Standard 5 8 2 3 6" xfId="15299" xr:uid="{00000000-0005-0000-0000-00009B0D0000}"/>
    <cellStyle name="Standard 5 8 2 3 7" xfId="28783" xr:uid="{00000000-0005-0000-0000-00009B0D0000}"/>
    <cellStyle name="Standard 5 8 2 3 8" xfId="42274" xr:uid="{00000000-0005-0000-0000-00009B0D0000}"/>
    <cellStyle name="Standard 5 8 2 4" xfId="2410" xr:uid="{00000000-0005-0000-0000-00009D0D0000}"/>
    <cellStyle name="Standard 5 8 2 4 2" xfId="5772" xr:uid="{00000000-0005-0000-0000-00009D0D0000}"/>
    <cellStyle name="Standard 5 8 2 4 2 2" xfId="19223" xr:uid="{00000000-0005-0000-0000-00009D0D0000}"/>
    <cellStyle name="Standard 5 8 2 4 2 3" xfId="32707" xr:uid="{00000000-0005-0000-0000-00009D0D0000}"/>
    <cellStyle name="Standard 5 8 2 4 2 4" xfId="46198" xr:uid="{00000000-0005-0000-0000-00009D0D0000}"/>
    <cellStyle name="Standard 5 8 2 4 3" xfId="9128" xr:uid="{00000000-0005-0000-0000-00009D0D0000}"/>
    <cellStyle name="Standard 5 8 2 4 3 2" xfId="22579" xr:uid="{00000000-0005-0000-0000-00009D0D0000}"/>
    <cellStyle name="Standard 5 8 2 4 3 3" xfId="36063" xr:uid="{00000000-0005-0000-0000-00009D0D0000}"/>
    <cellStyle name="Standard 5 8 2 4 3 4" xfId="49554" xr:uid="{00000000-0005-0000-0000-00009D0D0000}"/>
    <cellStyle name="Standard 5 8 2 4 4" xfId="12484" xr:uid="{00000000-0005-0000-0000-00009D0D0000}"/>
    <cellStyle name="Standard 5 8 2 4 4 2" xfId="25935" xr:uid="{00000000-0005-0000-0000-00009D0D0000}"/>
    <cellStyle name="Standard 5 8 2 4 4 3" xfId="39419" xr:uid="{00000000-0005-0000-0000-00009D0D0000}"/>
    <cellStyle name="Standard 5 8 2 4 4 4" xfId="52910" xr:uid="{00000000-0005-0000-0000-00009D0D0000}"/>
    <cellStyle name="Standard 5 8 2 4 5" xfId="15866" xr:uid="{00000000-0005-0000-0000-00009D0D0000}"/>
    <cellStyle name="Standard 5 8 2 4 6" xfId="29350" xr:uid="{00000000-0005-0000-0000-00009D0D0000}"/>
    <cellStyle name="Standard 5 8 2 4 7" xfId="42841" xr:uid="{00000000-0005-0000-0000-00009D0D0000}"/>
    <cellStyle name="Standard 5 8 2 5" xfId="3516" xr:uid="{00000000-0005-0000-0000-00009E0D0000}"/>
    <cellStyle name="Standard 5 8 2 5 2" xfId="6877" xr:uid="{00000000-0005-0000-0000-00009E0D0000}"/>
    <cellStyle name="Standard 5 8 2 5 2 2" xfId="20328" xr:uid="{00000000-0005-0000-0000-00009E0D0000}"/>
    <cellStyle name="Standard 5 8 2 5 2 3" xfId="33812" xr:uid="{00000000-0005-0000-0000-00009E0D0000}"/>
    <cellStyle name="Standard 5 8 2 5 2 4" xfId="47303" xr:uid="{00000000-0005-0000-0000-00009E0D0000}"/>
    <cellStyle name="Standard 5 8 2 5 3" xfId="10233" xr:uid="{00000000-0005-0000-0000-00009E0D0000}"/>
    <cellStyle name="Standard 5 8 2 5 3 2" xfId="23684" xr:uid="{00000000-0005-0000-0000-00009E0D0000}"/>
    <cellStyle name="Standard 5 8 2 5 3 3" xfId="37168" xr:uid="{00000000-0005-0000-0000-00009E0D0000}"/>
    <cellStyle name="Standard 5 8 2 5 3 4" xfId="50659" xr:uid="{00000000-0005-0000-0000-00009E0D0000}"/>
    <cellStyle name="Standard 5 8 2 5 4" xfId="13589" xr:uid="{00000000-0005-0000-0000-00009E0D0000}"/>
    <cellStyle name="Standard 5 8 2 5 4 2" xfId="27040" xr:uid="{00000000-0005-0000-0000-00009E0D0000}"/>
    <cellStyle name="Standard 5 8 2 5 4 3" xfId="40524" xr:uid="{00000000-0005-0000-0000-00009E0D0000}"/>
    <cellStyle name="Standard 5 8 2 5 4 4" xfId="54015" xr:uid="{00000000-0005-0000-0000-00009E0D0000}"/>
    <cellStyle name="Standard 5 8 2 5 5" xfId="16971" xr:uid="{00000000-0005-0000-0000-00009E0D0000}"/>
    <cellStyle name="Standard 5 8 2 5 6" xfId="30455" xr:uid="{00000000-0005-0000-0000-00009E0D0000}"/>
    <cellStyle name="Standard 5 8 2 5 7" xfId="43946" xr:uid="{00000000-0005-0000-0000-00009E0D0000}"/>
    <cellStyle name="Standard 5 8 2 6" xfId="4096" xr:uid="{00000000-0005-0000-0000-00009F0D0000}"/>
    <cellStyle name="Standard 5 8 2 6 2" xfId="7453" xr:uid="{00000000-0005-0000-0000-00009F0D0000}"/>
    <cellStyle name="Standard 5 8 2 6 2 2" xfId="20904" xr:uid="{00000000-0005-0000-0000-00009F0D0000}"/>
    <cellStyle name="Standard 5 8 2 6 2 3" xfId="34388" xr:uid="{00000000-0005-0000-0000-00009F0D0000}"/>
    <cellStyle name="Standard 5 8 2 6 2 4" xfId="47879" xr:uid="{00000000-0005-0000-0000-00009F0D0000}"/>
    <cellStyle name="Standard 5 8 2 6 3" xfId="10809" xr:uid="{00000000-0005-0000-0000-00009F0D0000}"/>
    <cellStyle name="Standard 5 8 2 6 3 2" xfId="24260" xr:uid="{00000000-0005-0000-0000-00009F0D0000}"/>
    <cellStyle name="Standard 5 8 2 6 3 3" xfId="37744" xr:uid="{00000000-0005-0000-0000-00009F0D0000}"/>
    <cellStyle name="Standard 5 8 2 6 3 4" xfId="51235" xr:uid="{00000000-0005-0000-0000-00009F0D0000}"/>
    <cellStyle name="Standard 5 8 2 6 4" xfId="14165" xr:uid="{00000000-0005-0000-0000-00009F0D0000}"/>
    <cellStyle name="Standard 5 8 2 6 4 2" xfId="27616" xr:uid="{00000000-0005-0000-0000-00009F0D0000}"/>
    <cellStyle name="Standard 5 8 2 6 4 3" xfId="41100" xr:uid="{00000000-0005-0000-0000-00009F0D0000}"/>
    <cellStyle name="Standard 5 8 2 6 4 4" xfId="54591" xr:uid="{00000000-0005-0000-0000-00009F0D0000}"/>
    <cellStyle name="Standard 5 8 2 6 5" xfId="17547" xr:uid="{00000000-0005-0000-0000-00009F0D0000}"/>
    <cellStyle name="Standard 5 8 2 6 6" xfId="31031" xr:uid="{00000000-0005-0000-0000-00009F0D0000}"/>
    <cellStyle name="Standard 5 8 2 6 7" xfId="44522" xr:uid="{00000000-0005-0000-0000-00009F0D0000}"/>
    <cellStyle name="Standard 5 8 2 7" xfId="4646" xr:uid="{00000000-0005-0000-0000-0000940D0000}"/>
    <cellStyle name="Standard 5 8 2 7 2" xfId="18097" xr:uid="{00000000-0005-0000-0000-0000940D0000}"/>
    <cellStyle name="Standard 5 8 2 7 3" xfId="31581" xr:uid="{00000000-0005-0000-0000-0000940D0000}"/>
    <cellStyle name="Standard 5 8 2 7 4" xfId="45072" xr:uid="{00000000-0005-0000-0000-0000940D0000}"/>
    <cellStyle name="Standard 5 8 2 8" xfId="8002" xr:uid="{00000000-0005-0000-0000-0000940D0000}"/>
    <cellStyle name="Standard 5 8 2 8 2" xfId="21453" xr:uid="{00000000-0005-0000-0000-0000940D0000}"/>
    <cellStyle name="Standard 5 8 2 8 3" xfId="34937" xr:uid="{00000000-0005-0000-0000-0000940D0000}"/>
    <cellStyle name="Standard 5 8 2 8 4" xfId="48428" xr:uid="{00000000-0005-0000-0000-0000940D0000}"/>
    <cellStyle name="Standard 5 8 2 9" xfId="11358" xr:uid="{00000000-0005-0000-0000-0000940D0000}"/>
    <cellStyle name="Standard 5 8 2 9 2" xfId="24809" xr:uid="{00000000-0005-0000-0000-0000940D0000}"/>
    <cellStyle name="Standard 5 8 2 9 3" xfId="38293" xr:uid="{00000000-0005-0000-0000-0000940D0000}"/>
    <cellStyle name="Standard 5 8 2 9 4" xfId="51784" xr:uid="{00000000-0005-0000-0000-0000940D0000}"/>
    <cellStyle name="Standard 5 8 3" xfId="1406" xr:uid="{00000000-0005-0000-0000-0000A00D0000}"/>
    <cellStyle name="Standard 5 8 3 10" xfId="28371" xr:uid="{00000000-0005-0000-0000-0000A00D0000}"/>
    <cellStyle name="Standard 5 8 3 11" xfId="41862" xr:uid="{00000000-0005-0000-0000-0000A00D0000}"/>
    <cellStyle name="Standard 5 8 3 2" xfId="1980" xr:uid="{00000000-0005-0000-0000-0000A10D0000}"/>
    <cellStyle name="Standard 5 8 3 2 2" xfId="3120" xr:uid="{00000000-0005-0000-0000-0000A20D0000}"/>
    <cellStyle name="Standard 5 8 3 2 2 2" xfId="6481" xr:uid="{00000000-0005-0000-0000-0000A20D0000}"/>
    <cellStyle name="Standard 5 8 3 2 2 2 2" xfId="19932" xr:uid="{00000000-0005-0000-0000-0000A20D0000}"/>
    <cellStyle name="Standard 5 8 3 2 2 2 3" xfId="33416" xr:uid="{00000000-0005-0000-0000-0000A20D0000}"/>
    <cellStyle name="Standard 5 8 3 2 2 2 4" xfId="46907" xr:uid="{00000000-0005-0000-0000-0000A20D0000}"/>
    <cellStyle name="Standard 5 8 3 2 2 3" xfId="9837" xr:uid="{00000000-0005-0000-0000-0000A20D0000}"/>
    <cellStyle name="Standard 5 8 3 2 2 3 2" xfId="23288" xr:uid="{00000000-0005-0000-0000-0000A20D0000}"/>
    <cellStyle name="Standard 5 8 3 2 2 3 3" xfId="36772" xr:uid="{00000000-0005-0000-0000-0000A20D0000}"/>
    <cellStyle name="Standard 5 8 3 2 2 3 4" xfId="50263" xr:uid="{00000000-0005-0000-0000-0000A20D0000}"/>
    <cellStyle name="Standard 5 8 3 2 2 4" xfId="13193" xr:uid="{00000000-0005-0000-0000-0000A20D0000}"/>
    <cellStyle name="Standard 5 8 3 2 2 4 2" xfId="26644" xr:uid="{00000000-0005-0000-0000-0000A20D0000}"/>
    <cellStyle name="Standard 5 8 3 2 2 4 3" xfId="40128" xr:uid="{00000000-0005-0000-0000-0000A20D0000}"/>
    <cellStyle name="Standard 5 8 3 2 2 4 4" xfId="53619" xr:uid="{00000000-0005-0000-0000-0000A20D0000}"/>
    <cellStyle name="Standard 5 8 3 2 2 5" xfId="16575" xr:uid="{00000000-0005-0000-0000-0000A20D0000}"/>
    <cellStyle name="Standard 5 8 3 2 2 6" xfId="30059" xr:uid="{00000000-0005-0000-0000-0000A20D0000}"/>
    <cellStyle name="Standard 5 8 3 2 2 7" xfId="43550" xr:uid="{00000000-0005-0000-0000-0000A20D0000}"/>
    <cellStyle name="Standard 5 8 3 2 3" xfId="5354" xr:uid="{00000000-0005-0000-0000-0000A10D0000}"/>
    <cellStyle name="Standard 5 8 3 2 3 2" xfId="18805" xr:uid="{00000000-0005-0000-0000-0000A10D0000}"/>
    <cellStyle name="Standard 5 8 3 2 3 3" xfId="32289" xr:uid="{00000000-0005-0000-0000-0000A10D0000}"/>
    <cellStyle name="Standard 5 8 3 2 3 4" xfId="45780" xr:uid="{00000000-0005-0000-0000-0000A10D0000}"/>
    <cellStyle name="Standard 5 8 3 2 4" xfId="8710" xr:uid="{00000000-0005-0000-0000-0000A10D0000}"/>
    <cellStyle name="Standard 5 8 3 2 4 2" xfId="22161" xr:uid="{00000000-0005-0000-0000-0000A10D0000}"/>
    <cellStyle name="Standard 5 8 3 2 4 3" xfId="35645" xr:uid="{00000000-0005-0000-0000-0000A10D0000}"/>
    <cellStyle name="Standard 5 8 3 2 4 4" xfId="49136" xr:uid="{00000000-0005-0000-0000-0000A10D0000}"/>
    <cellStyle name="Standard 5 8 3 2 5" xfId="12066" xr:uid="{00000000-0005-0000-0000-0000A10D0000}"/>
    <cellStyle name="Standard 5 8 3 2 5 2" xfId="25517" xr:uid="{00000000-0005-0000-0000-0000A10D0000}"/>
    <cellStyle name="Standard 5 8 3 2 5 3" xfId="39001" xr:uid="{00000000-0005-0000-0000-0000A10D0000}"/>
    <cellStyle name="Standard 5 8 3 2 5 4" xfId="52492" xr:uid="{00000000-0005-0000-0000-0000A10D0000}"/>
    <cellStyle name="Standard 5 8 3 2 6" xfId="15448" xr:uid="{00000000-0005-0000-0000-0000A10D0000}"/>
    <cellStyle name="Standard 5 8 3 2 7" xfId="28932" xr:uid="{00000000-0005-0000-0000-0000A10D0000}"/>
    <cellStyle name="Standard 5 8 3 2 8" xfId="42423" xr:uid="{00000000-0005-0000-0000-0000A10D0000}"/>
    <cellStyle name="Standard 5 8 3 3" xfId="2560" xr:uid="{00000000-0005-0000-0000-0000A30D0000}"/>
    <cellStyle name="Standard 5 8 3 3 2" xfId="5921" xr:uid="{00000000-0005-0000-0000-0000A30D0000}"/>
    <cellStyle name="Standard 5 8 3 3 2 2" xfId="19372" xr:uid="{00000000-0005-0000-0000-0000A30D0000}"/>
    <cellStyle name="Standard 5 8 3 3 2 3" xfId="32856" xr:uid="{00000000-0005-0000-0000-0000A30D0000}"/>
    <cellStyle name="Standard 5 8 3 3 2 4" xfId="46347" xr:uid="{00000000-0005-0000-0000-0000A30D0000}"/>
    <cellStyle name="Standard 5 8 3 3 3" xfId="9277" xr:uid="{00000000-0005-0000-0000-0000A30D0000}"/>
    <cellStyle name="Standard 5 8 3 3 3 2" xfId="22728" xr:uid="{00000000-0005-0000-0000-0000A30D0000}"/>
    <cellStyle name="Standard 5 8 3 3 3 3" xfId="36212" xr:uid="{00000000-0005-0000-0000-0000A30D0000}"/>
    <cellStyle name="Standard 5 8 3 3 3 4" xfId="49703" xr:uid="{00000000-0005-0000-0000-0000A30D0000}"/>
    <cellStyle name="Standard 5 8 3 3 4" xfId="12633" xr:uid="{00000000-0005-0000-0000-0000A30D0000}"/>
    <cellStyle name="Standard 5 8 3 3 4 2" xfId="26084" xr:uid="{00000000-0005-0000-0000-0000A30D0000}"/>
    <cellStyle name="Standard 5 8 3 3 4 3" xfId="39568" xr:uid="{00000000-0005-0000-0000-0000A30D0000}"/>
    <cellStyle name="Standard 5 8 3 3 4 4" xfId="53059" xr:uid="{00000000-0005-0000-0000-0000A30D0000}"/>
    <cellStyle name="Standard 5 8 3 3 5" xfId="16015" xr:uid="{00000000-0005-0000-0000-0000A30D0000}"/>
    <cellStyle name="Standard 5 8 3 3 6" xfId="29499" xr:uid="{00000000-0005-0000-0000-0000A30D0000}"/>
    <cellStyle name="Standard 5 8 3 3 7" xfId="42990" xr:uid="{00000000-0005-0000-0000-0000A30D0000}"/>
    <cellStyle name="Standard 5 8 3 4" xfId="3665" xr:uid="{00000000-0005-0000-0000-0000A40D0000}"/>
    <cellStyle name="Standard 5 8 3 4 2" xfId="7026" xr:uid="{00000000-0005-0000-0000-0000A40D0000}"/>
    <cellStyle name="Standard 5 8 3 4 2 2" xfId="20477" xr:uid="{00000000-0005-0000-0000-0000A40D0000}"/>
    <cellStyle name="Standard 5 8 3 4 2 3" xfId="33961" xr:uid="{00000000-0005-0000-0000-0000A40D0000}"/>
    <cellStyle name="Standard 5 8 3 4 2 4" xfId="47452" xr:uid="{00000000-0005-0000-0000-0000A40D0000}"/>
    <cellStyle name="Standard 5 8 3 4 3" xfId="10382" xr:uid="{00000000-0005-0000-0000-0000A40D0000}"/>
    <cellStyle name="Standard 5 8 3 4 3 2" xfId="23833" xr:uid="{00000000-0005-0000-0000-0000A40D0000}"/>
    <cellStyle name="Standard 5 8 3 4 3 3" xfId="37317" xr:uid="{00000000-0005-0000-0000-0000A40D0000}"/>
    <cellStyle name="Standard 5 8 3 4 3 4" xfId="50808" xr:uid="{00000000-0005-0000-0000-0000A40D0000}"/>
    <cellStyle name="Standard 5 8 3 4 4" xfId="13738" xr:uid="{00000000-0005-0000-0000-0000A40D0000}"/>
    <cellStyle name="Standard 5 8 3 4 4 2" xfId="27189" xr:uid="{00000000-0005-0000-0000-0000A40D0000}"/>
    <cellStyle name="Standard 5 8 3 4 4 3" xfId="40673" xr:uid="{00000000-0005-0000-0000-0000A40D0000}"/>
    <cellStyle name="Standard 5 8 3 4 4 4" xfId="54164" xr:uid="{00000000-0005-0000-0000-0000A40D0000}"/>
    <cellStyle name="Standard 5 8 3 4 5" xfId="17120" xr:uid="{00000000-0005-0000-0000-0000A40D0000}"/>
    <cellStyle name="Standard 5 8 3 4 6" xfId="30604" xr:uid="{00000000-0005-0000-0000-0000A40D0000}"/>
    <cellStyle name="Standard 5 8 3 4 7" xfId="44095" xr:uid="{00000000-0005-0000-0000-0000A40D0000}"/>
    <cellStyle name="Standard 5 8 3 5" xfId="4245" xr:uid="{00000000-0005-0000-0000-0000A50D0000}"/>
    <cellStyle name="Standard 5 8 3 5 2" xfId="7602" xr:uid="{00000000-0005-0000-0000-0000A50D0000}"/>
    <cellStyle name="Standard 5 8 3 5 2 2" xfId="21053" xr:uid="{00000000-0005-0000-0000-0000A50D0000}"/>
    <cellStyle name="Standard 5 8 3 5 2 3" xfId="34537" xr:uid="{00000000-0005-0000-0000-0000A50D0000}"/>
    <cellStyle name="Standard 5 8 3 5 2 4" xfId="48028" xr:uid="{00000000-0005-0000-0000-0000A50D0000}"/>
    <cellStyle name="Standard 5 8 3 5 3" xfId="10958" xr:uid="{00000000-0005-0000-0000-0000A50D0000}"/>
    <cellStyle name="Standard 5 8 3 5 3 2" xfId="24409" xr:uid="{00000000-0005-0000-0000-0000A50D0000}"/>
    <cellStyle name="Standard 5 8 3 5 3 3" xfId="37893" xr:uid="{00000000-0005-0000-0000-0000A50D0000}"/>
    <cellStyle name="Standard 5 8 3 5 3 4" xfId="51384" xr:uid="{00000000-0005-0000-0000-0000A50D0000}"/>
    <cellStyle name="Standard 5 8 3 5 4" xfId="14314" xr:uid="{00000000-0005-0000-0000-0000A50D0000}"/>
    <cellStyle name="Standard 5 8 3 5 4 2" xfId="27765" xr:uid="{00000000-0005-0000-0000-0000A50D0000}"/>
    <cellStyle name="Standard 5 8 3 5 4 3" xfId="41249" xr:uid="{00000000-0005-0000-0000-0000A50D0000}"/>
    <cellStyle name="Standard 5 8 3 5 4 4" xfId="54740" xr:uid="{00000000-0005-0000-0000-0000A50D0000}"/>
    <cellStyle name="Standard 5 8 3 5 5" xfId="17696" xr:uid="{00000000-0005-0000-0000-0000A50D0000}"/>
    <cellStyle name="Standard 5 8 3 5 6" xfId="31180" xr:uid="{00000000-0005-0000-0000-0000A50D0000}"/>
    <cellStyle name="Standard 5 8 3 5 7" xfId="44671" xr:uid="{00000000-0005-0000-0000-0000A50D0000}"/>
    <cellStyle name="Standard 5 8 3 6" xfId="4795" xr:uid="{00000000-0005-0000-0000-0000A00D0000}"/>
    <cellStyle name="Standard 5 8 3 6 2" xfId="18246" xr:uid="{00000000-0005-0000-0000-0000A00D0000}"/>
    <cellStyle name="Standard 5 8 3 6 3" xfId="31730" xr:uid="{00000000-0005-0000-0000-0000A00D0000}"/>
    <cellStyle name="Standard 5 8 3 6 4" xfId="45221" xr:uid="{00000000-0005-0000-0000-0000A00D0000}"/>
    <cellStyle name="Standard 5 8 3 7" xfId="8151" xr:uid="{00000000-0005-0000-0000-0000A00D0000}"/>
    <cellStyle name="Standard 5 8 3 7 2" xfId="21602" xr:uid="{00000000-0005-0000-0000-0000A00D0000}"/>
    <cellStyle name="Standard 5 8 3 7 3" xfId="35086" xr:uid="{00000000-0005-0000-0000-0000A00D0000}"/>
    <cellStyle name="Standard 5 8 3 7 4" xfId="48577" xr:uid="{00000000-0005-0000-0000-0000A00D0000}"/>
    <cellStyle name="Standard 5 8 3 8" xfId="11507" xr:uid="{00000000-0005-0000-0000-0000A00D0000}"/>
    <cellStyle name="Standard 5 8 3 8 2" xfId="24958" xr:uid="{00000000-0005-0000-0000-0000A00D0000}"/>
    <cellStyle name="Standard 5 8 3 8 3" xfId="38442" xr:uid="{00000000-0005-0000-0000-0000A00D0000}"/>
    <cellStyle name="Standard 5 8 3 8 4" xfId="51933" xr:uid="{00000000-0005-0000-0000-0000A00D0000}"/>
    <cellStyle name="Standard 5 8 3 9" xfId="14888" xr:uid="{00000000-0005-0000-0000-0000A00D0000}"/>
    <cellStyle name="Standard 5 8 4" xfId="1731" xr:uid="{00000000-0005-0000-0000-0000A60D0000}"/>
    <cellStyle name="Standard 5 8 4 2" xfId="2870" xr:uid="{00000000-0005-0000-0000-0000A70D0000}"/>
    <cellStyle name="Standard 5 8 4 2 2" xfId="6231" xr:uid="{00000000-0005-0000-0000-0000A70D0000}"/>
    <cellStyle name="Standard 5 8 4 2 2 2" xfId="19682" xr:uid="{00000000-0005-0000-0000-0000A70D0000}"/>
    <cellStyle name="Standard 5 8 4 2 2 3" xfId="33166" xr:uid="{00000000-0005-0000-0000-0000A70D0000}"/>
    <cellStyle name="Standard 5 8 4 2 2 4" xfId="46657" xr:uid="{00000000-0005-0000-0000-0000A70D0000}"/>
    <cellStyle name="Standard 5 8 4 2 3" xfId="9587" xr:uid="{00000000-0005-0000-0000-0000A70D0000}"/>
    <cellStyle name="Standard 5 8 4 2 3 2" xfId="23038" xr:uid="{00000000-0005-0000-0000-0000A70D0000}"/>
    <cellStyle name="Standard 5 8 4 2 3 3" xfId="36522" xr:uid="{00000000-0005-0000-0000-0000A70D0000}"/>
    <cellStyle name="Standard 5 8 4 2 3 4" xfId="50013" xr:uid="{00000000-0005-0000-0000-0000A70D0000}"/>
    <cellStyle name="Standard 5 8 4 2 4" xfId="12943" xr:uid="{00000000-0005-0000-0000-0000A70D0000}"/>
    <cellStyle name="Standard 5 8 4 2 4 2" xfId="26394" xr:uid="{00000000-0005-0000-0000-0000A70D0000}"/>
    <cellStyle name="Standard 5 8 4 2 4 3" xfId="39878" xr:uid="{00000000-0005-0000-0000-0000A70D0000}"/>
    <cellStyle name="Standard 5 8 4 2 4 4" xfId="53369" xr:uid="{00000000-0005-0000-0000-0000A70D0000}"/>
    <cellStyle name="Standard 5 8 4 2 5" xfId="16325" xr:uid="{00000000-0005-0000-0000-0000A70D0000}"/>
    <cellStyle name="Standard 5 8 4 2 6" xfId="29809" xr:uid="{00000000-0005-0000-0000-0000A70D0000}"/>
    <cellStyle name="Standard 5 8 4 2 7" xfId="43300" xr:uid="{00000000-0005-0000-0000-0000A70D0000}"/>
    <cellStyle name="Standard 5 8 4 3" xfId="5104" xr:uid="{00000000-0005-0000-0000-0000A60D0000}"/>
    <cellStyle name="Standard 5 8 4 3 2" xfId="18555" xr:uid="{00000000-0005-0000-0000-0000A60D0000}"/>
    <cellStyle name="Standard 5 8 4 3 3" xfId="32039" xr:uid="{00000000-0005-0000-0000-0000A60D0000}"/>
    <cellStyle name="Standard 5 8 4 3 4" xfId="45530" xr:uid="{00000000-0005-0000-0000-0000A60D0000}"/>
    <cellStyle name="Standard 5 8 4 4" xfId="8460" xr:uid="{00000000-0005-0000-0000-0000A60D0000}"/>
    <cellStyle name="Standard 5 8 4 4 2" xfId="21911" xr:uid="{00000000-0005-0000-0000-0000A60D0000}"/>
    <cellStyle name="Standard 5 8 4 4 3" xfId="35395" xr:uid="{00000000-0005-0000-0000-0000A60D0000}"/>
    <cellStyle name="Standard 5 8 4 4 4" xfId="48886" xr:uid="{00000000-0005-0000-0000-0000A60D0000}"/>
    <cellStyle name="Standard 5 8 4 5" xfId="11816" xr:uid="{00000000-0005-0000-0000-0000A60D0000}"/>
    <cellStyle name="Standard 5 8 4 5 2" xfId="25267" xr:uid="{00000000-0005-0000-0000-0000A60D0000}"/>
    <cellStyle name="Standard 5 8 4 5 3" xfId="38751" xr:uid="{00000000-0005-0000-0000-0000A60D0000}"/>
    <cellStyle name="Standard 5 8 4 5 4" xfId="52242" xr:uid="{00000000-0005-0000-0000-0000A60D0000}"/>
    <cellStyle name="Standard 5 8 4 6" xfId="15198" xr:uid="{00000000-0005-0000-0000-0000A60D0000}"/>
    <cellStyle name="Standard 5 8 4 7" xfId="28682" xr:uid="{00000000-0005-0000-0000-0000A60D0000}"/>
    <cellStyle name="Standard 5 8 4 8" xfId="42173" xr:uid="{00000000-0005-0000-0000-0000A60D0000}"/>
    <cellStyle name="Standard 5 8 5" xfId="2308" xr:uid="{00000000-0005-0000-0000-0000A80D0000}"/>
    <cellStyle name="Standard 5 8 5 2" xfId="5670" xr:uid="{00000000-0005-0000-0000-0000A80D0000}"/>
    <cellStyle name="Standard 5 8 5 2 2" xfId="19121" xr:uid="{00000000-0005-0000-0000-0000A80D0000}"/>
    <cellStyle name="Standard 5 8 5 2 3" xfId="32605" xr:uid="{00000000-0005-0000-0000-0000A80D0000}"/>
    <cellStyle name="Standard 5 8 5 2 4" xfId="46096" xr:uid="{00000000-0005-0000-0000-0000A80D0000}"/>
    <cellStyle name="Standard 5 8 5 3" xfId="9026" xr:uid="{00000000-0005-0000-0000-0000A80D0000}"/>
    <cellStyle name="Standard 5 8 5 3 2" xfId="22477" xr:uid="{00000000-0005-0000-0000-0000A80D0000}"/>
    <cellStyle name="Standard 5 8 5 3 3" xfId="35961" xr:uid="{00000000-0005-0000-0000-0000A80D0000}"/>
    <cellStyle name="Standard 5 8 5 3 4" xfId="49452" xr:uid="{00000000-0005-0000-0000-0000A80D0000}"/>
    <cellStyle name="Standard 5 8 5 4" xfId="12382" xr:uid="{00000000-0005-0000-0000-0000A80D0000}"/>
    <cellStyle name="Standard 5 8 5 4 2" xfId="25833" xr:uid="{00000000-0005-0000-0000-0000A80D0000}"/>
    <cellStyle name="Standard 5 8 5 4 3" xfId="39317" xr:uid="{00000000-0005-0000-0000-0000A80D0000}"/>
    <cellStyle name="Standard 5 8 5 4 4" xfId="52808" xr:uid="{00000000-0005-0000-0000-0000A80D0000}"/>
    <cellStyle name="Standard 5 8 5 5" xfId="15764" xr:uid="{00000000-0005-0000-0000-0000A80D0000}"/>
    <cellStyle name="Standard 5 8 5 6" xfId="29248" xr:uid="{00000000-0005-0000-0000-0000A80D0000}"/>
    <cellStyle name="Standard 5 8 5 7" xfId="42739" xr:uid="{00000000-0005-0000-0000-0000A80D0000}"/>
    <cellStyle name="Standard 5 8 6" xfId="3414" xr:uid="{00000000-0005-0000-0000-0000A90D0000}"/>
    <cellStyle name="Standard 5 8 6 2" xfId="6775" xr:uid="{00000000-0005-0000-0000-0000A90D0000}"/>
    <cellStyle name="Standard 5 8 6 2 2" xfId="20226" xr:uid="{00000000-0005-0000-0000-0000A90D0000}"/>
    <cellStyle name="Standard 5 8 6 2 3" xfId="33710" xr:uid="{00000000-0005-0000-0000-0000A90D0000}"/>
    <cellStyle name="Standard 5 8 6 2 4" xfId="47201" xr:uid="{00000000-0005-0000-0000-0000A90D0000}"/>
    <cellStyle name="Standard 5 8 6 3" xfId="10131" xr:uid="{00000000-0005-0000-0000-0000A90D0000}"/>
    <cellStyle name="Standard 5 8 6 3 2" xfId="23582" xr:uid="{00000000-0005-0000-0000-0000A90D0000}"/>
    <cellStyle name="Standard 5 8 6 3 3" xfId="37066" xr:uid="{00000000-0005-0000-0000-0000A90D0000}"/>
    <cellStyle name="Standard 5 8 6 3 4" xfId="50557" xr:uid="{00000000-0005-0000-0000-0000A90D0000}"/>
    <cellStyle name="Standard 5 8 6 4" xfId="13487" xr:uid="{00000000-0005-0000-0000-0000A90D0000}"/>
    <cellStyle name="Standard 5 8 6 4 2" xfId="26938" xr:uid="{00000000-0005-0000-0000-0000A90D0000}"/>
    <cellStyle name="Standard 5 8 6 4 3" xfId="40422" xr:uid="{00000000-0005-0000-0000-0000A90D0000}"/>
    <cellStyle name="Standard 5 8 6 4 4" xfId="53913" xr:uid="{00000000-0005-0000-0000-0000A90D0000}"/>
    <cellStyle name="Standard 5 8 6 5" xfId="16869" xr:uid="{00000000-0005-0000-0000-0000A90D0000}"/>
    <cellStyle name="Standard 5 8 6 6" xfId="30353" xr:uid="{00000000-0005-0000-0000-0000A90D0000}"/>
    <cellStyle name="Standard 5 8 6 7" xfId="43844" xr:uid="{00000000-0005-0000-0000-0000A90D0000}"/>
    <cellStyle name="Standard 5 8 7" xfId="3994" xr:uid="{00000000-0005-0000-0000-0000AA0D0000}"/>
    <cellStyle name="Standard 5 8 7 2" xfId="7351" xr:uid="{00000000-0005-0000-0000-0000AA0D0000}"/>
    <cellStyle name="Standard 5 8 7 2 2" xfId="20802" xr:uid="{00000000-0005-0000-0000-0000AA0D0000}"/>
    <cellStyle name="Standard 5 8 7 2 3" xfId="34286" xr:uid="{00000000-0005-0000-0000-0000AA0D0000}"/>
    <cellStyle name="Standard 5 8 7 2 4" xfId="47777" xr:uid="{00000000-0005-0000-0000-0000AA0D0000}"/>
    <cellStyle name="Standard 5 8 7 3" xfId="10707" xr:uid="{00000000-0005-0000-0000-0000AA0D0000}"/>
    <cellStyle name="Standard 5 8 7 3 2" xfId="24158" xr:uid="{00000000-0005-0000-0000-0000AA0D0000}"/>
    <cellStyle name="Standard 5 8 7 3 3" xfId="37642" xr:uid="{00000000-0005-0000-0000-0000AA0D0000}"/>
    <cellStyle name="Standard 5 8 7 3 4" xfId="51133" xr:uid="{00000000-0005-0000-0000-0000AA0D0000}"/>
    <cellStyle name="Standard 5 8 7 4" xfId="14063" xr:uid="{00000000-0005-0000-0000-0000AA0D0000}"/>
    <cellStyle name="Standard 5 8 7 4 2" xfId="27514" xr:uid="{00000000-0005-0000-0000-0000AA0D0000}"/>
    <cellStyle name="Standard 5 8 7 4 3" xfId="40998" xr:uid="{00000000-0005-0000-0000-0000AA0D0000}"/>
    <cellStyle name="Standard 5 8 7 4 4" xfId="54489" xr:uid="{00000000-0005-0000-0000-0000AA0D0000}"/>
    <cellStyle name="Standard 5 8 7 5" xfId="17445" xr:uid="{00000000-0005-0000-0000-0000AA0D0000}"/>
    <cellStyle name="Standard 5 8 7 6" xfId="30929" xr:uid="{00000000-0005-0000-0000-0000AA0D0000}"/>
    <cellStyle name="Standard 5 8 7 7" xfId="44420" xr:uid="{00000000-0005-0000-0000-0000AA0D0000}"/>
    <cellStyle name="Standard 5 8 8" xfId="4544" xr:uid="{00000000-0005-0000-0000-0000930D0000}"/>
    <cellStyle name="Standard 5 8 8 2" xfId="17995" xr:uid="{00000000-0005-0000-0000-0000930D0000}"/>
    <cellStyle name="Standard 5 8 8 3" xfId="31479" xr:uid="{00000000-0005-0000-0000-0000930D0000}"/>
    <cellStyle name="Standard 5 8 8 4" xfId="44970" xr:uid="{00000000-0005-0000-0000-0000930D0000}"/>
    <cellStyle name="Standard 5 8 9" xfId="7900" xr:uid="{00000000-0005-0000-0000-0000930D0000}"/>
    <cellStyle name="Standard 5 8 9 2" xfId="21351" xr:uid="{00000000-0005-0000-0000-0000930D0000}"/>
    <cellStyle name="Standard 5 8 9 3" xfId="34835" xr:uid="{00000000-0005-0000-0000-0000930D0000}"/>
    <cellStyle name="Standard 5 8 9 4" xfId="48326" xr:uid="{00000000-0005-0000-0000-0000930D0000}"/>
    <cellStyle name="Standard 5 9" xfId="1300" xr:uid="{00000000-0005-0000-0000-0000AB0D0000}"/>
    <cellStyle name="Standard 5 9 10" xfId="14773" xr:uid="{00000000-0005-0000-0000-0000AB0D0000}"/>
    <cellStyle name="Standard 5 9 11" xfId="28256" xr:uid="{00000000-0005-0000-0000-0000AB0D0000}"/>
    <cellStyle name="Standard 5 9 12" xfId="41747" xr:uid="{00000000-0005-0000-0000-0000AB0D0000}"/>
    <cellStyle name="Standard 5 9 2" xfId="1538" xr:uid="{00000000-0005-0000-0000-0000AC0D0000}"/>
    <cellStyle name="Standard 5 9 2 10" xfId="28506" xr:uid="{00000000-0005-0000-0000-0000AC0D0000}"/>
    <cellStyle name="Standard 5 9 2 11" xfId="41997" xr:uid="{00000000-0005-0000-0000-0000AC0D0000}"/>
    <cellStyle name="Standard 5 9 2 2" xfId="2114" xr:uid="{00000000-0005-0000-0000-0000AD0D0000}"/>
    <cellStyle name="Standard 5 9 2 2 2" xfId="3255" xr:uid="{00000000-0005-0000-0000-0000AE0D0000}"/>
    <cellStyle name="Standard 5 9 2 2 2 2" xfId="6616" xr:uid="{00000000-0005-0000-0000-0000AE0D0000}"/>
    <cellStyle name="Standard 5 9 2 2 2 2 2" xfId="20067" xr:uid="{00000000-0005-0000-0000-0000AE0D0000}"/>
    <cellStyle name="Standard 5 9 2 2 2 2 3" xfId="33551" xr:uid="{00000000-0005-0000-0000-0000AE0D0000}"/>
    <cellStyle name="Standard 5 9 2 2 2 2 4" xfId="47042" xr:uid="{00000000-0005-0000-0000-0000AE0D0000}"/>
    <cellStyle name="Standard 5 9 2 2 2 3" xfId="9972" xr:uid="{00000000-0005-0000-0000-0000AE0D0000}"/>
    <cellStyle name="Standard 5 9 2 2 2 3 2" xfId="23423" xr:uid="{00000000-0005-0000-0000-0000AE0D0000}"/>
    <cellStyle name="Standard 5 9 2 2 2 3 3" xfId="36907" xr:uid="{00000000-0005-0000-0000-0000AE0D0000}"/>
    <cellStyle name="Standard 5 9 2 2 2 3 4" xfId="50398" xr:uid="{00000000-0005-0000-0000-0000AE0D0000}"/>
    <cellStyle name="Standard 5 9 2 2 2 4" xfId="13328" xr:uid="{00000000-0005-0000-0000-0000AE0D0000}"/>
    <cellStyle name="Standard 5 9 2 2 2 4 2" xfId="26779" xr:uid="{00000000-0005-0000-0000-0000AE0D0000}"/>
    <cellStyle name="Standard 5 9 2 2 2 4 3" xfId="40263" xr:uid="{00000000-0005-0000-0000-0000AE0D0000}"/>
    <cellStyle name="Standard 5 9 2 2 2 4 4" xfId="53754" xr:uid="{00000000-0005-0000-0000-0000AE0D0000}"/>
    <cellStyle name="Standard 5 9 2 2 2 5" xfId="16710" xr:uid="{00000000-0005-0000-0000-0000AE0D0000}"/>
    <cellStyle name="Standard 5 9 2 2 2 6" xfId="30194" xr:uid="{00000000-0005-0000-0000-0000AE0D0000}"/>
    <cellStyle name="Standard 5 9 2 2 2 7" xfId="43685" xr:uid="{00000000-0005-0000-0000-0000AE0D0000}"/>
    <cellStyle name="Standard 5 9 2 2 3" xfId="5489" xr:uid="{00000000-0005-0000-0000-0000AD0D0000}"/>
    <cellStyle name="Standard 5 9 2 2 3 2" xfId="18940" xr:uid="{00000000-0005-0000-0000-0000AD0D0000}"/>
    <cellStyle name="Standard 5 9 2 2 3 3" xfId="32424" xr:uid="{00000000-0005-0000-0000-0000AD0D0000}"/>
    <cellStyle name="Standard 5 9 2 2 3 4" xfId="45915" xr:uid="{00000000-0005-0000-0000-0000AD0D0000}"/>
    <cellStyle name="Standard 5 9 2 2 4" xfId="8845" xr:uid="{00000000-0005-0000-0000-0000AD0D0000}"/>
    <cellStyle name="Standard 5 9 2 2 4 2" xfId="22296" xr:uid="{00000000-0005-0000-0000-0000AD0D0000}"/>
    <cellStyle name="Standard 5 9 2 2 4 3" xfId="35780" xr:uid="{00000000-0005-0000-0000-0000AD0D0000}"/>
    <cellStyle name="Standard 5 9 2 2 4 4" xfId="49271" xr:uid="{00000000-0005-0000-0000-0000AD0D0000}"/>
    <cellStyle name="Standard 5 9 2 2 5" xfId="12201" xr:uid="{00000000-0005-0000-0000-0000AD0D0000}"/>
    <cellStyle name="Standard 5 9 2 2 5 2" xfId="25652" xr:uid="{00000000-0005-0000-0000-0000AD0D0000}"/>
    <cellStyle name="Standard 5 9 2 2 5 3" xfId="39136" xr:uid="{00000000-0005-0000-0000-0000AD0D0000}"/>
    <cellStyle name="Standard 5 9 2 2 5 4" xfId="52627" xr:uid="{00000000-0005-0000-0000-0000AD0D0000}"/>
    <cellStyle name="Standard 5 9 2 2 6" xfId="15583" xr:uid="{00000000-0005-0000-0000-0000AD0D0000}"/>
    <cellStyle name="Standard 5 9 2 2 7" xfId="29067" xr:uid="{00000000-0005-0000-0000-0000AD0D0000}"/>
    <cellStyle name="Standard 5 9 2 2 8" xfId="42558" xr:uid="{00000000-0005-0000-0000-0000AD0D0000}"/>
    <cellStyle name="Standard 5 9 2 3" xfId="2695" xr:uid="{00000000-0005-0000-0000-0000AF0D0000}"/>
    <cellStyle name="Standard 5 9 2 3 2" xfId="6056" xr:uid="{00000000-0005-0000-0000-0000AF0D0000}"/>
    <cellStyle name="Standard 5 9 2 3 2 2" xfId="19507" xr:uid="{00000000-0005-0000-0000-0000AF0D0000}"/>
    <cellStyle name="Standard 5 9 2 3 2 3" xfId="32991" xr:uid="{00000000-0005-0000-0000-0000AF0D0000}"/>
    <cellStyle name="Standard 5 9 2 3 2 4" xfId="46482" xr:uid="{00000000-0005-0000-0000-0000AF0D0000}"/>
    <cellStyle name="Standard 5 9 2 3 3" xfId="9412" xr:uid="{00000000-0005-0000-0000-0000AF0D0000}"/>
    <cellStyle name="Standard 5 9 2 3 3 2" xfId="22863" xr:uid="{00000000-0005-0000-0000-0000AF0D0000}"/>
    <cellStyle name="Standard 5 9 2 3 3 3" xfId="36347" xr:uid="{00000000-0005-0000-0000-0000AF0D0000}"/>
    <cellStyle name="Standard 5 9 2 3 3 4" xfId="49838" xr:uid="{00000000-0005-0000-0000-0000AF0D0000}"/>
    <cellStyle name="Standard 5 9 2 3 4" xfId="12768" xr:uid="{00000000-0005-0000-0000-0000AF0D0000}"/>
    <cellStyle name="Standard 5 9 2 3 4 2" xfId="26219" xr:uid="{00000000-0005-0000-0000-0000AF0D0000}"/>
    <cellStyle name="Standard 5 9 2 3 4 3" xfId="39703" xr:uid="{00000000-0005-0000-0000-0000AF0D0000}"/>
    <cellStyle name="Standard 5 9 2 3 4 4" xfId="53194" xr:uid="{00000000-0005-0000-0000-0000AF0D0000}"/>
    <cellStyle name="Standard 5 9 2 3 5" xfId="16150" xr:uid="{00000000-0005-0000-0000-0000AF0D0000}"/>
    <cellStyle name="Standard 5 9 2 3 6" xfId="29634" xr:uid="{00000000-0005-0000-0000-0000AF0D0000}"/>
    <cellStyle name="Standard 5 9 2 3 7" xfId="43125" xr:uid="{00000000-0005-0000-0000-0000AF0D0000}"/>
    <cellStyle name="Standard 5 9 2 4" xfId="3800" xr:uid="{00000000-0005-0000-0000-0000B00D0000}"/>
    <cellStyle name="Standard 5 9 2 4 2" xfId="7161" xr:uid="{00000000-0005-0000-0000-0000B00D0000}"/>
    <cellStyle name="Standard 5 9 2 4 2 2" xfId="20612" xr:uid="{00000000-0005-0000-0000-0000B00D0000}"/>
    <cellStyle name="Standard 5 9 2 4 2 3" xfId="34096" xr:uid="{00000000-0005-0000-0000-0000B00D0000}"/>
    <cellStyle name="Standard 5 9 2 4 2 4" xfId="47587" xr:uid="{00000000-0005-0000-0000-0000B00D0000}"/>
    <cellStyle name="Standard 5 9 2 4 3" xfId="10517" xr:uid="{00000000-0005-0000-0000-0000B00D0000}"/>
    <cellStyle name="Standard 5 9 2 4 3 2" xfId="23968" xr:uid="{00000000-0005-0000-0000-0000B00D0000}"/>
    <cellStyle name="Standard 5 9 2 4 3 3" xfId="37452" xr:uid="{00000000-0005-0000-0000-0000B00D0000}"/>
    <cellStyle name="Standard 5 9 2 4 3 4" xfId="50943" xr:uid="{00000000-0005-0000-0000-0000B00D0000}"/>
    <cellStyle name="Standard 5 9 2 4 4" xfId="13873" xr:uid="{00000000-0005-0000-0000-0000B00D0000}"/>
    <cellStyle name="Standard 5 9 2 4 4 2" xfId="27324" xr:uid="{00000000-0005-0000-0000-0000B00D0000}"/>
    <cellStyle name="Standard 5 9 2 4 4 3" xfId="40808" xr:uid="{00000000-0005-0000-0000-0000B00D0000}"/>
    <cellStyle name="Standard 5 9 2 4 4 4" xfId="54299" xr:uid="{00000000-0005-0000-0000-0000B00D0000}"/>
    <cellStyle name="Standard 5 9 2 4 5" xfId="17255" xr:uid="{00000000-0005-0000-0000-0000B00D0000}"/>
    <cellStyle name="Standard 5 9 2 4 6" xfId="30739" xr:uid="{00000000-0005-0000-0000-0000B00D0000}"/>
    <cellStyle name="Standard 5 9 2 4 7" xfId="44230" xr:uid="{00000000-0005-0000-0000-0000B00D0000}"/>
    <cellStyle name="Standard 5 9 2 5" xfId="4380" xr:uid="{00000000-0005-0000-0000-0000B10D0000}"/>
    <cellStyle name="Standard 5 9 2 5 2" xfId="7737" xr:uid="{00000000-0005-0000-0000-0000B10D0000}"/>
    <cellStyle name="Standard 5 9 2 5 2 2" xfId="21188" xr:uid="{00000000-0005-0000-0000-0000B10D0000}"/>
    <cellStyle name="Standard 5 9 2 5 2 3" xfId="34672" xr:uid="{00000000-0005-0000-0000-0000B10D0000}"/>
    <cellStyle name="Standard 5 9 2 5 2 4" xfId="48163" xr:uid="{00000000-0005-0000-0000-0000B10D0000}"/>
    <cellStyle name="Standard 5 9 2 5 3" xfId="11093" xr:uid="{00000000-0005-0000-0000-0000B10D0000}"/>
    <cellStyle name="Standard 5 9 2 5 3 2" xfId="24544" xr:uid="{00000000-0005-0000-0000-0000B10D0000}"/>
    <cellStyle name="Standard 5 9 2 5 3 3" xfId="38028" xr:uid="{00000000-0005-0000-0000-0000B10D0000}"/>
    <cellStyle name="Standard 5 9 2 5 3 4" xfId="51519" xr:uid="{00000000-0005-0000-0000-0000B10D0000}"/>
    <cellStyle name="Standard 5 9 2 5 4" xfId="14449" xr:uid="{00000000-0005-0000-0000-0000B10D0000}"/>
    <cellStyle name="Standard 5 9 2 5 4 2" xfId="27900" xr:uid="{00000000-0005-0000-0000-0000B10D0000}"/>
    <cellStyle name="Standard 5 9 2 5 4 3" xfId="41384" xr:uid="{00000000-0005-0000-0000-0000B10D0000}"/>
    <cellStyle name="Standard 5 9 2 5 4 4" xfId="54875" xr:uid="{00000000-0005-0000-0000-0000B10D0000}"/>
    <cellStyle name="Standard 5 9 2 5 5" xfId="17831" xr:uid="{00000000-0005-0000-0000-0000B10D0000}"/>
    <cellStyle name="Standard 5 9 2 5 6" xfId="31315" xr:uid="{00000000-0005-0000-0000-0000B10D0000}"/>
    <cellStyle name="Standard 5 9 2 5 7" xfId="44806" xr:uid="{00000000-0005-0000-0000-0000B10D0000}"/>
    <cellStyle name="Standard 5 9 2 6" xfId="4930" xr:uid="{00000000-0005-0000-0000-0000AC0D0000}"/>
    <cellStyle name="Standard 5 9 2 6 2" xfId="18381" xr:uid="{00000000-0005-0000-0000-0000AC0D0000}"/>
    <cellStyle name="Standard 5 9 2 6 3" xfId="31865" xr:uid="{00000000-0005-0000-0000-0000AC0D0000}"/>
    <cellStyle name="Standard 5 9 2 6 4" xfId="45356" xr:uid="{00000000-0005-0000-0000-0000AC0D0000}"/>
    <cellStyle name="Standard 5 9 2 7" xfId="8286" xr:uid="{00000000-0005-0000-0000-0000AC0D0000}"/>
    <cellStyle name="Standard 5 9 2 7 2" xfId="21737" xr:uid="{00000000-0005-0000-0000-0000AC0D0000}"/>
    <cellStyle name="Standard 5 9 2 7 3" xfId="35221" xr:uid="{00000000-0005-0000-0000-0000AC0D0000}"/>
    <cellStyle name="Standard 5 9 2 7 4" xfId="48712" xr:uid="{00000000-0005-0000-0000-0000AC0D0000}"/>
    <cellStyle name="Standard 5 9 2 8" xfId="11642" xr:uid="{00000000-0005-0000-0000-0000AC0D0000}"/>
    <cellStyle name="Standard 5 9 2 8 2" xfId="25093" xr:uid="{00000000-0005-0000-0000-0000AC0D0000}"/>
    <cellStyle name="Standard 5 9 2 8 3" xfId="38577" xr:uid="{00000000-0005-0000-0000-0000AC0D0000}"/>
    <cellStyle name="Standard 5 9 2 8 4" xfId="52068" xr:uid="{00000000-0005-0000-0000-0000AC0D0000}"/>
    <cellStyle name="Standard 5 9 2 9" xfId="15023" xr:uid="{00000000-0005-0000-0000-0000AC0D0000}"/>
    <cellStyle name="Standard 5 9 3" xfId="1865" xr:uid="{00000000-0005-0000-0000-0000B20D0000}"/>
    <cellStyle name="Standard 5 9 3 2" xfId="3005" xr:uid="{00000000-0005-0000-0000-0000B30D0000}"/>
    <cellStyle name="Standard 5 9 3 2 2" xfId="6366" xr:uid="{00000000-0005-0000-0000-0000B30D0000}"/>
    <cellStyle name="Standard 5 9 3 2 2 2" xfId="19817" xr:uid="{00000000-0005-0000-0000-0000B30D0000}"/>
    <cellStyle name="Standard 5 9 3 2 2 3" xfId="33301" xr:uid="{00000000-0005-0000-0000-0000B30D0000}"/>
    <cellStyle name="Standard 5 9 3 2 2 4" xfId="46792" xr:uid="{00000000-0005-0000-0000-0000B30D0000}"/>
    <cellStyle name="Standard 5 9 3 2 3" xfId="9722" xr:uid="{00000000-0005-0000-0000-0000B30D0000}"/>
    <cellStyle name="Standard 5 9 3 2 3 2" xfId="23173" xr:uid="{00000000-0005-0000-0000-0000B30D0000}"/>
    <cellStyle name="Standard 5 9 3 2 3 3" xfId="36657" xr:uid="{00000000-0005-0000-0000-0000B30D0000}"/>
    <cellStyle name="Standard 5 9 3 2 3 4" xfId="50148" xr:uid="{00000000-0005-0000-0000-0000B30D0000}"/>
    <cellStyle name="Standard 5 9 3 2 4" xfId="13078" xr:uid="{00000000-0005-0000-0000-0000B30D0000}"/>
    <cellStyle name="Standard 5 9 3 2 4 2" xfId="26529" xr:uid="{00000000-0005-0000-0000-0000B30D0000}"/>
    <cellStyle name="Standard 5 9 3 2 4 3" xfId="40013" xr:uid="{00000000-0005-0000-0000-0000B30D0000}"/>
    <cellStyle name="Standard 5 9 3 2 4 4" xfId="53504" xr:uid="{00000000-0005-0000-0000-0000B30D0000}"/>
    <cellStyle name="Standard 5 9 3 2 5" xfId="16460" xr:uid="{00000000-0005-0000-0000-0000B30D0000}"/>
    <cellStyle name="Standard 5 9 3 2 6" xfId="29944" xr:uid="{00000000-0005-0000-0000-0000B30D0000}"/>
    <cellStyle name="Standard 5 9 3 2 7" xfId="43435" xr:uid="{00000000-0005-0000-0000-0000B30D0000}"/>
    <cellStyle name="Standard 5 9 3 3" xfId="5239" xr:uid="{00000000-0005-0000-0000-0000B20D0000}"/>
    <cellStyle name="Standard 5 9 3 3 2" xfId="18690" xr:uid="{00000000-0005-0000-0000-0000B20D0000}"/>
    <cellStyle name="Standard 5 9 3 3 3" xfId="32174" xr:uid="{00000000-0005-0000-0000-0000B20D0000}"/>
    <cellStyle name="Standard 5 9 3 3 4" xfId="45665" xr:uid="{00000000-0005-0000-0000-0000B20D0000}"/>
    <cellStyle name="Standard 5 9 3 4" xfId="8595" xr:uid="{00000000-0005-0000-0000-0000B20D0000}"/>
    <cellStyle name="Standard 5 9 3 4 2" xfId="22046" xr:uid="{00000000-0005-0000-0000-0000B20D0000}"/>
    <cellStyle name="Standard 5 9 3 4 3" xfId="35530" xr:uid="{00000000-0005-0000-0000-0000B20D0000}"/>
    <cellStyle name="Standard 5 9 3 4 4" xfId="49021" xr:uid="{00000000-0005-0000-0000-0000B20D0000}"/>
    <cellStyle name="Standard 5 9 3 5" xfId="11951" xr:uid="{00000000-0005-0000-0000-0000B20D0000}"/>
    <cellStyle name="Standard 5 9 3 5 2" xfId="25402" xr:uid="{00000000-0005-0000-0000-0000B20D0000}"/>
    <cellStyle name="Standard 5 9 3 5 3" xfId="38886" xr:uid="{00000000-0005-0000-0000-0000B20D0000}"/>
    <cellStyle name="Standard 5 9 3 5 4" xfId="52377" xr:uid="{00000000-0005-0000-0000-0000B20D0000}"/>
    <cellStyle name="Standard 5 9 3 6" xfId="15333" xr:uid="{00000000-0005-0000-0000-0000B20D0000}"/>
    <cellStyle name="Standard 5 9 3 7" xfId="28817" xr:uid="{00000000-0005-0000-0000-0000B20D0000}"/>
    <cellStyle name="Standard 5 9 3 8" xfId="42308" xr:uid="{00000000-0005-0000-0000-0000B20D0000}"/>
    <cellStyle name="Standard 5 9 4" xfId="2444" xr:uid="{00000000-0005-0000-0000-0000B40D0000}"/>
    <cellStyle name="Standard 5 9 4 2" xfId="5806" xr:uid="{00000000-0005-0000-0000-0000B40D0000}"/>
    <cellStyle name="Standard 5 9 4 2 2" xfId="19257" xr:uid="{00000000-0005-0000-0000-0000B40D0000}"/>
    <cellStyle name="Standard 5 9 4 2 3" xfId="32741" xr:uid="{00000000-0005-0000-0000-0000B40D0000}"/>
    <cellStyle name="Standard 5 9 4 2 4" xfId="46232" xr:uid="{00000000-0005-0000-0000-0000B40D0000}"/>
    <cellStyle name="Standard 5 9 4 3" xfId="9162" xr:uid="{00000000-0005-0000-0000-0000B40D0000}"/>
    <cellStyle name="Standard 5 9 4 3 2" xfId="22613" xr:uid="{00000000-0005-0000-0000-0000B40D0000}"/>
    <cellStyle name="Standard 5 9 4 3 3" xfId="36097" xr:uid="{00000000-0005-0000-0000-0000B40D0000}"/>
    <cellStyle name="Standard 5 9 4 3 4" xfId="49588" xr:uid="{00000000-0005-0000-0000-0000B40D0000}"/>
    <cellStyle name="Standard 5 9 4 4" xfId="12518" xr:uid="{00000000-0005-0000-0000-0000B40D0000}"/>
    <cellStyle name="Standard 5 9 4 4 2" xfId="25969" xr:uid="{00000000-0005-0000-0000-0000B40D0000}"/>
    <cellStyle name="Standard 5 9 4 4 3" xfId="39453" xr:uid="{00000000-0005-0000-0000-0000B40D0000}"/>
    <cellStyle name="Standard 5 9 4 4 4" xfId="52944" xr:uid="{00000000-0005-0000-0000-0000B40D0000}"/>
    <cellStyle name="Standard 5 9 4 5" xfId="15900" xr:uid="{00000000-0005-0000-0000-0000B40D0000}"/>
    <cellStyle name="Standard 5 9 4 6" xfId="29384" xr:uid="{00000000-0005-0000-0000-0000B40D0000}"/>
    <cellStyle name="Standard 5 9 4 7" xfId="42875" xr:uid="{00000000-0005-0000-0000-0000B40D0000}"/>
    <cellStyle name="Standard 5 9 5" xfId="3550" xr:uid="{00000000-0005-0000-0000-0000B50D0000}"/>
    <cellStyle name="Standard 5 9 5 2" xfId="6911" xr:uid="{00000000-0005-0000-0000-0000B50D0000}"/>
    <cellStyle name="Standard 5 9 5 2 2" xfId="20362" xr:uid="{00000000-0005-0000-0000-0000B50D0000}"/>
    <cellStyle name="Standard 5 9 5 2 3" xfId="33846" xr:uid="{00000000-0005-0000-0000-0000B50D0000}"/>
    <cellStyle name="Standard 5 9 5 2 4" xfId="47337" xr:uid="{00000000-0005-0000-0000-0000B50D0000}"/>
    <cellStyle name="Standard 5 9 5 3" xfId="10267" xr:uid="{00000000-0005-0000-0000-0000B50D0000}"/>
    <cellStyle name="Standard 5 9 5 3 2" xfId="23718" xr:uid="{00000000-0005-0000-0000-0000B50D0000}"/>
    <cellStyle name="Standard 5 9 5 3 3" xfId="37202" xr:uid="{00000000-0005-0000-0000-0000B50D0000}"/>
    <cellStyle name="Standard 5 9 5 3 4" xfId="50693" xr:uid="{00000000-0005-0000-0000-0000B50D0000}"/>
    <cellStyle name="Standard 5 9 5 4" xfId="13623" xr:uid="{00000000-0005-0000-0000-0000B50D0000}"/>
    <cellStyle name="Standard 5 9 5 4 2" xfId="27074" xr:uid="{00000000-0005-0000-0000-0000B50D0000}"/>
    <cellStyle name="Standard 5 9 5 4 3" xfId="40558" xr:uid="{00000000-0005-0000-0000-0000B50D0000}"/>
    <cellStyle name="Standard 5 9 5 4 4" xfId="54049" xr:uid="{00000000-0005-0000-0000-0000B50D0000}"/>
    <cellStyle name="Standard 5 9 5 5" xfId="17005" xr:uid="{00000000-0005-0000-0000-0000B50D0000}"/>
    <cellStyle name="Standard 5 9 5 6" xfId="30489" xr:uid="{00000000-0005-0000-0000-0000B50D0000}"/>
    <cellStyle name="Standard 5 9 5 7" xfId="43980" xr:uid="{00000000-0005-0000-0000-0000B50D0000}"/>
    <cellStyle name="Standard 5 9 6" xfId="4130" xr:uid="{00000000-0005-0000-0000-0000B60D0000}"/>
    <cellStyle name="Standard 5 9 6 2" xfId="7487" xr:uid="{00000000-0005-0000-0000-0000B60D0000}"/>
    <cellStyle name="Standard 5 9 6 2 2" xfId="20938" xr:uid="{00000000-0005-0000-0000-0000B60D0000}"/>
    <cellStyle name="Standard 5 9 6 2 3" xfId="34422" xr:uid="{00000000-0005-0000-0000-0000B60D0000}"/>
    <cellStyle name="Standard 5 9 6 2 4" xfId="47913" xr:uid="{00000000-0005-0000-0000-0000B60D0000}"/>
    <cellStyle name="Standard 5 9 6 3" xfId="10843" xr:uid="{00000000-0005-0000-0000-0000B60D0000}"/>
    <cellStyle name="Standard 5 9 6 3 2" xfId="24294" xr:uid="{00000000-0005-0000-0000-0000B60D0000}"/>
    <cellStyle name="Standard 5 9 6 3 3" xfId="37778" xr:uid="{00000000-0005-0000-0000-0000B60D0000}"/>
    <cellStyle name="Standard 5 9 6 3 4" xfId="51269" xr:uid="{00000000-0005-0000-0000-0000B60D0000}"/>
    <cellStyle name="Standard 5 9 6 4" xfId="14199" xr:uid="{00000000-0005-0000-0000-0000B60D0000}"/>
    <cellStyle name="Standard 5 9 6 4 2" xfId="27650" xr:uid="{00000000-0005-0000-0000-0000B60D0000}"/>
    <cellStyle name="Standard 5 9 6 4 3" xfId="41134" xr:uid="{00000000-0005-0000-0000-0000B60D0000}"/>
    <cellStyle name="Standard 5 9 6 4 4" xfId="54625" xr:uid="{00000000-0005-0000-0000-0000B60D0000}"/>
    <cellStyle name="Standard 5 9 6 5" xfId="17581" xr:uid="{00000000-0005-0000-0000-0000B60D0000}"/>
    <cellStyle name="Standard 5 9 6 6" xfId="31065" xr:uid="{00000000-0005-0000-0000-0000B60D0000}"/>
    <cellStyle name="Standard 5 9 6 7" xfId="44556" xr:uid="{00000000-0005-0000-0000-0000B60D0000}"/>
    <cellStyle name="Standard 5 9 7" xfId="4680" xr:uid="{00000000-0005-0000-0000-0000AB0D0000}"/>
    <cellStyle name="Standard 5 9 7 2" xfId="18131" xr:uid="{00000000-0005-0000-0000-0000AB0D0000}"/>
    <cellStyle name="Standard 5 9 7 3" xfId="31615" xr:uid="{00000000-0005-0000-0000-0000AB0D0000}"/>
    <cellStyle name="Standard 5 9 7 4" xfId="45106" xr:uid="{00000000-0005-0000-0000-0000AB0D0000}"/>
    <cellStyle name="Standard 5 9 8" xfId="8036" xr:uid="{00000000-0005-0000-0000-0000AB0D0000}"/>
    <cellStyle name="Standard 5 9 8 2" xfId="21487" xr:uid="{00000000-0005-0000-0000-0000AB0D0000}"/>
    <cellStyle name="Standard 5 9 8 3" xfId="34971" xr:uid="{00000000-0005-0000-0000-0000AB0D0000}"/>
    <cellStyle name="Standard 5 9 8 4" xfId="48462" xr:uid="{00000000-0005-0000-0000-0000AB0D0000}"/>
    <cellStyle name="Standard 5 9 9" xfId="11392" xr:uid="{00000000-0005-0000-0000-0000AB0D0000}"/>
    <cellStyle name="Standard 5 9 9 2" xfId="24843" xr:uid="{00000000-0005-0000-0000-0000AB0D0000}"/>
    <cellStyle name="Standard 5 9 9 3" xfId="38327" xr:uid="{00000000-0005-0000-0000-0000AB0D0000}"/>
    <cellStyle name="Standard 5 9 9 4" xfId="51818" xr:uid="{00000000-0005-0000-0000-0000AB0D0000}"/>
    <cellStyle name="Standard 6" xfId="83" xr:uid="{00000000-0005-0000-0000-00007D020000}"/>
    <cellStyle name="Standard 6 10" xfId="2193" xr:uid="{00000000-0005-0000-0000-0000B80D0000}"/>
    <cellStyle name="Standard 6 10 2" xfId="5568" xr:uid="{00000000-0005-0000-0000-0000B80D0000}"/>
    <cellStyle name="Standard 6 10 2 2" xfId="19019" xr:uid="{00000000-0005-0000-0000-0000B80D0000}"/>
    <cellStyle name="Standard 6 10 2 3" xfId="32503" xr:uid="{00000000-0005-0000-0000-0000B80D0000}"/>
    <cellStyle name="Standard 6 10 2 4" xfId="45994" xr:uid="{00000000-0005-0000-0000-0000B80D0000}"/>
    <cellStyle name="Standard 6 10 3" xfId="8924" xr:uid="{00000000-0005-0000-0000-0000B80D0000}"/>
    <cellStyle name="Standard 6 10 3 2" xfId="22375" xr:uid="{00000000-0005-0000-0000-0000B80D0000}"/>
    <cellStyle name="Standard 6 10 3 3" xfId="35859" xr:uid="{00000000-0005-0000-0000-0000B80D0000}"/>
    <cellStyle name="Standard 6 10 3 4" xfId="49350" xr:uid="{00000000-0005-0000-0000-0000B80D0000}"/>
    <cellStyle name="Standard 6 10 4" xfId="12280" xr:uid="{00000000-0005-0000-0000-0000B80D0000}"/>
    <cellStyle name="Standard 6 10 4 2" xfId="25731" xr:uid="{00000000-0005-0000-0000-0000B80D0000}"/>
    <cellStyle name="Standard 6 10 4 3" xfId="39215" xr:uid="{00000000-0005-0000-0000-0000B80D0000}"/>
    <cellStyle name="Standard 6 10 4 4" xfId="52706" xr:uid="{00000000-0005-0000-0000-0000B80D0000}"/>
    <cellStyle name="Standard 6 10 5" xfId="15662" xr:uid="{00000000-0005-0000-0000-0000B80D0000}"/>
    <cellStyle name="Standard 6 10 6" xfId="29146" xr:uid="{00000000-0005-0000-0000-0000B80D0000}"/>
    <cellStyle name="Standard 6 10 7" xfId="42637" xr:uid="{00000000-0005-0000-0000-0000B80D0000}"/>
    <cellStyle name="Standard 6 11" xfId="3334" xr:uid="{00000000-0005-0000-0000-0000B90D0000}"/>
    <cellStyle name="Standard 6 11 2" xfId="6695" xr:uid="{00000000-0005-0000-0000-0000B90D0000}"/>
    <cellStyle name="Standard 6 11 2 2" xfId="20146" xr:uid="{00000000-0005-0000-0000-0000B90D0000}"/>
    <cellStyle name="Standard 6 11 2 3" xfId="33630" xr:uid="{00000000-0005-0000-0000-0000B90D0000}"/>
    <cellStyle name="Standard 6 11 2 4" xfId="47121" xr:uid="{00000000-0005-0000-0000-0000B90D0000}"/>
    <cellStyle name="Standard 6 11 3" xfId="10051" xr:uid="{00000000-0005-0000-0000-0000B90D0000}"/>
    <cellStyle name="Standard 6 11 3 2" xfId="23502" xr:uid="{00000000-0005-0000-0000-0000B90D0000}"/>
    <cellStyle name="Standard 6 11 3 3" xfId="36986" xr:uid="{00000000-0005-0000-0000-0000B90D0000}"/>
    <cellStyle name="Standard 6 11 3 4" xfId="50477" xr:uid="{00000000-0005-0000-0000-0000B90D0000}"/>
    <cellStyle name="Standard 6 11 4" xfId="13407" xr:uid="{00000000-0005-0000-0000-0000B90D0000}"/>
    <cellStyle name="Standard 6 11 4 2" xfId="26858" xr:uid="{00000000-0005-0000-0000-0000B90D0000}"/>
    <cellStyle name="Standard 6 11 4 3" xfId="40342" xr:uid="{00000000-0005-0000-0000-0000B90D0000}"/>
    <cellStyle name="Standard 6 11 4 4" xfId="53833" xr:uid="{00000000-0005-0000-0000-0000B90D0000}"/>
    <cellStyle name="Standard 6 11 5" xfId="16789" xr:uid="{00000000-0005-0000-0000-0000B90D0000}"/>
    <cellStyle name="Standard 6 11 6" xfId="30273" xr:uid="{00000000-0005-0000-0000-0000B90D0000}"/>
    <cellStyle name="Standard 6 11 7" xfId="43764" xr:uid="{00000000-0005-0000-0000-0000B90D0000}"/>
    <cellStyle name="Standard 6 12" xfId="3914" xr:uid="{00000000-0005-0000-0000-0000BA0D0000}"/>
    <cellStyle name="Standard 6 12 2" xfId="7271" xr:uid="{00000000-0005-0000-0000-0000BA0D0000}"/>
    <cellStyle name="Standard 6 12 2 2" xfId="20722" xr:uid="{00000000-0005-0000-0000-0000BA0D0000}"/>
    <cellStyle name="Standard 6 12 2 3" xfId="34206" xr:uid="{00000000-0005-0000-0000-0000BA0D0000}"/>
    <cellStyle name="Standard 6 12 2 4" xfId="47697" xr:uid="{00000000-0005-0000-0000-0000BA0D0000}"/>
    <cellStyle name="Standard 6 12 3" xfId="10627" xr:uid="{00000000-0005-0000-0000-0000BA0D0000}"/>
    <cellStyle name="Standard 6 12 3 2" xfId="24078" xr:uid="{00000000-0005-0000-0000-0000BA0D0000}"/>
    <cellStyle name="Standard 6 12 3 3" xfId="37562" xr:uid="{00000000-0005-0000-0000-0000BA0D0000}"/>
    <cellStyle name="Standard 6 12 3 4" xfId="51053" xr:uid="{00000000-0005-0000-0000-0000BA0D0000}"/>
    <cellStyle name="Standard 6 12 4" xfId="13983" xr:uid="{00000000-0005-0000-0000-0000BA0D0000}"/>
    <cellStyle name="Standard 6 12 4 2" xfId="27434" xr:uid="{00000000-0005-0000-0000-0000BA0D0000}"/>
    <cellStyle name="Standard 6 12 4 3" xfId="40918" xr:uid="{00000000-0005-0000-0000-0000BA0D0000}"/>
    <cellStyle name="Standard 6 12 4 4" xfId="54409" xr:uid="{00000000-0005-0000-0000-0000BA0D0000}"/>
    <cellStyle name="Standard 6 12 5" xfId="17365" xr:uid="{00000000-0005-0000-0000-0000BA0D0000}"/>
    <cellStyle name="Standard 6 12 6" xfId="30849" xr:uid="{00000000-0005-0000-0000-0000BA0D0000}"/>
    <cellStyle name="Standard 6 12 7" xfId="44340" xr:uid="{00000000-0005-0000-0000-0000BA0D0000}"/>
    <cellStyle name="Standard 6 13" xfId="1041" xr:uid="{00000000-0005-0000-0000-0000B70D0000}"/>
    <cellStyle name="Standard 6 13 2" xfId="14547" xr:uid="{00000000-0005-0000-0000-0000B70D0000}"/>
    <cellStyle name="Standard 6 13 3" xfId="28012" xr:uid="{00000000-0005-0000-0000-0000B70D0000}"/>
    <cellStyle name="Standard 6 13 4" xfId="41479" xr:uid="{00000000-0005-0000-0000-0000B70D0000}"/>
    <cellStyle name="Standard 6 14" xfId="4442" xr:uid="{00000000-0005-0000-0000-0000B70D0000}"/>
    <cellStyle name="Standard 6 14 2" xfId="17893" xr:uid="{00000000-0005-0000-0000-0000B70D0000}"/>
    <cellStyle name="Standard 6 14 3" xfId="31377" xr:uid="{00000000-0005-0000-0000-0000B70D0000}"/>
    <cellStyle name="Standard 6 14 4" xfId="44868" xr:uid="{00000000-0005-0000-0000-0000B70D0000}"/>
    <cellStyle name="Standard 6 15" xfId="7798" xr:uid="{00000000-0005-0000-0000-0000B70D0000}"/>
    <cellStyle name="Standard 6 15 2" xfId="21249" xr:uid="{00000000-0005-0000-0000-0000B70D0000}"/>
    <cellStyle name="Standard 6 15 3" xfId="34733" xr:uid="{00000000-0005-0000-0000-0000B70D0000}"/>
    <cellStyle name="Standard 6 15 4" xfId="48224" xr:uid="{00000000-0005-0000-0000-0000B70D0000}"/>
    <cellStyle name="Standard 6 16" xfId="11154" xr:uid="{00000000-0005-0000-0000-0000B70D0000}"/>
    <cellStyle name="Standard 6 16 2" xfId="24605" xr:uid="{00000000-0005-0000-0000-0000B70D0000}"/>
    <cellStyle name="Standard 6 16 3" xfId="38089" xr:uid="{00000000-0005-0000-0000-0000B70D0000}"/>
    <cellStyle name="Standard 6 16 4" xfId="51580" xr:uid="{00000000-0005-0000-0000-0000B70D0000}"/>
    <cellStyle name="Standard 6 17" xfId="14507" xr:uid="{00000000-0005-0000-0000-000024000000}"/>
    <cellStyle name="Standard 6 17 2" xfId="27958" xr:uid="{00000000-0005-0000-0000-000024000000}"/>
    <cellStyle name="Standard 6 17 3" xfId="41442" xr:uid="{00000000-0005-0000-0000-000024000000}"/>
    <cellStyle name="Standard 6 17 4" xfId="54933" xr:uid="{00000000-0005-0000-0000-000024000000}"/>
    <cellStyle name="Standard 6 18" xfId="1023" xr:uid="{00000000-0005-0000-0000-000064000000}"/>
    <cellStyle name="Standard 6 19" xfId="14530" xr:uid="{00000000-0005-0000-0000-000064000000}"/>
    <cellStyle name="Standard 6 2" xfId="183" xr:uid="{00000000-0005-0000-0000-00007E020000}"/>
    <cellStyle name="Standard 6 2 2" xfId="389" xr:uid="{00000000-0005-0000-0000-00007F020000}"/>
    <cellStyle name="Standard 6 2 2 2" xfId="551" xr:uid="{00000000-0005-0000-0000-000080020000}"/>
    <cellStyle name="Standard 6 2 3" xfId="545" xr:uid="{00000000-0005-0000-0000-000081020000}"/>
    <cellStyle name="Standard 6 2 4" xfId="459" xr:uid="{00000000-0005-0000-0000-000082020000}"/>
    <cellStyle name="Standard 6 20" xfId="27971" xr:uid="{00000000-0005-0000-0000-000020000000}"/>
    <cellStyle name="Standard 6 21" xfId="27975" xr:uid="{00000000-0005-0000-0000-000024000000}"/>
    <cellStyle name="Standard 6 22" xfId="27983" xr:uid="{00000000-0005-0000-0000-000064000000}"/>
    <cellStyle name="Standard 6 23" xfId="41450" xr:uid="{00000000-0005-0000-0000-000064000000}"/>
    <cellStyle name="Standard 6 24" xfId="1002" xr:uid="{00000000-0005-0000-0000-000064000000}"/>
    <cellStyle name="Standard 6 3" xfId="1113" xr:uid="{00000000-0005-0000-0000-0000BE0D0000}"/>
    <cellStyle name="Standard 6 4" xfId="1212" xr:uid="{00000000-0005-0000-0000-0000BF0D0000}"/>
    <cellStyle name="Standard 6 4 10" xfId="14675" xr:uid="{00000000-0005-0000-0000-0000BF0D0000}"/>
    <cellStyle name="Standard 6 4 11" xfId="28158" xr:uid="{00000000-0005-0000-0000-0000BF0D0000}"/>
    <cellStyle name="Standard 6 4 12" xfId="41649" xr:uid="{00000000-0005-0000-0000-0000BF0D0000}"/>
    <cellStyle name="Standard 6 4 2" xfId="1443" xr:uid="{00000000-0005-0000-0000-0000C00D0000}"/>
    <cellStyle name="Standard 6 4 2 10" xfId="28408" xr:uid="{00000000-0005-0000-0000-0000C00D0000}"/>
    <cellStyle name="Standard 6 4 2 11" xfId="41899" xr:uid="{00000000-0005-0000-0000-0000C00D0000}"/>
    <cellStyle name="Standard 6 4 2 2" xfId="2017" xr:uid="{00000000-0005-0000-0000-0000C10D0000}"/>
    <cellStyle name="Standard 6 4 2 2 2" xfId="3157" xr:uid="{00000000-0005-0000-0000-0000C20D0000}"/>
    <cellStyle name="Standard 6 4 2 2 2 2" xfId="6518" xr:uid="{00000000-0005-0000-0000-0000C20D0000}"/>
    <cellStyle name="Standard 6 4 2 2 2 2 2" xfId="19969" xr:uid="{00000000-0005-0000-0000-0000C20D0000}"/>
    <cellStyle name="Standard 6 4 2 2 2 2 3" xfId="33453" xr:uid="{00000000-0005-0000-0000-0000C20D0000}"/>
    <cellStyle name="Standard 6 4 2 2 2 2 4" xfId="46944" xr:uid="{00000000-0005-0000-0000-0000C20D0000}"/>
    <cellStyle name="Standard 6 4 2 2 2 3" xfId="9874" xr:uid="{00000000-0005-0000-0000-0000C20D0000}"/>
    <cellStyle name="Standard 6 4 2 2 2 3 2" xfId="23325" xr:uid="{00000000-0005-0000-0000-0000C20D0000}"/>
    <cellStyle name="Standard 6 4 2 2 2 3 3" xfId="36809" xr:uid="{00000000-0005-0000-0000-0000C20D0000}"/>
    <cellStyle name="Standard 6 4 2 2 2 3 4" xfId="50300" xr:uid="{00000000-0005-0000-0000-0000C20D0000}"/>
    <cellStyle name="Standard 6 4 2 2 2 4" xfId="13230" xr:uid="{00000000-0005-0000-0000-0000C20D0000}"/>
    <cellStyle name="Standard 6 4 2 2 2 4 2" xfId="26681" xr:uid="{00000000-0005-0000-0000-0000C20D0000}"/>
    <cellStyle name="Standard 6 4 2 2 2 4 3" xfId="40165" xr:uid="{00000000-0005-0000-0000-0000C20D0000}"/>
    <cellStyle name="Standard 6 4 2 2 2 4 4" xfId="53656" xr:uid="{00000000-0005-0000-0000-0000C20D0000}"/>
    <cellStyle name="Standard 6 4 2 2 2 5" xfId="16612" xr:uid="{00000000-0005-0000-0000-0000C20D0000}"/>
    <cellStyle name="Standard 6 4 2 2 2 6" xfId="30096" xr:uid="{00000000-0005-0000-0000-0000C20D0000}"/>
    <cellStyle name="Standard 6 4 2 2 2 7" xfId="43587" xr:uid="{00000000-0005-0000-0000-0000C20D0000}"/>
    <cellStyle name="Standard 6 4 2 2 3" xfId="5391" xr:uid="{00000000-0005-0000-0000-0000C10D0000}"/>
    <cellStyle name="Standard 6 4 2 2 3 2" xfId="18842" xr:uid="{00000000-0005-0000-0000-0000C10D0000}"/>
    <cellStyle name="Standard 6 4 2 2 3 3" xfId="32326" xr:uid="{00000000-0005-0000-0000-0000C10D0000}"/>
    <cellStyle name="Standard 6 4 2 2 3 4" xfId="45817" xr:uid="{00000000-0005-0000-0000-0000C10D0000}"/>
    <cellStyle name="Standard 6 4 2 2 4" xfId="8747" xr:uid="{00000000-0005-0000-0000-0000C10D0000}"/>
    <cellStyle name="Standard 6 4 2 2 4 2" xfId="22198" xr:uid="{00000000-0005-0000-0000-0000C10D0000}"/>
    <cellStyle name="Standard 6 4 2 2 4 3" xfId="35682" xr:uid="{00000000-0005-0000-0000-0000C10D0000}"/>
    <cellStyle name="Standard 6 4 2 2 4 4" xfId="49173" xr:uid="{00000000-0005-0000-0000-0000C10D0000}"/>
    <cellStyle name="Standard 6 4 2 2 5" xfId="12103" xr:uid="{00000000-0005-0000-0000-0000C10D0000}"/>
    <cellStyle name="Standard 6 4 2 2 5 2" xfId="25554" xr:uid="{00000000-0005-0000-0000-0000C10D0000}"/>
    <cellStyle name="Standard 6 4 2 2 5 3" xfId="39038" xr:uid="{00000000-0005-0000-0000-0000C10D0000}"/>
    <cellStyle name="Standard 6 4 2 2 5 4" xfId="52529" xr:uid="{00000000-0005-0000-0000-0000C10D0000}"/>
    <cellStyle name="Standard 6 4 2 2 6" xfId="15485" xr:uid="{00000000-0005-0000-0000-0000C10D0000}"/>
    <cellStyle name="Standard 6 4 2 2 7" xfId="28969" xr:uid="{00000000-0005-0000-0000-0000C10D0000}"/>
    <cellStyle name="Standard 6 4 2 2 8" xfId="42460" xr:uid="{00000000-0005-0000-0000-0000C10D0000}"/>
    <cellStyle name="Standard 6 4 2 3" xfId="2597" xr:uid="{00000000-0005-0000-0000-0000C30D0000}"/>
    <cellStyle name="Standard 6 4 2 3 2" xfId="5958" xr:uid="{00000000-0005-0000-0000-0000C30D0000}"/>
    <cellStyle name="Standard 6 4 2 3 2 2" xfId="19409" xr:uid="{00000000-0005-0000-0000-0000C30D0000}"/>
    <cellStyle name="Standard 6 4 2 3 2 3" xfId="32893" xr:uid="{00000000-0005-0000-0000-0000C30D0000}"/>
    <cellStyle name="Standard 6 4 2 3 2 4" xfId="46384" xr:uid="{00000000-0005-0000-0000-0000C30D0000}"/>
    <cellStyle name="Standard 6 4 2 3 3" xfId="9314" xr:uid="{00000000-0005-0000-0000-0000C30D0000}"/>
    <cellStyle name="Standard 6 4 2 3 3 2" xfId="22765" xr:uid="{00000000-0005-0000-0000-0000C30D0000}"/>
    <cellStyle name="Standard 6 4 2 3 3 3" xfId="36249" xr:uid="{00000000-0005-0000-0000-0000C30D0000}"/>
    <cellStyle name="Standard 6 4 2 3 3 4" xfId="49740" xr:uid="{00000000-0005-0000-0000-0000C30D0000}"/>
    <cellStyle name="Standard 6 4 2 3 4" xfId="12670" xr:uid="{00000000-0005-0000-0000-0000C30D0000}"/>
    <cellStyle name="Standard 6 4 2 3 4 2" xfId="26121" xr:uid="{00000000-0005-0000-0000-0000C30D0000}"/>
    <cellStyle name="Standard 6 4 2 3 4 3" xfId="39605" xr:uid="{00000000-0005-0000-0000-0000C30D0000}"/>
    <cellStyle name="Standard 6 4 2 3 4 4" xfId="53096" xr:uid="{00000000-0005-0000-0000-0000C30D0000}"/>
    <cellStyle name="Standard 6 4 2 3 5" xfId="16052" xr:uid="{00000000-0005-0000-0000-0000C30D0000}"/>
    <cellStyle name="Standard 6 4 2 3 6" xfId="29536" xr:uid="{00000000-0005-0000-0000-0000C30D0000}"/>
    <cellStyle name="Standard 6 4 2 3 7" xfId="43027" xr:uid="{00000000-0005-0000-0000-0000C30D0000}"/>
    <cellStyle name="Standard 6 4 2 4" xfId="3702" xr:uid="{00000000-0005-0000-0000-0000C40D0000}"/>
    <cellStyle name="Standard 6 4 2 4 2" xfId="7063" xr:uid="{00000000-0005-0000-0000-0000C40D0000}"/>
    <cellStyle name="Standard 6 4 2 4 2 2" xfId="20514" xr:uid="{00000000-0005-0000-0000-0000C40D0000}"/>
    <cellStyle name="Standard 6 4 2 4 2 3" xfId="33998" xr:uid="{00000000-0005-0000-0000-0000C40D0000}"/>
    <cellStyle name="Standard 6 4 2 4 2 4" xfId="47489" xr:uid="{00000000-0005-0000-0000-0000C40D0000}"/>
    <cellStyle name="Standard 6 4 2 4 3" xfId="10419" xr:uid="{00000000-0005-0000-0000-0000C40D0000}"/>
    <cellStyle name="Standard 6 4 2 4 3 2" xfId="23870" xr:uid="{00000000-0005-0000-0000-0000C40D0000}"/>
    <cellStyle name="Standard 6 4 2 4 3 3" xfId="37354" xr:uid="{00000000-0005-0000-0000-0000C40D0000}"/>
    <cellStyle name="Standard 6 4 2 4 3 4" xfId="50845" xr:uid="{00000000-0005-0000-0000-0000C40D0000}"/>
    <cellStyle name="Standard 6 4 2 4 4" xfId="13775" xr:uid="{00000000-0005-0000-0000-0000C40D0000}"/>
    <cellStyle name="Standard 6 4 2 4 4 2" xfId="27226" xr:uid="{00000000-0005-0000-0000-0000C40D0000}"/>
    <cellStyle name="Standard 6 4 2 4 4 3" xfId="40710" xr:uid="{00000000-0005-0000-0000-0000C40D0000}"/>
    <cellStyle name="Standard 6 4 2 4 4 4" xfId="54201" xr:uid="{00000000-0005-0000-0000-0000C40D0000}"/>
    <cellStyle name="Standard 6 4 2 4 5" xfId="17157" xr:uid="{00000000-0005-0000-0000-0000C40D0000}"/>
    <cellStyle name="Standard 6 4 2 4 6" xfId="30641" xr:uid="{00000000-0005-0000-0000-0000C40D0000}"/>
    <cellStyle name="Standard 6 4 2 4 7" xfId="44132" xr:uid="{00000000-0005-0000-0000-0000C40D0000}"/>
    <cellStyle name="Standard 6 4 2 5" xfId="4282" xr:uid="{00000000-0005-0000-0000-0000C50D0000}"/>
    <cellStyle name="Standard 6 4 2 5 2" xfId="7639" xr:uid="{00000000-0005-0000-0000-0000C50D0000}"/>
    <cellStyle name="Standard 6 4 2 5 2 2" xfId="21090" xr:uid="{00000000-0005-0000-0000-0000C50D0000}"/>
    <cellStyle name="Standard 6 4 2 5 2 3" xfId="34574" xr:uid="{00000000-0005-0000-0000-0000C50D0000}"/>
    <cellStyle name="Standard 6 4 2 5 2 4" xfId="48065" xr:uid="{00000000-0005-0000-0000-0000C50D0000}"/>
    <cellStyle name="Standard 6 4 2 5 3" xfId="10995" xr:uid="{00000000-0005-0000-0000-0000C50D0000}"/>
    <cellStyle name="Standard 6 4 2 5 3 2" xfId="24446" xr:uid="{00000000-0005-0000-0000-0000C50D0000}"/>
    <cellStyle name="Standard 6 4 2 5 3 3" xfId="37930" xr:uid="{00000000-0005-0000-0000-0000C50D0000}"/>
    <cellStyle name="Standard 6 4 2 5 3 4" xfId="51421" xr:uid="{00000000-0005-0000-0000-0000C50D0000}"/>
    <cellStyle name="Standard 6 4 2 5 4" xfId="14351" xr:uid="{00000000-0005-0000-0000-0000C50D0000}"/>
    <cellStyle name="Standard 6 4 2 5 4 2" xfId="27802" xr:uid="{00000000-0005-0000-0000-0000C50D0000}"/>
    <cellStyle name="Standard 6 4 2 5 4 3" xfId="41286" xr:uid="{00000000-0005-0000-0000-0000C50D0000}"/>
    <cellStyle name="Standard 6 4 2 5 4 4" xfId="54777" xr:uid="{00000000-0005-0000-0000-0000C50D0000}"/>
    <cellStyle name="Standard 6 4 2 5 5" xfId="17733" xr:uid="{00000000-0005-0000-0000-0000C50D0000}"/>
    <cellStyle name="Standard 6 4 2 5 6" xfId="31217" xr:uid="{00000000-0005-0000-0000-0000C50D0000}"/>
    <cellStyle name="Standard 6 4 2 5 7" xfId="44708" xr:uid="{00000000-0005-0000-0000-0000C50D0000}"/>
    <cellStyle name="Standard 6 4 2 6" xfId="4832" xr:uid="{00000000-0005-0000-0000-0000C00D0000}"/>
    <cellStyle name="Standard 6 4 2 6 2" xfId="18283" xr:uid="{00000000-0005-0000-0000-0000C00D0000}"/>
    <cellStyle name="Standard 6 4 2 6 3" xfId="31767" xr:uid="{00000000-0005-0000-0000-0000C00D0000}"/>
    <cellStyle name="Standard 6 4 2 6 4" xfId="45258" xr:uid="{00000000-0005-0000-0000-0000C00D0000}"/>
    <cellStyle name="Standard 6 4 2 7" xfId="8188" xr:uid="{00000000-0005-0000-0000-0000C00D0000}"/>
    <cellStyle name="Standard 6 4 2 7 2" xfId="21639" xr:uid="{00000000-0005-0000-0000-0000C00D0000}"/>
    <cellStyle name="Standard 6 4 2 7 3" xfId="35123" xr:uid="{00000000-0005-0000-0000-0000C00D0000}"/>
    <cellStyle name="Standard 6 4 2 7 4" xfId="48614" xr:uid="{00000000-0005-0000-0000-0000C00D0000}"/>
    <cellStyle name="Standard 6 4 2 8" xfId="11544" xr:uid="{00000000-0005-0000-0000-0000C00D0000}"/>
    <cellStyle name="Standard 6 4 2 8 2" xfId="24995" xr:uid="{00000000-0005-0000-0000-0000C00D0000}"/>
    <cellStyle name="Standard 6 4 2 8 3" xfId="38479" xr:uid="{00000000-0005-0000-0000-0000C00D0000}"/>
    <cellStyle name="Standard 6 4 2 8 4" xfId="51970" xr:uid="{00000000-0005-0000-0000-0000C00D0000}"/>
    <cellStyle name="Standard 6 4 2 9" xfId="14925" xr:uid="{00000000-0005-0000-0000-0000C00D0000}"/>
    <cellStyle name="Standard 6 4 3" xfId="1768" xr:uid="{00000000-0005-0000-0000-0000C60D0000}"/>
    <cellStyle name="Standard 6 4 3 2" xfId="2907" xr:uid="{00000000-0005-0000-0000-0000C70D0000}"/>
    <cellStyle name="Standard 6 4 3 2 2" xfId="6268" xr:uid="{00000000-0005-0000-0000-0000C70D0000}"/>
    <cellStyle name="Standard 6 4 3 2 2 2" xfId="19719" xr:uid="{00000000-0005-0000-0000-0000C70D0000}"/>
    <cellStyle name="Standard 6 4 3 2 2 3" xfId="33203" xr:uid="{00000000-0005-0000-0000-0000C70D0000}"/>
    <cellStyle name="Standard 6 4 3 2 2 4" xfId="46694" xr:uid="{00000000-0005-0000-0000-0000C70D0000}"/>
    <cellStyle name="Standard 6 4 3 2 3" xfId="9624" xr:uid="{00000000-0005-0000-0000-0000C70D0000}"/>
    <cellStyle name="Standard 6 4 3 2 3 2" xfId="23075" xr:uid="{00000000-0005-0000-0000-0000C70D0000}"/>
    <cellStyle name="Standard 6 4 3 2 3 3" xfId="36559" xr:uid="{00000000-0005-0000-0000-0000C70D0000}"/>
    <cellStyle name="Standard 6 4 3 2 3 4" xfId="50050" xr:uid="{00000000-0005-0000-0000-0000C70D0000}"/>
    <cellStyle name="Standard 6 4 3 2 4" xfId="12980" xr:uid="{00000000-0005-0000-0000-0000C70D0000}"/>
    <cellStyle name="Standard 6 4 3 2 4 2" xfId="26431" xr:uid="{00000000-0005-0000-0000-0000C70D0000}"/>
    <cellStyle name="Standard 6 4 3 2 4 3" xfId="39915" xr:uid="{00000000-0005-0000-0000-0000C70D0000}"/>
    <cellStyle name="Standard 6 4 3 2 4 4" xfId="53406" xr:uid="{00000000-0005-0000-0000-0000C70D0000}"/>
    <cellStyle name="Standard 6 4 3 2 5" xfId="16362" xr:uid="{00000000-0005-0000-0000-0000C70D0000}"/>
    <cellStyle name="Standard 6 4 3 2 6" xfId="29846" xr:uid="{00000000-0005-0000-0000-0000C70D0000}"/>
    <cellStyle name="Standard 6 4 3 2 7" xfId="43337" xr:uid="{00000000-0005-0000-0000-0000C70D0000}"/>
    <cellStyle name="Standard 6 4 3 3" xfId="5141" xr:uid="{00000000-0005-0000-0000-0000C60D0000}"/>
    <cellStyle name="Standard 6 4 3 3 2" xfId="18592" xr:uid="{00000000-0005-0000-0000-0000C60D0000}"/>
    <cellStyle name="Standard 6 4 3 3 3" xfId="32076" xr:uid="{00000000-0005-0000-0000-0000C60D0000}"/>
    <cellStyle name="Standard 6 4 3 3 4" xfId="45567" xr:uid="{00000000-0005-0000-0000-0000C60D0000}"/>
    <cellStyle name="Standard 6 4 3 4" xfId="8497" xr:uid="{00000000-0005-0000-0000-0000C60D0000}"/>
    <cellStyle name="Standard 6 4 3 4 2" xfId="21948" xr:uid="{00000000-0005-0000-0000-0000C60D0000}"/>
    <cellStyle name="Standard 6 4 3 4 3" xfId="35432" xr:uid="{00000000-0005-0000-0000-0000C60D0000}"/>
    <cellStyle name="Standard 6 4 3 4 4" xfId="48923" xr:uid="{00000000-0005-0000-0000-0000C60D0000}"/>
    <cellStyle name="Standard 6 4 3 5" xfId="11853" xr:uid="{00000000-0005-0000-0000-0000C60D0000}"/>
    <cellStyle name="Standard 6 4 3 5 2" xfId="25304" xr:uid="{00000000-0005-0000-0000-0000C60D0000}"/>
    <cellStyle name="Standard 6 4 3 5 3" xfId="38788" xr:uid="{00000000-0005-0000-0000-0000C60D0000}"/>
    <cellStyle name="Standard 6 4 3 5 4" xfId="52279" xr:uid="{00000000-0005-0000-0000-0000C60D0000}"/>
    <cellStyle name="Standard 6 4 3 6" xfId="15235" xr:uid="{00000000-0005-0000-0000-0000C60D0000}"/>
    <cellStyle name="Standard 6 4 3 7" xfId="28719" xr:uid="{00000000-0005-0000-0000-0000C60D0000}"/>
    <cellStyle name="Standard 6 4 3 8" xfId="42210" xr:uid="{00000000-0005-0000-0000-0000C60D0000}"/>
    <cellStyle name="Standard 6 4 4" xfId="2346" xr:uid="{00000000-0005-0000-0000-0000C80D0000}"/>
    <cellStyle name="Standard 6 4 4 2" xfId="5708" xr:uid="{00000000-0005-0000-0000-0000C80D0000}"/>
    <cellStyle name="Standard 6 4 4 2 2" xfId="19159" xr:uid="{00000000-0005-0000-0000-0000C80D0000}"/>
    <cellStyle name="Standard 6 4 4 2 3" xfId="32643" xr:uid="{00000000-0005-0000-0000-0000C80D0000}"/>
    <cellStyle name="Standard 6 4 4 2 4" xfId="46134" xr:uid="{00000000-0005-0000-0000-0000C80D0000}"/>
    <cellStyle name="Standard 6 4 4 3" xfId="9064" xr:uid="{00000000-0005-0000-0000-0000C80D0000}"/>
    <cellStyle name="Standard 6 4 4 3 2" xfId="22515" xr:uid="{00000000-0005-0000-0000-0000C80D0000}"/>
    <cellStyle name="Standard 6 4 4 3 3" xfId="35999" xr:uid="{00000000-0005-0000-0000-0000C80D0000}"/>
    <cellStyle name="Standard 6 4 4 3 4" xfId="49490" xr:uid="{00000000-0005-0000-0000-0000C80D0000}"/>
    <cellStyle name="Standard 6 4 4 4" xfId="12420" xr:uid="{00000000-0005-0000-0000-0000C80D0000}"/>
    <cellStyle name="Standard 6 4 4 4 2" xfId="25871" xr:uid="{00000000-0005-0000-0000-0000C80D0000}"/>
    <cellStyle name="Standard 6 4 4 4 3" xfId="39355" xr:uid="{00000000-0005-0000-0000-0000C80D0000}"/>
    <cellStyle name="Standard 6 4 4 4 4" xfId="52846" xr:uid="{00000000-0005-0000-0000-0000C80D0000}"/>
    <cellStyle name="Standard 6 4 4 5" xfId="15802" xr:uid="{00000000-0005-0000-0000-0000C80D0000}"/>
    <cellStyle name="Standard 6 4 4 6" xfId="29286" xr:uid="{00000000-0005-0000-0000-0000C80D0000}"/>
    <cellStyle name="Standard 6 4 4 7" xfId="42777" xr:uid="{00000000-0005-0000-0000-0000C80D0000}"/>
    <cellStyle name="Standard 6 4 5" xfId="3452" xr:uid="{00000000-0005-0000-0000-0000C90D0000}"/>
    <cellStyle name="Standard 6 4 5 2" xfId="6813" xr:uid="{00000000-0005-0000-0000-0000C90D0000}"/>
    <cellStyle name="Standard 6 4 5 2 2" xfId="20264" xr:uid="{00000000-0005-0000-0000-0000C90D0000}"/>
    <cellStyle name="Standard 6 4 5 2 3" xfId="33748" xr:uid="{00000000-0005-0000-0000-0000C90D0000}"/>
    <cellStyle name="Standard 6 4 5 2 4" xfId="47239" xr:uid="{00000000-0005-0000-0000-0000C90D0000}"/>
    <cellStyle name="Standard 6 4 5 3" xfId="10169" xr:uid="{00000000-0005-0000-0000-0000C90D0000}"/>
    <cellStyle name="Standard 6 4 5 3 2" xfId="23620" xr:uid="{00000000-0005-0000-0000-0000C90D0000}"/>
    <cellStyle name="Standard 6 4 5 3 3" xfId="37104" xr:uid="{00000000-0005-0000-0000-0000C90D0000}"/>
    <cellStyle name="Standard 6 4 5 3 4" xfId="50595" xr:uid="{00000000-0005-0000-0000-0000C90D0000}"/>
    <cellStyle name="Standard 6 4 5 4" xfId="13525" xr:uid="{00000000-0005-0000-0000-0000C90D0000}"/>
    <cellStyle name="Standard 6 4 5 4 2" xfId="26976" xr:uid="{00000000-0005-0000-0000-0000C90D0000}"/>
    <cellStyle name="Standard 6 4 5 4 3" xfId="40460" xr:uid="{00000000-0005-0000-0000-0000C90D0000}"/>
    <cellStyle name="Standard 6 4 5 4 4" xfId="53951" xr:uid="{00000000-0005-0000-0000-0000C90D0000}"/>
    <cellStyle name="Standard 6 4 5 5" xfId="16907" xr:uid="{00000000-0005-0000-0000-0000C90D0000}"/>
    <cellStyle name="Standard 6 4 5 6" xfId="30391" xr:uid="{00000000-0005-0000-0000-0000C90D0000}"/>
    <cellStyle name="Standard 6 4 5 7" xfId="43882" xr:uid="{00000000-0005-0000-0000-0000C90D0000}"/>
    <cellStyle name="Standard 6 4 6" xfId="4032" xr:uid="{00000000-0005-0000-0000-0000CA0D0000}"/>
    <cellStyle name="Standard 6 4 6 2" xfId="7389" xr:uid="{00000000-0005-0000-0000-0000CA0D0000}"/>
    <cellStyle name="Standard 6 4 6 2 2" xfId="20840" xr:uid="{00000000-0005-0000-0000-0000CA0D0000}"/>
    <cellStyle name="Standard 6 4 6 2 3" xfId="34324" xr:uid="{00000000-0005-0000-0000-0000CA0D0000}"/>
    <cellStyle name="Standard 6 4 6 2 4" xfId="47815" xr:uid="{00000000-0005-0000-0000-0000CA0D0000}"/>
    <cellStyle name="Standard 6 4 6 3" xfId="10745" xr:uid="{00000000-0005-0000-0000-0000CA0D0000}"/>
    <cellStyle name="Standard 6 4 6 3 2" xfId="24196" xr:uid="{00000000-0005-0000-0000-0000CA0D0000}"/>
    <cellStyle name="Standard 6 4 6 3 3" xfId="37680" xr:uid="{00000000-0005-0000-0000-0000CA0D0000}"/>
    <cellStyle name="Standard 6 4 6 3 4" xfId="51171" xr:uid="{00000000-0005-0000-0000-0000CA0D0000}"/>
    <cellStyle name="Standard 6 4 6 4" xfId="14101" xr:uid="{00000000-0005-0000-0000-0000CA0D0000}"/>
    <cellStyle name="Standard 6 4 6 4 2" xfId="27552" xr:uid="{00000000-0005-0000-0000-0000CA0D0000}"/>
    <cellStyle name="Standard 6 4 6 4 3" xfId="41036" xr:uid="{00000000-0005-0000-0000-0000CA0D0000}"/>
    <cellStyle name="Standard 6 4 6 4 4" xfId="54527" xr:uid="{00000000-0005-0000-0000-0000CA0D0000}"/>
    <cellStyle name="Standard 6 4 6 5" xfId="17483" xr:uid="{00000000-0005-0000-0000-0000CA0D0000}"/>
    <cellStyle name="Standard 6 4 6 6" xfId="30967" xr:uid="{00000000-0005-0000-0000-0000CA0D0000}"/>
    <cellStyle name="Standard 6 4 6 7" xfId="44458" xr:uid="{00000000-0005-0000-0000-0000CA0D0000}"/>
    <cellStyle name="Standard 6 4 7" xfId="4582" xr:uid="{00000000-0005-0000-0000-0000BF0D0000}"/>
    <cellStyle name="Standard 6 4 7 2" xfId="18033" xr:uid="{00000000-0005-0000-0000-0000BF0D0000}"/>
    <cellStyle name="Standard 6 4 7 3" xfId="31517" xr:uid="{00000000-0005-0000-0000-0000BF0D0000}"/>
    <cellStyle name="Standard 6 4 7 4" xfId="45008" xr:uid="{00000000-0005-0000-0000-0000BF0D0000}"/>
    <cellStyle name="Standard 6 4 8" xfId="7938" xr:uid="{00000000-0005-0000-0000-0000BF0D0000}"/>
    <cellStyle name="Standard 6 4 8 2" xfId="21389" xr:uid="{00000000-0005-0000-0000-0000BF0D0000}"/>
    <cellStyle name="Standard 6 4 8 3" xfId="34873" xr:uid="{00000000-0005-0000-0000-0000BF0D0000}"/>
    <cellStyle name="Standard 6 4 8 4" xfId="48364" xr:uid="{00000000-0005-0000-0000-0000BF0D0000}"/>
    <cellStyle name="Standard 6 4 9" xfId="11294" xr:uid="{00000000-0005-0000-0000-0000BF0D0000}"/>
    <cellStyle name="Standard 6 4 9 2" xfId="24745" xr:uid="{00000000-0005-0000-0000-0000BF0D0000}"/>
    <cellStyle name="Standard 6 4 9 3" xfId="38229" xr:uid="{00000000-0005-0000-0000-0000BF0D0000}"/>
    <cellStyle name="Standard 6 4 9 4" xfId="51720" xr:uid="{00000000-0005-0000-0000-0000BF0D0000}"/>
    <cellStyle name="Standard 6 5" xfId="1334" xr:uid="{00000000-0005-0000-0000-0000CB0D0000}"/>
    <cellStyle name="Standard 6 5 10" xfId="28295" xr:uid="{00000000-0005-0000-0000-0000CB0D0000}"/>
    <cellStyle name="Standard 6 5 11" xfId="41786" xr:uid="{00000000-0005-0000-0000-0000CB0D0000}"/>
    <cellStyle name="Standard 6 5 2" xfId="1904" xr:uid="{00000000-0005-0000-0000-0000CC0D0000}"/>
    <cellStyle name="Standard 6 5 2 2" xfId="3044" xr:uid="{00000000-0005-0000-0000-0000CD0D0000}"/>
    <cellStyle name="Standard 6 5 2 2 2" xfId="6405" xr:uid="{00000000-0005-0000-0000-0000CD0D0000}"/>
    <cellStyle name="Standard 6 5 2 2 2 2" xfId="19856" xr:uid="{00000000-0005-0000-0000-0000CD0D0000}"/>
    <cellStyle name="Standard 6 5 2 2 2 3" xfId="33340" xr:uid="{00000000-0005-0000-0000-0000CD0D0000}"/>
    <cellStyle name="Standard 6 5 2 2 2 4" xfId="46831" xr:uid="{00000000-0005-0000-0000-0000CD0D0000}"/>
    <cellStyle name="Standard 6 5 2 2 3" xfId="9761" xr:uid="{00000000-0005-0000-0000-0000CD0D0000}"/>
    <cellStyle name="Standard 6 5 2 2 3 2" xfId="23212" xr:uid="{00000000-0005-0000-0000-0000CD0D0000}"/>
    <cellStyle name="Standard 6 5 2 2 3 3" xfId="36696" xr:uid="{00000000-0005-0000-0000-0000CD0D0000}"/>
    <cellStyle name="Standard 6 5 2 2 3 4" xfId="50187" xr:uid="{00000000-0005-0000-0000-0000CD0D0000}"/>
    <cellStyle name="Standard 6 5 2 2 4" xfId="13117" xr:uid="{00000000-0005-0000-0000-0000CD0D0000}"/>
    <cellStyle name="Standard 6 5 2 2 4 2" xfId="26568" xr:uid="{00000000-0005-0000-0000-0000CD0D0000}"/>
    <cellStyle name="Standard 6 5 2 2 4 3" xfId="40052" xr:uid="{00000000-0005-0000-0000-0000CD0D0000}"/>
    <cellStyle name="Standard 6 5 2 2 4 4" xfId="53543" xr:uid="{00000000-0005-0000-0000-0000CD0D0000}"/>
    <cellStyle name="Standard 6 5 2 2 5" xfId="16499" xr:uid="{00000000-0005-0000-0000-0000CD0D0000}"/>
    <cellStyle name="Standard 6 5 2 2 6" xfId="29983" xr:uid="{00000000-0005-0000-0000-0000CD0D0000}"/>
    <cellStyle name="Standard 6 5 2 2 7" xfId="43474" xr:uid="{00000000-0005-0000-0000-0000CD0D0000}"/>
    <cellStyle name="Standard 6 5 2 3" xfId="5278" xr:uid="{00000000-0005-0000-0000-0000CC0D0000}"/>
    <cellStyle name="Standard 6 5 2 3 2" xfId="18729" xr:uid="{00000000-0005-0000-0000-0000CC0D0000}"/>
    <cellStyle name="Standard 6 5 2 3 3" xfId="32213" xr:uid="{00000000-0005-0000-0000-0000CC0D0000}"/>
    <cellStyle name="Standard 6 5 2 3 4" xfId="45704" xr:uid="{00000000-0005-0000-0000-0000CC0D0000}"/>
    <cellStyle name="Standard 6 5 2 4" xfId="8634" xr:uid="{00000000-0005-0000-0000-0000CC0D0000}"/>
    <cellStyle name="Standard 6 5 2 4 2" xfId="22085" xr:uid="{00000000-0005-0000-0000-0000CC0D0000}"/>
    <cellStyle name="Standard 6 5 2 4 3" xfId="35569" xr:uid="{00000000-0005-0000-0000-0000CC0D0000}"/>
    <cellStyle name="Standard 6 5 2 4 4" xfId="49060" xr:uid="{00000000-0005-0000-0000-0000CC0D0000}"/>
    <cellStyle name="Standard 6 5 2 5" xfId="11990" xr:uid="{00000000-0005-0000-0000-0000CC0D0000}"/>
    <cellStyle name="Standard 6 5 2 5 2" xfId="25441" xr:uid="{00000000-0005-0000-0000-0000CC0D0000}"/>
    <cellStyle name="Standard 6 5 2 5 3" xfId="38925" xr:uid="{00000000-0005-0000-0000-0000CC0D0000}"/>
    <cellStyle name="Standard 6 5 2 5 4" xfId="52416" xr:uid="{00000000-0005-0000-0000-0000CC0D0000}"/>
    <cellStyle name="Standard 6 5 2 6" xfId="15372" xr:uid="{00000000-0005-0000-0000-0000CC0D0000}"/>
    <cellStyle name="Standard 6 5 2 7" xfId="28856" xr:uid="{00000000-0005-0000-0000-0000CC0D0000}"/>
    <cellStyle name="Standard 6 5 2 8" xfId="42347" xr:uid="{00000000-0005-0000-0000-0000CC0D0000}"/>
    <cellStyle name="Standard 6 5 3" xfId="2484" xr:uid="{00000000-0005-0000-0000-0000CE0D0000}"/>
    <cellStyle name="Standard 6 5 3 2" xfId="5845" xr:uid="{00000000-0005-0000-0000-0000CE0D0000}"/>
    <cellStyle name="Standard 6 5 3 2 2" xfId="19296" xr:uid="{00000000-0005-0000-0000-0000CE0D0000}"/>
    <cellStyle name="Standard 6 5 3 2 3" xfId="32780" xr:uid="{00000000-0005-0000-0000-0000CE0D0000}"/>
    <cellStyle name="Standard 6 5 3 2 4" xfId="46271" xr:uid="{00000000-0005-0000-0000-0000CE0D0000}"/>
    <cellStyle name="Standard 6 5 3 3" xfId="9201" xr:uid="{00000000-0005-0000-0000-0000CE0D0000}"/>
    <cellStyle name="Standard 6 5 3 3 2" xfId="22652" xr:uid="{00000000-0005-0000-0000-0000CE0D0000}"/>
    <cellStyle name="Standard 6 5 3 3 3" xfId="36136" xr:uid="{00000000-0005-0000-0000-0000CE0D0000}"/>
    <cellStyle name="Standard 6 5 3 3 4" xfId="49627" xr:uid="{00000000-0005-0000-0000-0000CE0D0000}"/>
    <cellStyle name="Standard 6 5 3 4" xfId="12557" xr:uid="{00000000-0005-0000-0000-0000CE0D0000}"/>
    <cellStyle name="Standard 6 5 3 4 2" xfId="26008" xr:uid="{00000000-0005-0000-0000-0000CE0D0000}"/>
    <cellStyle name="Standard 6 5 3 4 3" xfId="39492" xr:uid="{00000000-0005-0000-0000-0000CE0D0000}"/>
    <cellStyle name="Standard 6 5 3 4 4" xfId="52983" xr:uid="{00000000-0005-0000-0000-0000CE0D0000}"/>
    <cellStyle name="Standard 6 5 3 5" xfId="15939" xr:uid="{00000000-0005-0000-0000-0000CE0D0000}"/>
    <cellStyle name="Standard 6 5 3 6" xfId="29423" xr:uid="{00000000-0005-0000-0000-0000CE0D0000}"/>
    <cellStyle name="Standard 6 5 3 7" xfId="42914" xr:uid="{00000000-0005-0000-0000-0000CE0D0000}"/>
    <cellStyle name="Standard 6 5 4" xfId="3589" xr:uid="{00000000-0005-0000-0000-0000CF0D0000}"/>
    <cellStyle name="Standard 6 5 4 2" xfId="6950" xr:uid="{00000000-0005-0000-0000-0000CF0D0000}"/>
    <cellStyle name="Standard 6 5 4 2 2" xfId="20401" xr:uid="{00000000-0005-0000-0000-0000CF0D0000}"/>
    <cellStyle name="Standard 6 5 4 2 3" xfId="33885" xr:uid="{00000000-0005-0000-0000-0000CF0D0000}"/>
    <cellStyle name="Standard 6 5 4 2 4" xfId="47376" xr:uid="{00000000-0005-0000-0000-0000CF0D0000}"/>
    <cellStyle name="Standard 6 5 4 3" xfId="10306" xr:uid="{00000000-0005-0000-0000-0000CF0D0000}"/>
    <cellStyle name="Standard 6 5 4 3 2" xfId="23757" xr:uid="{00000000-0005-0000-0000-0000CF0D0000}"/>
    <cellStyle name="Standard 6 5 4 3 3" xfId="37241" xr:uid="{00000000-0005-0000-0000-0000CF0D0000}"/>
    <cellStyle name="Standard 6 5 4 3 4" xfId="50732" xr:uid="{00000000-0005-0000-0000-0000CF0D0000}"/>
    <cellStyle name="Standard 6 5 4 4" xfId="13662" xr:uid="{00000000-0005-0000-0000-0000CF0D0000}"/>
    <cellStyle name="Standard 6 5 4 4 2" xfId="27113" xr:uid="{00000000-0005-0000-0000-0000CF0D0000}"/>
    <cellStyle name="Standard 6 5 4 4 3" xfId="40597" xr:uid="{00000000-0005-0000-0000-0000CF0D0000}"/>
    <cellStyle name="Standard 6 5 4 4 4" xfId="54088" xr:uid="{00000000-0005-0000-0000-0000CF0D0000}"/>
    <cellStyle name="Standard 6 5 4 5" xfId="17044" xr:uid="{00000000-0005-0000-0000-0000CF0D0000}"/>
    <cellStyle name="Standard 6 5 4 6" xfId="30528" xr:uid="{00000000-0005-0000-0000-0000CF0D0000}"/>
    <cellStyle name="Standard 6 5 4 7" xfId="44019" xr:uid="{00000000-0005-0000-0000-0000CF0D0000}"/>
    <cellStyle name="Standard 6 5 5" xfId="4169" xr:uid="{00000000-0005-0000-0000-0000D00D0000}"/>
    <cellStyle name="Standard 6 5 5 2" xfId="7526" xr:uid="{00000000-0005-0000-0000-0000D00D0000}"/>
    <cellStyle name="Standard 6 5 5 2 2" xfId="20977" xr:uid="{00000000-0005-0000-0000-0000D00D0000}"/>
    <cellStyle name="Standard 6 5 5 2 3" xfId="34461" xr:uid="{00000000-0005-0000-0000-0000D00D0000}"/>
    <cellStyle name="Standard 6 5 5 2 4" xfId="47952" xr:uid="{00000000-0005-0000-0000-0000D00D0000}"/>
    <cellStyle name="Standard 6 5 5 3" xfId="10882" xr:uid="{00000000-0005-0000-0000-0000D00D0000}"/>
    <cellStyle name="Standard 6 5 5 3 2" xfId="24333" xr:uid="{00000000-0005-0000-0000-0000D00D0000}"/>
    <cellStyle name="Standard 6 5 5 3 3" xfId="37817" xr:uid="{00000000-0005-0000-0000-0000D00D0000}"/>
    <cellStyle name="Standard 6 5 5 3 4" xfId="51308" xr:uid="{00000000-0005-0000-0000-0000D00D0000}"/>
    <cellStyle name="Standard 6 5 5 4" xfId="14238" xr:uid="{00000000-0005-0000-0000-0000D00D0000}"/>
    <cellStyle name="Standard 6 5 5 4 2" xfId="27689" xr:uid="{00000000-0005-0000-0000-0000D00D0000}"/>
    <cellStyle name="Standard 6 5 5 4 3" xfId="41173" xr:uid="{00000000-0005-0000-0000-0000D00D0000}"/>
    <cellStyle name="Standard 6 5 5 4 4" xfId="54664" xr:uid="{00000000-0005-0000-0000-0000D00D0000}"/>
    <cellStyle name="Standard 6 5 5 5" xfId="17620" xr:uid="{00000000-0005-0000-0000-0000D00D0000}"/>
    <cellStyle name="Standard 6 5 5 6" xfId="31104" xr:uid="{00000000-0005-0000-0000-0000D00D0000}"/>
    <cellStyle name="Standard 6 5 5 7" xfId="44595" xr:uid="{00000000-0005-0000-0000-0000D00D0000}"/>
    <cellStyle name="Standard 6 5 6" xfId="4719" xr:uid="{00000000-0005-0000-0000-0000CB0D0000}"/>
    <cellStyle name="Standard 6 5 6 2" xfId="18170" xr:uid="{00000000-0005-0000-0000-0000CB0D0000}"/>
    <cellStyle name="Standard 6 5 6 3" xfId="31654" xr:uid="{00000000-0005-0000-0000-0000CB0D0000}"/>
    <cellStyle name="Standard 6 5 6 4" xfId="45145" xr:uid="{00000000-0005-0000-0000-0000CB0D0000}"/>
    <cellStyle name="Standard 6 5 7" xfId="8075" xr:uid="{00000000-0005-0000-0000-0000CB0D0000}"/>
    <cellStyle name="Standard 6 5 7 2" xfId="21526" xr:uid="{00000000-0005-0000-0000-0000CB0D0000}"/>
    <cellStyle name="Standard 6 5 7 3" xfId="35010" xr:uid="{00000000-0005-0000-0000-0000CB0D0000}"/>
    <cellStyle name="Standard 6 5 7 4" xfId="48501" xr:uid="{00000000-0005-0000-0000-0000CB0D0000}"/>
    <cellStyle name="Standard 6 5 8" xfId="11431" xr:uid="{00000000-0005-0000-0000-0000CB0D0000}"/>
    <cellStyle name="Standard 6 5 8 2" xfId="24882" xr:uid="{00000000-0005-0000-0000-0000CB0D0000}"/>
    <cellStyle name="Standard 6 5 8 3" xfId="38366" xr:uid="{00000000-0005-0000-0000-0000CB0D0000}"/>
    <cellStyle name="Standard 6 5 8 4" xfId="51857" xr:uid="{00000000-0005-0000-0000-0000CB0D0000}"/>
    <cellStyle name="Standard 6 5 9" xfId="14812" xr:uid="{00000000-0005-0000-0000-0000CB0D0000}"/>
    <cellStyle name="Standard 6 6" xfId="1613" xr:uid="{00000000-0005-0000-0000-0000D10D0000}"/>
    <cellStyle name="Standard 6 6 10" xfId="28562" xr:uid="{00000000-0005-0000-0000-0000D10D0000}"/>
    <cellStyle name="Standard 6 6 11" xfId="42053" xr:uid="{00000000-0005-0000-0000-0000D10D0000}"/>
    <cellStyle name="Standard 6 6 2" xfId="2168" xr:uid="{00000000-0005-0000-0000-0000D20D0000}"/>
    <cellStyle name="Standard 6 6 2 2" xfId="3309" xr:uid="{00000000-0005-0000-0000-0000D30D0000}"/>
    <cellStyle name="Standard 6 6 2 2 2" xfId="6670" xr:uid="{00000000-0005-0000-0000-0000D30D0000}"/>
    <cellStyle name="Standard 6 6 2 2 2 2" xfId="20121" xr:uid="{00000000-0005-0000-0000-0000D30D0000}"/>
    <cellStyle name="Standard 6 6 2 2 2 3" xfId="33605" xr:uid="{00000000-0005-0000-0000-0000D30D0000}"/>
    <cellStyle name="Standard 6 6 2 2 2 4" xfId="47096" xr:uid="{00000000-0005-0000-0000-0000D30D0000}"/>
    <cellStyle name="Standard 6 6 2 2 3" xfId="10026" xr:uid="{00000000-0005-0000-0000-0000D30D0000}"/>
    <cellStyle name="Standard 6 6 2 2 3 2" xfId="23477" xr:uid="{00000000-0005-0000-0000-0000D30D0000}"/>
    <cellStyle name="Standard 6 6 2 2 3 3" xfId="36961" xr:uid="{00000000-0005-0000-0000-0000D30D0000}"/>
    <cellStyle name="Standard 6 6 2 2 3 4" xfId="50452" xr:uid="{00000000-0005-0000-0000-0000D30D0000}"/>
    <cellStyle name="Standard 6 6 2 2 4" xfId="13382" xr:uid="{00000000-0005-0000-0000-0000D30D0000}"/>
    <cellStyle name="Standard 6 6 2 2 4 2" xfId="26833" xr:uid="{00000000-0005-0000-0000-0000D30D0000}"/>
    <cellStyle name="Standard 6 6 2 2 4 3" xfId="40317" xr:uid="{00000000-0005-0000-0000-0000D30D0000}"/>
    <cellStyle name="Standard 6 6 2 2 4 4" xfId="53808" xr:uid="{00000000-0005-0000-0000-0000D30D0000}"/>
    <cellStyle name="Standard 6 6 2 2 5" xfId="16764" xr:uid="{00000000-0005-0000-0000-0000D30D0000}"/>
    <cellStyle name="Standard 6 6 2 2 6" xfId="30248" xr:uid="{00000000-0005-0000-0000-0000D30D0000}"/>
    <cellStyle name="Standard 6 6 2 2 7" xfId="43739" xr:uid="{00000000-0005-0000-0000-0000D30D0000}"/>
    <cellStyle name="Standard 6 6 2 3" xfId="5543" xr:uid="{00000000-0005-0000-0000-0000D20D0000}"/>
    <cellStyle name="Standard 6 6 2 3 2" xfId="18994" xr:uid="{00000000-0005-0000-0000-0000D20D0000}"/>
    <cellStyle name="Standard 6 6 2 3 3" xfId="32478" xr:uid="{00000000-0005-0000-0000-0000D20D0000}"/>
    <cellStyle name="Standard 6 6 2 3 4" xfId="45969" xr:uid="{00000000-0005-0000-0000-0000D20D0000}"/>
    <cellStyle name="Standard 6 6 2 4" xfId="8899" xr:uid="{00000000-0005-0000-0000-0000D20D0000}"/>
    <cellStyle name="Standard 6 6 2 4 2" xfId="22350" xr:uid="{00000000-0005-0000-0000-0000D20D0000}"/>
    <cellStyle name="Standard 6 6 2 4 3" xfId="35834" xr:uid="{00000000-0005-0000-0000-0000D20D0000}"/>
    <cellStyle name="Standard 6 6 2 4 4" xfId="49325" xr:uid="{00000000-0005-0000-0000-0000D20D0000}"/>
    <cellStyle name="Standard 6 6 2 5" xfId="12255" xr:uid="{00000000-0005-0000-0000-0000D20D0000}"/>
    <cellStyle name="Standard 6 6 2 5 2" xfId="25706" xr:uid="{00000000-0005-0000-0000-0000D20D0000}"/>
    <cellStyle name="Standard 6 6 2 5 3" xfId="39190" xr:uid="{00000000-0005-0000-0000-0000D20D0000}"/>
    <cellStyle name="Standard 6 6 2 5 4" xfId="52681" xr:uid="{00000000-0005-0000-0000-0000D20D0000}"/>
    <cellStyle name="Standard 6 6 2 6" xfId="15637" xr:uid="{00000000-0005-0000-0000-0000D20D0000}"/>
    <cellStyle name="Standard 6 6 2 7" xfId="29121" xr:uid="{00000000-0005-0000-0000-0000D20D0000}"/>
    <cellStyle name="Standard 6 6 2 8" xfId="42612" xr:uid="{00000000-0005-0000-0000-0000D20D0000}"/>
    <cellStyle name="Standard 6 6 3" xfId="2750" xr:uid="{00000000-0005-0000-0000-0000D40D0000}"/>
    <cellStyle name="Standard 6 6 3 2" xfId="6111" xr:uid="{00000000-0005-0000-0000-0000D40D0000}"/>
    <cellStyle name="Standard 6 6 3 2 2" xfId="19562" xr:uid="{00000000-0005-0000-0000-0000D40D0000}"/>
    <cellStyle name="Standard 6 6 3 2 3" xfId="33046" xr:uid="{00000000-0005-0000-0000-0000D40D0000}"/>
    <cellStyle name="Standard 6 6 3 2 4" xfId="46537" xr:uid="{00000000-0005-0000-0000-0000D40D0000}"/>
    <cellStyle name="Standard 6 6 3 3" xfId="9467" xr:uid="{00000000-0005-0000-0000-0000D40D0000}"/>
    <cellStyle name="Standard 6 6 3 3 2" xfId="22918" xr:uid="{00000000-0005-0000-0000-0000D40D0000}"/>
    <cellStyle name="Standard 6 6 3 3 3" xfId="36402" xr:uid="{00000000-0005-0000-0000-0000D40D0000}"/>
    <cellStyle name="Standard 6 6 3 3 4" xfId="49893" xr:uid="{00000000-0005-0000-0000-0000D40D0000}"/>
    <cellStyle name="Standard 6 6 3 4" xfId="12823" xr:uid="{00000000-0005-0000-0000-0000D40D0000}"/>
    <cellStyle name="Standard 6 6 3 4 2" xfId="26274" xr:uid="{00000000-0005-0000-0000-0000D40D0000}"/>
    <cellStyle name="Standard 6 6 3 4 3" xfId="39758" xr:uid="{00000000-0005-0000-0000-0000D40D0000}"/>
    <cellStyle name="Standard 6 6 3 4 4" xfId="53249" xr:uid="{00000000-0005-0000-0000-0000D40D0000}"/>
    <cellStyle name="Standard 6 6 3 5" xfId="16205" xr:uid="{00000000-0005-0000-0000-0000D40D0000}"/>
    <cellStyle name="Standard 6 6 3 6" xfId="29689" xr:uid="{00000000-0005-0000-0000-0000D40D0000}"/>
    <cellStyle name="Standard 6 6 3 7" xfId="43180" xr:uid="{00000000-0005-0000-0000-0000D40D0000}"/>
    <cellStyle name="Standard 6 6 4" xfId="3854" xr:uid="{00000000-0005-0000-0000-0000D50D0000}"/>
    <cellStyle name="Standard 6 6 4 2" xfId="7215" xr:uid="{00000000-0005-0000-0000-0000D50D0000}"/>
    <cellStyle name="Standard 6 6 4 2 2" xfId="20666" xr:uid="{00000000-0005-0000-0000-0000D50D0000}"/>
    <cellStyle name="Standard 6 6 4 2 3" xfId="34150" xr:uid="{00000000-0005-0000-0000-0000D50D0000}"/>
    <cellStyle name="Standard 6 6 4 2 4" xfId="47641" xr:uid="{00000000-0005-0000-0000-0000D50D0000}"/>
    <cellStyle name="Standard 6 6 4 3" xfId="10571" xr:uid="{00000000-0005-0000-0000-0000D50D0000}"/>
    <cellStyle name="Standard 6 6 4 3 2" xfId="24022" xr:uid="{00000000-0005-0000-0000-0000D50D0000}"/>
    <cellStyle name="Standard 6 6 4 3 3" xfId="37506" xr:uid="{00000000-0005-0000-0000-0000D50D0000}"/>
    <cellStyle name="Standard 6 6 4 3 4" xfId="50997" xr:uid="{00000000-0005-0000-0000-0000D50D0000}"/>
    <cellStyle name="Standard 6 6 4 4" xfId="13927" xr:uid="{00000000-0005-0000-0000-0000D50D0000}"/>
    <cellStyle name="Standard 6 6 4 4 2" xfId="27378" xr:uid="{00000000-0005-0000-0000-0000D50D0000}"/>
    <cellStyle name="Standard 6 6 4 4 3" xfId="40862" xr:uid="{00000000-0005-0000-0000-0000D50D0000}"/>
    <cellStyle name="Standard 6 6 4 4 4" xfId="54353" xr:uid="{00000000-0005-0000-0000-0000D50D0000}"/>
    <cellStyle name="Standard 6 6 4 5" xfId="17309" xr:uid="{00000000-0005-0000-0000-0000D50D0000}"/>
    <cellStyle name="Standard 6 6 4 6" xfId="30793" xr:uid="{00000000-0005-0000-0000-0000D50D0000}"/>
    <cellStyle name="Standard 6 6 4 7" xfId="44284" xr:uid="{00000000-0005-0000-0000-0000D50D0000}"/>
    <cellStyle name="Standard 6 6 5" xfId="4434" xr:uid="{00000000-0005-0000-0000-0000D60D0000}"/>
    <cellStyle name="Standard 6 6 5 2" xfId="7791" xr:uid="{00000000-0005-0000-0000-0000D60D0000}"/>
    <cellStyle name="Standard 6 6 5 2 2" xfId="21242" xr:uid="{00000000-0005-0000-0000-0000D60D0000}"/>
    <cellStyle name="Standard 6 6 5 2 3" xfId="34726" xr:uid="{00000000-0005-0000-0000-0000D60D0000}"/>
    <cellStyle name="Standard 6 6 5 2 4" xfId="48217" xr:uid="{00000000-0005-0000-0000-0000D60D0000}"/>
    <cellStyle name="Standard 6 6 5 3" xfId="11147" xr:uid="{00000000-0005-0000-0000-0000D60D0000}"/>
    <cellStyle name="Standard 6 6 5 3 2" xfId="24598" xr:uid="{00000000-0005-0000-0000-0000D60D0000}"/>
    <cellStyle name="Standard 6 6 5 3 3" xfId="38082" xr:uid="{00000000-0005-0000-0000-0000D60D0000}"/>
    <cellStyle name="Standard 6 6 5 3 4" xfId="51573" xr:uid="{00000000-0005-0000-0000-0000D60D0000}"/>
    <cellStyle name="Standard 6 6 5 4" xfId="14503" xr:uid="{00000000-0005-0000-0000-0000D60D0000}"/>
    <cellStyle name="Standard 6 6 5 4 2" xfId="27954" xr:uid="{00000000-0005-0000-0000-0000D60D0000}"/>
    <cellStyle name="Standard 6 6 5 4 3" xfId="41438" xr:uid="{00000000-0005-0000-0000-0000D60D0000}"/>
    <cellStyle name="Standard 6 6 5 4 4" xfId="54929" xr:uid="{00000000-0005-0000-0000-0000D60D0000}"/>
    <cellStyle name="Standard 6 6 5 5" xfId="17885" xr:uid="{00000000-0005-0000-0000-0000D60D0000}"/>
    <cellStyle name="Standard 6 6 5 6" xfId="31369" xr:uid="{00000000-0005-0000-0000-0000D60D0000}"/>
    <cellStyle name="Standard 6 6 5 7" xfId="44860" xr:uid="{00000000-0005-0000-0000-0000D60D0000}"/>
    <cellStyle name="Standard 6 6 6" xfId="4984" xr:uid="{00000000-0005-0000-0000-0000D10D0000}"/>
    <cellStyle name="Standard 6 6 6 2" xfId="18435" xr:uid="{00000000-0005-0000-0000-0000D10D0000}"/>
    <cellStyle name="Standard 6 6 6 3" xfId="31919" xr:uid="{00000000-0005-0000-0000-0000D10D0000}"/>
    <cellStyle name="Standard 6 6 6 4" xfId="45410" xr:uid="{00000000-0005-0000-0000-0000D10D0000}"/>
    <cellStyle name="Standard 6 6 7" xfId="8340" xr:uid="{00000000-0005-0000-0000-0000D10D0000}"/>
    <cellStyle name="Standard 6 6 7 2" xfId="21791" xr:uid="{00000000-0005-0000-0000-0000D10D0000}"/>
    <cellStyle name="Standard 6 6 7 3" xfId="35275" xr:uid="{00000000-0005-0000-0000-0000D10D0000}"/>
    <cellStyle name="Standard 6 6 7 4" xfId="48766" xr:uid="{00000000-0005-0000-0000-0000D10D0000}"/>
    <cellStyle name="Standard 6 6 8" xfId="11696" xr:uid="{00000000-0005-0000-0000-0000D10D0000}"/>
    <cellStyle name="Standard 6 6 8 2" xfId="25147" xr:uid="{00000000-0005-0000-0000-0000D10D0000}"/>
    <cellStyle name="Standard 6 6 8 3" xfId="38631" xr:uid="{00000000-0005-0000-0000-0000D10D0000}"/>
    <cellStyle name="Standard 6 6 8 4" xfId="52122" xr:uid="{00000000-0005-0000-0000-0000D10D0000}"/>
    <cellStyle name="Standard 6 6 9" xfId="15078" xr:uid="{00000000-0005-0000-0000-0000D10D0000}"/>
    <cellStyle name="Standard 6 7" xfId="1074" xr:uid="{00000000-0005-0000-0000-0000D70D0000}"/>
    <cellStyle name="Standard 6 7 2" xfId="1670" xr:uid="{00000000-0005-0000-0000-0000D80D0000}"/>
    <cellStyle name="Standard 6 7 2 2" xfId="2806" xr:uid="{00000000-0005-0000-0000-0000D90D0000}"/>
    <cellStyle name="Standard 6 7 2 2 2" xfId="6167" xr:uid="{00000000-0005-0000-0000-0000D90D0000}"/>
    <cellStyle name="Standard 6 7 2 2 2 2" xfId="19618" xr:uid="{00000000-0005-0000-0000-0000D90D0000}"/>
    <cellStyle name="Standard 6 7 2 2 2 3" xfId="33102" xr:uid="{00000000-0005-0000-0000-0000D90D0000}"/>
    <cellStyle name="Standard 6 7 2 2 2 4" xfId="46593" xr:uid="{00000000-0005-0000-0000-0000D90D0000}"/>
    <cellStyle name="Standard 6 7 2 2 3" xfId="9523" xr:uid="{00000000-0005-0000-0000-0000D90D0000}"/>
    <cellStyle name="Standard 6 7 2 2 3 2" xfId="22974" xr:uid="{00000000-0005-0000-0000-0000D90D0000}"/>
    <cellStyle name="Standard 6 7 2 2 3 3" xfId="36458" xr:uid="{00000000-0005-0000-0000-0000D90D0000}"/>
    <cellStyle name="Standard 6 7 2 2 3 4" xfId="49949" xr:uid="{00000000-0005-0000-0000-0000D90D0000}"/>
    <cellStyle name="Standard 6 7 2 2 4" xfId="12879" xr:uid="{00000000-0005-0000-0000-0000D90D0000}"/>
    <cellStyle name="Standard 6 7 2 2 4 2" xfId="26330" xr:uid="{00000000-0005-0000-0000-0000D90D0000}"/>
    <cellStyle name="Standard 6 7 2 2 4 3" xfId="39814" xr:uid="{00000000-0005-0000-0000-0000D90D0000}"/>
    <cellStyle name="Standard 6 7 2 2 4 4" xfId="53305" xr:uid="{00000000-0005-0000-0000-0000D90D0000}"/>
    <cellStyle name="Standard 6 7 2 2 5" xfId="16261" xr:uid="{00000000-0005-0000-0000-0000D90D0000}"/>
    <cellStyle name="Standard 6 7 2 2 6" xfId="29745" xr:uid="{00000000-0005-0000-0000-0000D90D0000}"/>
    <cellStyle name="Standard 6 7 2 2 7" xfId="43236" xr:uid="{00000000-0005-0000-0000-0000D90D0000}"/>
    <cellStyle name="Standard 6 7 2 3" xfId="5040" xr:uid="{00000000-0005-0000-0000-0000D80D0000}"/>
    <cellStyle name="Standard 6 7 2 3 2" xfId="18491" xr:uid="{00000000-0005-0000-0000-0000D80D0000}"/>
    <cellStyle name="Standard 6 7 2 3 3" xfId="31975" xr:uid="{00000000-0005-0000-0000-0000D80D0000}"/>
    <cellStyle name="Standard 6 7 2 3 4" xfId="45466" xr:uid="{00000000-0005-0000-0000-0000D80D0000}"/>
    <cellStyle name="Standard 6 7 2 4" xfId="8396" xr:uid="{00000000-0005-0000-0000-0000D80D0000}"/>
    <cellStyle name="Standard 6 7 2 4 2" xfId="21847" xr:uid="{00000000-0005-0000-0000-0000D80D0000}"/>
    <cellStyle name="Standard 6 7 2 4 3" xfId="35331" xr:uid="{00000000-0005-0000-0000-0000D80D0000}"/>
    <cellStyle name="Standard 6 7 2 4 4" xfId="48822" xr:uid="{00000000-0005-0000-0000-0000D80D0000}"/>
    <cellStyle name="Standard 6 7 2 5" xfId="11752" xr:uid="{00000000-0005-0000-0000-0000D80D0000}"/>
    <cellStyle name="Standard 6 7 2 5 2" xfId="25203" xr:uid="{00000000-0005-0000-0000-0000D80D0000}"/>
    <cellStyle name="Standard 6 7 2 5 3" xfId="38687" xr:uid="{00000000-0005-0000-0000-0000D80D0000}"/>
    <cellStyle name="Standard 6 7 2 5 4" xfId="52178" xr:uid="{00000000-0005-0000-0000-0000D80D0000}"/>
    <cellStyle name="Standard 6 7 2 6" xfId="15134" xr:uid="{00000000-0005-0000-0000-0000D80D0000}"/>
    <cellStyle name="Standard 6 7 2 7" xfId="28618" xr:uid="{00000000-0005-0000-0000-0000D80D0000}"/>
    <cellStyle name="Standard 6 7 2 8" xfId="42109" xr:uid="{00000000-0005-0000-0000-0000D80D0000}"/>
    <cellStyle name="Standard 6 7 3" xfId="2230" xr:uid="{00000000-0005-0000-0000-0000DA0D0000}"/>
    <cellStyle name="Standard 6 7 3 2" xfId="5604" xr:uid="{00000000-0005-0000-0000-0000DA0D0000}"/>
    <cellStyle name="Standard 6 7 3 2 2" xfId="19055" xr:uid="{00000000-0005-0000-0000-0000DA0D0000}"/>
    <cellStyle name="Standard 6 7 3 2 3" xfId="32539" xr:uid="{00000000-0005-0000-0000-0000DA0D0000}"/>
    <cellStyle name="Standard 6 7 3 2 4" xfId="46030" xr:uid="{00000000-0005-0000-0000-0000DA0D0000}"/>
    <cellStyle name="Standard 6 7 3 3" xfId="8960" xr:uid="{00000000-0005-0000-0000-0000DA0D0000}"/>
    <cellStyle name="Standard 6 7 3 3 2" xfId="22411" xr:uid="{00000000-0005-0000-0000-0000DA0D0000}"/>
    <cellStyle name="Standard 6 7 3 3 3" xfId="35895" xr:uid="{00000000-0005-0000-0000-0000DA0D0000}"/>
    <cellStyle name="Standard 6 7 3 3 4" xfId="49386" xr:uid="{00000000-0005-0000-0000-0000DA0D0000}"/>
    <cellStyle name="Standard 6 7 3 4" xfId="12316" xr:uid="{00000000-0005-0000-0000-0000DA0D0000}"/>
    <cellStyle name="Standard 6 7 3 4 2" xfId="25767" xr:uid="{00000000-0005-0000-0000-0000DA0D0000}"/>
    <cellStyle name="Standard 6 7 3 4 3" xfId="39251" xr:uid="{00000000-0005-0000-0000-0000DA0D0000}"/>
    <cellStyle name="Standard 6 7 3 4 4" xfId="52742" xr:uid="{00000000-0005-0000-0000-0000DA0D0000}"/>
    <cellStyle name="Standard 6 7 3 5" xfId="15698" xr:uid="{00000000-0005-0000-0000-0000DA0D0000}"/>
    <cellStyle name="Standard 6 7 3 6" xfId="29182" xr:uid="{00000000-0005-0000-0000-0000DA0D0000}"/>
    <cellStyle name="Standard 6 7 3 7" xfId="42673" xr:uid="{00000000-0005-0000-0000-0000DA0D0000}"/>
    <cellStyle name="Standard 6 7 4" xfId="4478" xr:uid="{00000000-0005-0000-0000-0000D70D0000}"/>
    <cellStyle name="Standard 6 7 4 2" xfId="17929" xr:uid="{00000000-0005-0000-0000-0000D70D0000}"/>
    <cellStyle name="Standard 6 7 4 3" xfId="31413" xr:uid="{00000000-0005-0000-0000-0000D70D0000}"/>
    <cellStyle name="Standard 6 7 4 4" xfId="44904" xr:uid="{00000000-0005-0000-0000-0000D70D0000}"/>
    <cellStyle name="Standard 6 7 5" xfId="7834" xr:uid="{00000000-0005-0000-0000-0000D70D0000}"/>
    <cellStyle name="Standard 6 7 5 2" xfId="21285" xr:uid="{00000000-0005-0000-0000-0000D70D0000}"/>
    <cellStyle name="Standard 6 7 5 3" xfId="34769" xr:uid="{00000000-0005-0000-0000-0000D70D0000}"/>
    <cellStyle name="Standard 6 7 5 4" xfId="48260" xr:uid="{00000000-0005-0000-0000-0000D70D0000}"/>
    <cellStyle name="Standard 6 7 6" xfId="11190" xr:uid="{00000000-0005-0000-0000-0000D70D0000}"/>
    <cellStyle name="Standard 6 7 6 2" xfId="24641" xr:uid="{00000000-0005-0000-0000-0000D70D0000}"/>
    <cellStyle name="Standard 6 7 6 3" xfId="38125" xr:uid="{00000000-0005-0000-0000-0000D70D0000}"/>
    <cellStyle name="Standard 6 7 6 4" xfId="51616" xr:uid="{00000000-0005-0000-0000-0000D70D0000}"/>
    <cellStyle name="Standard 6 7 7" xfId="14571" xr:uid="{00000000-0005-0000-0000-0000D70D0000}"/>
    <cellStyle name="Standard 6 7 8" xfId="28036" xr:uid="{00000000-0005-0000-0000-0000D70D0000}"/>
    <cellStyle name="Standard 6 7 9" xfId="41503" xr:uid="{00000000-0005-0000-0000-0000D70D0000}"/>
    <cellStyle name="Standard 6 8" xfId="1062" xr:uid="{00000000-0005-0000-0000-0000DB0D0000}"/>
    <cellStyle name="Standard 6 8 2" xfId="1659" xr:uid="{00000000-0005-0000-0000-0000DC0D0000}"/>
    <cellStyle name="Standard 6 8 2 2" xfId="2795" xr:uid="{00000000-0005-0000-0000-0000DD0D0000}"/>
    <cellStyle name="Standard 6 8 2 2 2" xfId="6156" xr:uid="{00000000-0005-0000-0000-0000DD0D0000}"/>
    <cellStyle name="Standard 6 8 2 2 2 2" xfId="19607" xr:uid="{00000000-0005-0000-0000-0000DD0D0000}"/>
    <cellStyle name="Standard 6 8 2 2 2 3" xfId="33091" xr:uid="{00000000-0005-0000-0000-0000DD0D0000}"/>
    <cellStyle name="Standard 6 8 2 2 2 4" xfId="46582" xr:uid="{00000000-0005-0000-0000-0000DD0D0000}"/>
    <cellStyle name="Standard 6 8 2 2 3" xfId="9512" xr:uid="{00000000-0005-0000-0000-0000DD0D0000}"/>
    <cellStyle name="Standard 6 8 2 2 3 2" xfId="22963" xr:uid="{00000000-0005-0000-0000-0000DD0D0000}"/>
    <cellStyle name="Standard 6 8 2 2 3 3" xfId="36447" xr:uid="{00000000-0005-0000-0000-0000DD0D0000}"/>
    <cellStyle name="Standard 6 8 2 2 3 4" xfId="49938" xr:uid="{00000000-0005-0000-0000-0000DD0D0000}"/>
    <cellStyle name="Standard 6 8 2 2 4" xfId="12868" xr:uid="{00000000-0005-0000-0000-0000DD0D0000}"/>
    <cellStyle name="Standard 6 8 2 2 4 2" xfId="26319" xr:uid="{00000000-0005-0000-0000-0000DD0D0000}"/>
    <cellStyle name="Standard 6 8 2 2 4 3" xfId="39803" xr:uid="{00000000-0005-0000-0000-0000DD0D0000}"/>
    <cellStyle name="Standard 6 8 2 2 4 4" xfId="53294" xr:uid="{00000000-0005-0000-0000-0000DD0D0000}"/>
    <cellStyle name="Standard 6 8 2 2 5" xfId="16250" xr:uid="{00000000-0005-0000-0000-0000DD0D0000}"/>
    <cellStyle name="Standard 6 8 2 2 6" xfId="29734" xr:uid="{00000000-0005-0000-0000-0000DD0D0000}"/>
    <cellStyle name="Standard 6 8 2 2 7" xfId="43225" xr:uid="{00000000-0005-0000-0000-0000DD0D0000}"/>
    <cellStyle name="Standard 6 8 2 3" xfId="5029" xr:uid="{00000000-0005-0000-0000-0000DC0D0000}"/>
    <cellStyle name="Standard 6 8 2 3 2" xfId="18480" xr:uid="{00000000-0005-0000-0000-0000DC0D0000}"/>
    <cellStyle name="Standard 6 8 2 3 3" xfId="31964" xr:uid="{00000000-0005-0000-0000-0000DC0D0000}"/>
    <cellStyle name="Standard 6 8 2 3 4" xfId="45455" xr:uid="{00000000-0005-0000-0000-0000DC0D0000}"/>
    <cellStyle name="Standard 6 8 2 4" xfId="8385" xr:uid="{00000000-0005-0000-0000-0000DC0D0000}"/>
    <cellStyle name="Standard 6 8 2 4 2" xfId="21836" xr:uid="{00000000-0005-0000-0000-0000DC0D0000}"/>
    <cellStyle name="Standard 6 8 2 4 3" xfId="35320" xr:uid="{00000000-0005-0000-0000-0000DC0D0000}"/>
    <cellStyle name="Standard 6 8 2 4 4" xfId="48811" xr:uid="{00000000-0005-0000-0000-0000DC0D0000}"/>
    <cellStyle name="Standard 6 8 2 5" xfId="11741" xr:uid="{00000000-0005-0000-0000-0000DC0D0000}"/>
    <cellStyle name="Standard 6 8 2 5 2" xfId="25192" xr:uid="{00000000-0005-0000-0000-0000DC0D0000}"/>
    <cellStyle name="Standard 6 8 2 5 3" xfId="38676" xr:uid="{00000000-0005-0000-0000-0000DC0D0000}"/>
    <cellStyle name="Standard 6 8 2 5 4" xfId="52167" xr:uid="{00000000-0005-0000-0000-0000DC0D0000}"/>
    <cellStyle name="Standard 6 8 2 6" xfId="15123" xr:uid="{00000000-0005-0000-0000-0000DC0D0000}"/>
    <cellStyle name="Standard 6 8 2 7" xfId="28607" xr:uid="{00000000-0005-0000-0000-0000DC0D0000}"/>
    <cellStyle name="Standard 6 8 2 8" xfId="42098" xr:uid="{00000000-0005-0000-0000-0000DC0D0000}"/>
    <cellStyle name="Standard 6 8 3" xfId="2218" xr:uid="{00000000-0005-0000-0000-0000DE0D0000}"/>
    <cellStyle name="Standard 6 8 3 2" xfId="5593" xr:uid="{00000000-0005-0000-0000-0000DE0D0000}"/>
    <cellStyle name="Standard 6 8 3 2 2" xfId="19044" xr:uid="{00000000-0005-0000-0000-0000DE0D0000}"/>
    <cellStyle name="Standard 6 8 3 2 3" xfId="32528" xr:uid="{00000000-0005-0000-0000-0000DE0D0000}"/>
    <cellStyle name="Standard 6 8 3 2 4" xfId="46019" xr:uid="{00000000-0005-0000-0000-0000DE0D0000}"/>
    <cellStyle name="Standard 6 8 3 3" xfId="8949" xr:uid="{00000000-0005-0000-0000-0000DE0D0000}"/>
    <cellStyle name="Standard 6 8 3 3 2" xfId="22400" xr:uid="{00000000-0005-0000-0000-0000DE0D0000}"/>
    <cellStyle name="Standard 6 8 3 3 3" xfId="35884" xr:uid="{00000000-0005-0000-0000-0000DE0D0000}"/>
    <cellStyle name="Standard 6 8 3 3 4" xfId="49375" xr:uid="{00000000-0005-0000-0000-0000DE0D0000}"/>
    <cellStyle name="Standard 6 8 3 4" xfId="12305" xr:uid="{00000000-0005-0000-0000-0000DE0D0000}"/>
    <cellStyle name="Standard 6 8 3 4 2" xfId="25756" xr:uid="{00000000-0005-0000-0000-0000DE0D0000}"/>
    <cellStyle name="Standard 6 8 3 4 3" xfId="39240" xr:uid="{00000000-0005-0000-0000-0000DE0D0000}"/>
    <cellStyle name="Standard 6 8 3 4 4" xfId="52731" xr:uid="{00000000-0005-0000-0000-0000DE0D0000}"/>
    <cellStyle name="Standard 6 8 3 5" xfId="15687" xr:uid="{00000000-0005-0000-0000-0000DE0D0000}"/>
    <cellStyle name="Standard 6 8 3 6" xfId="29171" xr:uid="{00000000-0005-0000-0000-0000DE0D0000}"/>
    <cellStyle name="Standard 6 8 3 7" xfId="42662" xr:uid="{00000000-0005-0000-0000-0000DE0D0000}"/>
    <cellStyle name="Standard 6 8 4" xfId="4467" xr:uid="{00000000-0005-0000-0000-0000DB0D0000}"/>
    <cellStyle name="Standard 6 8 4 2" xfId="17918" xr:uid="{00000000-0005-0000-0000-0000DB0D0000}"/>
    <cellStyle name="Standard 6 8 4 3" xfId="31402" xr:uid="{00000000-0005-0000-0000-0000DB0D0000}"/>
    <cellStyle name="Standard 6 8 4 4" xfId="44893" xr:uid="{00000000-0005-0000-0000-0000DB0D0000}"/>
    <cellStyle name="Standard 6 8 5" xfId="7823" xr:uid="{00000000-0005-0000-0000-0000DB0D0000}"/>
    <cellStyle name="Standard 6 8 5 2" xfId="21274" xr:uid="{00000000-0005-0000-0000-0000DB0D0000}"/>
    <cellStyle name="Standard 6 8 5 3" xfId="34758" xr:uid="{00000000-0005-0000-0000-0000DB0D0000}"/>
    <cellStyle name="Standard 6 8 5 4" xfId="48249" xr:uid="{00000000-0005-0000-0000-0000DB0D0000}"/>
    <cellStyle name="Standard 6 8 6" xfId="11179" xr:uid="{00000000-0005-0000-0000-0000DB0D0000}"/>
    <cellStyle name="Standard 6 8 6 2" xfId="24630" xr:uid="{00000000-0005-0000-0000-0000DB0D0000}"/>
    <cellStyle name="Standard 6 8 6 3" xfId="38114" xr:uid="{00000000-0005-0000-0000-0000DB0D0000}"/>
    <cellStyle name="Standard 6 8 6 4" xfId="51605" xr:uid="{00000000-0005-0000-0000-0000DB0D0000}"/>
    <cellStyle name="Standard 6 8 7" xfId="14560" xr:uid="{00000000-0005-0000-0000-0000DB0D0000}"/>
    <cellStyle name="Standard 6 8 8" xfId="28025" xr:uid="{00000000-0005-0000-0000-0000DB0D0000}"/>
    <cellStyle name="Standard 6 8 9" xfId="41492" xr:uid="{00000000-0005-0000-0000-0000DB0D0000}"/>
    <cellStyle name="Standard 6 9" xfId="1636" xr:uid="{00000000-0005-0000-0000-0000DF0D0000}"/>
    <cellStyle name="Standard 6 9 2" xfId="2772" xr:uid="{00000000-0005-0000-0000-0000E00D0000}"/>
    <cellStyle name="Standard 6 9 2 2" xfId="6133" xr:uid="{00000000-0005-0000-0000-0000E00D0000}"/>
    <cellStyle name="Standard 6 9 2 2 2" xfId="19584" xr:uid="{00000000-0005-0000-0000-0000E00D0000}"/>
    <cellStyle name="Standard 6 9 2 2 3" xfId="33068" xr:uid="{00000000-0005-0000-0000-0000E00D0000}"/>
    <cellStyle name="Standard 6 9 2 2 4" xfId="46559" xr:uid="{00000000-0005-0000-0000-0000E00D0000}"/>
    <cellStyle name="Standard 6 9 2 3" xfId="9489" xr:uid="{00000000-0005-0000-0000-0000E00D0000}"/>
    <cellStyle name="Standard 6 9 2 3 2" xfId="22940" xr:uid="{00000000-0005-0000-0000-0000E00D0000}"/>
    <cellStyle name="Standard 6 9 2 3 3" xfId="36424" xr:uid="{00000000-0005-0000-0000-0000E00D0000}"/>
    <cellStyle name="Standard 6 9 2 3 4" xfId="49915" xr:uid="{00000000-0005-0000-0000-0000E00D0000}"/>
    <cellStyle name="Standard 6 9 2 4" xfId="12845" xr:uid="{00000000-0005-0000-0000-0000E00D0000}"/>
    <cellStyle name="Standard 6 9 2 4 2" xfId="26296" xr:uid="{00000000-0005-0000-0000-0000E00D0000}"/>
    <cellStyle name="Standard 6 9 2 4 3" xfId="39780" xr:uid="{00000000-0005-0000-0000-0000E00D0000}"/>
    <cellStyle name="Standard 6 9 2 4 4" xfId="53271" xr:uid="{00000000-0005-0000-0000-0000E00D0000}"/>
    <cellStyle name="Standard 6 9 2 5" xfId="16227" xr:uid="{00000000-0005-0000-0000-0000E00D0000}"/>
    <cellStyle name="Standard 6 9 2 6" xfId="29711" xr:uid="{00000000-0005-0000-0000-0000E00D0000}"/>
    <cellStyle name="Standard 6 9 2 7" xfId="43202" xr:uid="{00000000-0005-0000-0000-0000E00D0000}"/>
    <cellStyle name="Standard 6 9 3" xfId="5006" xr:uid="{00000000-0005-0000-0000-0000DF0D0000}"/>
    <cellStyle name="Standard 6 9 3 2" xfId="18457" xr:uid="{00000000-0005-0000-0000-0000DF0D0000}"/>
    <cellStyle name="Standard 6 9 3 3" xfId="31941" xr:uid="{00000000-0005-0000-0000-0000DF0D0000}"/>
    <cellStyle name="Standard 6 9 3 4" xfId="45432" xr:uid="{00000000-0005-0000-0000-0000DF0D0000}"/>
    <cellStyle name="Standard 6 9 4" xfId="8362" xr:uid="{00000000-0005-0000-0000-0000DF0D0000}"/>
    <cellStyle name="Standard 6 9 4 2" xfId="21813" xr:uid="{00000000-0005-0000-0000-0000DF0D0000}"/>
    <cellStyle name="Standard 6 9 4 3" xfId="35297" xr:uid="{00000000-0005-0000-0000-0000DF0D0000}"/>
    <cellStyle name="Standard 6 9 4 4" xfId="48788" xr:uid="{00000000-0005-0000-0000-0000DF0D0000}"/>
    <cellStyle name="Standard 6 9 5" xfId="11718" xr:uid="{00000000-0005-0000-0000-0000DF0D0000}"/>
    <cellStyle name="Standard 6 9 5 2" xfId="25169" xr:uid="{00000000-0005-0000-0000-0000DF0D0000}"/>
    <cellStyle name="Standard 6 9 5 3" xfId="38653" xr:uid="{00000000-0005-0000-0000-0000DF0D0000}"/>
    <cellStyle name="Standard 6 9 5 4" xfId="52144" xr:uid="{00000000-0005-0000-0000-0000DF0D0000}"/>
    <cellStyle name="Standard 6 9 6" xfId="15100" xr:uid="{00000000-0005-0000-0000-0000DF0D0000}"/>
    <cellStyle name="Standard 6 9 7" xfId="28584" xr:uid="{00000000-0005-0000-0000-0000DF0D0000}"/>
    <cellStyle name="Standard 6 9 8" xfId="42075" xr:uid="{00000000-0005-0000-0000-0000DF0D0000}"/>
    <cellStyle name="Standard 7" xfId="82" xr:uid="{00000000-0005-0000-0000-000083020000}"/>
    <cellStyle name="Standard 7 10" xfId="2194" xr:uid="{00000000-0005-0000-0000-0000E20D0000}"/>
    <cellStyle name="Standard 7 10 2" xfId="5569" xr:uid="{00000000-0005-0000-0000-0000E20D0000}"/>
    <cellStyle name="Standard 7 10 2 2" xfId="19020" xr:uid="{00000000-0005-0000-0000-0000E20D0000}"/>
    <cellStyle name="Standard 7 10 2 3" xfId="32504" xr:uid="{00000000-0005-0000-0000-0000E20D0000}"/>
    <cellStyle name="Standard 7 10 2 4" xfId="45995" xr:uid="{00000000-0005-0000-0000-0000E20D0000}"/>
    <cellStyle name="Standard 7 10 3" xfId="8925" xr:uid="{00000000-0005-0000-0000-0000E20D0000}"/>
    <cellStyle name="Standard 7 10 3 2" xfId="22376" xr:uid="{00000000-0005-0000-0000-0000E20D0000}"/>
    <cellStyle name="Standard 7 10 3 3" xfId="35860" xr:uid="{00000000-0005-0000-0000-0000E20D0000}"/>
    <cellStyle name="Standard 7 10 3 4" xfId="49351" xr:uid="{00000000-0005-0000-0000-0000E20D0000}"/>
    <cellStyle name="Standard 7 10 4" xfId="12281" xr:uid="{00000000-0005-0000-0000-0000E20D0000}"/>
    <cellStyle name="Standard 7 10 4 2" xfId="25732" xr:uid="{00000000-0005-0000-0000-0000E20D0000}"/>
    <cellStyle name="Standard 7 10 4 3" xfId="39216" xr:uid="{00000000-0005-0000-0000-0000E20D0000}"/>
    <cellStyle name="Standard 7 10 4 4" xfId="52707" xr:uid="{00000000-0005-0000-0000-0000E20D0000}"/>
    <cellStyle name="Standard 7 10 5" xfId="15663" xr:uid="{00000000-0005-0000-0000-0000E20D0000}"/>
    <cellStyle name="Standard 7 10 6" xfId="29147" xr:uid="{00000000-0005-0000-0000-0000E20D0000}"/>
    <cellStyle name="Standard 7 10 7" xfId="42638" xr:uid="{00000000-0005-0000-0000-0000E20D0000}"/>
    <cellStyle name="Standard 7 11" xfId="3335" xr:uid="{00000000-0005-0000-0000-0000E30D0000}"/>
    <cellStyle name="Standard 7 11 2" xfId="6696" xr:uid="{00000000-0005-0000-0000-0000E30D0000}"/>
    <cellStyle name="Standard 7 11 2 2" xfId="20147" xr:uid="{00000000-0005-0000-0000-0000E30D0000}"/>
    <cellStyle name="Standard 7 11 2 3" xfId="33631" xr:uid="{00000000-0005-0000-0000-0000E30D0000}"/>
    <cellStyle name="Standard 7 11 2 4" xfId="47122" xr:uid="{00000000-0005-0000-0000-0000E30D0000}"/>
    <cellStyle name="Standard 7 11 3" xfId="10052" xr:uid="{00000000-0005-0000-0000-0000E30D0000}"/>
    <cellStyle name="Standard 7 11 3 2" xfId="23503" xr:uid="{00000000-0005-0000-0000-0000E30D0000}"/>
    <cellStyle name="Standard 7 11 3 3" xfId="36987" xr:uid="{00000000-0005-0000-0000-0000E30D0000}"/>
    <cellStyle name="Standard 7 11 3 4" xfId="50478" xr:uid="{00000000-0005-0000-0000-0000E30D0000}"/>
    <cellStyle name="Standard 7 11 4" xfId="13408" xr:uid="{00000000-0005-0000-0000-0000E30D0000}"/>
    <cellStyle name="Standard 7 11 4 2" xfId="26859" xr:uid="{00000000-0005-0000-0000-0000E30D0000}"/>
    <cellStyle name="Standard 7 11 4 3" xfId="40343" xr:uid="{00000000-0005-0000-0000-0000E30D0000}"/>
    <cellStyle name="Standard 7 11 4 4" xfId="53834" xr:uid="{00000000-0005-0000-0000-0000E30D0000}"/>
    <cellStyle name="Standard 7 11 5" xfId="16790" xr:uid="{00000000-0005-0000-0000-0000E30D0000}"/>
    <cellStyle name="Standard 7 11 6" xfId="30274" xr:uid="{00000000-0005-0000-0000-0000E30D0000}"/>
    <cellStyle name="Standard 7 11 7" xfId="43765" xr:uid="{00000000-0005-0000-0000-0000E30D0000}"/>
    <cellStyle name="Standard 7 12" xfId="3915" xr:uid="{00000000-0005-0000-0000-0000E40D0000}"/>
    <cellStyle name="Standard 7 12 2" xfId="7272" xr:uid="{00000000-0005-0000-0000-0000E40D0000}"/>
    <cellStyle name="Standard 7 12 2 2" xfId="20723" xr:uid="{00000000-0005-0000-0000-0000E40D0000}"/>
    <cellStyle name="Standard 7 12 2 3" xfId="34207" xr:uid="{00000000-0005-0000-0000-0000E40D0000}"/>
    <cellStyle name="Standard 7 12 2 4" xfId="47698" xr:uid="{00000000-0005-0000-0000-0000E40D0000}"/>
    <cellStyle name="Standard 7 12 3" xfId="10628" xr:uid="{00000000-0005-0000-0000-0000E40D0000}"/>
    <cellStyle name="Standard 7 12 3 2" xfId="24079" xr:uid="{00000000-0005-0000-0000-0000E40D0000}"/>
    <cellStyle name="Standard 7 12 3 3" xfId="37563" xr:uid="{00000000-0005-0000-0000-0000E40D0000}"/>
    <cellStyle name="Standard 7 12 3 4" xfId="51054" xr:uid="{00000000-0005-0000-0000-0000E40D0000}"/>
    <cellStyle name="Standard 7 12 4" xfId="13984" xr:uid="{00000000-0005-0000-0000-0000E40D0000}"/>
    <cellStyle name="Standard 7 12 4 2" xfId="27435" xr:uid="{00000000-0005-0000-0000-0000E40D0000}"/>
    <cellStyle name="Standard 7 12 4 3" xfId="40919" xr:uid="{00000000-0005-0000-0000-0000E40D0000}"/>
    <cellStyle name="Standard 7 12 4 4" xfId="54410" xr:uid="{00000000-0005-0000-0000-0000E40D0000}"/>
    <cellStyle name="Standard 7 12 5" xfId="17366" xr:uid="{00000000-0005-0000-0000-0000E40D0000}"/>
    <cellStyle name="Standard 7 12 6" xfId="30850" xr:uid="{00000000-0005-0000-0000-0000E40D0000}"/>
    <cellStyle name="Standard 7 12 7" xfId="44341" xr:uid="{00000000-0005-0000-0000-0000E40D0000}"/>
    <cellStyle name="Standard 7 13" xfId="1042" xr:uid="{00000000-0005-0000-0000-0000E10D0000}"/>
    <cellStyle name="Standard 7 13 2" xfId="14548" xr:uid="{00000000-0005-0000-0000-0000E10D0000}"/>
    <cellStyle name="Standard 7 13 3" xfId="28013" xr:uid="{00000000-0005-0000-0000-0000E10D0000}"/>
    <cellStyle name="Standard 7 13 4" xfId="41480" xr:uid="{00000000-0005-0000-0000-0000E10D0000}"/>
    <cellStyle name="Standard 7 14" xfId="4443" xr:uid="{00000000-0005-0000-0000-0000E10D0000}"/>
    <cellStyle name="Standard 7 14 2" xfId="17894" xr:uid="{00000000-0005-0000-0000-0000E10D0000}"/>
    <cellStyle name="Standard 7 14 3" xfId="31378" xr:uid="{00000000-0005-0000-0000-0000E10D0000}"/>
    <cellStyle name="Standard 7 14 4" xfId="44869" xr:uid="{00000000-0005-0000-0000-0000E10D0000}"/>
    <cellStyle name="Standard 7 15" xfId="7799" xr:uid="{00000000-0005-0000-0000-0000E10D0000}"/>
    <cellStyle name="Standard 7 15 2" xfId="21250" xr:uid="{00000000-0005-0000-0000-0000E10D0000}"/>
    <cellStyle name="Standard 7 15 3" xfId="34734" xr:uid="{00000000-0005-0000-0000-0000E10D0000}"/>
    <cellStyle name="Standard 7 15 4" xfId="48225" xr:uid="{00000000-0005-0000-0000-0000E10D0000}"/>
    <cellStyle name="Standard 7 16" xfId="11155" xr:uid="{00000000-0005-0000-0000-0000E10D0000}"/>
    <cellStyle name="Standard 7 16 2" xfId="24606" xr:uid="{00000000-0005-0000-0000-0000E10D0000}"/>
    <cellStyle name="Standard 7 16 3" xfId="38090" xr:uid="{00000000-0005-0000-0000-0000E10D0000}"/>
    <cellStyle name="Standard 7 16 4" xfId="51581" xr:uid="{00000000-0005-0000-0000-0000E10D0000}"/>
    <cellStyle name="Standard 7 17" xfId="1024" xr:uid="{00000000-0005-0000-0000-000065000000}"/>
    <cellStyle name="Standard 7 18" xfId="14531" xr:uid="{00000000-0005-0000-0000-000065000000}"/>
    <cellStyle name="Standard 7 19" xfId="27984" xr:uid="{00000000-0005-0000-0000-000065000000}"/>
    <cellStyle name="Standard 7 2" xfId="181" xr:uid="{00000000-0005-0000-0000-000084020000}"/>
    <cellStyle name="Standard 7 2 2" xfId="387" xr:uid="{00000000-0005-0000-0000-000085020000}"/>
    <cellStyle name="Standard 7 20" xfId="41451" xr:uid="{00000000-0005-0000-0000-000065000000}"/>
    <cellStyle name="Standard 7 21" xfId="1003" xr:uid="{00000000-0005-0000-0000-000065000000}"/>
    <cellStyle name="Standard 7 3" xfId="522" xr:uid="{00000000-0005-0000-0000-000086020000}"/>
    <cellStyle name="Standard 7 3 2" xfId="675" xr:uid="{00000000-0005-0000-0000-000087020000}"/>
    <cellStyle name="Standard 7 4" xfId="1111" xr:uid="{00000000-0005-0000-0000-0000E80D0000}"/>
    <cellStyle name="Standard 7 5" xfId="1213" xr:uid="{00000000-0005-0000-0000-0000E90D0000}"/>
    <cellStyle name="Standard 7 5 10" xfId="14676" xr:uid="{00000000-0005-0000-0000-0000E90D0000}"/>
    <cellStyle name="Standard 7 5 11" xfId="28159" xr:uid="{00000000-0005-0000-0000-0000E90D0000}"/>
    <cellStyle name="Standard 7 5 12" xfId="41650" xr:uid="{00000000-0005-0000-0000-0000E90D0000}"/>
    <cellStyle name="Standard 7 5 2" xfId="1444" xr:uid="{00000000-0005-0000-0000-0000EA0D0000}"/>
    <cellStyle name="Standard 7 5 2 10" xfId="28409" xr:uid="{00000000-0005-0000-0000-0000EA0D0000}"/>
    <cellStyle name="Standard 7 5 2 11" xfId="41900" xr:uid="{00000000-0005-0000-0000-0000EA0D0000}"/>
    <cellStyle name="Standard 7 5 2 2" xfId="2018" xr:uid="{00000000-0005-0000-0000-0000EB0D0000}"/>
    <cellStyle name="Standard 7 5 2 2 2" xfId="3158" xr:uid="{00000000-0005-0000-0000-0000EC0D0000}"/>
    <cellStyle name="Standard 7 5 2 2 2 2" xfId="6519" xr:uid="{00000000-0005-0000-0000-0000EC0D0000}"/>
    <cellStyle name="Standard 7 5 2 2 2 2 2" xfId="19970" xr:uid="{00000000-0005-0000-0000-0000EC0D0000}"/>
    <cellStyle name="Standard 7 5 2 2 2 2 3" xfId="33454" xr:uid="{00000000-0005-0000-0000-0000EC0D0000}"/>
    <cellStyle name="Standard 7 5 2 2 2 2 4" xfId="46945" xr:uid="{00000000-0005-0000-0000-0000EC0D0000}"/>
    <cellStyle name="Standard 7 5 2 2 2 3" xfId="9875" xr:uid="{00000000-0005-0000-0000-0000EC0D0000}"/>
    <cellStyle name="Standard 7 5 2 2 2 3 2" xfId="23326" xr:uid="{00000000-0005-0000-0000-0000EC0D0000}"/>
    <cellStyle name="Standard 7 5 2 2 2 3 3" xfId="36810" xr:uid="{00000000-0005-0000-0000-0000EC0D0000}"/>
    <cellStyle name="Standard 7 5 2 2 2 3 4" xfId="50301" xr:uid="{00000000-0005-0000-0000-0000EC0D0000}"/>
    <cellStyle name="Standard 7 5 2 2 2 4" xfId="13231" xr:uid="{00000000-0005-0000-0000-0000EC0D0000}"/>
    <cellStyle name="Standard 7 5 2 2 2 4 2" xfId="26682" xr:uid="{00000000-0005-0000-0000-0000EC0D0000}"/>
    <cellStyle name="Standard 7 5 2 2 2 4 3" xfId="40166" xr:uid="{00000000-0005-0000-0000-0000EC0D0000}"/>
    <cellStyle name="Standard 7 5 2 2 2 4 4" xfId="53657" xr:uid="{00000000-0005-0000-0000-0000EC0D0000}"/>
    <cellStyle name="Standard 7 5 2 2 2 5" xfId="16613" xr:uid="{00000000-0005-0000-0000-0000EC0D0000}"/>
    <cellStyle name="Standard 7 5 2 2 2 6" xfId="30097" xr:uid="{00000000-0005-0000-0000-0000EC0D0000}"/>
    <cellStyle name="Standard 7 5 2 2 2 7" xfId="43588" xr:uid="{00000000-0005-0000-0000-0000EC0D0000}"/>
    <cellStyle name="Standard 7 5 2 2 3" xfId="5392" xr:uid="{00000000-0005-0000-0000-0000EB0D0000}"/>
    <cellStyle name="Standard 7 5 2 2 3 2" xfId="18843" xr:uid="{00000000-0005-0000-0000-0000EB0D0000}"/>
    <cellStyle name="Standard 7 5 2 2 3 3" xfId="32327" xr:uid="{00000000-0005-0000-0000-0000EB0D0000}"/>
    <cellStyle name="Standard 7 5 2 2 3 4" xfId="45818" xr:uid="{00000000-0005-0000-0000-0000EB0D0000}"/>
    <cellStyle name="Standard 7 5 2 2 4" xfId="8748" xr:uid="{00000000-0005-0000-0000-0000EB0D0000}"/>
    <cellStyle name="Standard 7 5 2 2 4 2" xfId="22199" xr:uid="{00000000-0005-0000-0000-0000EB0D0000}"/>
    <cellStyle name="Standard 7 5 2 2 4 3" xfId="35683" xr:uid="{00000000-0005-0000-0000-0000EB0D0000}"/>
    <cellStyle name="Standard 7 5 2 2 4 4" xfId="49174" xr:uid="{00000000-0005-0000-0000-0000EB0D0000}"/>
    <cellStyle name="Standard 7 5 2 2 5" xfId="12104" xr:uid="{00000000-0005-0000-0000-0000EB0D0000}"/>
    <cellStyle name="Standard 7 5 2 2 5 2" xfId="25555" xr:uid="{00000000-0005-0000-0000-0000EB0D0000}"/>
    <cellStyle name="Standard 7 5 2 2 5 3" xfId="39039" xr:uid="{00000000-0005-0000-0000-0000EB0D0000}"/>
    <cellStyle name="Standard 7 5 2 2 5 4" xfId="52530" xr:uid="{00000000-0005-0000-0000-0000EB0D0000}"/>
    <cellStyle name="Standard 7 5 2 2 6" xfId="15486" xr:uid="{00000000-0005-0000-0000-0000EB0D0000}"/>
    <cellStyle name="Standard 7 5 2 2 7" xfId="28970" xr:uid="{00000000-0005-0000-0000-0000EB0D0000}"/>
    <cellStyle name="Standard 7 5 2 2 8" xfId="42461" xr:uid="{00000000-0005-0000-0000-0000EB0D0000}"/>
    <cellStyle name="Standard 7 5 2 3" xfId="2598" xr:uid="{00000000-0005-0000-0000-0000ED0D0000}"/>
    <cellStyle name="Standard 7 5 2 3 2" xfId="5959" xr:uid="{00000000-0005-0000-0000-0000ED0D0000}"/>
    <cellStyle name="Standard 7 5 2 3 2 2" xfId="19410" xr:uid="{00000000-0005-0000-0000-0000ED0D0000}"/>
    <cellStyle name="Standard 7 5 2 3 2 3" xfId="32894" xr:uid="{00000000-0005-0000-0000-0000ED0D0000}"/>
    <cellStyle name="Standard 7 5 2 3 2 4" xfId="46385" xr:uid="{00000000-0005-0000-0000-0000ED0D0000}"/>
    <cellStyle name="Standard 7 5 2 3 3" xfId="9315" xr:uid="{00000000-0005-0000-0000-0000ED0D0000}"/>
    <cellStyle name="Standard 7 5 2 3 3 2" xfId="22766" xr:uid="{00000000-0005-0000-0000-0000ED0D0000}"/>
    <cellStyle name="Standard 7 5 2 3 3 3" xfId="36250" xr:uid="{00000000-0005-0000-0000-0000ED0D0000}"/>
    <cellStyle name="Standard 7 5 2 3 3 4" xfId="49741" xr:uid="{00000000-0005-0000-0000-0000ED0D0000}"/>
    <cellStyle name="Standard 7 5 2 3 4" xfId="12671" xr:uid="{00000000-0005-0000-0000-0000ED0D0000}"/>
    <cellStyle name="Standard 7 5 2 3 4 2" xfId="26122" xr:uid="{00000000-0005-0000-0000-0000ED0D0000}"/>
    <cellStyle name="Standard 7 5 2 3 4 3" xfId="39606" xr:uid="{00000000-0005-0000-0000-0000ED0D0000}"/>
    <cellStyle name="Standard 7 5 2 3 4 4" xfId="53097" xr:uid="{00000000-0005-0000-0000-0000ED0D0000}"/>
    <cellStyle name="Standard 7 5 2 3 5" xfId="16053" xr:uid="{00000000-0005-0000-0000-0000ED0D0000}"/>
    <cellStyle name="Standard 7 5 2 3 6" xfId="29537" xr:uid="{00000000-0005-0000-0000-0000ED0D0000}"/>
    <cellStyle name="Standard 7 5 2 3 7" xfId="43028" xr:uid="{00000000-0005-0000-0000-0000ED0D0000}"/>
    <cellStyle name="Standard 7 5 2 4" xfId="3703" xr:uid="{00000000-0005-0000-0000-0000EE0D0000}"/>
    <cellStyle name="Standard 7 5 2 4 2" xfId="7064" xr:uid="{00000000-0005-0000-0000-0000EE0D0000}"/>
    <cellStyle name="Standard 7 5 2 4 2 2" xfId="20515" xr:uid="{00000000-0005-0000-0000-0000EE0D0000}"/>
    <cellStyle name="Standard 7 5 2 4 2 3" xfId="33999" xr:uid="{00000000-0005-0000-0000-0000EE0D0000}"/>
    <cellStyle name="Standard 7 5 2 4 2 4" xfId="47490" xr:uid="{00000000-0005-0000-0000-0000EE0D0000}"/>
    <cellStyle name="Standard 7 5 2 4 3" xfId="10420" xr:uid="{00000000-0005-0000-0000-0000EE0D0000}"/>
    <cellStyle name="Standard 7 5 2 4 3 2" xfId="23871" xr:uid="{00000000-0005-0000-0000-0000EE0D0000}"/>
    <cellStyle name="Standard 7 5 2 4 3 3" xfId="37355" xr:uid="{00000000-0005-0000-0000-0000EE0D0000}"/>
    <cellStyle name="Standard 7 5 2 4 3 4" xfId="50846" xr:uid="{00000000-0005-0000-0000-0000EE0D0000}"/>
    <cellStyle name="Standard 7 5 2 4 4" xfId="13776" xr:uid="{00000000-0005-0000-0000-0000EE0D0000}"/>
    <cellStyle name="Standard 7 5 2 4 4 2" xfId="27227" xr:uid="{00000000-0005-0000-0000-0000EE0D0000}"/>
    <cellStyle name="Standard 7 5 2 4 4 3" xfId="40711" xr:uid="{00000000-0005-0000-0000-0000EE0D0000}"/>
    <cellStyle name="Standard 7 5 2 4 4 4" xfId="54202" xr:uid="{00000000-0005-0000-0000-0000EE0D0000}"/>
    <cellStyle name="Standard 7 5 2 4 5" xfId="17158" xr:uid="{00000000-0005-0000-0000-0000EE0D0000}"/>
    <cellStyle name="Standard 7 5 2 4 6" xfId="30642" xr:uid="{00000000-0005-0000-0000-0000EE0D0000}"/>
    <cellStyle name="Standard 7 5 2 4 7" xfId="44133" xr:uid="{00000000-0005-0000-0000-0000EE0D0000}"/>
    <cellStyle name="Standard 7 5 2 5" xfId="4283" xr:uid="{00000000-0005-0000-0000-0000EF0D0000}"/>
    <cellStyle name="Standard 7 5 2 5 2" xfId="7640" xr:uid="{00000000-0005-0000-0000-0000EF0D0000}"/>
    <cellStyle name="Standard 7 5 2 5 2 2" xfId="21091" xr:uid="{00000000-0005-0000-0000-0000EF0D0000}"/>
    <cellStyle name="Standard 7 5 2 5 2 3" xfId="34575" xr:uid="{00000000-0005-0000-0000-0000EF0D0000}"/>
    <cellStyle name="Standard 7 5 2 5 2 4" xfId="48066" xr:uid="{00000000-0005-0000-0000-0000EF0D0000}"/>
    <cellStyle name="Standard 7 5 2 5 3" xfId="10996" xr:uid="{00000000-0005-0000-0000-0000EF0D0000}"/>
    <cellStyle name="Standard 7 5 2 5 3 2" xfId="24447" xr:uid="{00000000-0005-0000-0000-0000EF0D0000}"/>
    <cellStyle name="Standard 7 5 2 5 3 3" xfId="37931" xr:uid="{00000000-0005-0000-0000-0000EF0D0000}"/>
    <cellStyle name="Standard 7 5 2 5 3 4" xfId="51422" xr:uid="{00000000-0005-0000-0000-0000EF0D0000}"/>
    <cellStyle name="Standard 7 5 2 5 4" xfId="14352" xr:uid="{00000000-0005-0000-0000-0000EF0D0000}"/>
    <cellStyle name="Standard 7 5 2 5 4 2" xfId="27803" xr:uid="{00000000-0005-0000-0000-0000EF0D0000}"/>
    <cellStyle name="Standard 7 5 2 5 4 3" xfId="41287" xr:uid="{00000000-0005-0000-0000-0000EF0D0000}"/>
    <cellStyle name="Standard 7 5 2 5 4 4" xfId="54778" xr:uid="{00000000-0005-0000-0000-0000EF0D0000}"/>
    <cellStyle name="Standard 7 5 2 5 5" xfId="17734" xr:uid="{00000000-0005-0000-0000-0000EF0D0000}"/>
    <cellStyle name="Standard 7 5 2 5 6" xfId="31218" xr:uid="{00000000-0005-0000-0000-0000EF0D0000}"/>
    <cellStyle name="Standard 7 5 2 5 7" xfId="44709" xr:uid="{00000000-0005-0000-0000-0000EF0D0000}"/>
    <cellStyle name="Standard 7 5 2 6" xfId="4833" xr:uid="{00000000-0005-0000-0000-0000EA0D0000}"/>
    <cellStyle name="Standard 7 5 2 6 2" xfId="18284" xr:uid="{00000000-0005-0000-0000-0000EA0D0000}"/>
    <cellStyle name="Standard 7 5 2 6 3" xfId="31768" xr:uid="{00000000-0005-0000-0000-0000EA0D0000}"/>
    <cellStyle name="Standard 7 5 2 6 4" xfId="45259" xr:uid="{00000000-0005-0000-0000-0000EA0D0000}"/>
    <cellStyle name="Standard 7 5 2 7" xfId="8189" xr:uid="{00000000-0005-0000-0000-0000EA0D0000}"/>
    <cellStyle name="Standard 7 5 2 7 2" xfId="21640" xr:uid="{00000000-0005-0000-0000-0000EA0D0000}"/>
    <cellStyle name="Standard 7 5 2 7 3" xfId="35124" xr:uid="{00000000-0005-0000-0000-0000EA0D0000}"/>
    <cellStyle name="Standard 7 5 2 7 4" xfId="48615" xr:uid="{00000000-0005-0000-0000-0000EA0D0000}"/>
    <cellStyle name="Standard 7 5 2 8" xfId="11545" xr:uid="{00000000-0005-0000-0000-0000EA0D0000}"/>
    <cellStyle name="Standard 7 5 2 8 2" xfId="24996" xr:uid="{00000000-0005-0000-0000-0000EA0D0000}"/>
    <cellStyle name="Standard 7 5 2 8 3" xfId="38480" xr:uid="{00000000-0005-0000-0000-0000EA0D0000}"/>
    <cellStyle name="Standard 7 5 2 8 4" xfId="51971" xr:uid="{00000000-0005-0000-0000-0000EA0D0000}"/>
    <cellStyle name="Standard 7 5 2 9" xfId="14926" xr:uid="{00000000-0005-0000-0000-0000EA0D0000}"/>
    <cellStyle name="Standard 7 5 3" xfId="1769" xr:uid="{00000000-0005-0000-0000-0000F00D0000}"/>
    <cellStyle name="Standard 7 5 3 2" xfId="2908" xr:uid="{00000000-0005-0000-0000-0000F10D0000}"/>
    <cellStyle name="Standard 7 5 3 2 2" xfId="6269" xr:uid="{00000000-0005-0000-0000-0000F10D0000}"/>
    <cellStyle name="Standard 7 5 3 2 2 2" xfId="19720" xr:uid="{00000000-0005-0000-0000-0000F10D0000}"/>
    <cellStyle name="Standard 7 5 3 2 2 3" xfId="33204" xr:uid="{00000000-0005-0000-0000-0000F10D0000}"/>
    <cellStyle name="Standard 7 5 3 2 2 4" xfId="46695" xr:uid="{00000000-0005-0000-0000-0000F10D0000}"/>
    <cellStyle name="Standard 7 5 3 2 3" xfId="9625" xr:uid="{00000000-0005-0000-0000-0000F10D0000}"/>
    <cellStyle name="Standard 7 5 3 2 3 2" xfId="23076" xr:uid="{00000000-0005-0000-0000-0000F10D0000}"/>
    <cellStyle name="Standard 7 5 3 2 3 3" xfId="36560" xr:uid="{00000000-0005-0000-0000-0000F10D0000}"/>
    <cellStyle name="Standard 7 5 3 2 3 4" xfId="50051" xr:uid="{00000000-0005-0000-0000-0000F10D0000}"/>
    <cellStyle name="Standard 7 5 3 2 4" xfId="12981" xr:uid="{00000000-0005-0000-0000-0000F10D0000}"/>
    <cellStyle name="Standard 7 5 3 2 4 2" xfId="26432" xr:uid="{00000000-0005-0000-0000-0000F10D0000}"/>
    <cellStyle name="Standard 7 5 3 2 4 3" xfId="39916" xr:uid="{00000000-0005-0000-0000-0000F10D0000}"/>
    <cellStyle name="Standard 7 5 3 2 4 4" xfId="53407" xr:uid="{00000000-0005-0000-0000-0000F10D0000}"/>
    <cellStyle name="Standard 7 5 3 2 5" xfId="16363" xr:uid="{00000000-0005-0000-0000-0000F10D0000}"/>
    <cellStyle name="Standard 7 5 3 2 6" xfId="29847" xr:uid="{00000000-0005-0000-0000-0000F10D0000}"/>
    <cellStyle name="Standard 7 5 3 2 7" xfId="43338" xr:uid="{00000000-0005-0000-0000-0000F10D0000}"/>
    <cellStyle name="Standard 7 5 3 3" xfId="5142" xr:uid="{00000000-0005-0000-0000-0000F00D0000}"/>
    <cellStyle name="Standard 7 5 3 3 2" xfId="18593" xr:uid="{00000000-0005-0000-0000-0000F00D0000}"/>
    <cellStyle name="Standard 7 5 3 3 3" xfId="32077" xr:uid="{00000000-0005-0000-0000-0000F00D0000}"/>
    <cellStyle name="Standard 7 5 3 3 4" xfId="45568" xr:uid="{00000000-0005-0000-0000-0000F00D0000}"/>
    <cellStyle name="Standard 7 5 3 4" xfId="8498" xr:uid="{00000000-0005-0000-0000-0000F00D0000}"/>
    <cellStyle name="Standard 7 5 3 4 2" xfId="21949" xr:uid="{00000000-0005-0000-0000-0000F00D0000}"/>
    <cellStyle name="Standard 7 5 3 4 3" xfId="35433" xr:uid="{00000000-0005-0000-0000-0000F00D0000}"/>
    <cellStyle name="Standard 7 5 3 4 4" xfId="48924" xr:uid="{00000000-0005-0000-0000-0000F00D0000}"/>
    <cellStyle name="Standard 7 5 3 5" xfId="11854" xr:uid="{00000000-0005-0000-0000-0000F00D0000}"/>
    <cellStyle name="Standard 7 5 3 5 2" xfId="25305" xr:uid="{00000000-0005-0000-0000-0000F00D0000}"/>
    <cellStyle name="Standard 7 5 3 5 3" xfId="38789" xr:uid="{00000000-0005-0000-0000-0000F00D0000}"/>
    <cellStyle name="Standard 7 5 3 5 4" xfId="52280" xr:uid="{00000000-0005-0000-0000-0000F00D0000}"/>
    <cellStyle name="Standard 7 5 3 6" xfId="15236" xr:uid="{00000000-0005-0000-0000-0000F00D0000}"/>
    <cellStyle name="Standard 7 5 3 7" xfId="28720" xr:uid="{00000000-0005-0000-0000-0000F00D0000}"/>
    <cellStyle name="Standard 7 5 3 8" xfId="42211" xr:uid="{00000000-0005-0000-0000-0000F00D0000}"/>
    <cellStyle name="Standard 7 5 4" xfId="2347" xr:uid="{00000000-0005-0000-0000-0000F20D0000}"/>
    <cellStyle name="Standard 7 5 4 2" xfId="5709" xr:uid="{00000000-0005-0000-0000-0000F20D0000}"/>
    <cellStyle name="Standard 7 5 4 2 2" xfId="19160" xr:uid="{00000000-0005-0000-0000-0000F20D0000}"/>
    <cellStyle name="Standard 7 5 4 2 3" xfId="32644" xr:uid="{00000000-0005-0000-0000-0000F20D0000}"/>
    <cellStyle name="Standard 7 5 4 2 4" xfId="46135" xr:uid="{00000000-0005-0000-0000-0000F20D0000}"/>
    <cellStyle name="Standard 7 5 4 3" xfId="9065" xr:uid="{00000000-0005-0000-0000-0000F20D0000}"/>
    <cellStyle name="Standard 7 5 4 3 2" xfId="22516" xr:uid="{00000000-0005-0000-0000-0000F20D0000}"/>
    <cellStyle name="Standard 7 5 4 3 3" xfId="36000" xr:uid="{00000000-0005-0000-0000-0000F20D0000}"/>
    <cellStyle name="Standard 7 5 4 3 4" xfId="49491" xr:uid="{00000000-0005-0000-0000-0000F20D0000}"/>
    <cellStyle name="Standard 7 5 4 4" xfId="12421" xr:uid="{00000000-0005-0000-0000-0000F20D0000}"/>
    <cellStyle name="Standard 7 5 4 4 2" xfId="25872" xr:uid="{00000000-0005-0000-0000-0000F20D0000}"/>
    <cellStyle name="Standard 7 5 4 4 3" xfId="39356" xr:uid="{00000000-0005-0000-0000-0000F20D0000}"/>
    <cellStyle name="Standard 7 5 4 4 4" xfId="52847" xr:uid="{00000000-0005-0000-0000-0000F20D0000}"/>
    <cellStyle name="Standard 7 5 4 5" xfId="15803" xr:uid="{00000000-0005-0000-0000-0000F20D0000}"/>
    <cellStyle name="Standard 7 5 4 6" xfId="29287" xr:uid="{00000000-0005-0000-0000-0000F20D0000}"/>
    <cellStyle name="Standard 7 5 4 7" xfId="42778" xr:uid="{00000000-0005-0000-0000-0000F20D0000}"/>
    <cellStyle name="Standard 7 5 5" xfId="3453" xr:uid="{00000000-0005-0000-0000-0000F30D0000}"/>
    <cellStyle name="Standard 7 5 5 2" xfId="6814" xr:uid="{00000000-0005-0000-0000-0000F30D0000}"/>
    <cellStyle name="Standard 7 5 5 2 2" xfId="20265" xr:uid="{00000000-0005-0000-0000-0000F30D0000}"/>
    <cellStyle name="Standard 7 5 5 2 3" xfId="33749" xr:uid="{00000000-0005-0000-0000-0000F30D0000}"/>
    <cellStyle name="Standard 7 5 5 2 4" xfId="47240" xr:uid="{00000000-0005-0000-0000-0000F30D0000}"/>
    <cellStyle name="Standard 7 5 5 3" xfId="10170" xr:uid="{00000000-0005-0000-0000-0000F30D0000}"/>
    <cellStyle name="Standard 7 5 5 3 2" xfId="23621" xr:uid="{00000000-0005-0000-0000-0000F30D0000}"/>
    <cellStyle name="Standard 7 5 5 3 3" xfId="37105" xr:uid="{00000000-0005-0000-0000-0000F30D0000}"/>
    <cellStyle name="Standard 7 5 5 3 4" xfId="50596" xr:uid="{00000000-0005-0000-0000-0000F30D0000}"/>
    <cellStyle name="Standard 7 5 5 4" xfId="13526" xr:uid="{00000000-0005-0000-0000-0000F30D0000}"/>
    <cellStyle name="Standard 7 5 5 4 2" xfId="26977" xr:uid="{00000000-0005-0000-0000-0000F30D0000}"/>
    <cellStyle name="Standard 7 5 5 4 3" xfId="40461" xr:uid="{00000000-0005-0000-0000-0000F30D0000}"/>
    <cellStyle name="Standard 7 5 5 4 4" xfId="53952" xr:uid="{00000000-0005-0000-0000-0000F30D0000}"/>
    <cellStyle name="Standard 7 5 5 5" xfId="16908" xr:uid="{00000000-0005-0000-0000-0000F30D0000}"/>
    <cellStyle name="Standard 7 5 5 6" xfId="30392" xr:uid="{00000000-0005-0000-0000-0000F30D0000}"/>
    <cellStyle name="Standard 7 5 5 7" xfId="43883" xr:uid="{00000000-0005-0000-0000-0000F30D0000}"/>
    <cellStyle name="Standard 7 5 6" xfId="4033" xr:uid="{00000000-0005-0000-0000-0000F40D0000}"/>
    <cellStyle name="Standard 7 5 6 2" xfId="7390" xr:uid="{00000000-0005-0000-0000-0000F40D0000}"/>
    <cellStyle name="Standard 7 5 6 2 2" xfId="20841" xr:uid="{00000000-0005-0000-0000-0000F40D0000}"/>
    <cellStyle name="Standard 7 5 6 2 3" xfId="34325" xr:uid="{00000000-0005-0000-0000-0000F40D0000}"/>
    <cellStyle name="Standard 7 5 6 2 4" xfId="47816" xr:uid="{00000000-0005-0000-0000-0000F40D0000}"/>
    <cellStyle name="Standard 7 5 6 3" xfId="10746" xr:uid="{00000000-0005-0000-0000-0000F40D0000}"/>
    <cellStyle name="Standard 7 5 6 3 2" xfId="24197" xr:uid="{00000000-0005-0000-0000-0000F40D0000}"/>
    <cellStyle name="Standard 7 5 6 3 3" xfId="37681" xr:uid="{00000000-0005-0000-0000-0000F40D0000}"/>
    <cellStyle name="Standard 7 5 6 3 4" xfId="51172" xr:uid="{00000000-0005-0000-0000-0000F40D0000}"/>
    <cellStyle name="Standard 7 5 6 4" xfId="14102" xr:uid="{00000000-0005-0000-0000-0000F40D0000}"/>
    <cellStyle name="Standard 7 5 6 4 2" xfId="27553" xr:uid="{00000000-0005-0000-0000-0000F40D0000}"/>
    <cellStyle name="Standard 7 5 6 4 3" xfId="41037" xr:uid="{00000000-0005-0000-0000-0000F40D0000}"/>
    <cellStyle name="Standard 7 5 6 4 4" xfId="54528" xr:uid="{00000000-0005-0000-0000-0000F40D0000}"/>
    <cellStyle name="Standard 7 5 6 5" xfId="17484" xr:uid="{00000000-0005-0000-0000-0000F40D0000}"/>
    <cellStyle name="Standard 7 5 6 6" xfId="30968" xr:uid="{00000000-0005-0000-0000-0000F40D0000}"/>
    <cellStyle name="Standard 7 5 6 7" xfId="44459" xr:uid="{00000000-0005-0000-0000-0000F40D0000}"/>
    <cellStyle name="Standard 7 5 7" xfId="4583" xr:uid="{00000000-0005-0000-0000-0000E90D0000}"/>
    <cellStyle name="Standard 7 5 7 2" xfId="18034" xr:uid="{00000000-0005-0000-0000-0000E90D0000}"/>
    <cellStyle name="Standard 7 5 7 3" xfId="31518" xr:uid="{00000000-0005-0000-0000-0000E90D0000}"/>
    <cellStyle name="Standard 7 5 7 4" xfId="45009" xr:uid="{00000000-0005-0000-0000-0000E90D0000}"/>
    <cellStyle name="Standard 7 5 8" xfId="7939" xr:uid="{00000000-0005-0000-0000-0000E90D0000}"/>
    <cellStyle name="Standard 7 5 8 2" xfId="21390" xr:uid="{00000000-0005-0000-0000-0000E90D0000}"/>
    <cellStyle name="Standard 7 5 8 3" xfId="34874" xr:uid="{00000000-0005-0000-0000-0000E90D0000}"/>
    <cellStyle name="Standard 7 5 8 4" xfId="48365" xr:uid="{00000000-0005-0000-0000-0000E90D0000}"/>
    <cellStyle name="Standard 7 5 9" xfId="11295" xr:uid="{00000000-0005-0000-0000-0000E90D0000}"/>
    <cellStyle name="Standard 7 5 9 2" xfId="24746" xr:uid="{00000000-0005-0000-0000-0000E90D0000}"/>
    <cellStyle name="Standard 7 5 9 3" xfId="38230" xr:uid="{00000000-0005-0000-0000-0000E90D0000}"/>
    <cellStyle name="Standard 7 5 9 4" xfId="51721" xr:uid="{00000000-0005-0000-0000-0000E90D0000}"/>
    <cellStyle name="Standard 7 6" xfId="1335" xr:uid="{00000000-0005-0000-0000-0000F50D0000}"/>
    <cellStyle name="Standard 7 6 10" xfId="28296" xr:uid="{00000000-0005-0000-0000-0000F50D0000}"/>
    <cellStyle name="Standard 7 6 11" xfId="41787" xr:uid="{00000000-0005-0000-0000-0000F50D0000}"/>
    <cellStyle name="Standard 7 6 2" xfId="1905" xr:uid="{00000000-0005-0000-0000-0000F60D0000}"/>
    <cellStyle name="Standard 7 6 2 2" xfId="3045" xr:uid="{00000000-0005-0000-0000-0000F70D0000}"/>
    <cellStyle name="Standard 7 6 2 2 2" xfId="6406" xr:uid="{00000000-0005-0000-0000-0000F70D0000}"/>
    <cellStyle name="Standard 7 6 2 2 2 2" xfId="19857" xr:uid="{00000000-0005-0000-0000-0000F70D0000}"/>
    <cellStyle name="Standard 7 6 2 2 2 3" xfId="33341" xr:uid="{00000000-0005-0000-0000-0000F70D0000}"/>
    <cellStyle name="Standard 7 6 2 2 2 4" xfId="46832" xr:uid="{00000000-0005-0000-0000-0000F70D0000}"/>
    <cellStyle name="Standard 7 6 2 2 3" xfId="9762" xr:uid="{00000000-0005-0000-0000-0000F70D0000}"/>
    <cellStyle name="Standard 7 6 2 2 3 2" xfId="23213" xr:uid="{00000000-0005-0000-0000-0000F70D0000}"/>
    <cellStyle name="Standard 7 6 2 2 3 3" xfId="36697" xr:uid="{00000000-0005-0000-0000-0000F70D0000}"/>
    <cellStyle name="Standard 7 6 2 2 3 4" xfId="50188" xr:uid="{00000000-0005-0000-0000-0000F70D0000}"/>
    <cellStyle name="Standard 7 6 2 2 4" xfId="13118" xr:uid="{00000000-0005-0000-0000-0000F70D0000}"/>
    <cellStyle name="Standard 7 6 2 2 4 2" xfId="26569" xr:uid="{00000000-0005-0000-0000-0000F70D0000}"/>
    <cellStyle name="Standard 7 6 2 2 4 3" xfId="40053" xr:uid="{00000000-0005-0000-0000-0000F70D0000}"/>
    <cellStyle name="Standard 7 6 2 2 4 4" xfId="53544" xr:uid="{00000000-0005-0000-0000-0000F70D0000}"/>
    <cellStyle name="Standard 7 6 2 2 5" xfId="16500" xr:uid="{00000000-0005-0000-0000-0000F70D0000}"/>
    <cellStyle name="Standard 7 6 2 2 6" xfId="29984" xr:uid="{00000000-0005-0000-0000-0000F70D0000}"/>
    <cellStyle name="Standard 7 6 2 2 7" xfId="43475" xr:uid="{00000000-0005-0000-0000-0000F70D0000}"/>
    <cellStyle name="Standard 7 6 2 3" xfId="5279" xr:uid="{00000000-0005-0000-0000-0000F60D0000}"/>
    <cellStyle name="Standard 7 6 2 3 2" xfId="18730" xr:uid="{00000000-0005-0000-0000-0000F60D0000}"/>
    <cellStyle name="Standard 7 6 2 3 3" xfId="32214" xr:uid="{00000000-0005-0000-0000-0000F60D0000}"/>
    <cellStyle name="Standard 7 6 2 3 4" xfId="45705" xr:uid="{00000000-0005-0000-0000-0000F60D0000}"/>
    <cellStyle name="Standard 7 6 2 4" xfId="8635" xr:uid="{00000000-0005-0000-0000-0000F60D0000}"/>
    <cellStyle name="Standard 7 6 2 4 2" xfId="22086" xr:uid="{00000000-0005-0000-0000-0000F60D0000}"/>
    <cellStyle name="Standard 7 6 2 4 3" xfId="35570" xr:uid="{00000000-0005-0000-0000-0000F60D0000}"/>
    <cellStyle name="Standard 7 6 2 4 4" xfId="49061" xr:uid="{00000000-0005-0000-0000-0000F60D0000}"/>
    <cellStyle name="Standard 7 6 2 5" xfId="11991" xr:uid="{00000000-0005-0000-0000-0000F60D0000}"/>
    <cellStyle name="Standard 7 6 2 5 2" xfId="25442" xr:uid="{00000000-0005-0000-0000-0000F60D0000}"/>
    <cellStyle name="Standard 7 6 2 5 3" xfId="38926" xr:uid="{00000000-0005-0000-0000-0000F60D0000}"/>
    <cellStyle name="Standard 7 6 2 5 4" xfId="52417" xr:uid="{00000000-0005-0000-0000-0000F60D0000}"/>
    <cellStyle name="Standard 7 6 2 6" xfId="15373" xr:uid="{00000000-0005-0000-0000-0000F60D0000}"/>
    <cellStyle name="Standard 7 6 2 7" xfId="28857" xr:uid="{00000000-0005-0000-0000-0000F60D0000}"/>
    <cellStyle name="Standard 7 6 2 8" xfId="42348" xr:uid="{00000000-0005-0000-0000-0000F60D0000}"/>
    <cellStyle name="Standard 7 6 3" xfId="2485" xr:uid="{00000000-0005-0000-0000-0000F80D0000}"/>
    <cellStyle name="Standard 7 6 3 2" xfId="5846" xr:uid="{00000000-0005-0000-0000-0000F80D0000}"/>
    <cellStyle name="Standard 7 6 3 2 2" xfId="19297" xr:uid="{00000000-0005-0000-0000-0000F80D0000}"/>
    <cellStyle name="Standard 7 6 3 2 3" xfId="32781" xr:uid="{00000000-0005-0000-0000-0000F80D0000}"/>
    <cellStyle name="Standard 7 6 3 2 4" xfId="46272" xr:uid="{00000000-0005-0000-0000-0000F80D0000}"/>
    <cellStyle name="Standard 7 6 3 3" xfId="9202" xr:uid="{00000000-0005-0000-0000-0000F80D0000}"/>
    <cellStyle name="Standard 7 6 3 3 2" xfId="22653" xr:uid="{00000000-0005-0000-0000-0000F80D0000}"/>
    <cellStyle name="Standard 7 6 3 3 3" xfId="36137" xr:uid="{00000000-0005-0000-0000-0000F80D0000}"/>
    <cellStyle name="Standard 7 6 3 3 4" xfId="49628" xr:uid="{00000000-0005-0000-0000-0000F80D0000}"/>
    <cellStyle name="Standard 7 6 3 4" xfId="12558" xr:uid="{00000000-0005-0000-0000-0000F80D0000}"/>
    <cellStyle name="Standard 7 6 3 4 2" xfId="26009" xr:uid="{00000000-0005-0000-0000-0000F80D0000}"/>
    <cellStyle name="Standard 7 6 3 4 3" xfId="39493" xr:uid="{00000000-0005-0000-0000-0000F80D0000}"/>
    <cellStyle name="Standard 7 6 3 4 4" xfId="52984" xr:uid="{00000000-0005-0000-0000-0000F80D0000}"/>
    <cellStyle name="Standard 7 6 3 5" xfId="15940" xr:uid="{00000000-0005-0000-0000-0000F80D0000}"/>
    <cellStyle name="Standard 7 6 3 6" xfId="29424" xr:uid="{00000000-0005-0000-0000-0000F80D0000}"/>
    <cellStyle name="Standard 7 6 3 7" xfId="42915" xr:uid="{00000000-0005-0000-0000-0000F80D0000}"/>
    <cellStyle name="Standard 7 6 4" xfId="3590" xr:uid="{00000000-0005-0000-0000-0000F90D0000}"/>
    <cellStyle name="Standard 7 6 4 2" xfId="6951" xr:uid="{00000000-0005-0000-0000-0000F90D0000}"/>
    <cellStyle name="Standard 7 6 4 2 2" xfId="20402" xr:uid="{00000000-0005-0000-0000-0000F90D0000}"/>
    <cellStyle name="Standard 7 6 4 2 3" xfId="33886" xr:uid="{00000000-0005-0000-0000-0000F90D0000}"/>
    <cellStyle name="Standard 7 6 4 2 4" xfId="47377" xr:uid="{00000000-0005-0000-0000-0000F90D0000}"/>
    <cellStyle name="Standard 7 6 4 3" xfId="10307" xr:uid="{00000000-0005-0000-0000-0000F90D0000}"/>
    <cellStyle name="Standard 7 6 4 3 2" xfId="23758" xr:uid="{00000000-0005-0000-0000-0000F90D0000}"/>
    <cellStyle name="Standard 7 6 4 3 3" xfId="37242" xr:uid="{00000000-0005-0000-0000-0000F90D0000}"/>
    <cellStyle name="Standard 7 6 4 3 4" xfId="50733" xr:uid="{00000000-0005-0000-0000-0000F90D0000}"/>
    <cellStyle name="Standard 7 6 4 4" xfId="13663" xr:uid="{00000000-0005-0000-0000-0000F90D0000}"/>
    <cellStyle name="Standard 7 6 4 4 2" xfId="27114" xr:uid="{00000000-0005-0000-0000-0000F90D0000}"/>
    <cellStyle name="Standard 7 6 4 4 3" xfId="40598" xr:uid="{00000000-0005-0000-0000-0000F90D0000}"/>
    <cellStyle name="Standard 7 6 4 4 4" xfId="54089" xr:uid="{00000000-0005-0000-0000-0000F90D0000}"/>
    <cellStyle name="Standard 7 6 4 5" xfId="17045" xr:uid="{00000000-0005-0000-0000-0000F90D0000}"/>
    <cellStyle name="Standard 7 6 4 6" xfId="30529" xr:uid="{00000000-0005-0000-0000-0000F90D0000}"/>
    <cellStyle name="Standard 7 6 4 7" xfId="44020" xr:uid="{00000000-0005-0000-0000-0000F90D0000}"/>
    <cellStyle name="Standard 7 6 5" xfId="4170" xr:uid="{00000000-0005-0000-0000-0000FA0D0000}"/>
    <cellStyle name="Standard 7 6 5 2" xfId="7527" xr:uid="{00000000-0005-0000-0000-0000FA0D0000}"/>
    <cellStyle name="Standard 7 6 5 2 2" xfId="20978" xr:uid="{00000000-0005-0000-0000-0000FA0D0000}"/>
    <cellStyle name="Standard 7 6 5 2 3" xfId="34462" xr:uid="{00000000-0005-0000-0000-0000FA0D0000}"/>
    <cellStyle name="Standard 7 6 5 2 4" xfId="47953" xr:uid="{00000000-0005-0000-0000-0000FA0D0000}"/>
    <cellStyle name="Standard 7 6 5 3" xfId="10883" xr:uid="{00000000-0005-0000-0000-0000FA0D0000}"/>
    <cellStyle name="Standard 7 6 5 3 2" xfId="24334" xr:uid="{00000000-0005-0000-0000-0000FA0D0000}"/>
    <cellStyle name="Standard 7 6 5 3 3" xfId="37818" xr:uid="{00000000-0005-0000-0000-0000FA0D0000}"/>
    <cellStyle name="Standard 7 6 5 3 4" xfId="51309" xr:uid="{00000000-0005-0000-0000-0000FA0D0000}"/>
    <cellStyle name="Standard 7 6 5 4" xfId="14239" xr:uid="{00000000-0005-0000-0000-0000FA0D0000}"/>
    <cellStyle name="Standard 7 6 5 4 2" xfId="27690" xr:uid="{00000000-0005-0000-0000-0000FA0D0000}"/>
    <cellStyle name="Standard 7 6 5 4 3" xfId="41174" xr:uid="{00000000-0005-0000-0000-0000FA0D0000}"/>
    <cellStyle name="Standard 7 6 5 4 4" xfId="54665" xr:uid="{00000000-0005-0000-0000-0000FA0D0000}"/>
    <cellStyle name="Standard 7 6 5 5" xfId="17621" xr:uid="{00000000-0005-0000-0000-0000FA0D0000}"/>
    <cellStyle name="Standard 7 6 5 6" xfId="31105" xr:uid="{00000000-0005-0000-0000-0000FA0D0000}"/>
    <cellStyle name="Standard 7 6 5 7" xfId="44596" xr:uid="{00000000-0005-0000-0000-0000FA0D0000}"/>
    <cellStyle name="Standard 7 6 6" xfId="4720" xr:uid="{00000000-0005-0000-0000-0000F50D0000}"/>
    <cellStyle name="Standard 7 6 6 2" xfId="18171" xr:uid="{00000000-0005-0000-0000-0000F50D0000}"/>
    <cellStyle name="Standard 7 6 6 3" xfId="31655" xr:uid="{00000000-0005-0000-0000-0000F50D0000}"/>
    <cellStyle name="Standard 7 6 6 4" xfId="45146" xr:uid="{00000000-0005-0000-0000-0000F50D0000}"/>
    <cellStyle name="Standard 7 6 7" xfId="8076" xr:uid="{00000000-0005-0000-0000-0000F50D0000}"/>
    <cellStyle name="Standard 7 6 7 2" xfId="21527" xr:uid="{00000000-0005-0000-0000-0000F50D0000}"/>
    <cellStyle name="Standard 7 6 7 3" xfId="35011" xr:uid="{00000000-0005-0000-0000-0000F50D0000}"/>
    <cellStyle name="Standard 7 6 7 4" xfId="48502" xr:uid="{00000000-0005-0000-0000-0000F50D0000}"/>
    <cellStyle name="Standard 7 6 8" xfId="11432" xr:uid="{00000000-0005-0000-0000-0000F50D0000}"/>
    <cellStyle name="Standard 7 6 8 2" xfId="24883" xr:uid="{00000000-0005-0000-0000-0000F50D0000}"/>
    <cellStyle name="Standard 7 6 8 3" xfId="38367" xr:uid="{00000000-0005-0000-0000-0000F50D0000}"/>
    <cellStyle name="Standard 7 6 8 4" xfId="51858" xr:uid="{00000000-0005-0000-0000-0000F50D0000}"/>
    <cellStyle name="Standard 7 6 9" xfId="14813" xr:uid="{00000000-0005-0000-0000-0000F50D0000}"/>
    <cellStyle name="Standard 7 7" xfId="1075" xr:uid="{00000000-0005-0000-0000-0000FB0D0000}"/>
    <cellStyle name="Standard 7 7 2" xfId="1671" xr:uid="{00000000-0005-0000-0000-0000FC0D0000}"/>
    <cellStyle name="Standard 7 7 2 2" xfId="2807" xr:uid="{00000000-0005-0000-0000-0000FD0D0000}"/>
    <cellStyle name="Standard 7 7 2 2 2" xfId="6168" xr:uid="{00000000-0005-0000-0000-0000FD0D0000}"/>
    <cellStyle name="Standard 7 7 2 2 2 2" xfId="19619" xr:uid="{00000000-0005-0000-0000-0000FD0D0000}"/>
    <cellStyle name="Standard 7 7 2 2 2 3" xfId="33103" xr:uid="{00000000-0005-0000-0000-0000FD0D0000}"/>
    <cellStyle name="Standard 7 7 2 2 2 4" xfId="46594" xr:uid="{00000000-0005-0000-0000-0000FD0D0000}"/>
    <cellStyle name="Standard 7 7 2 2 3" xfId="9524" xr:uid="{00000000-0005-0000-0000-0000FD0D0000}"/>
    <cellStyle name="Standard 7 7 2 2 3 2" xfId="22975" xr:uid="{00000000-0005-0000-0000-0000FD0D0000}"/>
    <cellStyle name="Standard 7 7 2 2 3 3" xfId="36459" xr:uid="{00000000-0005-0000-0000-0000FD0D0000}"/>
    <cellStyle name="Standard 7 7 2 2 3 4" xfId="49950" xr:uid="{00000000-0005-0000-0000-0000FD0D0000}"/>
    <cellStyle name="Standard 7 7 2 2 4" xfId="12880" xr:uid="{00000000-0005-0000-0000-0000FD0D0000}"/>
    <cellStyle name="Standard 7 7 2 2 4 2" xfId="26331" xr:uid="{00000000-0005-0000-0000-0000FD0D0000}"/>
    <cellStyle name="Standard 7 7 2 2 4 3" xfId="39815" xr:uid="{00000000-0005-0000-0000-0000FD0D0000}"/>
    <cellStyle name="Standard 7 7 2 2 4 4" xfId="53306" xr:uid="{00000000-0005-0000-0000-0000FD0D0000}"/>
    <cellStyle name="Standard 7 7 2 2 5" xfId="16262" xr:uid="{00000000-0005-0000-0000-0000FD0D0000}"/>
    <cellStyle name="Standard 7 7 2 2 6" xfId="29746" xr:uid="{00000000-0005-0000-0000-0000FD0D0000}"/>
    <cellStyle name="Standard 7 7 2 2 7" xfId="43237" xr:uid="{00000000-0005-0000-0000-0000FD0D0000}"/>
    <cellStyle name="Standard 7 7 2 3" xfId="5041" xr:uid="{00000000-0005-0000-0000-0000FC0D0000}"/>
    <cellStyle name="Standard 7 7 2 3 2" xfId="18492" xr:uid="{00000000-0005-0000-0000-0000FC0D0000}"/>
    <cellStyle name="Standard 7 7 2 3 3" xfId="31976" xr:uid="{00000000-0005-0000-0000-0000FC0D0000}"/>
    <cellStyle name="Standard 7 7 2 3 4" xfId="45467" xr:uid="{00000000-0005-0000-0000-0000FC0D0000}"/>
    <cellStyle name="Standard 7 7 2 4" xfId="8397" xr:uid="{00000000-0005-0000-0000-0000FC0D0000}"/>
    <cellStyle name="Standard 7 7 2 4 2" xfId="21848" xr:uid="{00000000-0005-0000-0000-0000FC0D0000}"/>
    <cellStyle name="Standard 7 7 2 4 3" xfId="35332" xr:uid="{00000000-0005-0000-0000-0000FC0D0000}"/>
    <cellStyle name="Standard 7 7 2 4 4" xfId="48823" xr:uid="{00000000-0005-0000-0000-0000FC0D0000}"/>
    <cellStyle name="Standard 7 7 2 5" xfId="11753" xr:uid="{00000000-0005-0000-0000-0000FC0D0000}"/>
    <cellStyle name="Standard 7 7 2 5 2" xfId="25204" xr:uid="{00000000-0005-0000-0000-0000FC0D0000}"/>
    <cellStyle name="Standard 7 7 2 5 3" xfId="38688" xr:uid="{00000000-0005-0000-0000-0000FC0D0000}"/>
    <cellStyle name="Standard 7 7 2 5 4" xfId="52179" xr:uid="{00000000-0005-0000-0000-0000FC0D0000}"/>
    <cellStyle name="Standard 7 7 2 6" xfId="15135" xr:uid="{00000000-0005-0000-0000-0000FC0D0000}"/>
    <cellStyle name="Standard 7 7 2 7" xfId="28619" xr:uid="{00000000-0005-0000-0000-0000FC0D0000}"/>
    <cellStyle name="Standard 7 7 2 8" xfId="42110" xr:uid="{00000000-0005-0000-0000-0000FC0D0000}"/>
    <cellStyle name="Standard 7 7 3" xfId="2231" xr:uid="{00000000-0005-0000-0000-0000FE0D0000}"/>
    <cellStyle name="Standard 7 7 3 2" xfId="5605" xr:uid="{00000000-0005-0000-0000-0000FE0D0000}"/>
    <cellStyle name="Standard 7 7 3 2 2" xfId="19056" xr:uid="{00000000-0005-0000-0000-0000FE0D0000}"/>
    <cellStyle name="Standard 7 7 3 2 3" xfId="32540" xr:uid="{00000000-0005-0000-0000-0000FE0D0000}"/>
    <cellStyle name="Standard 7 7 3 2 4" xfId="46031" xr:uid="{00000000-0005-0000-0000-0000FE0D0000}"/>
    <cellStyle name="Standard 7 7 3 3" xfId="8961" xr:uid="{00000000-0005-0000-0000-0000FE0D0000}"/>
    <cellStyle name="Standard 7 7 3 3 2" xfId="22412" xr:uid="{00000000-0005-0000-0000-0000FE0D0000}"/>
    <cellStyle name="Standard 7 7 3 3 3" xfId="35896" xr:uid="{00000000-0005-0000-0000-0000FE0D0000}"/>
    <cellStyle name="Standard 7 7 3 3 4" xfId="49387" xr:uid="{00000000-0005-0000-0000-0000FE0D0000}"/>
    <cellStyle name="Standard 7 7 3 4" xfId="12317" xr:uid="{00000000-0005-0000-0000-0000FE0D0000}"/>
    <cellStyle name="Standard 7 7 3 4 2" xfId="25768" xr:uid="{00000000-0005-0000-0000-0000FE0D0000}"/>
    <cellStyle name="Standard 7 7 3 4 3" xfId="39252" xr:uid="{00000000-0005-0000-0000-0000FE0D0000}"/>
    <cellStyle name="Standard 7 7 3 4 4" xfId="52743" xr:uid="{00000000-0005-0000-0000-0000FE0D0000}"/>
    <cellStyle name="Standard 7 7 3 5" xfId="15699" xr:uid="{00000000-0005-0000-0000-0000FE0D0000}"/>
    <cellStyle name="Standard 7 7 3 6" xfId="29183" xr:uid="{00000000-0005-0000-0000-0000FE0D0000}"/>
    <cellStyle name="Standard 7 7 3 7" xfId="42674" xr:uid="{00000000-0005-0000-0000-0000FE0D0000}"/>
    <cellStyle name="Standard 7 7 4" xfId="4479" xr:uid="{00000000-0005-0000-0000-0000FB0D0000}"/>
    <cellStyle name="Standard 7 7 4 2" xfId="17930" xr:uid="{00000000-0005-0000-0000-0000FB0D0000}"/>
    <cellStyle name="Standard 7 7 4 3" xfId="31414" xr:uid="{00000000-0005-0000-0000-0000FB0D0000}"/>
    <cellStyle name="Standard 7 7 4 4" xfId="44905" xr:uid="{00000000-0005-0000-0000-0000FB0D0000}"/>
    <cellStyle name="Standard 7 7 5" xfId="7835" xr:uid="{00000000-0005-0000-0000-0000FB0D0000}"/>
    <cellStyle name="Standard 7 7 5 2" xfId="21286" xr:uid="{00000000-0005-0000-0000-0000FB0D0000}"/>
    <cellStyle name="Standard 7 7 5 3" xfId="34770" xr:uid="{00000000-0005-0000-0000-0000FB0D0000}"/>
    <cellStyle name="Standard 7 7 5 4" xfId="48261" xr:uid="{00000000-0005-0000-0000-0000FB0D0000}"/>
    <cellStyle name="Standard 7 7 6" xfId="11191" xr:uid="{00000000-0005-0000-0000-0000FB0D0000}"/>
    <cellStyle name="Standard 7 7 6 2" xfId="24642" xr:uid="{00000000-0005-0000-0000-0000FB0D0000}"/>
    <cellStyle name="Standard 7 7 6 3" xfId="38126" xr:uid="{00000000-0005-0000-0000-0000FB0D0000}"/>
    <cellStyle name="Standard 7 7 6 4" xfId="51617" xr:uid="{00000000-0005-0000-0000-0000FB0D0000}"/>
    <cellStyle name="Standard 7 7 7" xfId="14572" xr:uid="{00000000-0005-0000-0000-0000FB0D0000}"/>
    <cellStyle name="Standard 7 7 8" xfId="28037" xr:uid="{00000000-0005-0000-0000-0000FB0D0000}"/>
    <cellStyle name="Standard 7 7 9" xfId="41504" xr:uid="{00000000-0005-0000-0000-0000FB0D0000}"/>
    <cellStyle name="Standard 7 8" xfId="1063" xr:uid="{00000000-0005-0000-0000-0000FF0D0000}"/>
    <cellStyle name="Standard 7 8 2" xfId="1660" xr:uid="{00000000-0005-0000-0000-0000000E0000}"/>
    <cellStyle name="Standard 7 8 2 2" xfId="2796" xr:uid="{00000000-0005-0000-0000-0000010E0000}"/>
    <cellStyle name="Standard 7 8 2 2 2" xfId="6157" xr:uid="{00000000-0005-0000-0000-0000010E0000}"/>
    <cellStyle name="Standard 7 8 2 2 2 2" xfId="19608" xr:uid="{00000000-0005-0000-0000-0000010E0000}"/>
    <cellStyle name="Standard 7 8 2 2 2 3" xfId="33092" xr:uid="{00000000-0005-0000-0000-0000010E0000}"/>
    <cellStyle name="Standard 7 8 2 2 2 4" xfId="46583" xr:uid="{00000000-0005-0000-0000-0000010E0000}"/>
    <cellStyle name="Standard 7 8 2 2 3" xfId="9513" xr:uid="{00000000-0005-0000-0000-0000010E0000}"/>
    <cellStyle name="Standard 7 8 2 2 3 2" xfId="22964" xr:uid="{00000000-0005-0000-0000-0000010E0000}"/>
    <cellStyle name="Standard 7 8 2 2 3 3" xfId="36448" xr:uid="{00000000-0005-0000-0000-0000010E0000}"/>
    <cellStyle name="Standard 7 8 2 2 3 4" xfId="49939" xr:uid="{00000000-0005-0000-0000-0000010E0000}"/>
    <cellStyle name="Standard 7 8 2 2 4" xfId="12869" xr:uid="{00000000-0005-0000-0000-0000010E0000}"/>
    <cellStyle name="Standard 7 8 2 2 4 2" xfId="26320" xr:uid="{00000000-0005-0000-0000-0000010E0000}"/>
    <cellStyle name="Standard 7 8 2 2 4 3" xfId="39804" xr:uid="{00000000-0005-0000-0000-0000010E0000}"/>
    <cellStyle name="Standard 7 8 2 2 4 4" xfId="53295" xr:uid="{00000000-0005-0000-0000-0000010E0000}"/>
    <cellStyle name="Standard 7 8 2 2 5" xfId="16251" xr:uid="{00000000-0005-0000-0000-0000010E0000}"/>
    <cellStyle name="Standard 7 8 2 2 6" xfId="29735" xr:uid="{00000000-0005-0000-0000-0000010E0000}"/>
    <cellStyle name="Standard 7 8 2 2 7" xfId="43226" xr:uid="{00000000-0005-0000-0000-0000010E0000}"/>
    <cellStyle name="Standard 7 8 2 3" xfId="5030" xr:uid="{00000000-0005-0000-0000-0000000E0000}"/>
    <cellStyle name="Standard 7 8 2 3 2" xfId="18481" xr:uid="{00000000-0005-0000-0000-0000000E0000}"/>
    <cellStyle name="Standard 7 8 2 3 3" xfId="31965" xr:uid="{00000000-0005-0000-0000-0000000E0000}"/>
    <cellStyle name="Standard 7 8 2 3 4" xfId="45456" xr:uid="{00000000-0005-0000-0000-0000000E0000}"/>
    <cellStyle name="Standard 7 8 2 4" xfId="8386" xr:uid="{00000000-0005-0000-0000-0000000E0000}"/>
    <cellStyle name="Standard 7 8 2 4 2" xfId="21837" xr:uid="{00000000-0005-0000-0000-0000000E0000}"/>
    <cellStyle name="Standard 7 8 2 4 3" xfId="35321" xr:uid="{00000000-0005-0000-0000-0000000E0000}"/>
    <cellStyle name="Standard 7 8 2 4 4" xfId="48812" xr:uid="{00000000-0005-0000-0000-0000000E0000}"/>
    <cellStyle name="Standard 7 8 2 5" xfId="11742" xr:uid="{00000000-0005-0000-0000-0000000E0000}"/>
    <cellStyle name="Standard 7 8 2 5 2" xfId="25193" xr:uid="{00000000-0005-0000-0000-0000000E0000}"/>
    <cellStyle name="Standard 7 8 2 5 3" xfId="38677" xr:uid="{00000000-0005-0000-0000-0000000E0000}"/>
    <cellStyle name="Standard 7 8 2 5 4" xfId="52168" xr:uid="{00000000-0005-0000-0000-0000000E0000}"/>
    <cellStyle name="Standard 7 8 2 6" xfId="15124" xr:uid="{00000000-0005-0000-0000-0000000E0000}"/>
    <cellStyle name="Standard 7 8 2 7" xfId="28608" xr:uid="{00000000-0005-0000-0000-0000000E0000}"/>
    <cellStyle name="Standard 7 8 2 8" xfId="42099" xr:uid="{00000000-0005-0000-0000-0000000E0000}"/>
    <cellStyle name="Standard 7 8 3" xfId="2219" xr:uid="{00000000-0005-0000-0000-0000020E0000}"/>
    <cellStyle name="Standard 7 8 3 2" xfId="5594" xr:uid="{00000000-0005-0000-0000-0000020E0000}"/>
    <cellStyle name="Standard 7 8 3 2 2" xfId="19045" xr:uid="{00000000-0005-0000-0000-0000020E0000}"/>
    <cellStyle name="Standard 7 8 3 2 3" xfId="32529" xr:uid="{00000000-0005-0000-0000-0000020E0000}"/>
    <cellStyle name="Standard 7 8 3 2 4" xfId="46020" xr:uid="{00000000-0005-0000-0000-0000020E0000}"/>
    <cellStyle name="Standard 7 8 3 3" xfId="8950" xr:uid="{00000000-0005-0000-0000-0000020E0000}"/>
    <cellStyle name="Standard 7 8 3 3 2" xfId="22401" xr:uid="{00000000-0005-0000-0000-0000020E0000}"/>
    <cellStyle name="Standard 7 8 3 3 3" xfId="35885" xr:uid="{00000000-0005-0000-0000-0000020E0000}"/>
    <cellStyle name="Standard 7 8 3 3 4" xfId="49376" xr:uid="{00000000-0005-0000-0000-0000020E0000}"/>
    <cellStyle name="Standard 7 8 3 4" xfId="12306" xr:uid="{00000000-0005-0000-0000-0000020E0000}"/>
    <cellStyle name="Standard 7 8 3 4 2" xfId="25757" xr:uid="{00000000-0005-0000-0000-0000020E0000}"/>
    <cellStyle name="Standard 7 8 3 4 3" xfId="39241" xr:uid="{00000000-0005-0000-0000-0000020E0000}"/>
    <cellStyle name="Standard 7 8 3 4 4" xfId="52732" xr:uid="{00000000-0005-0000-0000-0000020E0000}"/>
    <cellStyle name="Standard 7 8 3 5" xfId="15688" xr:uid="{00000000-0005-0000-0000-0000020E0000}"/>
    <cellStyle name="Standard 7 8 3 6" xfId="29172" xr:uid="{00000000-0005-0000-0000-0000020E0000}"/>
    <cellStyle name="Standard 7 8 3 7" xfId="42663" xr:uid="{00000000-0005-0000-0000-0000020E0000}"/>
    <cellStyle name="Standard 7 8 4" xfId="4468" xr:uid="{00000000-0005-0000-0000-0000FF0D0000}"/>
    <cellStyle name="Standard 7 8 4 2" xfId="17919" xr:uid="{00000000-0005-0000-0000-0000FF0D0000}"/>
    <cellStyle name="Standard 7 8 4 3" xfId="31403" xr:uid="{00000000-0005-0000-0000-0000FF0D0000}"/>
    <cellStyle name="Standard 7 8 4 4" xfId="44894" xr:uid="{00000000-0005-0000-0000-0000FF0D0000}"/>
    <cellStyle name="Standard 7 8 5" xfId="7824" xr:uid="{00000000-0005-0000-0000-0000FF0D0000}"/>
    <cellStyle name="Standard 7 8 5 2" xfId="21275" xr:uid="{00000000-0005-0000-0000-0000FF0D0000}"/>
    <cellStyle name="Standard 7 8 5 3" xfId="34759" xr:uid="{00000000-0005-0000-0000-0000FF0D0000}"/>
    <cellStyle name="Standard 7 8 5 4" xfId="48250" xr:uid="{00000000-0005-0000-0000-0000FF0D0000}"/>
    <cellStyle name="Standard 7 8 6" xfId="11180" xr:uid="{00000000-0005-0000-0000-0000FF0D0000}"/>
    <cellStyle name="Standard 7 8 6 2" xfId="24631" xr:uid="{00000000-0005-0000-0000-0000FF0D0000}"/>
    <cellStyle name="Standard 7 8 6 3" xfId="38115" xr:uid="{00000000-0005-0000-0000-0000FF0D0000}"/>
    <cellStyle name="Standard 7 8 6 4" xfId="51606" xr:uid="{00000000-0005-0000-0000-0000FF0D0000}"/>
    <cellStyle name="Standard 7 8 7" xfId="14561" xr:uid="{00000000-0005-0000-0000-0000FF0D0000}"/>
    <cellStyle name="Standard 7 8 8" xfId="28026" xr:uid="{00000000-0005-0000-0000-0000FF0D0000}"/>
    <cellStyle name="Standard 7 8 9" xfId="41493" xr:uid="{00000000-0005-0000-0000-0000FF0D0000}"/>
    <cellStyle name="Standard 7 9" xfId="1637" xr:uid="{00000000-0005-0000-0000-0000030E0000}"/>
    <cellStyle name="Standard 7 9 2" xfId="2773" xr:uid="{00000000-0005-0000-0000-0000040E0000}"/>
    <cellStyle name="Standard 7 9 2 2" xfId="6134" xr:uid="{00000000-0005-0000-0000-0000040E0000}"/>
    <cellStyle name="Standard 7 9 2 2 2" xfId="19585" xr:uid="{00000000-0005-0000-0000-0000040E0000}"/>
    <cellStyle name="Standard 7 9 2 2 3" xfId="33069" xr:uid="{00000000-0005-0000-0000-0000040E0000}"/>
    <cellStyle name="Standard 7 9 2 2 4" xfId="46560" xr:uid="{00000000-0005-0000-0000-0000040E0000}"/>
    <cellStyle name="Standard 7 9 2 3" xfId="9490" xr:uid="{00000000-0005-0000-0000-0000040E0000}"/>
    <cellStyle name="Standard 7 9 2 3 2" xfId="22941" xr:uid="{00000000-0005-0000-0000-0000040E0000}"/>
    <cellStyle name="Standard 7 9 2 3 3" xfId="36425" xr:uid="{00000000-0005-0000-0000-0000040E0000}"/>
    <cellStyle name="Standard 7 9 2 3 4" xfId="49916" xr:uid="{00000000-0005-0000-0000-0000040E0000}"/>
    <cellStyle name="Standard 7 9 2 4" xfId="12846" xr:uid="{00000000-0005-0000-0000-0000040E0000}"/>
    <cellStyle name="Standard 7 9 2 4 2" xfId="26297" xr:uid="{00000000-0005-0000-0000-0000040E0000}"/>
    <cellStyle name="Standard 7 9 2 4 3" xfId="39781" xr:uid="{00000000-0005-0000-0000-0000040E0000}"/>
    <cellStyle name="Standard 7 9 2 4 4" xfId="53272" xr:uid="{00000000-0005-0000-0000-0000040E0000}"/>
    <cellStyle name="Standard 7 9 2 5" xfId="16228" xr:uid="{00000000-0005-0000-0000-0000040E0000}"/>
    <cellStyle name="Standard 7 9 2 6" xfId="29712" xr:uid="{00000000-0005-0000-0000-0000040E0000}"/>
    <cellStyle name="Standard 7 9 2 7" xfId="43203" xr:uid="{00000000-0005-0000-0000-0000040E0000}"/>
    <cellStyle name="Standard 7 9 3" xfId="5007" xr:uid="{00000000-0005-0000-0000-0000030E0000}"/>
    <cellStyle name="Standard 7 9 3 2" xfId="18458" xr:uid="{00000000-0005-0000-0000-0000030E0000}"/>
    <cellStyle name="Standard 7 9 3 3" xfId="31942" xr:uid="{00000000-0005-0000-0000-0000030E0000}"/>
    <cellStyle name="Standard 7 9 3 4" xfId="45433" xr:uid="{00000000-0005-0000-0000-0000030E0000}"/>
    <cellStyle name="Standard 7 9 4" xfId="8363" xr:uid="{00000000-0005-0000-0000-0000030E0000}"/>
    <cellStyle name="Standard 7 9 4 2" xfId="21814" xr:uid="{00000000-0005-0000-0000-0000030E0000}"/>
    <cellStyle name="Standard 7 9 4 3" xfId="35298" xr:uid="{00000000-0005-0000-0000-0000030E0000}"/>
    <cellStyle name="Standard 7 9 4 4" xfId="48789" xr:uid="{00000000-0005-0000-0000-0000030E0000}"/>
    <cellStyle name="Standard 7 9 5" xfId="11719" xr:uid="{00000000-0005-0000-0000-0000030E0000}"/>
    <cellStyle name="Standard 7 9 5 2" xfId="25170" xr:uid="{00000000-0005-0000-0000-0000030E0000}"/>
    <cellStyle name="Standard 7 9 5 3" xfId="38654" xr:uid="{00000000-0005-0000-0000-0000030E0000}"/>
    <cellStyle name="Standard 7 9 5 4" xfId="52145" xr:uid="{00000000-0005-0000-0000-0000030E0000}"/>
    <cellStyle name="Standard 7 9 6" xfId="15101" xr:uid="{00000000-0005-0000-0000-0000030E0000}"/>
    <cellStyle name="Standard 7 9 7" xfId="28585" xr:uid="{00000000-0005-0000-0000-0000030E0000}"/>
    <cellStyle name="Standard 7 9 8" xfId="42076" xr:uid="{00000000-0005-0000-0000-0000030E0000}"/>
    <cellStyle name="Standard 8" xfId="143" xr:uid="{00000000-0005-0000-0000-000088020000}"/>
    <cellStyle name="Standard 8 10" xfId="3336" xr:uid="{00000000-0005-0000-0000-0000060E0000}"/>
    <cellStyle name="Standard 8 10 2" xfId="6697" xr:uid="{00000000-0005-0000-0000-0000060E0000}"/>
    <cellStyle name="Standard 8 10 2 2" xfId="20148" xr:uid="{00000000-0005-0000-0000-0000060E0000}"/>
    <cellStyle name="Standard 8 10 2 3" xfId="33632" xr:uid="{00000000-0005-0000-0000-0000060E0000}"/>
    <cellStyle name="Standard 8 10 2 4" xfId="47123" xr:uid="{00000000-0005-0000-0000-0000060E0000}"/>
    <cellStyle name="Standard 8 10 3" xfId="10053" xr:uid="{00000000-0005-0000-0000-0000060E0000}"/>
    <cellStyle name="Standard 8 10 3 2" xfId="23504" xr:uid="{00000000-0005-0000-0000-0000060E0000}"/>
    <cellStyle name="Standard 8 10 3 3" xfId="36988" xr:uid="{00000000-0005-0000-0000-0000060E0000}"/>
    <cellStyle name="Standard 8 10 3 4" xfId="50479" xr:uid="{00000000-0005-0000-0000-0000060E0000}"/>
    <cellStyle name="Standard 8 10 4" xfId="13409" xr:uid="{00000000-0005-0000-0000-0000060E0000}"/>
    <cellStyle name="Standard 8 10 4 2" xfId="26860" xr:uid="{00000000-0005-0000-0000-0000060E0000}"/>
    <cellStyle name="Standard 8 10 4 3" xfId="40344" xr:uid="{00000000-0005-0000-0000-0000060E0000}"/>
    <cellStyle name="Standard 8 10 4 4" xfId="53835" xr:uid="{00000000-0005-0000-0000-0000060E0000}"/>
    <cellStyle name="Standard 8 10 5" xfId="16791" xr:uid="{00000000-0005-0000-0000-0000060E0000}"/>
    <cellStyle name="Standard 8 10 6" xfId="30275" xr:uid="{00000000-0005-0000-0000-0000060E0000}"/>
    <cellStyle name="Standard 8 10 7" xfId="43766" xr:uid="{00000000-0005-0000-0000-0000060E0000}"/>
    <cellStyle name="Standard 8 11" xfId="3916" xr:uid="{00000000-0005-0000-0000-0000070E0000}"/>
    <cellStyle name="Standard 8 11 2" xfId="7273" xr:uid="{00000000-0005-0000-0000-0000070E0000}"/>
    <cellStyle name="Standard 8 11 2 2" xfId="20724" xr:uid="{00000000-0005-0000-0000-0000070E0000}"/>
    <cellStyle name="Standard 8 11 2 3" xfId="34208" xr:uid="{00000000-0005-0000-0000-0000070E0000}"/>
    <cellStyle name="Standard 8 11 2 4" xfId="47699" xr:uid="{00000000-0005-0000-0000-0000070E0000}"/>
    <cellStyle name="Standard 8 11 3" xfId="10629" xr:uid="{00000000-0005-0000-0000-0000070E0000}"/>
    <cellStyle name="Standard 8 11 3 2" xfId="24080" xr:uid="{00000000-0005-0000-0000-0000070E0000}"/>
    <cellStyle name="Standard 8 11 3 3" xfId="37564" xr:uid="{00000000-0005-0000-0000-0000070E0000}"/>
    <cellStyle name="Standard 8 11 3 4" xfId="51055" xr:uid="{00000000-0005-0000-0000-0000070E0000}"/>
    <cellStyle name="Standard 8 11 4" xfId="13985" xr:uid="{00000000-0005-0000-0000-0000070E0000}"/>
    <cellStyle name="Standard 8 11 4 2" xfId="27436" xr:uid="{00000000-0005-0000-0000-0000070E0000}"/>
    <cellStyle name="Standard 8 11 4 3" xfId="40920" xr:uid="{00000000-0005-0000-0000-0000070E0000}"/>
    <cellStyle name="Standard 8 11 4 4" xfId="54411" xr:uid="{00000000-0005-0000-0000-0000070E0000}"/>
    <cellStyle name="Standard 8 11 5" xfId="17367" xr:uid="{00000000-0005-0000-0000-0000070E0000}"/>
    <cellStyle name="Standard 8 11 6" xfId="30851" xr:uid="{00000000-0005-0000-0000-0000070E0000}"/>
    <cellStyle name="Standard 8 11 7" xfId="44342" xr:uid="{00000000-0005-0000-0000-0000070E0000}"/>
    <cellStyle name="Standard 8 12" xfId="1043" xr:uid="{00000000-0005-0000-0000-0000050E0000}"/>
    <cellStyle name="Standard 8 12 2" xfId="14549" xr:uid="{00000000-0005-0000-0000-0000050E0000}"/>
    <cellStyle name="Standard 8 12 3" xfId="28014" xr:uid="{00000000-0005-0000-0000-0000050E0000}"/>
    <cellStyle name="Standard 8 12 4" xfId="41481" xr:uid="{00000000-0005-0000-0000-0000050E0000}"/>
    <cellStyle name="Standard 8 13" xfId="4444" xr:uid="{00000000-0005-0000-0000-0000050E0000}"/>
    <cellStyle name="Standard 8 13 2" xfId="17895" xr:uid="{00000000-0005-0000-0000-0000050E0000}"/>
    <cellStyle name="Standard 8 13 3" xfId="31379" xr:uid="{00000000-0005-0000-0000-0000050E0000}"/>
    <cellStyle name="Standard 8 13 4" xfId="44870" xr:uid="{00000000-0005-0000-0000-0000050E0000}"/>
    <cellStyle name="Standard 8 14" xfId="7800" xr:uid="{00000000-0005-0000-0000-0000050E0000}"/>
    <cellStyle name="Standard 8 14 2" xfId="21251" xr:uid="{00000000-0005-0000-0000-0000050E0000}"/>
    <cellStyle name="Standard 8 14 3" xfId="34735" xr:uid="{00000000-0005-0000-0000-0000050E0000}"/>
    <cellStyle name="Standard 8 14 4" xfId="48226" xr:uid="{00000000-0005-0000-0000-0000050E0000}"/>
    <cellStyle name="Standard 8 15" xfId="11156" xr:uid="{00000000-0005-0000-0000-0000050E0000}"/>
    <cellStyle name="Standard 8 15 2" xfId="24607" xr:uid="{00000000-0005-0000-0000-0000050E0000}"/>
    <cellStyle name="Standard 8 15 3" xfId="38091" xr:uid="{00000000-0005-0000-0000-0000050E0000}"/>
    <cellStyle name="Standard 8 15 4" xfId="51582" xr:uid="{00000000-0005-0000-0000-0000050E0000}"/>
    <cellStyle name="Standard 8 16" xfId="1025" xr:uid="{00000000-0005-0000-0000-000066000000}"/>
    <cellStyle name="Standard 8 17" xfId="14532" xr:uid="{00000000-0005-0000-0000-000066000000}"/>
    <cellStyle name="Standard 8 18" xfId="27985" xr:uid="{00000000-0005-0000-0000-000066000000}"/>
    <cellStyle name="Standard 8 19" xfId="41452" xr:uid="{00000000-0005-0000-0000-000066000000}"/>
    <cellStyle name="Standard 8 2" xfId="177" xr:uid="{00000000-0005-0000-0000-000089020000}"/>
    <cellStyle name="Standard 8 2 2" xfId="383" xr:uid="{00000000-0005-0000-0000-00008A020000}"/>
    <cellStyle name="Standard 8 20" xfId="1004" xr:uid="{00000000-0005-0000-0000-000066000000}"/>
    <cellStyle name="Standard 8 3" xfId="377" xr:uid="{00000000-0005-0000-0000-00008B020000}"/>
    <cellStyle name="Standard 8 4" xfId="1214" xr:uid="{00000000-0005-0000-0000-00000A0E0000}"/>
    <cellStyle name="Standard 8 4 10" xfId="14677" xr:uid="{00000000-0005-0000-0000-00000A0E0000}"/>
    <cellStyle name="Standard 8 4 11" xfId="28160" xr:uid="{00000000-0005-0000-0000-00000A0E0000}"/>
    <cellStyle name="Standard 8 4 12" xfId="41651" xr:uid="{00000000-0005-0000-0000-00000A0E0000}"/>
    <cellStyle name="Standard 8 4 2" xfId="1445" xr:uid="{00000000-0005-0000-0000-00000B0E0000}"/>
    <cellStyle name="Standard 8 4 2 10" xfId="28410" xr:uid="{00000000-0005-0000-0000-00000B0E0000}"/>
    <cellStyle name="Standard 8 4 2 11" xfId="41901" xr:uid="{00000000-0005-0000-0000-00000B0E0000}"/>
    <cellStyle name="Standard 8 4 2 2" xfId="2019" xr:uid="{00000000-0005-0000-0000-00000C0E0000}"/>
    <cellStyle name="Standard 8 4 2 2 2" xfId="3159" xr:uid="{00000000-0005-0000-0000-00000D0E0000}"/>
    <cellStyle name="Standard 8 4 2 2 2 2" xfId="6520" xr:uid="{00000000-0005-0000-0000-00000D0E0000}"/>
    <cellStyle name="Standard 8 4 2 2 2 2 2" xfId="19971" xr:uid="{00000000-0005-0000-0000-00000D0E0000}"/>
    <cellStyle name="Standard 8 4 2 2 2 2 3" xfId="33455" xr:uid="{00000000-0005-0000-0000-00000D0E0000}"/>
    <cellStyle name="Standard 8 4 2 2 2 2 4" xfId="46946" xr:uid="{00000000-0005-0000-0000-00000D0E0000}"/>
    <cellStyle name="Standard 8 4 2 2 2 3" xfId="9876" xr:uid="{00000000-0005-0000-0000-00000D0E0000}"/>
    <cellStyle name="Standard 8 4 2 2 2 3 2" xfId="23327" xr:uid="{00000000-0005-0000-0000-00000D0E0000}"/>
    <cellStyle name="Standard 8 4 2 2 2 3 3" xfId="36811" xr:uid="{00000000-0005-0000-0000-00000D0E0000}"/>
    <cellStyle name="Standard 8 4 2 2 2 3 4" xfId="50302" xr:uid="{00000000-0005-0000-0000-00000D0E0000}"/>
    <cellStyle name="Standard 8 4 2 2 2 4" xfId="13232" xr:uid="{00000000-0005-0000-0000-00000D0E0000}"/>
    <cellStyle name="Standard 8 4 2 2 2 4 2" xfId="26683" xr:uid="{00000000-0005-0000-0000-00000D0E0000}"/>
    <cellStyle name="Standard 8 4 2 2 2 4 3" xfId="40167" xr:uid="{00000000-0005-0000-0000-00000D0E0000}"/>
    <cellStyle name="Standard 8 4 2 2 2 4 4" xfId="53658" xr:uid="{00000000-0005-0000-0000-00000D0E0000}"/>
    <cellStyle name="Standard 8 4 2 2 2 5" xfId="16614" xr:uid="{00000000-0005-0000-0000-00000D0E0000}"/>
    <cellStyle name="Standard 8 4 2 2 2 6" xfId="30098" xr:uid="{00000000-0005-0000-0000-00000D0E0000}"/>
    <cellStyle name="Standard 8 4 2 2 2 7" xfId="43589" xr:uid="{00000000-0005-0000-0000-00000D0E0000}"/>
    <cellStyle name="Standard 8 4 2 2 3" xfId="5393" xr:uid="{00000000-0005-0000-0000-00000C0E0000}"/>
    <cellStyle name="Standard 8 4 2 2 3 2" xfId="18844" xr:uid="{00000000-0005-0000-0000-00000C0E0000}"/>
    <cellStyle name="Standard 8 4 2 2 3 3" xfId="32328" xr:uid="{00000000-0005-0000-0000-00000C0E0000}"/>
    <cellStyle name="Standard 8 4 2 2 3 4" xfId="45819" xr:uid="{00000000-0005-0000-0000-00000C0E0000}"/>
    <cellStyle name="Standard 8 4 2 2 4" xfId="8749" xr:uid="{00000000-0005-0000-0000-00000C0E0000}"/>
    <cellStyle name="Standard 8 4 2 2 4 2" xfId="22200" xr:uid="{00000000-0005-0000-0000-00000C0E0000}"/>
    <cellStyle name="Standard 8 4 2 2 4 3" xfId="35684" xr:uid="{00000000-0005-0000-0000-00000C0E0000}"/>
    <cellStyle name="Standard 8 4 2 2 4 4" xfId="49175" xr:uid="{00000000-0005-0000-0000-00000C0E0000}"/>
    <cellStyle name="Standard 8 4 2 2 5" xfId="12105" xr:uid="{00000000-0005-0000-0000-00000C0E0000}"/>
    <cellStyle name="Standard 8 4 2 2 5 2" xfId="25556" xr:uid="{00000000-0005-0000-0000-00000C0E0000}"/>
    <cellStyle name="Standard 8 4 2 2 5 3" xfId="39040" xr:uid="{00000000-0005-0000-0000-00000C0E0000}"/>
    <cellStyle name="Standard 8 4 2 2 5 4" xfId="52531" xr:uid="{00000000-0005-0000-0000-00000C0E0000}"/>
    <cellStyle name="Standard 8 4 2 2 6" xfId="15487" xr:uid="{00000000-0005-0000-0000-00000C0E0000}"/>
    <cellStyle name="Standard 8 4 2 2 7" xfId="28971" xr:uid="{00000000-0005-0000-0000-00000C0E0000}"/>
    <cellStyle name="Standard 8 4 2 2 8" xfId="42462" xr:uid="{00000000-0005-0000-0000-00000C0E0000}"/>
    <cellStyle name="Standard 8 4 2 3" xfId="2599" xr:uid="{00000000-0005-0000-0000-00000E0E0000}"/>
    <cellStyle name="Standard 8 4 2 3 2" xfId="5960" xr:uid="{00000000-0005-0000-0000-00000E0E0000}"/>
    <cellStyle name="Standard 8 4 2 3 2 2" xfId="19411" xr:uid="{00000000-0005-0000-0000-00000E0E0000}"/>
    <cellStyle name="Standard 8 4 2 3 2 3" xfId="32895" xr:uid="{00000000-0005-0000-0000-00000E0E0000}"/>
    <cellStyle name="Standard 8 4 2 3 2 4" xfId="46386" xr:uid="{00000000-0005-0000-0000-00000E0E0000}"/>
    <cellStyle name="Standard 8 4 2 3 3" xfId="9316" xr:uid="{00000000-0005-0000-0000-00000E0E0000}"/>
    <cellStyle name="Standard 8 4 2 3 3 2" xfId="22767" xr:uid="{00000000-0005-0000-0000-00000E0E0000}"/>
    <cellStyle name="Standard 8 4 2 3 3 3" xfId="36251" xr:uid="{00000000-0005-0000-0000-00000E0E0000}"/>
    <cellStyle name="Standard 8 4 2 3 3 4" xfId="49742" xr:uid="{00000000-0005-0000-0000-00000E0E0000}"/>
    <cellStyle name="Standard 8 4 2 3 4" xfId="12672" xr:uid="{00000000-0005-0000-0000-00000E0E0000}"/>
    <cellStyle name="Standard 8 4 2 3 4 2" xfId="26123" xr:uid="{00000000-0005-0000-0000-00000E0E0000}"/>
    <cellStyle name="Standard 8 4 2 3 4 3" xfId="39607" xr:uid="{00000000-0005-0000-0000-00000E0E0000}"/>
    <cellStyle name="Standard 8 4 2 3 4 4" xfId="53098" xr:uid="{00000000-0005-0000-0000-00000E0E0000}"/>
    <cellStyle name="Standard 8 4 2 3 5" xfId="16054" xr:uid="{00000000-0005-0000-0000-00000E0E0000}"/>
    <cellStyle name="Standard 8 4 2 3 6" xfId="29538" xr:uid="{00000000-0005-0000-0000-00000E0E0000}"/>
    <cellStyle name="Standard 8 4 2 3 7" xfId="43029" xr:uid="{00000000-0005-0000-0000-00000E0E0000}"/>
    <cellStyle name="Standard 8 4 2 4" xfId="3704" xr:uid="{00000000-0005-0000-0000-00000F0E0000}"/>
    <cellStyle name="Standard 8 4 2 4 2" xfId="7065" xr:uid="{00000000-0005-0000-0000-00000F0E0000}"/>
    <cellStyle name="Standard 8 4 2 4 2 2" xfId="20516" xr:uid="{00000000-0005-0000-0000-00000F0E0000}"/>
    <cellStyle name="Standard 8 4 2 4 2 3" xfId="34000" xr:uid="{00000000-0005-0000-0000-00000F0E0000}"/>
    <cellStyle name="Standard 8 4 2 4 2 4" xfId="47491" xr:uid="{00000000-0005-0000-0000-00000F0E0000}"/>
    <cellStyle name="Standard 8 4 2 4 3" xfId="10421" xr:uid="{00000000-0005-0000-0000-00000F0E0000}"/>
    <cellStyle name="Standard 8 4 2 4 3 2" xfId="23872" xr:uid="{00000000-0005-0000-0000-00000F0E0000}"/>
    <cellStyle name="Standard 8 4 2 4 3 3" xfId="37356" xr:uid="{00000000-0005-0000-0000-00000F0E0000}"/>
    <cellStyle name="Standard 8 4 2 4 3 4" xfId="50847" xr:uid="{00000000-0005-0000-0000-00000F0E0000}"/>
    <cellStyle name="Standard 8 4 2 4 4" xfId="13777" xr:uid="{00000000-0005-0000-0000-00000F0E0000}"/>
    <cellStyle name="Standard 8 4 2 4 4 2" xfId="27228" xr:uid="{00000000-0005-0000-0000-00000F0E0000}"/>
    <cellStyle name="Standard 8 4 2 4 4 3" xfId="40712" xr:uid="{00000000-0005-0000-0000-00000F0E0000}"/>
    <cellStyle name="Standard 8 4 2 4 4 4" xfId="54203" xr:uid="{00000000-0005-0000-0000-00000F0E0000}"/>
    <cellStyle name="Standard 8 4 2 4 5" xfId="17159" xr:uid="{00000000-0005-0000-0000-00000F0E0000}"/>
    <cellStyle name="Standard 8 4 2 4 6" xfId="30643" xr:uid="{00000000-0005-0000-0000-00000F0E0000}"/>
    <cellStyle name="Standard 8 4 2 4 7" xfId="44134" xr:uid="{00000000-0005-0000-0000-00000F0E0000}"/>
    <cellStyle name="Standard 8 4 2 5" xfId="4284" xr:uid="{00000000-0005-0000-0000-0000100E0000}"/>
    <cellStyle name="Standard 8 4 2 5 2" xfId="7641" xr:uid="{00000000-0005-0000-0000-0000100E0000}"/>
    <cellStyle name="Standard 8 4 2 5 2 2" xfId="21092" xr:uid="{00000000-0005-0000-0000-0000100E0000}"/>
    <cellStyle name="Standard 8 4 2 5 2 3" xfId="34576" xr:uid="{00000000-0005-0000-0000-0000100E0000}"/>
    <cellStyle name="Standard 8 4 2 5 2 4" xfId="48067" xr:uid="{00000000-0005-0000-0000-0000100E0000}"/>
    <cellStyle name="Standard 8 4 2 5 3" xfId="10997" xr:uid="{00000000-0005-0000-0000-0000100E0000}"/>
    <cellStyle name="Standard 8 4 2 5 3 2" xfId="24448" xr:uid="{00000000-0005-0000-0000-0000100E0000}"/>
    <cellStyle name="Standard 8 4 2 5 3 3" xfId="37932" xr:uid="{00000000-0005-0000-0000-0000100E0000}"/>
    <cellStyle name="Standard 8 4 2 5 3 4" xfId="51423" xr:uid="{00000000-0005-0000-0000-0000100E0000}"/>
    <cellStyle name="Standard 8 4 2 5 4" xfId="14353" xr:uid="{00000000-0005-0000-0000-0000100E0000}"/>
    <cellStyle name="Standard 8 4 2 5 4 2" xfId="27804" xr:uid="{00000000-0005-0000-0000-0000100E0000}"/>
    <cellStyle name="Standard 8 4 2 5 4 3" xfId="41288" xr:uid="{00000000-0005-0000-0000-0000100E0000}"/>
    <cellStyle name="Standard 8 4 2 5 4 4" xfId="54779" xr:uid="{00000000-0005-0000-0000-0000100E0000}"/>
    <cellStyle name="Standard 8 4 2 5 5" xfId="17735" xr:uid="{00000000-0005-0000-0000-0000100E0000}"/>
    <cellStyle name="Standard 8 4 2 5 6" xfId="31219" xr:uid="{00000000-0005-0000-0000-0000100E0000}"/>
    <cellStyle name="Standard 8 4 2 5 7" xfId="44710" xr:uid="{00000000-0005-0000-0000-0000100E0000}"/>
    <cellStyle name="Standard 8 4 2 6" xfId="4834" xr:uid="{00000000-0005-0000-0000-00000B0E0000}"/>
    <cellStyle name="Standard 8 4 2 6 2" xfId="18285" xr:uid="{00000000-0005-0000-0000-00000B0E0000}"/>
    <cellStyle name="Standard 8 4 2 6 3" xfId="31769" xr:uid="{00000000-0005-0000-0000-00000B0E0000}"/>
    <cellStyle name="Standard 8 4 2 6 4" xfId="45260" xr:uid="{00000000-0005-0000-0000-00000B0E0000}"/>
    <cellStyle name="Standard 8 4 2 7" xfId="8190" xr:uid="{00000000-0005-0000-0000-00000B0E0000}"/>
    <cellStyle name="Standard 8 4 2 7 2" xfId="21641" xr:uid="{00000000-0005-0000-0000-00000B0E0000}"/>
    <cellStyle name="Standard 8 4 2 7 3" xfId="35125" xr:uid="{00000000-0005-0000-0000-00000B0E0000}"/>
    <cellStyle name="Standard 8 4 2 7 4" xfId="48616" xr:uid="{00000000-0005-0000-0000-00000B0E0000}"/>
    <cellStyle name="Standard 8 4 2 8" xfId="11546" xr:uid="{00000000-0005-0000-0000-00000B0E0000}"/>
    <cellStyle name="Standard 8 4 2 8 2" xfId="24997" xr:uid="{00000000-0005-0000-0000-00000B0E0000}"/>
    <cellStyle name="Standard 8 4 2 8 3" xfId="38481" xr:uid="{00000000-0005-0000-0000-00000B0E0000}"/>
    <cellStyle name="Standard 8 4 2 8 4" xfId="51972" xr:uid="{00000000-0005-0000-0000-00000B0E0000}"/>
    <cellStyle name="Standard 8 4 2 9" xfId="14927" xr:uid="{00000000-0005-0000-0000-00000B0E0000}"/>
    <cellStyle name="Standard 8 4 3" xfId="1770" xr:uid="{00000000-0005-0000-0000-0000110E0000}"/>
    <cellStyle name="Standard 8 4 3 2" xfId="2909" xr:uid="{00000000-0005-0000-0000-0000120E0000}"/>
    <cellStyle name="Standard 8 4 3 2 2" xfId="6270" xr:uid="{00000000-0005-0000-0000-0000120E0000}"/>
    <cellStyle name="Standard 8 4 3 2 2 2" xfId="19721" xr:uid="{00000000-0005-0000-0000-0000120E0000}"/>
    <cellStyle name="Standard 8 4 3 2 2 3" xfId="33205" xr:uid="{00000000-0005-0000-0000-0000120E0000}"/>
    <cellStyle name="Standard 8 4 3 2 2 4" xfId="46696" xr:uid="{00000000-0005-0000-0000-0000120E0000}"/>
    <cellStyle name="Standard 8 4 3 2 3" xfId="9626" xr:uid="{00000000-0005-0000-0000-0000120E0000}"/>
    <cellStyle name="Standard 8 4 3 2 3 2" xfId="23077" xr:uid="{00000000-0005-0000-0000-0000120E0000}"/>
    <cellStyle name="Standard 8 4 3 2 3 3" xfId="36561" xr:uid="{00000000-0005-0000-0000-0000120E0000}"/>
    <cellStyle name="Standard 8 4 3 2 3 4" xfId="50052" xr:uid="{00000000-0005-0000-0000-0000120E0000}"/>
    <cellStyle name="Standard 8 4 3 2 4" xfId="12982" xr:uid="{00000000-0005-0000-0000-0000120E0000}"/>
    <cellStyle name="Standard 8 4 3 2 4 2" xfId="26433" xr:uid="{00000000-0005-0000-0000-0000120E0000}"/>
    <cellStyle name="Standard 8 4 3 2 4 3" xfId="39917" xr:uid="{00000000-0005-0000-0000-0000120E0000}"/>
    <cellStyle name="Standard 8 4 3 2 4 4" xfId="53408" xr:uid="{00000000-0005-0000-0000-0000120E0000}"/>
    <cellStyle name="Standard 8 4 3 2 5" xfId="16364" xr:uid="{00000000-0005-0000-0000-0000120E0000}"/>
    <cellStyle name="Standard 8 4 3 2 6" xfId="29848" xr:uid="{00000000-0005-0000-0000-0000120E0000}"/>
    <cellStyle name="Standard 8 4 3 2 7" xfId="43339" xr:uid="{00000000-0005-0000-0000-0000120E0000}"/>
    <cellStyle name="Standard 8 4 3 3" xfId="5143" xr:uid="{00000000-0005-0000-0000-0000110E0000}"/>
    <cellStyle name="Standard 8 4 3 3 2" xfId="18594" xr:uid="{00000000-0005-0000-0000-0000110E0000}"/>
    <cellStyle name="Standard 8 4 3 3 3" xfId="32078" xr:uid="{00000000-0005-0000-0000-0000110E0000}"/>
    <cellStyle name="Standard 8 4 3 3 4" xfId="45569" xr:uid="{00000000-0005-0000-0000-0000110E0000}"/>
    <cellStyle name="Standard 8 4 3 4" xfId="8499" xr:uid="{00000000-0005-0000-0000-0000110E0000}"/>
    <cellStyle name="Standard 8 4 3 4 2" xfId="21950" xr:uid="{00000000-0005-0000-0000-0000110E0000}"/>
    <cellStyle name="Standard 8 4 3 4 3" xfId="35434" xr:uid="{00000000-0005-0000-0000-0000110E0000}"/>
    <cellStyle name="Standard 8 4 3 4 4" xfId="48925" xr:uid="{00000000-0005-0000-0000-0000110E0000}"/>
    <cellStyle name="Standard 8 4 3 5" xfId="11855" xr:uid="{00000000-0005-0000-0000-0000110E0000}"/>
    <cellStyle name="Standard 8 4 3 5 2" xfId="25306" xr:uid="{00000000-0005-0000-0000-0000110E0000}"/>
    <cellStyle name="Standard 8 4 3 5 3" xfId="38790" xr:uid="{00000000-0005-0000-0000-0000110E0000}"/>
    <cellStyle name="Standard 8 4 3 5 4" xfId="52281" xr:uid="{00000000-0005-0000-0000-0000110E0000}"/>
    <cellStyle name="Standard 8 4 3 6" xfId="15237" xr:uid="{00000000-0005-0000-0000-0000110E0000}"/>
    <cellStyle name="Standard 8 4 3 7" xfId="28721" xr:uid="{00000000-0005-0000-0000-0000110E0000}"/>
    <cellStyle name="Standard 8 4 3 8" xfId="42212" xr:uid="{00000000-0005-0000-0000-0000110E0000}"/>
    <cellStyle name="Standard 8 4 4" xfId="2348" xr:uid="{00000000-0005-0000-0000-0000130E0000}"/>
    <cellStyle name="Standard 8 4 4 2" xfId="5710" xr:uid="{00000000-0005-0000-0000-0000130E0000}"/>
    <cellStyle name="Standard 8 4 4 2 2" xfId="19161" xr:uid="{00000000-0005-0000-0000-0000130E0000}"/>
    <cellStyle name="Standard 8 4 4 2 3" xfId="32645" xr:uid="{00000000-0005-0000-0000-0000130E0000}"/>
    <cellStyle name="Standard 8 4 4 2 4" xfId="46136" xr:uid="{00000000-0005-0000-0000-0000130E0000}"/>
    <cellStyle name="Standard 8 4 4 3" xfId="9066" xr:uid="{00000000-0005-0000-0000-0000130E0000}"/>
    <cellStyle name="Standard 8 4 4 3 2" xfId="22517" xr:uid="{00000000-0005-0000-0000-0000130E0000}"/>
    <cellStyle name="Standard 8 4 4 3 3" xfId="36001" xr:uid="{00000000-0005-0000-0000-0000130E0000}"/>
    <cellStyle name="Standard 8 4 4 3 4" xfId="49492" xr:uid="{00000000-0005-0000-0000-0000130E0000}"/>
    <cellStyle name="Standard 8 4 4 4" xfId="12422" xr:uid="{00000000-0005-0000-0000-0000130E0000}"/>
    <cellStyle name="Standard 8 4 4 4 2" xfId="25873" xr:uid="{00000000-0005-0000-0000-0000130E0000}"/>
    <cellStyle name="Standard 8 4 4 4 3" xfId="39357" xr:uid="{00000000-0005-0000-0000-0000130E0000}"/>
    <cellStyle name="Standard 8 4 4 4 4" xfId="52848" xr:uid="{00000000-0005-0000-0000-0000130E0000}"/>
    <cellStyle name="Standard 8 4 4 5" xfId="15804" xr:uid="{00000000-0005-0000-0000-0000130E0000}"/>
    <cellStyle name="Standard 8 4 4 6" xfId="29288" xr:uid="{00000000-0005-0000-0000-0000130E0000}"/>
    <cellStyle name="Standard 8 4 4 7" xfId="42779" xr:uid="{00000000-0005-0000-0000-0000130E0000}"/>
    <cellStyle name="Standard 8 4 5" xfId="3454" xr:uid="{00000000-0005-0000-0000-0000140E0000}"/>
    <cellStyle name="Standard 8 4 5 2" xfId="6815" xr:uid="{00000000-0005-0000-0000-0000140E0000}"/>
    <cellStyle name="Standard 8 4 5 2 2" xfId="20266" xr:uid="{00000000-0005-0000-0000-0000140E0000}"/>
    <cellStyle name="Standard 8 4 5 2 3" xfId="33750" xr:uid="{00000000-0005-0000-0000-0000140E0000}"/>
    <cellStyle name="Standard 8 4 5 2 4" xfId="47241" xr:uid="{00000000-0005-0000-0000-0000140E0000}"/>
    <cellStyle name="Standard 8 4 5 3" xfId="10171" xr:uid="{00000000-0005-0000-0000-0000140E0000}"/>
    <cellStyle name="Standard 8 4 5 3 2" xfId="23622" xr:uid="{00000000-0005-0000-0000-0000140E0000}"/>
    <cellStyle name="Standard 8 4 5 3 3" xfId="37106" xr:uid="{00000000-0005-0000-0000-0000140E0000}"/>
    <cellStyle name="Standard 8 4 5 3 4" xfId="50597" xr:uid="{00000000-0005-0000-0000-0000140E0000}"/>
    <cellStyle name="Standard 8 4 5 4" xfId="13527" xr:uid="{00000000-0005-0000-0000-0000140E0000}"/>
    <cellStyle name="Standard 8 4 5 4 2" xfId="26978" xr:uid="{00000000-0005-0000-0000-0000140E0000}"/>
    <cellStyle name="Standard 8 4 5 4 3" xfId="40462" xr:uid="{00000000-0005-0000-0000-0000140E0000}"/>
    <cellStyle name="Standard 8 4 5 4 4" xfId="53953" xr:uid="{00000000-0005-0000-0000-0000140E0000}"/>
    <cellStyle name="Standard 8 4 5 5" xfId="16909" xr:uid="{00000000-0005-0000-0000-0000140E0000}"/>
    <cellStyle name="Standard 8 4 5 6" xfId="30393" xr:uid="{00000000-0005-0000-0000-0000140E0000}"/>
    <cellStyle name="Standard 8 4 5 7" xfId="43884" xr:uid="{00000000-0005-0000-0000-0000140E0000}"/>
    <cellStyle name="Standard 8 4 6" xfId="4034" xr:uid="{00000000-0005-0000-0000-0000150E0000}"/>
    <cellStyle name="Standard 8 4 6 2" xfId="7391" xr:uid="{00000000-0005-0000-0000-0000150E0000}"/>
    <cellStyle name="Standard 8 4 6 2 2" xfId="20842" xr:uid="{00000000-0005-0000-0000-0000150E0000}"/>
    <cellStyle name="Standard 8 4 6 2 3" xfId="34326" xr:uid="{00000000-0005-0000-0000-0000150E0000}"/>
    <cellStyle name="Standard 8 4 6 2 4" xfId="47817" xr:uid="{00000000-0005-0000-0000-0000150E0000}"/>
    <cellStyle name="Standard 8 4 6 3" xfId="10747" xr:uid="{00000000-0005-0000-0000-0000150E0000}"/>
    <cellStyle name="Standard 8 4 6 3 2" xfId="24198" xr:uid="{00000000-0005-0000-0000-0000150E0000}"/>
    <cellStyle name="Standard 8 4 6 3 3" xfId="37682" xr:uid="{00000000-0005-0000-0000-0000150E0000}"/>
    <cellStyle name="Standard 8 4 6 3 4" xfId="51173" xr:uid="{00000000-0005-0000-0000-0000150E0000}"/>
    <cellStyle name="Standard 8 4 6 4" xfId="14103" xr:uid="{00000000-0005-0000-0000-0000150E0000}"/>
    <cellStyle name="Standard 8 4 6 4 2" xfId="27554" xr:uid="{00000000-0005-0000-0000-0000150E0000}"/>
    <cellStyle name="Standard 8 4 6 4 3" xfId="41038" xr:uid="{00000000-0005-0000-0000-0000150E0000}"/>
    <cellStyle name="Standard 8 4 6 4 4" xfId="54529" xr:uid="{00000000-0005-0000-0000-0000150E0000}"/>
    <cellStyle name="Standard 8 4 6 5" xfId="17485" xr:uid="{00000000-0005-0000-0000-0000150E0000}"/>
    <cellStyle name="Standard 8 4 6 6" xfId="30969" xr:uid="{00000000-0005-0000-0000-0000150E0000}"/>
    <cellStyle name="Standard 8 4 6 7" xfId="44460" xr:uid="{00000000-0005-0000-0000-0000150E0000}"/>
    <cellStyle name="Standard 8 4 7" xfId="4584" xr:uid="{00000000-0005-0000-0000-00000A0E0000}"/>
    <cellStyle name="Standard 8 4 7 2" xfId="18035" xr:uid="{00000000-0005-0000-0000-00000A0E0000}"/>
    <cellStyle name="Standard 8 4 7 3" xfId="31519" xr:uid="{00000000-0005-0000-0000-00000A0E0000}"/>
    <cellStyle name="Standard 8 4 7 4" xfId="45010" xr:uid="{00000000-0005-0000-0000-00000A0E0000}"/>
    <cellStyle name="Standard 8 4 8" xfId="7940" xr:uid="{00000000-0005-0000-0000-00000A0E0000}"/>
    <cellStyle name="Standard 8 4 8 2" xfId="21391" xr:uid="{00000000-0005-0000-0000-00000A0E0000}"/>
    <cellStyle name="Standard 8 4 8 3" xfId="34875" xr:uid="{00000000-0005-0000-0000-00000A0E0000}"/>
    <cellStyle name="Standard 8 4 8 4" xfId="48366" xr:uid="{00000000-0005-0000-0000-00000A0E0000}"/>
    <cellStyle name="Standard 8 4 9" xfId="11296" xr:uid="{00000000-0005-0000-0000-00000A0E0000}"/>
    <cellStyle name="Standard 8 4 9 2" xfId="24747" xr:uid="{00000000-0005-0000-0000-00000A0E0000}"/>
    <cellStyle name="Standard 8 4 9 3" xfId="38231" xr:uid="{00000000-0005-0000-0000-00000A0E0000}"/>
    <cellStyle name="Standard 8 4 9 4" xfId="51722" xr:uid="{00000000-0005-0000-0000-00000A0E0000}"/>
    <cellStyle name="Standard 8 5" xfId="1336" xr:uid="{00000000-0005-0000-0000-0000160E0000}"/>
    <cellStyle name="Standard 8 5 10" xfId="28297" xr:uid="{00000000-0005-0000-0000-0000160E0000}"/>
    <cellStyle name="Standard 8 5 11" xfId="41788" xr:uid="{00000000-0005-0000-0000-0000160E0000}"/>
    <cellStyle name="Standard 8 5 2" xfId="1906" xr:uid="{00000000-0005-0000-0000-0000170E0000}"/>
    <cellStyle name="Standard 8 5 2 2" xfId="3046" xr:uid="{00000000-0005-0000-0000-0000180E0000}"/>
    <cellStyle name="Standard 8 5 2 2 2" xfId="6407" xr:uid="{00000000-0005-0000-0000-0000180E0000}"/>
    <cellStyle name="Standard 8 5 2 2 2 2" xfId="19858" xr:uid="{00000000-0005-0000-0000-0000180E0000}"/>
    <cellStyle name="Standard 8 5 2 2 2 3" xfId="33342" xr:uid="{00000000-0005-0000-0000-0000180E0000}"/>
    <cellStyle name="Standard 8 5 2 2 2 4" xfId="46833" xr:uid="{00000000-0005-0000-0000-0000180E0000}"/>
    <cellStyle name="Standard 8 5 2 2 3" xfId="9763" xr:uid="{00000000-0005-0000-0000-0000180E0000}"/>
    <cellStyle name="Standard 8 5 2 2 3 2" xfId="23214" xr:uid="{00000000-0005-0000-0000-0000180E0000}"/>
    <cellStyle name="Standard 8 5 2 2 3 3" xfId="36698" xr:uid="{00000000-0005-0000-0000-0000180E0000}"/>
    <cellStyle name="Standard 8 5 2 2 3 4" xfId="50189" xr:uid="{00000000-0005-0000-0000-0000180E0000}"/>
    <cellStyle name="Standard 8 5 2 2 4" xfId="13119" xr:uid="{00000000-0005-0000-0000-0000180E0000}"/>
    <cellStyle name="Standard 8 5 2 2 4 2" xfId="26570" xr:uid="{00000000-0005-0000-0000-0000180E0000}"/>
    <cellStyle name="Standard 8 5 2 2 4 3" xfId="40054" xr:uid="{00000000-0005-0000-0000-0000180E0000}"/>
    <cellStyle name="Standard 8 5 2 2 4 4" xfId="53545" xr:uid="{00000000-0005-0000-0000-0000180E0000}"/>
    <cellStyle name="Standard 8 5 2 2 5" xfId="16501" xr:uid="{00000000-0005-0000-0000-0000180E0000}"/>
    <cellStyle name="Standard 8 5 2 2 6" xfId="29985" xr:uid="{00000000-0005-0000-0000-0000180E0000}"/>
    <cellStyle name="Standard 8 5 2 2 7" xfId="43476" xr:uid="{00000000-0005-0000-0000-0000180E0000}"/>
    <cellStyle name="Standard 8 5 2 3" xfId="5280" xr:uid="{00000000-0005-0000-0000-0000170E0000}"/>
    <cellStyle name="Standard 8 5 2 3 2" xfId="18731" xr:uid="{00000000-0005-0000-0000-0000170E0000}"/>
    <cellStyle name="Standard 8 5 2 3 3" xfId="32215" xr:uid="{00000000-0005-0000-0000-0000170E0000}"/>
    <cellStyle name="Standard 8 5 2 3 4" xfId="45706" xr:uid="{00000000-0005-0000-0000-0000170E0000}"/>
    <cellStyle name="Standard 8 5 2 4" xfId="8636" xr:uid="{00000000-0005-0000-0000-0000170E0000}"/>
    <cellStyle name="Standard 8 5 2 4 2" xfId="22087" xr:uid="{00000000-0005-0000-0000-0000170E0000}"/>
    <cellStyle name="Standard 8 5 2 4 3" xfId="35571" xr:uid="{00000000-0005-0000-0000-0000170E0000}"/>
    <cellStyle name="Standard 8 5 2 4 4" xfId="49062" xr:uid="{00000000-0005-0000-0000-0000170E0000}"/>
    <cellStyle name="Standard 8 5 2 5" xfId="11992" xr:uid="{00000000-0005-0000-0000-0000170E0000}"/>
    <cellStyle name="Standard 8 5 2 5 2" xfId="25443" xr:uid="{00000000-0005-0000-0000-0000170E0000}"/>
    <cellStyle name="Standard 8 5 2 5 3" xfId="38927" xr:uid="{00000000-0005-0000-0000-0000170E0000}"/>
    <cellStyle name="Standard 8 5 2 5 4" xfId="52418" xr:uid="{00000000-0005-0000-0000-0000170E0000}"/>
    <cellStyle name="Standard 8 5 2 6" xfId="15374" xr:uid="{00000000-0005-0000-0000-0000170E0000}"/>
    <cellStyle name="Standard 8 5 2 7" xfId="28858" xr:uid="{00000000-0005-0000-0000-0000170E0000}"/>
    <cellStyle name="Standard 8 5 2 8" xfId="42349" xr:uid="{00000000-0005-0000-0000-0000170E0000}"/>
    <cellStyle name="Standard 8 5 3" xfId="2486" xr:uid="{00000000-0005-0000-0000-0000190E0000}"/>
    <cellStyle name="Standard 8 5 3 2" xfId="5847" xr:uid="{00000000-0005-0000-0000-0000190E0000}"/>
    <cellStyle name="Standard 8 5 3 2 2" xfId="19298" xr:uid="{00000000-0005-0000-0000-0000190E0000}"/>
    <cellStyle name="Standard 8 5 3 2 3" xfId="32782" xr:uid="{00000000-0005-0000-0000-0000190E0000}"/>
    <cellStyle name="Standard 8 5 3 2 4" xfId="46273" xr:uid="{00000000-0005-0000-0000-0000190E0000}"/>
    <cellStyle name="Standard 8 5 3 3" xfId="9203" xr:uid="{00000000-0005-0000-0000-0000190E0000}"/>
    <cellStyle name="Standard 8 5 3 3 2" xfId="22654" xr:uid="{00000000-0005-0000-0000-0000190E0000}"/>
    <cellStyle name="Standard 8 5 3 3 3" xfId="36138" xr:uid="{00000000-0005-0000-0000-0000190E0000}"/>
    <cellStyle name="Standard 8 5 3 3 4" xfId="49629" xr:uid="{00000000-0005-0000-0000-0000190E0000}"/>
    <cellStyle name="Standard 8 5 3 4" xfId="12559" xr:uid="{00000000-0005-0000-0000-0000190E0000}"/>
    <cellStyle name="Standard 8 5 3 4 2" xfId="26010" xr:uid="{00000000-0005-0000-0000-0000190E0000}"/>
    <cellStyle name="Standard 8 5 3 4 3" xfId="39494" xr:uid="{00000000-0005-0000-0000-0000190E0000}"/>
    <cellStyle name="Standard 8 5 3 4 4" xfId="52985" xr:uid="{00000000-0005-0000-0000-0000190E0000}"/>
    <cellStyle name="Standard 8 5 3 5" xfId="15941" xr:uid="{00000000-0005-0000-0000-0000190E0000}"/>
    <cellStyle name="Standard 8 5 3 6" xfId="29425" xr:uid="{00000000-0005-0000-0000-0000190E0000}"/>
    <cellStyle name="Standard 8 5 3 7" xfId="42916" xr:uid="{00000000-0005-0000-0000-0000190E0000}"/>
    <cellStyle name="Standard 8 5 4" xfId="3591" xr:uid="{00000000-0005-0000-0000-00001A0E0000}"/>
    <cellStyle name="Standard 8 5 4 2" xfId="6952" xr:uid="{00000000-0005-0000-0000-00001A0E0000}"/>
    <cellStyle name="Standard 8 5 4 2 2" xfId="20403" xr:uid="{00000000-0005-0000-0000-00001A0E0000}"/>
    <cellStyle name="Standard 8 5 4 2 3" xfId="33887" xr:uid="{00000000-0005-0000-0000-00001A0E0000}"/>
    <cellStyle name="Standard 8 5 4 2 4" xfId="47378" xr:uid="{00000000-0005-0000-0000-00001A0E0000}"/>
    <cellStyle name="Standard 8 5 4 3" xfId="10308" xr:uid="{00000000-0005-0000-0000-00001A0E0000}"/>
    <cellStyle name="Standard 8 5 4 3 2" xfId="23759" xr:uid="{00000000-0005-0000-0000-00001A0E0000}"/>
    <cellStyle name="Standard 8 5 4 3 3" xfId="37243" xr:uid="{00000000-0005-0000-0000-00001A0E0000}"/>
    <cellStyle name="Standard 8 5 4 3 4" xfId="50734" xr:uid="{00000000-0005-0000-0000-00001A0E0000}"/>
    <cellStyle name="Standard 8 5 4 4" xfId="13664" xr:uid="{00000000-0005-0000-0000-00001A0E0000}"/>
    <cellStyle name="Standard 8 5 4 4 2" xfId="27115" xr:uid="{00000000-0005-0000-0000-00001A0E0000}"/>
    <cellStyle name="Standard 8 5 4 4 3" xfId="40599" xr:uid="{00000000-0005-0000-0000-00001A0E0000}"/>
    <cellStyle name="Standard 8 5 4 4 4" xfId="54090" xr:uid="{00000000-0005-0000-0000-00001A0E0000}"/>
    <cellStyle name="Standard 8 5 4 5" xfId="17046" xr:uid="{00000000-0005-0000-0000-00001A0E0000}"/>
    <cellStyle name="Standard 8 5 4 6" xfId="30530" xr:uid="{00000000-0005-0000-0000-00001A0E0000}"/>
    <cellStyle name="Standard 8 5 4 7" xfId="44021" xr:uid="{00000000-0005-0000-0000-00001A0E0000}"/>
    <cellStyle name="Standard 8 5 5" xfId="4171" xr:uid="{00000000-0005-0000-0000-00001B0E0000}"/>
    <cellStyle name="Standard 8 5 5 2" xfId="7528" xr:uid="{00000000-0005-0000-0000-00001B0E0000}"/>
    <cellStyle name="Standard 8 5 5 2 2" xfId="20979" xr:uid="{00000000-0005-0000-0000-00001B0E0000}"/>
    <cellStyle name="Standard 8 5 5 2 3" xfId="34463" xr:uid="{00000000-0005-0000-0000-00001B0E0000}"/>
    <cellStyle name="Standard 8 5 5 2 4" xfId="47954" xr:uid="{00000000-0005-0000-0000-00001B0E0000}"/>
    <cellStyle name="Standard 8 5 5 3" xfId="10884" xr:uid="{00000000-0005-0000-0000-00001B0E0000}"/>
    <cellStyle name="Standard 8 5 5 3 2" xfId="24335" xr:uid="{00000000-0005-0000-0000-00001B0E0000}"/>
    <cellStyle name="Standard 8 5 5 3 3" xfId="37819" xr:uid="{00000000-0005-0000-0000-00001B0E0000}"/>
    <cellStyle name="Standard 8 5 5 3 4" xfId="51310" xr:uid="{00000000-0005-0000-0000-00001B0E0000}"/>
    <cellStyle name="Standard 8 5 5 4" xfId="14240" xr:uid="{00000000-0005-0000-0000-00001B0E0000}"/>
    <cellStyle name="Standard 8 5 5 4 2" xfId="27691" xr:uid="{00000000-0005-0000-0000-00001B0E0000}"/>
    <cellStyle name="Standard 8 5 5 4 3" xfId="41175" xr:uid="{00000000-0005-0000-0000-00001B0E0000}"/>
    <cellStyle name="Standard 8 5 5 4 4" xfId="54666" xr:uid="{00000000-0005-0000-0000-00001B0E0000}"/>
    <cellStyle name="Standard 8 5 5 5" xfId="17622" xr:uid="{00000000-0005-0000-0000-00001B0E0000}"/>
    <cellStyle name="Standard 8 5 5 6" xfId="31106" xr:uid="{00000000-0005-0000-0000-00001B0E0000}"/>
    <cellStyle name="Standard 8 5 5 7" xfId="44597" xr:uid="{00000000-0005-0000-0000-00001B0E0000}"/>
    <cellStyle name="Standard 8 5 6" xfId="4721" xr:uid="{00000000-0005-0000-0000-0000160E0000}"/>
    <cellStyle name="Standard 8 5 6 2" xfId="18172" xr:uid="{00000000-0005-0000-0000-0000160E0000}"/>
    <cellStyle name="Standard 8 5 6 3" xfId="31656" xr:uid="{00000000-0005-0000-0000-0000160E0000}"/>
    <cellStyle name="Standard 8 5 6 4" xfId="45147" xr:uid="{00000000-0005-0000-0000-0000160E0000}"/>
    <cellStyle name="Standard 8 5 7" xfId="8077" xr:uid="{00000000-0005-0000-0000-0000160E0000}"/>
    <cellStyle name="Standard 8 5 7 2" xfId="21528" xr:uid="{00000000-0005-0000-0000-0000160E0000}"/>
    <cellStyle name="Standard 8 5 7 3" xfId="35012" xr:uid="{00000000-0005-0000-0000-0000160E0000}"/>
    <cellStyle name="Standard 8 5 7 4" xfId="48503" xr:uid="{00000000-0005-0000-0000-0000160E0000}"/>
    <cellStyle name="Standard 8 5 8" xfId="11433" xr:uid="{00000000-0005-0000-0000-0000160E0000}"/>
    <cellStyle name="Standard 8 5 8 2" xfId="24884" xr:uid="{00000000-0005-0000-0000-0000160E0000}"/>
    <cellStyle name="Standard 8 5 8 3" xfId="38368" xr:uid="{00000000-0005-0000-0000-0000160E0000}"/>
    <cellStyle name="Standard 8 5 8 4" xfId="51859" xr:uid="{00000000-0005-0000-0000-0000160E0000}"/>
    <cellStyle name="Standard 8 5 9" xfId="14814" xr:uid="{00000000-0005-0000-0000-0000160E0000}"/>
    <cellStyle name="Standard 8 6" xfId="1076" xr:uid="{00000000-0005-0000-0000-00001C0E0000}"/>
    <cellStyle name="Standard 8 6 2" xfId="1672" xr:uid="{00000000-0005-0000-0000-00001D0E0000}"/>
    <cellStyle name="Standard 8 6 2 2" xfId="2808" xr:uid="{00000000-0005-0000-0000-00001E0E0000}"/>
    <cellStyle name="Standard 8 6 2 2 2" xfId="6169" xr:uid="{00000000-0005-0000-0000-00001E0E0000}"/>
    <cellStyle name="Standard 8 6 2 2 2 2" xfId="19620" xr:uid="{00000000-0005-0000-0000-00001E0E0000}"/>
    <cellStyle name="Standard 8 6 2 2 2 3" xfId="33104" xr:uid="{00000000-0005-0000-0000-00001E0E0000}"/>
    <cellStyle name="Standard 8 6 2 2 2 4" xfId="46595" xr:uid="{00000000-0005-0000-0000-00001E0E0000}"/>
    <cellStyle name="Standard 8 6 2 2 3" xfId="9525" xr:uid="{00000000-0005-0000-0000-00001E0E0000}"/>
    <cellStyle name="Standard 8 6 2 2 3 2" xfId="22976" xr:uid="{00000000-0005-0000-0000-00001E0E0000}"/>
    <cellStyle name="Standard 8 6 2 2 3 3" xfId="36460" xr:uid="{00000000-0005-0000-0000-00001E0E0000}"/>
    <cellStyle name="Standard 8 6 2 2 3 4" xfId="49951" xr:uid="{00000000-0005-0000-0000-00001E0E0000}"/>
    <cellStyle name="Standard 8 6 2 2 4" xfId="12881" xr:uid="{00000000-0005-0000-0000-00001E0E0000}"/>
    <cellStyle name="Standard 8 6 2 2 4 2" xfId="26332" xr:uid="{00000000-0005-0000-0000-00001E0E0000}"/>
    <cellStyle name="Standard 8 6 2 2 4 3" xfId="39816" xr:uid="{00000000-0005-0000-0000-00001E0E0000}"/>
    <cellStyle name="Standard 8 6 2 2 4 4" xfId="53307" xr:uid="{00000000-0005-0000-0000-00001E0E0000}"/>
    <cellStyle name="Standard 8 6 2 2 5" xfId="16263" xr:uid="{00000000-0005-0000-0000-00001E0E0000}"/>
    <cellStyle name="Standard 8 6 2 2 6" xfId="29747" xr:uid="{00000000-0005-0000-0000-00001E0E0000}"/>
    <cellStyle name="Standard 8 6 2 2 7" xfId="43238" xr:uid="{00000000-0005-0000-0000-00001E0E0000}"/>
    <cellStyle name="Standard 8 6 2 3" xfId="5042" xr:uid="{00000000-0005-0000-0000-00001D0E0000}"/>
    <cellStyle name="Standard 8 6 2 3 2" xfId="18493" xr:uid="{00000000-0005-0000-0000-00001D0E0000}"/>
    <cellStyle name="Standard 8 6 2 3 3" xfId="31977" xr:uid="{00000000-0005-0000-0000-00001D0E0000}"/>
    <cellStyle name="Standard 8 6 2 3 4" xfId="45468" xr:uid="{00000000-0005-0000-0000-00001D0E0000}"/>
    <cellStyle name="Standard 8 6 2 4" xfId="8398" xr:uid="{00000000-0005-0000-0000-00001D0E0000}"/>
    <cellStyle name="Standard 8 6 2 4 2" xfId="21849" xr:uid="{00000000-0005-0000-0000-00001D0E0000}"/>
    <cellStyle name="Standard 8 6 2 4 3" xfId="35333" xr:uid="{00000000-0005-0000-0000-00001D0E0000}"/>
    <cellStyle name="Standard 8 6 2 4 4" xfId="48824" xr:uid="{00000000-0005-0000-0000-00001D0E0000}"/>
    <cellStyle name="Standard 8 6 2 5" xfId="11754" xr:uid="{00000000-0005-0000-0000-00001D0E0000}"/>
    <cellStyle name="Standard 8 6 2 5 2" xfId="25205" xr:uid="{00000000-0005-0000-0000-00001D0E0000}"/>
    <cellStyle name="Standard 8 6 2 5 3" xfId="38689" xr:uid="{00000000-0005-0000-0000-00001D0E0000}"/>
    <cellStyle name="Standard 8 6 2 5 4" xfId="52180" xr:uid="{00000000-0005-0000-0000-00001D0E0000}"/>
    <cellStyle name="Standard 8 6 2 6" xfId="15136" xr:uid="{00000000-0005-0000-0000-00001D0E0000}"/>
    <cellStyle name="Standard 8 6 2 7" xfId="28620" xr:uid="{00000000-0005-0000-0000-00001D0E0000}"/>
    <cellStyle name="Standard 8 6 2 8" xfId="42111" xr:uid="{00000000-0005-0000-0000-00001D0E0000}"/>
    <cellStyle name="Standard 8 6 3" xfId="2232" xr:uid="{00000000-0005-0000-0000-00001F0E0000}"/>
    <cellStyle name="Standard 8 6 3 2" xfId="5606" xr:uid="{00000000-0005-0000-0000-00001F0E0000}"/>
    <cellStyle name="Standard 8 6 3 2 2" xfId="19057" xr:uid="{00000000-0005-0000-0000-00001F0E0000}"/>
    <cellStyle name="Standard 8 6 3 2 3" xfId="32541" xr:uid="{00000000-0005-0000-0000-00001F0E0000}"/>
    <cellStyle name="Standard 8 6 3 2 4" xfId="46032" xr:uid="{00000000-0005-0000-0000-00001F0E0000}"/>
    <cellStyle name="Standard 8 6 3 3" xfId="8962" xr:uid="{00000000-0005-0000-0000-00001F0E0000}"/>
    <cellStyle name="Standard 8 6 3 3 2" xfId="22413" xr:uid="{00000000-0005-0000-0000-00001F0E0000}"/>
    <cellStyle name="Standard 8 6 3 3 3" xfId="35897" xr:uid="{00000000-0005-0000-0000-00001F0E0000}"/>
    <cellStyle name="Standard 8 6 3 3 4" xfId="49388" xr:uid="{00000000-0005-0000-0000-00001F0E0000}"/>
    <cellStyle name="Standard 8 6 3 4" xfId="12318" xr:uid="{00000000-0005-0000-0000-00001F0E0000}"/>
    <cellStyle name="Standard 8 6 3 4 2" xfId="25769" xr:uid="{00000000-0005-0000-0000-00001F0E0000}"/>
    <cellStyle name="Standard 8 6 3 4 3" xfId="39253" xr:uid="{00000000-0005-0000-0000-00001F0E0000}"/>
    <cellStyle name="Standard 8 6 3 4 4" xfId="52744" xr:uid="{00000000-0005-0000-0000-00001F0E0000}"/>
    <cellStyle name="Standard 8 6 3 5" xfId="15700" xr:uid="{00000000-0005-0000-0000-00001F0E0000}"/>
    <cellStyle name="Standard 8 6 3 6" xfId="29184" xr:uid="{00000000-0005-0000-0000-00001F0E0000}"/>
    <cellStyle name="Standard 8 6 3 7" xfId="42675" xr:uid="{00000000-0005-0000-0000-00001F0E0000}"/>
    <cellStyle name="Standard 8 6 4" xfId="4480" xr:uid="{00000000-0005-0000-0000-00001C0E0000}"/>
    <cellStyle name="Standard 8 6 4 2" xfId="17931" xr:uid="{00000000-0005-0000-0000-00001C0E0000}"/>
    <cellStyle name="Standard 8 6 4 3" xfId="31415" xr:uid="{00000000-0005-0000-0000-00001C0E0000}"/>
    <cellStyle name="Standard 8 6 4 4" xfId="44906" xr:uid="{00000000-0005-0000-0000-00001C0E0000}"/>
    <cellStyle name="Standard 8 6 5" xfId="7836" xr:uid="{00000000-0005-0000-0000-00001C0E0000}"/>
    <cellStyle name="Standard 8 6 5 2" xfId="21287" xr:uid="{00000000-0005-0000-0000-00001C0E0000}"/>
    <cellStyle name="Standard 8 6 5 3" xfId="34771" xr:uid="{00000000-0005-0000-0000-00001C0E0000}"/>
    <cellStyle name="Standard 8 6 5 4" xfId="48262" xr:uid="{00000000-0005-0000-0000-00001C0E0000}"/>
    <cellStyle name="Standard 8 6 6" xfId="11192" xr:uid="{00000000-0005-0000-0000-00001C0E0000}"/>
    <cellStyle name="Standard 8 6 6 2" xfId="24643" xr:uid="{00000000-0005-0000-0000-00001C0E0000}"/>
    <cellStyle name="Standard 8 6 6 3" xfId="38127" xr:uid="{00000000-0005-0000-0000-00001C0E0000}"/>
    <cellStyle name="Standard 8 6 6 4" xfId="51618" xr:uid="{00000000-0005-0000-0000-00001C0E0000}"/>
    <cellStyle name="Standard 8 6 7" xfId="14573" xr:uid="{00000000-0005-0000-0000-00001C0E0000}"/>
    <cellStyle name="Standard 8 6 8" xfId="28038" xr:uid="{00000000-0005-0000-0000-00001C0E0000}"/>
    <cellStyle name="Standard 8 6 9" xfId="41505" xr:uid="{00000000-0005-0000-0000-00001C0E0000}"/>
    <cellStyle name="Standard 8 7" xfId="1064" xr:uid="{00000000-0005-0000-0000-0000200E0000}"/>
    <cellStyle name="Standard 8 7 2" xfId="1661" xr:uid="{00000000-0005-0000-0000-0000210E0000}"/>
    <cellStyle name="Standard 8 7 2 2" xfId="2797" xr:uid="{00000000-0005-0000-0000-0000220E0000}"/>
    <cellStyle name="Standard 8 7 2 2 2" xfId="6158" xr:uid="{00000000-0005-0000-0000-0000220E0000}"/>
    <cellStyle name="Standard 8 7 2 2 2 2" xfId="19609" xr:uid="{00000000-0005-0000-0000-0000220E0000}"/>
    <cellStyle name="Standard 8 7 2 2 2 3" xfId="33093" xr:uid="{00000000-0005-0000-0000-0000220E0000}"/>
    <cellStyle name="Standard 8 7 2 2 2 4" xfId="46584" xr:uid="{00000000-0005-0000-0000-0000220E0000}"/>
    <cellStyle name="Standard 8 7 2 2 3" xfId="9514" xr:uid="{00000000-0005-0000-0000-0000220E0000}"/>
    <cellStyle name="Standard 8 7 2 2 3 2" xfId="22965" xr:uid="{00000000-0005-0000-0000-0000220E0000}"/>
    <cellStyle name="Standard 8 7 2 2 3 3" xfId="36449" xr:uid="{00000000-0005-0000-0000-0000220E0000}"/>
    <cellStyle name="Standard 8 7 2 2 3 4" xfId="49940" xr:uid="{00000000-0005-0000-0000-0000220E0000}"/>
    <cellStyle name="Standard 8 7 2 2 4" xfId="12870" xr:uid="{00000000-0005-0000-0000-0000220E0000}"/>
    <cellStyle name="Standard 8 7 2 2 4 2" xfId="26321" xr:uid="{00000000-0005-0000-0000-0000220E0000}"/>
    <cellStyle name="Standard 8 7 2 2 4 3" xfId="39805" xr:uid="{00000000-0005-0000-0000-0000220E0000}"/>
    <cellStyle name="Standard 8 7 2 2 4 4" xfId="53296" xr:uid="{00000000-0005-0000-0000-0000220E0000}"/>
    <cellStyle name="Standard 8 7 2 2 5" xfId="16252" xr:uid="{00000000-0005-0000-0000-0000220E0000}"/>
    <cellStyle name="Standard 8 7 2 2 6" xfId="29736" xr:uid="{00000000-0005-0000-0000-0000220E0000}"/>
    <cellStyle name="Standard 8 7 2 2 7" xfId="43227" xr:uid="{00000000-0005-0000-0000-0000220E0000}"/>
    <cellStyle name="Standard 8 7 2 3" xfId="5031" xr:uid="{00000000-0005-0000-0000-0000210E0000}"/>
    <cellStyle name="Standard 8 7 2 3 2" xfId="18482" xr:uid="{00000000-0005-0000-0000-0000210E0000}"/>
    <cellStyle name="Standard 8 7 2 3 3" xfId="31966" xr:uid="{00000000-0005-0000-0000-0000210E0000}"/>
    <cellStyle name="Standard 8 7 2 3 4" xfId="45457" xr:uid="{00000000-0005-0000-0000-0000210E0000}"/>
    <cellStyle name="Standard 8 7 2 4" xfId="8387" xr:uid="{00000000-0005-0000-0000-0000210E0000}"/>
    <cellStyle name="Standard 8 7 2 4 2" xfId="21838" xr:uid="{00000000-0005-0000-0000-0000210E0000}"/>
    <cellStyle name="Standard 8 7 2 4 3" xfId="35322" xr:uid="{00000000-0005-0000-0000-0000210E0000}"/>
    <cellStyle name="Standard 8 7 2 4 4" xfId="48813" xr:uid="{00000000-0005-0000-0000-0000210E0000}"/>
    <cellStyle name="Standard 8 7 2 5" xfId="11743" xr:uid="{00000000-0005-0000-0000-0000210E0000}"/>
    <cellStyle name="Standard 8 7 2 5 2" xfId="25194" xr:uid="{00000000-0005-0000-0000-0000210E0000}"/>
    <cellStyle name="Standard 8 7 2 5 3" xfId="38678" xr:uid="{00000000-0005-0000-0000-0000210E0000}"/>
    <cellStyle name="Standard 8 7 2 5 4" xfId="52169" xr:uid="{00000000-0005-0000-0000-0000210E0000}"/>
    <cellStyle name="Standard 8 7 2 6" xfId="15125" xr:uid="{00000000-0005-0000-0000-0000210E0000}"/>
    <cellStyle name="Standard 8 7 2 7" xfId="28609" xr:uid="{00000000-0005-0000-0000-0000210E0000}"/>
    <cellStyle name="Standard 8 7 2 8" xfId="42100" xr:uid="{00000000-0005-0000-0000-0000210E0000}"/>
    <cellStyle name="Standard 8 7 3" xfId="2220" xr:uid="{00000000-0005-0000-0000-0000230E0000}"/>
    <cellStyle name="Standard 8 7 3 2" xfId="5595" xr:uid="{00000000-0005-0000-0000-0000230E0000}"/>
    <cellStyle name="Standard 8 7 3 2 2" xfId="19046" xr:uid="{00000000-0005-0000-0000-0000230E0000}"/>
    <cellStyle name="Standard 8 7 3 2 3" xfId="32530" xr:uid="{00000000-0005-0000-0000-0000230E0000}"/>
    <cellStyle name="Standard 8 7 3 2 4" xfId="46021" xr:uid="{00000000-0005-0000-0000-0000230E0000}"/>
    <cellStyle name="Standard 8 7 3 3" xfId="8951" xr:uid="{00000000-0005-0000-0000-0000230E0000}"/>
    <cellStyle name="Standard 8 7 3 3 2" xfId="22402" xr:uid="{00000000-0005-0000-0000-0000230E0000}"/>
    <cellStyle name="Standard 8 7 3 3 3" xfId="35886" xr:uid="{00000000-0005-0000-0000-0000230E0000}"/>
    <cellStyle name="Standard 8 7 3 3 4" xfId="49377" xr:uid="{00000000-0005-0000-0000-0000230E0000}"/>
    <cellStyle name="Standard 8 7 3 4" xfId="12307" xr:uid="{00000000-0005-0000-0000-0000230E0000}"/>
    <cellStyle name="Standard 8 7 3 4 2" xfId="25758" xr:uid="{00000000-0005-0000-0000-0000230E0000}"/>
    <cellStyle name="Standard 8 7 3 4 3" xfId="39242" xr:uid="{00000000-0005-0000-0000-0000230E0000}"/>
    <cellStyle name="Standard 8 7 3 4 4" xfId="52733" xr:uid="{00000000-0005-0000-0000-0000230E0000}"/>
    <cellStyle name="Standard 8 7 3 5" xfId="15689" xr:uid="{00000000-0005-0000-0000-0000230E0000}"/>
    <cellStyle name="Standard 8 7 3 6" xfId="29173" xr:uid="{00000000-0005-0000-0000-0000230E0000}"/>
    <cellStyle name="Standard 8 7 3 7" xfId="42664" xr:uid="{00000000-0005-0000-0000-0000230E0000}"/>
    <cellStyle name="Standard 8 7 4" xfId="4469" xr:uid="{00000000-0005-0000-0000-0000200E0000}"/>
    <cellStyle name="Standard 8 7 4 2" xfId="17920" xr:uid="{00000000-0005-0000-0000-0000200E0000}"/>
    <cellStyle name="Standard 8 7 4 3" xfId="31404" xr:uid="{00000000-0005-0000-0000-0000200E0000}"/>
    <cellStyle name="Standard 8 7 4 4" xfId="44895" xr:uid="{00000000-0005-0000-0000-0000200E0000}"/>
    <cellStyle name="Standard 8 7 5" xfId="7825" xr:uid="{00000000-0005-0000-0000-0000200E0000}"/>
    <cellStyle name="Standard 8 7 5 2" xfId="21276" xr:uid="{00000000-0005-0000-0000-0000200E0000}"/>
    <cellStyle name="Standard 8 7 5 3" xfId="34760" xr:uid="{00000000-0005-0000-0000-0000200E0000}"/>
    <cellStyle name="Standard 8 7 5 4" xfId="48251" xr:uid="{00000000-0005-0000-0000-0000200E0000}"/>
    <cellStyle name="Standard 8 7 6" xfId="11181" xr:uid="{00000000-0005-0000-0000-0000200E0000}"/>
    <cellStyle name="Standard 8 7 6 2" xfId="24632" xr:uid="{00000000-0005-0000-0000-0000200E0000}"/>
    <cellStyle name="Standard 8 7 6 3" xfId="38116" xr:uid="{00000000-0005-0000-0000-0000200E0000}"/>
    <cellStyle name="Standard 8 7 6 4" xfId="51607" xr:uid="{00000000-0005-0000-0000-0000200E0000}"/>
    <cellStyle name="Standard 8 7 7" xfId="14562" xr:uid="{00000000-0005-0000-0000-0000200E0000}"/>
    <cellStyle name="Standard 8 7 8" xfId="28027" xr:uid="{00000000-0005-0000-0000-0000200E0000}"/>
    <cellStyle name="Standard 8 7 9" xfId="41494" xr:uid="{00000000-0005-0000-0000-0000200E0000}"/>
    <cellStyle name="Standard 8 8" xfId="1638" xr:uid="{00000000-0005-0000-0000-0000240E0000}"/>
    <cellStyle name="Standard 8 8 2" xfId="2774" xr:uid="{00000000-0005-0000-0000-0000250E0000}"/>
    <cellStyle name="Standard 8 8 2 2" xfId="6135" xr:uid="{00000000-0005-0000-0000-0000250E0000}"/>
    <cellStyle name="Standard 8 8 2 2 2" xfId="19586" xr:uid="{00000000-0005-0000-0000-0000250E0000}"/>
    <cellStyle name="Standard 8 8 2 2 3" xfId="33070" xr:uid="{00000000-0005-0000-0000-0000250E0000}"/>
    <cellStyle name="Standard 8 8 2 2 4" xfId="46561" xr:uid="{00000000-0005-0000-0000-0000250E0000}"/>
    <cellStyle name="Standard 8 8 2 3" xfId="9491" xr:uid="{00000000-0005-0000-0000-0000250E0000}"/>
    <cellStyle name="Standard 8 8 2 3 2" xfId="22942" xr:uid="{00000000-0005-0000-0000-0000250E0000}"/>
    <cellStyle name="Standard 8 8 2 3 3" xfId="36426" xr:uid="{00000000-0005-0000-0000-0000250E0000}"/>
    <cellStyle name="Standard 8 8 2 3 4" xfId="49917" xr:uid="{00000000-0005-0000-0000-0000250E0000}"/>
    <cellStyle name="Standard 8 8 2 4" xfId="12847" xr:uid="{00000000-0005-0000-0000-0000250E0000}"/>
    <cellStyle name="Standard 8 8 2 4 2" xfId="26298" xr:uid="{00000000-0005-0000-0000-0000250E0000}"/>
    <cellStyle name="Standard 8 8 2 4 3" xfId="39782" xr:uid="{00000000-0005-0000-0000-0000250E0000}"/>
    <cellStyle name="Standard 8 8 2 4 4" xfId="53273" xr:uid="{00000000-0005-0000-0000-0000250E0000}"/>
    <cellStyle name="Standard 8 8 2 5" xfId="16229" xr:uid="{00000000-0005-0000-0000-0000250E0000}"/>
    <cellStyle name="Standard 8 8 2 6" xfId="29713" xr:uid="{00000000-0005-0000-0000-0000250E0000}"/>
    <cellStyle name="Standard 8 8 2 7" xfId="43204" xr:uid="{00000000-0005-0000-0000-0000250E0000}"/>
    <cellStyle name="Standard 8 8 3" xfId="5008" xr:uid="{00000000-0005-0000-0000-0000240E0000}"/>
    <cellStyle name="Standard 8 8 3 2" xfId="18459" xr:uid="{00000000-0005-0000-0000-0000240E0000}"/>
    <cellStyle name="Standard 8 8 3 3" xfId="31943" xr:uid="{00000000-0005-0000-0000-0000240E0000}"/>
    <cellStyle name="Standard 8 8 3 4" xfId="45434" xr:uid="{00000000-0005-0000-0000-0000240E0000}"/>
    <cellStyle name="Standard 8 8 4" xfId="8364" xr:uid="{00000000-0005-0000-0000-0000240E0000}"/>
    <cellStyle name="Standard 8 8 4 2" xfId="21815" xr:uid="{00000000-0005-0000-0000-0000240E0000}"/>
    <cellStyle name="Standard 8 8 4 3" xfId="35299" xr:uid="{00000000-0005-0000-0000-0000240E0000}"/>
    <cellStyle name="Standard 8 8 4 4" xfId="48790" xr:uid="{00000000-0005-0000-0000-0000240E0000}"/>
    <cellStyle name="Standard 8 8 5" xfId="11720" xr:uid="{00000000-0005-0000-0000-0000240E0000}"/>
    <cellStyle name="Standard 8 8 5 2" xfId="25171" xr:uid="{00000000-0005-0000-0000-0000240E0000}"/>
    <cellStyle name="Standard 8 8 5 3" xfId="38655" xr:uid="{00000000-0005-0000-0000-0000240E0000}"/>
    <cellStyle name="Standard 8 8 5 4" xfId="52146" xr:uid="{00000000-0005-0000-0000-0000240E0000}"/>
    <cellStyle name="Standard 8 8 6" xfId="15102" xr:uid="{00000000-0005-0000-0000-0000240E0000}"/>
    <cellStyle name="Standard 8 8 7" xfId="28586" xr:uid="{00000000-0005-0000-0000-0000240E0000}"/>
    <cellStyle name="Standard 8 8 8" xfId="42077" xr:uid="{00000000-0005-0000-0000-0000240E0000}"/>
    <cellStyle name="Standard 8 9" xfId="2195" xr:uid="{00000000-0005-0000-0000-0000260E0000}"/>
    <cellStyle name="Standard 8 9 2" xfId="5570" xr:uid="{00000000-0005-0000-0000-0000260E0000}"/>
    <cellStyle name="Standard 8 9 2 2" xfId="19021" xr:uid="{00000000-0005-0000-0000-0000260E0000}"/>
    <cellStyle name="Standard 8 9 2 3" xfId="32505" xr:uid="{00000000-0005-0000-0000-0000260E0000}"/>
    <cellStyle name="Standard 8 9 2 4" xfId="45996" xr:uid="{00000000-0005-0000-0000-0000260E0000}"/>
    <cellStyle name="Standard 8 9 3" xfId="8926" xr:uid="{00000000-0005-0000-0000-0000260E0000}"/>
    <cellStyle name="Standard 8 9 3 2" xfId="22377" xr:uid="{00000000-0005-0000-0000-0000260E0000}"/>
    <cellStyle name="Standard 8 9 3 3" xfId="35861" xr:uid="{00000000-0005-0000-0000-0000260E0000}"/>
    <cellStyle name="Standard 8 9 3 4" xfId="49352" xr:uid="{00000000-0005-0000-0000-0000260E0000}"/>
    <cellStyle name="Standard 8 9 4" xfId="12282" xr:uid="{00000000-0005-0000-0000-0000260E0000}"/>
    <cellStyle name="Standard 8 9 4 2" xfId="25733" xr:uid="{00000000-0005-0000-0000-0000260E0000}"/>
    <cellStyle name="Standard 8 9 4 3" xfId="39217" xr:uid="{00000000-0005-0000-0000-0000260E0000}"/>
    <cellStyle name="Standard 8 9 4 4" xfId="52708" xr:uid="{00000000-0005-0000-0000-0000260E0000}"/>
    <cellStyle name="Standard 8 9 5" xfId="15664" xr:uid="{00000000-0005-0000-0000-0000260E0000}"/>
    <cellStyle name="Standard 8 9 6" xfId="29148" xr:uid="{00000000-0005-0000-0000-0000260E0000}"/>
    <cellStyle name="Standard 8 9 7" xfId="42639" xr:uid="{00000000-0005-0000-0000-0000260E0000}"/>
    <cellStyle name="Standard 9" xfId="167" xr:uid="{00000000-0005-0000-0000-00008C020000}"/>
    <cellStyle name="Standard 9 10" xfId="1065" xr:uid="{00000000-0005-0000-0000-0000280E0000}"/>
    <cellStyle name="Standard 9 10 2" xfId="1662" xr:uid="{00000000-0005-0000-0000-0000290E0000}"/>
    <cellStyle name="Standard 9 10 2 2" xfId="2798" xr:uid="{00000000-0005-0000-0000-00002A0E0000}"/>
    <cellStyle name="Standard 9 10 2 2 2" xfId="6159" xr:uid="{00000000-0005-0000-0000-00002A0E0000}"/>
    <cellStyle name="Standard 9 10 2 2 2 2" xfId="19610" xr:uid="{00000000-0005-0000-0000-00002A0E0000}"/>
    <cellStyle name="Standard 9 10 2 2 2 3" xfId="33094" xr:uid="{00000000-0005-0000-0000-00002A0E0000}"/>
    <cellStyle name="Standard 9 10 2 2 2 4" xfId="46585" xr:uid="{00000000-0005-0000-0000-00002A0E0000}"/>
    <cellStyle name="Standard 9 10 2 2 3" xfId="9515" xr:uid="{00000000-0005-0000-0000-00002A0E0000}"/>
    <cellStyle name="Standard 9 10 2 2 3 2" xfId="22966" xr:uid="{00000000-0005-0000-0000-00002A0E0000}"/>
    <cellStyle name="Standard 9 10 2 2 3 3" xfId="36450" xr:uid="{00000000-0005-0000-0000-00002A0E0000}"/>
    <cellStyle name="Standard 9 10 2 2 3 4" xfId="49941" xr:uid="{00000000-0005-0000-0000-00002A0E0000}"/>
    <cellStyle name="Standard 9 10 2 2 4" xfId="12871" xr:uid="{00000000-0005-0000-0000-00002A0E0000}"/>
    <cellStyle name="Standard 9 10 2 2 4 2" xfId="26322" xr:uid="{00000000-0005-0000-0000-00002A0E0000}"/>
    <cellStyle name="Standard 9 10 2 2 4 3" xfId="39806" xr:uid="{00000000-0005-0000-0000-00002A0E0000}"/>
    <cellStyle name="Standard 9 10 2 2 4 4" xfId="53297" xr:uid="{00000000-0005-0000-0000-00002A0E0000}"/>
    <cellStyle name="Standard 9 10 2 2 5" xfId="16253" xr:uid="{00000000-0005-0000-0000-00002A0E0000}"/>
    <cellStyle name="Standard 9 10 2 2 6" xfId="29737" xr:uid="{00000000-0005-0000-0000-00002A0E0000}"/>
    <cellStyle name="Standard 9 10 2 2 7" xfId="43228" xr:uid="{00000000-0005-0000-0000-00002A0E0000}"/>
    <cellStyle name="Standard 9 10 2 3" xfId="5032" xr:uid="{00000000-0005-0000-0000-0000290E0000}"/>
    <cellStyle name="Standard 9 10 2 3 2" xfId="18483" xr:uid="{00000000-0005-0000-0000-0000290E0000}"/>
    <cellStyle name="Standard 9 10 2 3 3" xfId="31967" xr:uid="{00000000-0005-0000-0000-0000290E0000}"/>
    <cellStyle name="Standard 9 10 2 3 4" xfId="45458" xr:uid="{00000000-0005-0000-0000-0000290E0000}"/>
    <cellStyle name="Standard 9 10 2 4" xfId="8388" xr:uid="{00000000-0005-0000-0000-0000290E0000}"/>
    <cellStyle name="Standard 9 10 2 4 2" xfId="21839" xr:uid="{00000000-0005-0000-0000-0000290E0000}"/>
    <cellStyle name="Standard 9 10 2 4 3" xfId="35323" xr:uid="{00000000-0005-0000-0000-0000290E0000}"/>
    <cellStyle name="Standard 9 10 2 4 4" xfId="48814" xr:uid="{00000000-0005-0000-0000-0000290E0000}"/>
    <cellStyle name="Standard 9 10 2 5" xfId="11744" xr:uid="{00000000-0005-0000-0000-0000290E0000}"/>
    <cellStyle name="Standard 9 10 2 5 2" xfId="25195" xr:uid="{00000000-0005-0000-0000-0000290E0000}"/>
    <cellStyle name="Standard 9 10 2 5 3" xfId="38679" xr:uid="{00000000-0005-0000-0000-0000290E0000}"/>
    <cellStyle name="Standard 9 10 2 5 4" xfId="52170" xr:uid="{00000000-0005-0000-0000-0000290E0000}"/>
    <cellStyle name="Standard 9 10 2 6" xfId="15126" xr:uid="{00000000-0005-0000-0000-0000290E0000}"/>
    <cellStyle name="Standard 9 10 2 7" xfId="28610" xr:uid="{00000000-0005-0000-0000-0000290E0000}"/>
    <cellStyle name="Standard 9 10 2 8" xfId="42101" xr:uid="{00000000-0005-0000-0000-0000290E0000}"/>
    <cellStyle name="Standard 9 10 3" xfId="2221" xr:uid="{00000000-0005-0000-0000-00002B0E0000}"/>
    <cellStyle name="Standard 9 10 3 2" xfId="5596" xr:uid="{00000000-0005-0000-0000-00002B0E0000}"/>
    <cellStyle name="Standard 9 10 3 2 2" xfId="19047" xr:uid="{00000000-0005-0000-0000-00002B0E0000}"/>
    <cellStyle name="Standard 9 10 3 2 3" xfId="32531" xr:uid="{00000000-0005-0000-0000-00002B0E0000}"/>
    <cellStyle name="Standard 9 10 3 2 4" xfId="46022" xr:uid="{00000000-0005-0000-0000-00002B0E0000}"/>
    <cellStyle name="Standard 9 10 3 3" xfId="8952" xr:uid="{00000000-0005-0000-0000-00002B0E0000}"/>
    <cellStyle name="Standard 9 10 3 3 2" xfId="22403" xr:uid="{00000000-0005-0000-0000-00002B0E0000}"/>
    <cellStyle name="Standard 9 10 3 3 3" xfId="35887" xr:uid="{00000000-0005-0000-0000-00002B0E0000}"/>
    <cellStyle name="Standard 9 10 3 3 4" xfId="49378" xr:uid="{00000000-0005-0000-0000-00002B0E0000}"/>
    <cellStyle name="Standard 9 10 3 4" xfId="12308" xr:uid="{00000000-0005-0000-0000-00002B0E0000}"/>
    <cellStyle name="Standard 9 10 3 4 2" xfId="25759" xr:uid="{00000000-0005-0000-0000-00002B0E0000}"/>
    <cellStyle name="Standard 9 10 3 4 3" xfId="39243" xr:uid="{00000000-0005-0000-0000-00002B0E0000}"/>
    <cellStyle name="Standard 9 10 3 4 4" xfId="52734" xr:uid="{00000000-0005-0000-0000-00002B0E0000}"/>
    <cellStyle name="Standard 9 10 3 5" xfId="15690" xr:uid="{00000000-0005-0000-0000-00002B0E0000}"/>
    <cellStyle name="Standard 9 10 3 6" xfId="29174" xr:uid="{00000000-0005-0000-0000-00002B0E0000}"/>
    <cellStyle name="Standard 9 10 3 7" xfId="42665" xr:uid="{00000000-0005-0000-0000-00002B0E0000}"/>
    <cellStyle name="Standard 9 10 4" xfId="4470" xr:uid="{00000000-0005-0000-0000-0000280E0000}"/>
    <cellStyle name="Standard 9 10 4 2" xfId="17921" xr:uid="{00000000-0005-0000-0000-0000280E0000}"/>
    <cellStyle name="Standard 9 10 4 3" xfId="31405" xr:uid="{00000000-0005-0000-0000-0000280E0000}"/>
    <cellStyle name="Standard 9 10 4 4" xfId="44896" xr:uid="{00000000-0005-0000-0000-0000280E0000}"/>
    <cellStyle name="Standard 9 10 5" xfId="7826" xr:uid="{00000000-0005-0000-0000-0000280E0000}"/>
    <cellStyle name="Standard 9 10 5 2" xfId="21277" xr:uid="{00000000-0005-0000-0000-0000280E0000}"/>
    <cellStyle name="Standard 9 10 5 3" xfId="34761" xr:uid="{00000000-0005-0000-0000-0000280E0000}"/>
    <cellStyle name="Standard 9 10 5 4" xfId="48252" xr:uid="{00000000-0005-0000-0000-0000280E0000}"/>
    <cellStyle name="Standard 9 10 6" xfId="11182" xr:uid="{00000000-0005-0000-0000-0000280E0000}"/>
    <cellStyle name="Standard 9 10 6 2" xfId="24633" xr:uid="{00000000-0005-0000-0000-0000280E0000}"/>
    <cellStyle name="Standard 9 10 6 3" xfId="38117" xr:uid="{00000000-0005-0000-0000-0000280E0000}"/>
    <cellStyle name="Standard 9 10 6 4" xfId="51608" xr:uid="{00000000-0005-0000-0000-0000280E0000}"/>
    <cellStyle name="Standard 9 10 7" xfId="14563" xr:uid="{00000000-0005-0000-0000-0000280E0000}"/>
    <cellStyle name="Standard 9 10 8" xfId="28028" xr:uid="{00000000-0005-0000-0000-0000280E0000}"/>
    <cellStyle name="Standard 9 10 9" xfId="41495" xr:uid="{00000000-0005-0000-0000-0000280E0000}"/>
    <cellStyle name="Standard 9 11" xfId="1639" xr:uid="{00000000-0005-0000-0000-00002C0E0000}"/>
    <cellStyle name="Standard 9 11 2" xfId="2775" xr:uid="{00000000-0005-0000-0000-00002D0E0000}"/>
    <cellStyle name="Standard 9 11 2 2" xfId="6136" xr:uid="{00000000-0005-0000-0000-00002D0E0000}"/>
    <cellStyle name="Standard 9 11 2 2 2" xfId="19587" xr:uid="{00000000-0005-0000-0000-00002D0E0000}"/>
    <cellStyle name="Standard 9 11 2 2 3" xfId="33071" xr:uid="{00000000-0005-0000-0000-00002D0E0000}"/>
    <cellStyle name="Standard 9 11 2 2 4" xfId="46562" xr:uid="{00000000-0005-0000-0000-00002D0E0000}"/>
    <cellStyle name="Standard 9 11 2 3" xfId="9492" xr:uid="{00000000-0005-0000-0000-00002D0E0000}"/>
    <cellStyle name="Standard 9 11 2 3 2" xfId="22943" xr:uid="{00000000-0005-0000-0000-00002D0E0000}"/>
    <cellStyle name="Standard 9 11 2 3 3" xfId="36427" xr:uid="{00000000-0005-0000-0000-00002D0E0000}"/>
    <cellStyle name="Standard 9 11 2 3 4" xfId="49918" xr:uid="{00000000-0005-0000-0000-00002D0E0000}"/>
    <cellStyle name="Standard 9 11 2 4" xfId="12848" xr:uid="{00000000-0005-0000-0000-00002D0E0000}"/>
    <cellStyle name="Standard 9 11 2 4 2" xfId="26299" xr:uid="{00000000-0005-0000-0000-00002D0E0000}"/>
    <cellStyle name="Standard 9 11 2 4 3" xfId="39783" xr:uid="{00000000-0005-0000-0000-00002D0E0000}"/>
    <cellStyle name="Standard 9 11 2 4 4" xfId="53274" xr:uid="{00000000-0005-0000-0000-00002D0E0000}"/>
    <cellStyle name="Standard 9 11 2 5" xfId="16230" xr:uid="{00000000-0005-0000-0000-00002D0E0000}"/>
    <cellStyle name="Standard 9 11 2 6" xfId="29714" xr:uid="{00000000-0005-0000-0000-00002D0E0000}"/>
    <cellStyle name="Standard 9 11 2 7" xfId="43205" xr:uid="{00000000-0005-0000-0000-00002D0E0000}"/>
    <cellStyle name="Standard 9 11 3" xfId="5009" xr:uid="{00000000-0005-0000-0000-00002C0E0000}"/>
    <cellStyle name="Standard 9 11 3 2" xfId="18460" xr:uid="{00000000-0005-0000-0000-00002C0E0000}"/>
    <cellStyle name="Standard 9 11 3 3" xfId="31944" xr:uid="{00000000-0005-0000-0000-00002C0E0000}"/>
    <cellStyle name="Standard 9 11 3 4" xfId="45435" xr:uid="{00000000-0005-0000-0000-00002C0E0000}"/>
    <cellStyle name="Standard 9 11 4" xfId="8365" xr:uid="{00000000-0005-0000-0000-00002C0E0000}"/>
    <cellStyle name="Standard 9 11 4 2" xfId="21816" xr:uid="{00000000-0005-0000-0000-00002C0E0000}"/>
    <cellStyle name="Standard 9 11 4 3" xfId="35300" xr:uid="{00000000-0005-0000-0000-00002C0E0000}"/>
    <cellStyle name="Standard 9 11 4 4" xfId="48791" xr:uid="{00000000-0005-0000-0000-00002C0E0000}"/>
    <cellStyle name="Standard 9 11 5" xfId="11721" xr:uid="{00000000-0005-0000-0000-00002C0E0000}"/>
    <cellStyle name="Standard 9 11 5 2" xfId="25172" xr:uid="{00000000-0005-0000-0000-00002C0E0000}"/>
    <cellStyle name="Standard 9 11 5 3" xfId="38656" xr:uid="{00000000-0005-0000-0000-00002C0E0000}"/>
    <cellStyle name="Standard 9 11 5 4" xfId="52147" xr:uid="{00000000-0005-0000-0000-00002C0E0000}"/>
    <cellStyle name="Standard 9 11 6" xfId="15103" xr:uid="{00000000-0005-0000-0000-00002C0E0000}"/>
    <cellStyle name="Standard 9 11 7" xfId="28587" xr:uid="{00000000-0005-0000-0000-00002C0E0000}"/>
    <cellStyle name="Standard 9 11 8" xfId="42078" xr:uid="{00000000-0005-0000-0000-00002C0E0000}"/>
    <cellStyle name="Standard 9 12" xfId="2196" xr:uid="{00000000-0005-0000-0000-00002E0E0000}"/>
    <cellStyle name="Standard 9 12 2" xfId="5571" xr:uid="{00000000-0005-0000-0000-00002E0E0000}"/>
    <cellStyle name="Standard 9 12 2 2" xfId="19022" xr:uid="{00000000-0005-0000-0000-00002E0E0000}"/>
    <cellStyle name="Standard 9 12 2 3" xfId="32506" xr:uid="{00000000-0005-0000-0000-00002E0E0000}"/>
    <cellStyle name="Standard 9 12 2 4" xfId="45997" xr:uid="{00000000-0005-0000-0000-00002E0E0000}"/>
    <cellStyle name="Standard 9 12 3" xfId="8927" xr:uid="{00000000-0005-0000-0000-00002E0E0000}"/>
    <cellStyle name="Standard 9 12 3 2" xfId="22378" xr:uid="{00000000-0005-0000-0000-00002E0E0000}"/>
    <cellStyle name="Standard 9 12 3 3" xfId="35862" xr:uid="{00000000-0005-0000-0000-00002E0E0000}"/>
    <cellStyle name="Standard 9 12 3 4" xfId="49353" xr:uid="{00000000-0005-0000-0000-00002E0E0000}"/>
    <cellStyle name="Standard 9 12 4" xfId="12283" xr:uid="{00000000-0005-0000-0000-00002E0E0000}"/>
    <cellStyle name="Standard 9 12 4 2" xfId="25734" xr:uid="{00000000-0005-0000-0000-00002E0E0000}"/>
    <cellStyle name="Standard 9 12 4 3" xfId="39218" xr:uid="{00000000-0005-0000-0000-00002E0E0000}"/>
    <cellStyle name="Standard 9 12 4 4" xfId="52709" xr:uid="{00000000-0005-0000-0000-00002E0E0000}"/>
    <cellStyle name="Standard 9 12 5" xfId="15665" xr:uid="{00000000-0005-0000-0000-00002E0E0000}"/>
    <cellStyle name="Standard 9 12 6" xfId="29149" xr:uid="{00000000-0005-0000-0000-00002E0E0000}"/>
    <cellStyle name="Standard 9 12 7" xfId="42640" xr:uid="{00000000-0005-0000-0000-00002E0E0000}"/>
    <cellStyle name="Standard 9 13" xfId="3337" xr:uid="{00000000-0005-0000-0000-00002F0E0000}"/>
    <cellStyle name="Standard 9 13 2" xfId="6698" xr:uid="{00000000-0005-0000-0000-00002F0E0000}"/>
    <cellStyle name="Standard 9 13 2 2" xfId="20149" xr:uid="{00000000-0005-0000-0000-00002F0E0000}"/>
    <cellStyle name="Standard 9 13 2 3" xfId="33633" xr:uid="{00000000-0005-0000-0000-00002F0E0000}"/>
    <cellStyle name="Standard 9 13 2 4" xfId="47124" xr:uid="{00000000-0005-0000-0000-00002F0E0000}"/>
    <cellStyle name="Standard 9 13 3" xfId="10054" xr:uid="{00000000-0005-0000-0000-00002F0E0000}"/>
    <cellStyle name="Standard 9 13 3 2" xfId="23505" xr:uid="{00000000-0005-0000-0000-00002F0E0000}"/>
    <cellStyle name="Standard 9 13 3 3" xfId="36989" xr:uid="{00000000-0005-0000-0000-00002F0E0000}"/>
    <cellStyle name="Standard 9 13 3 4" xfId="50480" xr:uid="{00000000-0005-0000-0000-00002F0E0000}"/>
    <cellStyle name="Standard 9 13 4" xfId="13410" xr:uid="{00000000-0005-0000-0000-00002F0E0000}"/>
    <cellStyle name="Standard 9 13 4 2" xfId="26861" xr:uid="{00000000-0005-0000-0000-00002F0E0000}"/>
    <cellStyle name="Standard 9 13 4 3" xfId="40345" xr:uid="{00000000-0005-0000-0000-00002F0E0000}"/>
    <cellStyle name="Standard 9 13 4 4" xfId="53836" xr:uid="{00000000-0005-0000-0000-00002F0E0000}"/>
    <cellStyle name="Standard 9 13 5" xfId="16792" xr:uid="{00000000-0005-0000-0000-00002F0E0000}"/>
    <cellStyle name="Standard 9 13 6" xfId="30276" xr:uid="{00000000-0005-0000-0000-00002F0E0000}"/>
    <cellStyle name="Standard 9 13 7" xfId="43767" xr:uid="{00000000-0005-0000-0000-00002F0E0000}"/>
    <cellStyle name="Standard 9 14" xfId="3917" xr:uid="{00000000-0005-0000-0000-0000300E0000}"/>
    <cellStyle name="Standard 9 14 2" xfId="7274" xr:uid="{00000000-0005-0000-0000-0000300E0000}"/>
    <cellStyle name="Standard 9 14 2 2" xfId="20725" xr:uid="{00000000-0005-0000-0000-0000300E0000}"/>
    <cellStyle name="Standard 9 14 2 3" xfId="34209" xr:uid="{00000000-0005-0000-0000-0000300E0000}"/>
    <cellStyle name="Standard 9 14 2 4" xfId="47700" xr:uid="{00000000-0005-0000-0000-0000300E0000}"/>
    <cellStyle name="Standard 9 14 3" xfId="10630" xr:uid="{00000000-0005-0000-0000-0000300E0000}"/>
    <cellStyle name="Standard 9 14 3 2" xfId="24081" xr:uid="{00000000-0005-0000-0000-0000300E0000}"/>
    <cellStyle name="Standard 9 14 3 3" xfId="37565" xr:uid="{00000000-0005-0000-0000-0000300E0000}"/>
    <cellStyle name="Standard 9 14 3 4" xfId="51056" xr:uid="{00000000-0005-0000-0000-0000300E0000}"/>
    <cellStyle name="Standard 9 14 4" xfId="13986" xr:uid="{00000000-0005-0000-0000-0000300E0000}"/>
    <cellStyle name="Standard 9 14 4 2" xfId="27437" xr:uid="{00000000-0005-0000-0000-0000300E0000}"/>
    <cellStyle name="Standard 9 14 4 3" xfId="40921" xr:uid="{00000000-0005-0000-0000-0000300E0000}"/>
    <cellStyle name="Standard 9 14 4 4" xfId="54412" xr:uid="{00000000-0005-0000-0000-0000300E0000}"/>
    <cellStyle name="Standard 9 14 5" xfId="17368" xr:uid="{00000000-0005-0000-0000-0000300E0000}"/>
    <cellStyle name="Standard 9 14 6" xfId="30852" xr:uid="{00000000-0005-0000-0000-0000300E0000}"/>
    <cellStyle name="Standard 9 14 7" xfId="44343" xr:uid="{00000000-0005-0000-0000-0000300E0000}"/>
    <cellStyle name="Standard 9 15" xfId="1044" xr:uid="{00000000-0005-0000-0000-0000270E0000}"/>
    <cellStyle name="Standard 9 15 2" xfId="14550" xr:uid="{00000000-0005-0000-0000-0000270E0000}"/>
    <cellStyle name="Standard 9 15 3" xfId="28015" xr:uid="{00000000-0005-0000-0000-0000270E0000}"/>
    <cellStyle name="Standard 9 15 4" xfId="41482" xr:uid="{00000000-0005-0000-0000-0000270E0000}"/>
    <cellStyle name="Standard 9 16" xfId="4445" xr:uid="{00000000-0005-0000-0000-0000270E0000}"/>
    <cellStyle name="Standard 9 16 2" xfId="17896" xr:uid="{00000000-0005-0000-0000-0000270E0000}"/>
    <cellStyle name="Standard 9 16 3" xfId="31380" xr:uid="{00000000-0005-0000-0000-0000270E0000}"/>
    <cellStyle name="Standard 9 16 4" xfId="44871" xr:uid="{00000000-0005-0000-0000-0000270E0000}"/>
    <cellStyle name="Standard 9 17" xfId="7801" xr:uid="{00000000-0005-0000-0000-0000270E0000}"/>
    <cellStyle name="Standard 9 17 2" xfId="21252" xr:uid="{00000000-0005-0000-0000-0000270E0000}"/>
    <cellStyle name="Standard 9 17 3" xfId="34736" xr:uid="{00000000-0005-0000-0000-0000270E0000}"/>
    <cellStyle name="Standard 9 17 4" xfId="48227" xr:uid="{00000000-0005-0000-0000-0000270E0000}"/>
    <cellStyle name="Standard 9 18" xfId="11157" xr:uid="{00000000-0005-0000-0000-0000270E0000}"/>
    <cellStyle name="Standard 9 18 2" xfId="24608" xr:uid="{00000000-0005-0000-0000-0000270E0000}"/>
    <cellStyle name="Standard 9 18 3" xfId="38092" xr:uid="{00000000-0005-0000-0000-0000270E0000}"/>
    <cellStyle name="Standard 9 18 4" xfId="51583" xr:uid="{00000000-0005-0000-0000-0000270E0000}"/>
    <cellStyle name="Standard 9 19" xfId="1026" xr:uid="{00000000-0005-0000-0000-000067000000}"/>
    <cellStyle name="Standard 9 2" xfId="178" xr:uid="{00000000-0005-0000-0000-00008D020000}"/>
    <cellStyle name="Standard 9 2 10" xfId="3947" xr:uid="{00000000-0005-0000-0000-0000320E0000}"/>
    <cellStyle name="Standard 9 2 10 2" xfId="7304" xr:uid="{00000000-0005-0000-0000-0000320E0000}"/>
    <cellStyle name="Standard 9 2 10 2 2" xfId="20755" xr:uid="{00000000-0005-0000-0000-0000320E0000}"/>
    <cellStyle name="Standard 9 2 10 2 3" xfId="34239" xr:uid="{00000000-0005-0000-0000-0000320E0000}"/>
    <cellStyle name="Standard 9 2 10 2 4" xfId="47730" xr:uid="{00000000-0005-0000-0000-0000320E0000}"/>
    <cellStyle name="Standard 9 2 10 3" xfId="10660" xr:uid="{00000000-0005-0000-0000-0000320E0000}"/>
    <cellStyle name="Standard 9 2 10 3 2" xfId="24111" xr:uid="{00000000-0005-0000-0000-0000320E0000}"/>
    <cellStyle name="Standard 9 2 10 3 3" xfId="37595" xr:uid="{00000000-0005-0000-0000-0000320E0000}"/>
    <cellStyle name="Standard 9 2 10 3 4" xfId="51086" xr:uid="{00000000-0005-0000-0000-0000320E0000}"/>
    <cellStyle name="Standard 9 2 10 4" xfId="14016" xr:uid="{00000000-0005-0000-0000-0000320E0000}"/>
    <cellStyle name="Standard 9 2 10 4 2" xfId="27467" xr:uid="{00000000-0005-0000-0000-0000320E0000}"/>
    <cellStyle name="Standard 9 2 10 4 3" xfId="40951" xr:uid="{00000000-0005-0000-0000-0000320E0000}"/>
    <cellStyle name="Standard 9 2 10 4 4" xfId="54442" xr:uid="{00000000-0005-0000-0000-0000320E0000}"/>
    <cellStyle name="Standard 9 2 10 5" xfId="17398" xr:uid="{00000000-0005-0000-0000-0000320E0000}"/>
    <cellStyle name="Standard 9 2 10 6" xfId="30882" xr:uid="{00000000-0005-0000-0000-0000320E0000}"/>
    <cellStyle name="Standard 9 2 10 7" xfId="44373" xr:uid="{00000000-0005-0000-0000-0000320E0000}"/>
    <cellStyle name="Standard 9 2 11" xfId="4497" xr:uid="{00000000-0005-0000-0000-0000310E0000}"/>
    <cellStyle name="Standard 9 2 11 2" xfId="17948" xr:uid="{00000000-0005-0000-0000-0000310E0000}"/>
    <cellStyle name="Standard 9 2 11 3" xfId="31432" xr:uid="{00000000-0005-0000-0000-0000310E0000}"/>
    <cellStyle name="Standard 9 2 11 4" xfId="44923" xr:uid="{00000000-0005-0000-0000-0000310E0000}"/>
    <cellStyle name="Standard 9 2 12" xfId="7853" xr:uid="{00000000-0005-0000-0000-0000310E0000}"/>
    <cellStyle name="Standard 9 2 12 2" xfId="21304" xr:uid="{00000000-0005-0000-0000-0000310E0000}"/>
    <cellStyle name="Standard 9 2 12 3" xfId="34788" xr:uid="{00000000-0005-0000-0000-0000310E0000}"/>
    <cellStyle name="Standard 9 2 12 4" xfId="48279" xr:uid="{00000000-0005-0000-0000-0000310E0000}"/>
    <cellStyle name="Standard 9 2 13" xfId="11209" xr:uid="{00000000-0005-0000-0000-0000310E0000}"/>
    <cellStyle name="Standard 9 2 13 2" xfId="24660" xr:uid="{00000000-0005-0000-0000-0000310E0000}"/>
    <cellStyle name="Standard 9 2 13 3" xfId="38144" xr:uid="{00000000-0005-0000-0000-0000310E0000}"/>
    <cellStyle name="Standard 9 2 13 4" xfId="51635" xr:uid="{00000000-0005-0000-0000-0000310E0000}"/>
    <cellStyle name="Standard 9 2 14" xfId="14590" xr:uid="{00000000-0005-0000-0000-0000310E0000}"/>
    <cellStyle name="Standard 9 2 15" xfId="28065" xr:uid="{00000000-0005-0000-0000-0000310E0000}"/>
    <cellStyle name="Standard 9 2 16" xfId="41539" xr:uid="{00000000-0005-0000-0000-0000310E0000}"/>
    <cellStyle name="Standard 9 2 2" xfId="353" xr:uid="{00000000-0005-0000-0000-00008E020000}"/>
    <cellStyle name="Standard 9 2 2 10" xfId="4519" xr:uid="{00000000-0005-0000-0000-0000330E0000}"/>
    <cellStyle name="Standard 9 2 2 10 2" xfId="17970" xr:uid="{00000000-0005-0000-0000-0000330E0000}"/>
    <cellStyle name="Standard 9 2 2 10 3" xfId="31454" xr:uid="{00000000-0005-0000-0000-0000330E0000}"/>
    <cellStyle name="Standard 9 2 2 10 4" xfId="44945" xr:uid="{00000000-0005-0000-0000-0000330E0000}"/>
    <cellStyle name="Standard 9 2 2 11" xfId="7875" xr:uid="{00000000-0005-0000-0000-0000330E0000}"/>
    <cellStyle name="Standard 9 2 2 11 2" xfId="21326" xr:uid="{00000000-0005-0000-0000-0000330E0000}"/>
    <cellStyle name="Standard 9 2 2 11 3" xfId="34810" xr:uid="{00000000-0005-0000-0000-0000330E0000}"/>
    <cellStyle name="Standard 9 2 2 11 4" xfId="48301" xr:uid="{00000000-0005-0000-0000-0000330E0000}"/>
    <cellStyle name="Standard 9 2 2 12" xfId="11231" xr:uid="{00000000-0005-0000-0000-0000330E0000}"/>
    <cellStyle name="Standard 9 2 2 12 2" xfId="24682" xr:uid="{00000000-0005-0000-0000-0000330E0000}"/>
    <cellStyle name="Standard 9 2 2 12 3" xfId="38166" xr:uid="{00000000-0005-0000-0000-0000330E0000}"/>
    <cellStyle name="Standard 9 2 2 12 4" xfId="51657" xr:uid="{00000000-0005-0000-0000-0000330E0000}"/>
    <cellStyle name="Standard 9 2 2 13" xfId="14612" xr:uid="{00000000-0005-0000-0000-0000330E0000}"/>
    <cellStyle name="Standard 9 2 2 14" xfId="28095" xr:uid="{00000000-0005-0000-0000-0000330E0000}"/>
    <cellStyle name="Standard 9 2 2 15" xfId="41586" xr:uid="{00000000-0005-0000-0000-0000330E0000}"/>
    <cellStyle name="Standard 9 2 2 2" xfId="423" xr:uid="{00000000-0005-0000-0000-00008F020000}"/>
    <cellStyle name="Standard 9 2 2 2 10" xfId="14714" xr:uid="{00000000-0005-0000-0000-0000340E0000}"/>
    <cellStyle name="Standard 9 2 2 2 11" xfId="28197" xr:uid="{00000000-0005-0000-0000-0000340E0000}"/>
    <cellStyle name="Standard 9 2 2 2 12" xfId="41688" xr:uid="{00000000-0005-0000-0000-0000340E0000}"/>
    <cellStyle name="Standard 9 2 2 2 13" xfId="1241" xr:uid="{00000000-0005-0000-0000-0000340E0000}"/>
    <cellStyle name="Standard 9 2 2 2 2" xfId="1479" xr:uid="{00000000-0005-0000-0000-0000350E0000}"/>
    <cellStyle name="Standard 9 2 2 2 2 10" xfId="28447" xr:uid="{00000000-0005-0000-0000-0000350E0000}"/>
    <cellStyle name="Standard 9 2 2 2 2 11" xfId="41938" xr:uid="{00000000-0005-0000-0000-0000350E0000}"/>
    <cellStyle name="Standard 9 2 2 2 2 2" xfId="2055" xr:uid="{00000000-0005-0000-0000-0000360E0000}"/>
    <cellStyle name="Standard 9 2 2 2 2 2 2" xfId="3196" xr:uid="{00000000-0005-0000-0000-0000370E0000}"/>
    <cellStyle name="Standard 9 2 2 2 2 2 2 2" xfId="6557" xr:uid="{00000000-0005-0000-0000-0000370E0000}"/>
    <cellStyle name="Standard 9 2 2 2 2 2 2 2 2" xfId="20008" xr:uid="{00000000-0005-0000-0000-0000370E0000}"/>
    <cellStyle name="Standard 9 2 2 2 2 2 2 2 3" xfId="33492" xr:uid="{00000000-0005-0000-0000-0000370E0000}"/>
    <cellStyle name="Standard 9 2 2 2 2 2 2 2 4" xfId="46983" xr:uid="{00000000-0005-0000-0000-0000370E0000}"/>
    <cellStyle name="Standard 9 2 2 2 2 2 2 3" xfId="9913" xr:uid="{00000000-0005-0000-0000-0000370E0000}"/>
    <cellStyle name="Standard 9 2 2 2 2 2 2 3 2" xfId="23364" xr:uid="{00000000-0005-0000-0000-0000370E0000}"/>
    <cellStyle name="Standard 9 2 2 2 2 2 2 3 3" xfId="36848" xr:uid="{00000000-0005-0000-0000-0000370E0000}"/>
    <cellStyle name="Standard 9 2 2 2 2 2 2 3 4" xfId="50339" xr:uid="{00000000-0005-0000-0000-0000370E0000}"/>
    <cellStyle name="Standard 9 2 2 2 2 2 2 4" xfId="13269" xr:uid="{00000000-0005-0000-0000-0000370E0000}"/>
    <cellStyle name="Standard 9 2 2 2 2 2 2 4 2" xfId="26720" xr:uid="{00000000-0005-0000-0000-0000370E0000}"/>
    <cellStyle name="Standard 9 2 2 2 2 2 2 4 3" xfId="40204" xr:uid="{00000000-0005-0000-0000-0000370E0000}"/>
    <cellStyle name="Standard 9 2 2 2 2 2 2 4 4" xfId="53695" xr:uid="{00000000-0005-0000-0000-0000370E0000}"/>
    <cellStyle name="Standard 9 2 2 2 2 2 2 5" xfId="16651" xr:uid="{00000000-0005-0000-0000-0000370E0000}"/>
    <cellStyle name="Standard 9 2 2 2 2 2 2 6" xfId="30135" xr:uid="{00000000-0005-0000-0000-0000370E0000}"/>
    <cellStyle name="Standard 9 2 2 2 2 2 2 7" xfId="43626" xr:uid="{00000000-0005-0000-0000-0000370E0000}"/>
    <cellStyle name="Standard 9 2 2 2 2 2 3" xfId="5430" xr:uid="{00000000-0005-0000-0000-0000360E0000}"/>
    <cellStyle name="Standard 9 2 2 2 2 2 3 2" xfId="18881" xr:uid="{00000000-0005-0000-0000-0000360E0000}"/>
    <cellStyle name="Standard 9 2 2 2 2 2 3 3" xfId="32365" xr:uid="{00000000-0005-0000-0000-0000360E0000}"/>
    <cellStyle name="Standard 9 2 2 2 2 2 3 4" xfId="45856" xr:uid="{00000000-0005-0000-0000-0000360E0000}"/>
    <cellStyle name="Standard 9 2 2 2 2 2 4" xfId="8786" xr:uid="{00000000-0005-0000-0000-0000360E0000}"/>
    <cellStyle name="Standard 9 2 2 2 2 2 4 2" xfId="22237" xr:uid="{00000000-0005-0000-0000-0000360E0000}"/>
    <cellStyle name="Standard 9 2 2 2 2 2 4 3" xfId="35721" xr:uid="{00000000-0005-0000-0000-0000360E0000}"/>
    <cellStyle name="Standard 9 2 2 2 2 2 4 4" xfId="49212" xr:uid="{00000000-0005-0000-0000-0000360E0000}"/>
    <cellStyle name="Standard 9 2 2 2 2 2 5" xfId="12142" xr:uid="{00000000-0005-0000-0000-0000360E0000}"/>
    <cellStyle name="Standard 9 2 2 2 2 2 5 2" xfId="25593" xr:uid="{00000000-0005-0000-0000-0000360E0000}"/>
    <cellStyle name="Standard 9 2 2 2 2 2 5 3" xfId="39077" xr:uid="{00000000-0005-0000-0000-0000360E0000}"/>
    <cellStyle name="Standard 9 2 2 2 2 2 5 4" xfId="52568" xr:uid="{00000000-0005-0000-0000-0000360E0000}"/>
    <cellStyle name="Standard 9 2 2 2 2 2 6" xfId="15524" xr:uid="{00000000-0005-0000-0000-0000360E0000}"/>
    <cellStyle name="Standard 9 2 2 2 2 2 7" xfId="29008" xr:uid="{00000000-0005-0000-0000-0000360E0000}"/>
    <cellStyle name="Standard 9 2 2 2 2 2 8" xfId="42499" xr:uid="{00000000-0005-0000-0000-0000360E0000}"/>
    <cellStyle name="Standard 9 2 2 2 2 3" xfId="2636" xr:uid="{00000000-0005-0000-0000-0000380E0000}"/>
    <cellStyle name="Standard 9 2 2 2 2 3 2" xfId="5997" xr:uid="{00000000-0005-0000-0000-0000380E0000}"/>
    <cellStyle name="Standard 9 2 2 2 2 3 2 2" xfId="19448" xr:uid="{00000000-0005-0000-0000-0000380E0000}"/>
    <cellStyle name="Standard 9 2 2 2 2 3 2 3" xfId="32932" xr:uid="{00000000-0005-0000-0000-0000380E0000}"/>
    <cellStyle name="Standard 9 2 2 2 2 3 2 4" xfId="46423" xr:uid="{00000000-0005-0000-0000-0000380E0000}"/>
    <cellStyle name="Standard 9 2 2 2 2 3 3" xfId="9353" xr:uid="{00000000-0005-0000-0000-0000380E0000}"/>
    <cellStyle name="Standard 9 2 2 2 2 3 3 2" xfId="22804" xr:uid="{00000000-0005-0000-0000-0000380E0000}"/>
    <cellStyle name="Standard 9 2 2 2 2 3 3 3" xfId="36288" xr:uid="{00000000-0005-0000-0000-0000380E0000}"/>
    <cellStyle name="Standard 9 2 2 2 2 3 3 4" xfId="49779" xr:uid="{00000000-0005-0000-0000-0000380E0000}"/>
    <cellStyle name="Standard 9 2 2 2 2 3 4" xfId="12709" xr:uid="{00000000-0005-0000-0000-0000380E0000}"/>
    <cellStyle name="Standard 9 2 2 2 2 3 4 2" xfId="26160" xr:uid="{00000000-0005-0000-0000-0000380E0000}"/>
    <cellStyle name="Standard 9 2 2 2 2 3 4 3" xfId="39644" xr:uid="{00000000-0005-0000-0000-0000380E0000}"/>
    <cellStyle name="Standard 9 2 2 2 2 3 4 4" xfId="53135" xr:uid="{00000000-0005-0000-0000-0000380E0000}"/>
    <cellStyle name="Standard 9 2 2 2 2 3 5" xfId="16091" xr:uid="{00000000-0005-0000-0000-0000380E0000}"/>
    <cellStyle name="Standard 9 2 2 2 2 3 6" xfId="29575" xr:uid="{00000000-0005-0000-0000-0000380E0000}"/>
    <cellStyle name="Standard 9 2 2 2 2 3 7" xfId="43066" xr:uid="{00000000-0005-0000-0000-0000380E0000}"/>
    <cellStyle name="Standard 9 2 2 2 2 4" xfId="3741" xr:uid="{00000000-0005-0000-0000-0000390E0000}"/>
    <cellStyle name="Standard 9 2 2 2 2 4 2" xfId="7102" xr:uid="{00000000-0005-0000-0000-0000390E0000}"/>
    <cellStyle name="Standard 9 2 2 2 2 4 2 2" xfId="20553" xr:uid="{00000000-0005-0000-0000-0000390E0000}"/>
    <cellStyle name="Standard 9 2 2 2 2 4 2 3" xfId="34037" xr:uid="{00000000-0005-0000-0000-0000390E0000}"/>
    <cellStyle name="Standard 9 2 2 2 2 4 2 4" xfId="47528" xr:uid="{00000000-0005-0000-0000-0000390E0000}"/>
    <cellStyle name="Standard 9 2 2 2 2 4 3" xfId="10458" xr:uid="{00000000-0005-0000-0000-0000390E0000}"/>
    <cellStyle name="Standard 9 2 2 2 2 4 3 2" xfId="23909" xr:uid="{00000000-0005-0000-0000-0000390E0000}"/>
    <cellStyle name="Standard 9 2 2 2 2 4 3 3" xfId="37393" xr:uid="{00000000-0005-0000-0000-0000390E0000}"/>
    <cellStyle name="Standard 9 2 2 2 2 4 3 4" xfId="50884" xr:uid="{00000000-0005-0000-0000-0000390E0000}"/>
    <cellStyle name="Standard 9 2 2 2 2 4 4" xfId="13814" xr:uid="{00000000-0005-0000-0000-0000390E0000}"/>
    <cellStyle name="Standard 9 2 2 2 2 4 4 2" xfId="27265" xr:uid="{00000000-0005-0000-0000-0000390E0000}"/>
    <cellStyle name="Standard 9 2 2 2 2 4 4 3" xfId="40749" xr:uid="{00000000-0005-0000-0000-0000390E0000}"/>
    <cellStyle name="Standard 9 2 2 2 2 4 4 4" xfId="54240" xr:uid="{00000000-0005-0000-0000-0000390E0000}"/>
    <cellStyle name="Standard 9 2 2 2 2 4 5" xfId="17196" xr:uid="{00000000-0005-0000-0000-0000390E0000}"/>
    <cellStyle name="Standard 9 2 2 2 2 4 6" xfId="30680" xr:uid="{00000000-0005-0000-0000-0000390E0000}"/>
    <cellStyle name="Standard 9 2 2 2 2 4 7" xfId="44171" xr:uid="{00000000-0005-0000-0000-0000390E0000}"/>
    <cellStyle name="Standard 9 2 2 2 2 5" xfId="4321" xr:uid="{00000000-0005-0000-0000-00003A0E0000}"/>
    <cellStyle name="Standard 9 2 2 2 2 5 2" xfId="7678" xr:uid="{00000000-0005-0000-0000-00003A0E0000}"/>
    <cellStyle name="Standard 9 2 2 2 2 5 2 2" xfId="21129" xr:uid="{00000000-0005-0000-0000-00003A0E0000}"/>
    <cellStyle name="Standard 9 2 2 2 2 5 2 3" xfId="34613" xr:uid="{00000000-0005-0000-0000-00003A0E0000}"/>
    <cellStyle name="Standard 9 2 2 2 2 5 2 4" xfId="48104" xr:uid="{00000000-0005-0000-0000-00003A0E0000}"/>
    <cellStyle name="Standard 9 2 2 2 2 5 3" xfId="11034" xr:uid="{00000000-0005-0000-0000-00003A0E0000}"/>
    <cellStyle name="Standard 9 2 2 2 2 5 3 2" xfId="24485" xr:uid="{00000000-0005-0000-0000-00003A0E0000}"/>
    <cellStyle name="Standard 9 2 2 2 2 5 3 3" xfId="37969" xr:uid="{00000000-0005-0000-0000-00003A0E0000}"/>
    <cellStyle name="Standard 9 2 2 2 2 5 3 4" xfId="51460" xr:uid="{00000000-0005-0000-0000-00003A0E0000}"/>
    <cellStyle name="Standard 9 2 2 2 2 5 4" xfId="14390" xr:uid="{00000000-0005-0000-0000-00003A0E0000}"/>
    <cellStyle name="Standard 9 2 2 2 2 5 4 2" xfId="27841" xr:uid="{00000000-0005-0000-0000-00003A0E0000}"/>
    <cellStyle name="Standard 9 2 2 2 2 5 4 3" xfId="41325" xr:uid="{00000000-0005-0000-0000-00003A0E0000}"/>
    <cellStyle name="Standard 9 2 2 2 2 5 4 4" xfId="54816" xr:uid="{00000000-0005-0000-0000-00003A0E0000}"/>
    <cellStyle name="Standard 9 2 2 2 2 5 5" xfId="17772" xr:uid="{00000000-0005-0000-0000-00003A0E0000}"/>
    <cellStyle name="Standard 9 2 2 2 2 5 6" xfId="31256" xr:uid="{00000000-0005-0000-0000-00003A0E0000}"/>
    <cellStyle name="Standard 9 2 2 2 2 5 7" xfId="44747" xr:uid="{00000000-0005-0000-0000-00003A0E0000}"/>
    <cellStyle name="Standard 9 2 2 2 2 6" xfId="4871" xr:uid="{00000000-0005-0000-0000-0000350E0000}"/>
    <cellStyle name="Standard 9 2 2 2 2 6 2" xfId="18322" xr:uid="{00000000-0005-0000-0000-0000350E0000}"/>
    <cellStyle name="Standard 9 2 2 2 2 6 3" xfId="31806" xr:uid="{00000000-0005-0000-0000-0000350E0000}"/>
    <cellStyle name="Standard 9 2 2 2 2 6 4" xfId="45297" xr:uid="{00000000-0005-0000-0000-0000350E0000}"/>
    <cellStyle name="Standard 9 2 2 2 2 7" xfId="8227" xr:uid="{00000000-0005-0000-0000-0000350E0000}"/>
    <cellStyle name="Standard 9 2 2 2 2 7 2" xfId="21678" xr:uid="{00000000-0005-0000-0000-0000350E0000}"/>
    <cellStyle name="Standard 9 2 2 2 2 7 3" xfId="35162" xr:uid="{00000000-0005-0000-0000-0000350E0000}"/>
    <cellStyle name="Standard 9 2 2 2 2 7 4" xfId="48653" xr:uid="{00000000-0005-0000-0000-0000350E0000}"/>
    <cellStyle name="Standard 9 2 2 2 2 8" xfId="11583" xr:uid="{00000000-0005-0000-0000-0000350E0000}"/>
    <cellStyle name="Standard 9 2 2 2 2 8 2" xfId="25034" xr:uid="{00000000-0005-0000-0000-0000350E0000}"/>
    <cellStyle name="Standard 9 2 2 2 2 8 3" xfId="38518" xr:uid="{00000000-0005-0000-0000-0000350E0000}"/>
    <cellStyle name="Standard 9 2 2 2 2 8 4" xfId="52009" xr:uid="{00000000-0005-0000-0000-0000350E0000}"/>
    <cellStyle name="Standard 9 2 2 2 2 9" xfId="14964" xr:uid="{00000000-0005-0000-0000-0000350E0000}"/>
    <cellStyle name="Standard 9 2 2 2 3" xfId="1806" xr:uid="{00000000-0005-0000-0000-00003B0E0000}"/>
    <cellStyle name="Standard 9 2 2 2 3 2" xfId="2946" xr:uid="{00000000-0005-0000-0000-00003C0E0000}"/>
    <cellStyle name="Standard 9 2 2 2 3 2 2" xfId="6307" xr:uid="{00000000-0005-0000-0000-00003C0E0000}"/>
    <cellStyle name="Standard 9 2 2 2 3 2 2 2" xfId="19758" xr:uid="{00000000-0005-0000-0000-00003C0E0000}"/>
    <cellStyle name="Standard 9 2 2 2 3 2 2 3" xfId="33242" xr:uid="{00000000-0005-0000-0000-00003C0E0000}"/>
    <cellStyle name="Standard 9 2 2 2 3 2 2 4" xfId="46733" xr:uid="{00000000-0005-0000-0000-00003C0E0000}"/>
    <cellStyle name="Standard 9 2 2 2 3 2 3" xfId="9663" xr:uid="{00000000-0005-0000-0000-00003C0E0000}"/>
    <cellStyle name="Standard 9 2 2 2 3 2 3 2" xfId="23114" xr:uid="{00000000-0005-0000-0000-00003C0E0000}"/>
    <cellStyle name="Standard 9 2 2 2 3 2 3 3" xfId="36598" xr:uid="{00000000-0005-0000-0000-00003C0E0000}"/>
    <cellStyle name="Standard 9 2 2 2 3 2 3 4" xfId="50089" xr:uid="{00000000-0005-0000-0000-00003C0E0000}"/>
    <cellStyle name="Standard 9 2 2 2 3 2 4" xfId="13019" xr:uid="{00000000-0005-0000-0000-00003C0E0000}"/>
    <cellStyle name="Standard 9 2 2 2 3 2 4 2" xfId="26470" xr:uid="{00000000-0005-0000-0000-00003C0E0000}"/>
    <cellStyle name="Standard 9 2 2 2 3 2 4 3" xfId="39954" xr:uid="{00000000-0005-0000-0000-00003C0E0000}"/>
    <cellStyle name="Standard 9 2 2 2 3 2 4 4" xfId="53445" xr:uid="{00000000-0005-0000-0000-00003C0E0000}"/>
    <cellStyle name="Standard 9 2 2 2 3 2 5" xfId="16401" xr:uid="{00000000-0005-0000-0000-00003C0E0000}"/>
    <cellStyle name="Standard 9 2 2 2 3 2 6" xfId="29885" xr:uid="{00000000-0005-0000-0000-00003C0E0000}"/>
    <cellStyle name="Standard 9 2 2 2 3 2 7" xfId="43376" xr:uid="{00000000-0005-0000-0000-00003C0E0000}"/>
    <cellStyle name="Standard 9 2 2 2 3 3" xfId="5180" xr:uid="{00000000-0005-0000-0000-00003B0E0000}"/>
    <cellStyle name="Standard 9 2 2 2 3 3 2" xfId="18631" xr:uid="{00000000-0005-0000-0000-00003B0E0000}"/>
    <cellStyle name="Standard 9 2 2 2 3 3 3" xfId="32115" xr:uid="{00000000-0005-0000-0000-00003B0E0000}"/>
    <cellStyle name="Standard 9 2 2 2 3 3 4" xfId="45606" xr:uid="{00000000-0005-0000-0000-00003B0E0000}"/>
    <cellStyle name="Standard 9 2 2 2 3 4" xfId="8536" xr:uid="{00000000-0005-0000-0000-00003B0E0000}"/>
    <cellStyle name="Standard 9 2 2 2 3 4 2" xfId="21987" xr:uid="{00000000-0005-0000-0000-00003B0E0000}"/>
    <cellStyle name="Standard 9 2 2 2 3 4 3" xfId="35471" xr:uid="{00000000-0005-0000-0000-00003B0E0000}"/>
    <cellStyle name="Standard 9 2 2 2 3 4 4" xfId="48962" xr:uid="{00000000-0005-0000-0000-00003B0E0000}"/>
    <cellStyle name="Standard 9 2 2 2 3 5" xfId="11892" xr:uid="{00000000-0005-0000-0000-00003B0E0000}"/>
    <cellStyle name="Standard 9 2 2 2 3 5 2" xfId="25343" xr:uid="{00000000-0005-0000-0000-00003B0E0000}"/>
    <cellStyle name="Standard 9 2 2 2 3 5 3" xfId="38827" xr:uid="{00000000-0005-0000-0000-00003B0E0000}"/>
    <cellStyle name="Standard 9 2 2 2 3 5 4" xfId="52318" xr:uid="{00000000-0005-0000-0000-00003B0E0000}"/>
    <cellStyle name="Standard 9 2 2 2 3 6" xfId="15274" xr:uid="{00000000-0005-0000-0000-00003B0E0000}"/>
    <cellStyle name="Standard 9 2 2 2 3 7" xfId="28758" xr:uid="{00000000-0005-0000-0000-00003B0E0000}"/>
    <cellStyle name="Standard 9 2 2 2 3 8" xfId="42249" xr:uid="{00000000-0005-0000-0000-00003B0E0000}"/>
    <cellStyle name="Standard 9 2 2 2 4" xfId="2385" xr:uid="{00000000-0005-0000-0000-00003D0E0000}"/>
    <cellStyle name="Standard 9 2 2 2 4 2" xfId="5747" xr:uid="{00000000-0005-0000-0000-00003D0E0000}"/>
    <cellStyle name="Standard 9 2 2 2 4 2 2" xfId="19198" xr:uid="{00000000-0005-0000-0000-00003D0E0000}"/>
    <cellStyle name="Standard 9 2 2 2 4 2 3" xfId="32682" xr:uid="{00000000-0005-0000-0000-00003D0E0000}"/>
    <cellStyle name="Standard 9 2 2 2 4 2 4" xfId="46173" xr:uid="{00000000-0005-0000-0000-00003D0E0000}"/>
    <cellStyle name="Standard 9 2 2 2 4 3" xfId="9103" xr:uid="{00000000-0005-0000-0000-00003D0E0000}"/>
    <cellStyle name="Standard 9 2 2 2 4 3 2" xfId="22554" xr:uid="{00000000-0005-0000-0000-00003D0E0000}"/>
    <cellStyle name="Standard 9 2 2 2 4 3 3" xfId="36038" xr:uid="{00000000-0005-0000-0000-00003D0E0000}"/>
    <cellStyle name="Standard 9 2 2 2 4 3 4" xfId="49529" xr:uid="{00000000-0005-0000-0000-00003D0E0000}"/>
    <cellStyle name="Standard 9 2 2 2 4 4" xfId="12459" xr:uid="{00000000-0005-0000-0000-00003D0E0000}"/>
    <cellStyle name="Standard 9 2 2 2 4 4 2" xfId="25910" xr:uid="{00000000-0005-0000-0000-00003D0E0000}"/>
    <cellStyle name="Standard 9 2 2 2 4 4 3" xfId="39394" xr:uid="{00000000-0005-0000-0000-00003D0E0000}"/>
    <cellStyle name="Standard 9 2 2 2 4 4 4" xfId="52885" xr:uid="{00000000-0005-0000-0000-00003D0E0000}"/>
    <cellStyle name="Standard 9 2 2 2 4 5" xfId="15841" xr:uid="{00000000-0005-0000-0000-00003D0E0000}"/>
    <cellStyle name="Standard 9 2 2 2 4 6" xfId="29325" xr:uid="{00000000-0005-0000-0000-00003D0E0000}"/>
    <cellStyle name="Standard 9 2 2 2 4 7" xfId="42816" xr:uid="{00000000-0005-0000-0000-00003D0E0000}"/>
    <cellStyle name="Standard 9 2 2 2 5" xfId="3491" xr:uid="{00000000-0005-0000-0000-00003E0E0000}"/>
    <cellStyle name="Standard 9 2 2 2 5 2" xfId="6852" xr:uid="{00000000-0005-0000-0000-00003E0E0000}"/>
    <cellStyle name="Standard 9 2 2 2 5 2 2" xfId="20303" xr:uid="{00000000-0005-0000-0000-00003E0E0000}"/>
    <cellStyle name="Standard 9 2 2 2 5 2 3" xfId="33787" xr:uid="{00000000-0005-0000-0000-00003E0E0000}"/>
    <cellStyle name="Standard 9 2 2 2 5 2 4" xfId="47278" xr:uid="{00000000-0005-0000-0000-00003E0E0000}"/>
    <cellStyle name="Standard 9 2 2 2 5 3" xfId="10208" xr:uid="{00000000-0005-0000-0000-00003E0E0000}"/>
    <cellStyle name="Standard 9 2 2 2 5 3 2" xfId="23659" xr:uid="{00000000-0005-0000-0000-00003E0E0000}"/>
    <cellStyle name="Standard 9 2 2 2 5 3 3" xfId="37143" xr:uid="{00000000-0005-0000-0000-00003E0E0000}"/>
    <cellStyle name="Standard 9 2 2 2 5 3 4" xfId="50634" xr:uid="{00000000-0005-0000-0000-00003E0E0000}"/>
    <cellStyle name="Standard 9 2 2 2 5 4" xfId="13564" xr:uid="{00000000-0005-0000-0000-00003E0E0000}"/>
    <cellStyle name="Standard 9 2 2 2 5 4 2" xfId="27015" xr:uid="{00000000-0005-0000-0000-00003E0E0000}"/>
    <cellStyle name="Standard 9 2 2 2 5 4 3" xfId="40499" xr:uid="{00000000-0005-0000-0000-00003E0E0000}"/>
    <cellStyle name="Standard 9 2 2 2 5 4 4" xfId="53990" xr:uid="{00000000-0005-0000-0000-00003E0E0000}"/>
    <cellStyle name="Standard 9 2 2 2 5 5" xfId="16946" xr:uid="{00000000-0005-0000-0000-00003E0E0000}"/>
    <cellStyle name="Standard 9 2 2 2 5 6" xfId="30430" xr:uid="{00000000-0005-0000-0000-00003E0E0000}"/>
    <cellStyle name="Standard 9 2 2 2 5 7" xfId="43921" xr:uid="{00000000-0005-0000-0000-00003E0E0000}"/>
    <cellStyle name="Standard 9 2 2 2 6" xfId="4071" xr:uid="{00000000-0005-0000-0000-00003F0E0000}"/>
    <cellStyle name="Standard 9 2 2 2 6 2" xfId="7428" xr:uid="{00000000-0005-0000-0000-00003F0E0000}"/>
    <cellStyle name="Standard 9 2 2 2 6 2 2" xfId="20879" xr:uid="{00000000-0005-0000-0000-00003F0E0000}"/>
    <cellStyle name="Standard 9 2 2 2 6 2 3" xfId="34363" xr:uid="{00000000-0005-0000-0000-00003F0E0000}"/>
    <cellStyle name="Standard 9 2 2 2 6 2 4" xfId="47854" xr:uid="{00000000-0005-0000-0000-00003F0E0000}"/>
    <cellStyle name="Standard 9 2 2 2 6 3" xfId="10784" xr:uid="{00000000-0005-0000-0000-00003F0E0000}"/>
    <cellStyle name="Standard 9 2 2 2 6 3 2" xfId="24235" xr:uid="{00000000-0005-0000-0000-00003F0E0000}"/>
    <cellStyle name="Standard 9 2 2 2 6 3 3" xfId="37719" xr:uid="{00000000-0005-0000-0000-00003F0E0000}"/>
    <cellStyle name="Standard 9 2 2 2 6 3 4" xfId="51210" xr:uid="{00000000-0005-0000-0000-00003F0E0000}"/>
    <cellStyle name="Standard 9 2 2 2 6 4" xfId="14140" xr:uid="{00000000-0005-0000-0000-00003F0E0000}"/>
    <cellStyle name="Standard 9 2 2 2 6 4 2" xfId="27591" xr:uid="{00000000-0005-0000-0000-00003F0E0000}"/>
    <cellStyle name="Standard 9 2 2 2 6 4 3" xfId="41075" xr:uid="{00000000-0005-0000-0000-00003F0E0000}"/>
    <cellStyle name="Standard 9 2 2 2 6 4 4" xfId="54566" xr:uid="{00000000-0005-0000-0000-00003F0E0000}"/>
    <cellStyle name="Standard 9 2 2 2 6 5" xfId="17522" xr:uid="{00000000-0005-0000-0000-00003F0E0000}"/>
    <cellStyle name="Standard 9 2 2 2 6 6" xfId="31006" xr:uid="{00000000-0005-0000-0000-00003F0E0000}"/>
    <cellStyle name="Standard 9 2 2 2 6 7" xfId="44497" xr:uid="{00000000-0005-0000-0000-00003F0E0000}"/>
    <cellStyle name="Standard 9 2 2 2 7" xfId="4621" xr:uid="{00000000-0005-0000-0000-0000340E0000}"/>
    <cellStyle name="Standard 9 2 2 2 7 2" xfId="18072" xr:uid="{00000000-0005-0000-0000-0000340E0000}"/>
    <cellStyle name="Standard 9 2 2 2 7 3" xfId="31556" xr:uid="{00000000-0005-0000-0000-0000340E0000}"/>
    <cellStyle name="Standard 9 2 2 2 7 4" xfId="45047" xr:uid="{00000000-0005-0000-0000-0000340E0000}"/>
    <cellStyle name="Standard 9 2 2 2 8" xfId="7977" xr:uid="{00000000-0005-0000-0000-0000340E0000}"/>
    <cellStyle name="Standard 9 2 2 2 8 2" xfId="21428" xr:uid="{00000000-0005-0000-0000-0000340E0000}"/>
    <cellStyle name="Standard 9 2 2 2 8 3" xfId="34912" xr:uid="{00000000-0005-0000-0000-0000340E0000}"/>
    <cellStyle name="Standard 9 2 2 2 8 4" xfId="48403" xr:uid="{00000000-0005-0000-0000-0000340E0000}"/>
    <cellStyle name="Standard 9 2 2 2 9" xfId="11333" xr:uid="{00000000-0005-0000-0000-0000340E0000}"/>
    <cellStyle name="Standard 9 2 2 2 9 2" xfId="24784" xr:uid="{00000000-0005-0000-0000-0000340E0000}"/>
    <cellStyle name="Standard 9 2 2 2 9 3" xfId="38268" xr:uid="{00000000-0005-0000-0000-0000340E0000}"/>
    <cellStyle name="Standard 9 2 2 2 9 4" xfId="51759" xr:uid="{00000000-0005-0000-0000-0000340E0000}"/>
    <cellStyle name="Standard 9 2 2 3" xfId="667" xr:uid="{00000000-0005-0000-0000-000090020000}"/>
    <cellStyle name="Standard 9 2 2 3 10" xfId="14800" xr:uid="{00000000-0005-0000-0000-0000400E0000}"/>
    <cellStyle name="Standard 9 2 2 3 11" xfId="28283" xr:uid="{00000000-0005-0000-0000-0000400E0000}"/>
    <cellStyle name="Standard 9 2 2 3 12" xfId="41774" xr:uid="{00000000-0005-0000-0000-0000400E0000}"/>
    <cellStyle name="Standard 9 2 2 3 2" xfId="1564" xr:uid="{00000000-0005-0000-0000-0000410E0000}"/>
    <cellStyle name="Standard 9 2 2 3 2 10" xfId="28533" xr:uid="{00000000-0005-0000-0000-0000410E0000}"/>
    <cellStyle name="Standard 9 2 2 3 2 11" xfId="42024" xr:uid="{00000000-0005-0000-0000-0000410E0000}"/>
    <cellStyle name="Standard 9 2 2 3 2 2" xfId="2141" xr:uid="{00000000-0005-0000-0000-0000420E0000}"/>
    <cellStyle name="Standard 9 2 2 3 2 2 2" xfId="3282" xr:uid="{00000000-0005-0000-0000-0000430E0000}"/>
    <cellStyle name="Standard 9 2 2 3 2 2 2 2" xfId="6643" xr:uid="{00000000-0005-0000-0000-0000430E0000}"/>
    <cellStyle name="Standard 9 2 2 3 2 2 2 2 2" xfId="20094" xr:uid="{00000000-0005-0000-0000-0000430E0000}"/>
    <cellStyle name="Standard 9 2 2 3 2 2 2 2 3" xfId="33578" xr:uid="{00000000-0005-0000-0000-0000430E0000}"/>
    <cellStyle name="Standard 9 2 2 3 2 2 2 2 4" xfId="47069" xr:uid="{00000000-0005-0000-0000-0000430E0000}"/>
    <cellStyle name="Standard 9 2 2 3 2 2 2 3" xfId="9999" xr:uid="{00000000-0005-0000-0000-0000430E0000}"/>
    <cellStyle name="Standard 9 2 2 3 2 2 2 3 2" xfId="23450" xr:uid="{00000000-0005-0000-0000-0000430E0000}"/>
    <cellStyle name="Standard 9 2 2 3 2 2 2 3 3" xfId="36934" xr:uid="{00000000-0005-0000-0000-0000430E0000}"/>
    <cellStyle name="Standard 9 2 2 3 2 2 2 3 4" xfId="50425" xr:uid="{00000000-0005-0000-0000-0000430E0000}"/>
    <cellStyle name="Standard 9 2 2 3 2 2 2 4" xfId="13355" xr:uid="{00000000-0005-0000-0000-0000430E0000}"/>
    <cellStyle name="Standard 9 2 2 3 2 2 2 4 2" xfId="26806" xr:uid="{00000000-0005-0000-0000-0000430E0000}"/>
    <cellStyle name="Standard 9 2 2 3 2 2 2 4 3" xfId="40290" xr:uid="{00000000-0005-0000-0000-0000430E0000}"/>
    <cellStyle name="Standard 9 2 2 3 2 2 2 4 4" xfId="53781" xr:uid="{00000000-0005-0000-0000-0000430E0000}"/>
    <cellStyle name="Standard 9 2 2 3 2 2 2 5" xfId="16737" xr:uid="{00000000-0005-0000-0000-0000430E0000}"/>
    <cellStyle name="Standard 9 2 2 3 2 2 2 6" xfId="30221" xr:uid="{00000000-0005-0000-0000-0000430E0000}"/>
    <cellStyle name="Standard 9 2 2 3 2 2 2 7" xfId="43712" xr:uid="{00000000-0005-0000-0000-0000430E0000}"/>
    <cellStyle name="Standard 9 2 2 3 2 2 3" xfId="5516" xr:uid="{00000000-0005-0000-0000-0000420E0000}"/>
    <cellStyle name="Standard 9 2 2 3 2 2 3 2" xfId="18967" xr:uid="{00000000-0005-0000-0000-0000420E0000}"/>
    <cellStyle name="Standard 9 2 2 3 2 2 3 3" xfId="32451" xr:uid="{00000000-0005-0000-0000-0000420E0000}"/>
    <cellStyle name="Standard 9 2 2 3 2 2 3 4" xfId="45942" xr:uid="{00000000-0005-0000-0000-0000420E0000}"/>
    <cellStyle name="Standard 9 2 2 3 2 2 4" xfId="8872" xr:uid="{00000000-0005-0000-0000-0000420E0000}"/>
    <cellStyle name="Standard 9 2 2 3 2 2 4 2" xfId="22323" xr:uid="{00000000-0005-0000-0000-0000420E0000}"/>
    <cellStyle name="Standard 9 2 2 3 2 2 4 3" xfId="35807" xr:uid="{00000000-0005-0000-0000-0000420E0000}"/>
    <cellStyle name="Standard 9 2 2 3 2 2 4 4" xfId="49298" xr:uid="{00000000-0005-0000-0000-0000420E0000}"/>
    <cellStyle name="Standard 9 2 2 3 2 2 5" xfId="12228" xr:uid="{00000000-0005-0000-0000-0000420E0000}"/>
    <cellStyle name="Standard 9 2 2 3 2 2 5 2" xfId="25679" xr:uid="{00000000-0005-0000-0000-0000420E0000}"/>
    <cellStyle name="Standard 9 2 2 3 2 2 5 3" xfId="39163" xr:uid="{00000000-0005-0000-0000-0000420E0000}"/>
    <cellStyle name="Standard 9 2 2 3 2 2 5 4" xfId="52654" xr:uid="{00000000-0005-0000-0000-0000420E0000}"/>
    <cellStyle name="Standard 9 2 2 3 2 2 6" xfId="15610" xr:uid="{00000000-0005-0000-0000-0000420E0000}"/>
    <cellStyle name="Standard 9 2 2 3 2 2 7" xfId="29094" xr:uid="{00000000-0005-0000-0000-0000420E0000}"/>
    <cellStyle name="Standard 9 2 2 3 2 2 8" xfId="42585" xr:uid="{00000000-0005-0000-0000-0000420E0000}"/>
    <cellStyle name="Standard 9 2 2 3 2 3" xfId="2722" xr:uid="{00000000-0005-0000-0000-0000440E0000}"/>
    <cellStyle name="Standard 9 2 2 3 2 3 2" xfId="6083" xr:uid="{00000000-0005-0000-0000-0000440E0000}"/>
    <cellStyle name="Standard 9 2 2 3 2 3 2 2" xfId="19534" xr:uid="{00000000-0005-0000-0000-0000440E0000}"/>
    <cellStyle name="Standard 9 2 2 3 2 3 2 3" xfId="33018" xr:uid="{00000000-0005-0000-0000-0000440E0000}"/>
    <cellStyle name="Standard 9 2 2 3 2 3 2 4" xfId="46509" xr:uid="{00000000-0005-0000-0000-0000440E0000}"/>
    <cellStyle name="Standard 9 2 2 3 2 3 3" xfId="9439" xr:uid="{00000000-0005-0000-0000-0000440E0000}"/>
    <cellStyle name="Standard 9 2 2 3 2 3 3 2" xfId="22890" xr:uid="{00000000-0005-0000-0000-0000440E0000}"/>
    <cellStyle name="Standard 9 2 2 3 2 3 3 3" xfId="36374" xr:uid="{00000000-0005-0000-0000-0000440E0000}"/>
    <cellStyle name="Standard 9 2 2 3 2 3 3 4" xfId="49865" xr:uid="{00000000-0005-0000-0000-0000440E0000}"/>
    <cellStyle name="Standard 9 2 2 3 2 3 4" xfId="12795" xr:uid="{00000000-0005-0000-0000-0000440E0000}"/>
    <cellStyle name="Standard 9 2 2 3 2 3 4 2" xfId="26246" xr:uid="{00000000-0005-0000-0000-0000440E0000}"/>
    <cellStyle name="Standard 9 2 2 3 2 3 4 3" xfId="39730" xr:uid="{00000000-0005-0000-0000-0000440E0000}"/>
    <cellStyle name="Standard 9 2 2 3 2 3 4 4" xfId="53221" xr:uid="{00000000-0005-0000-0000-0000440E0000}"/>
    <cellStyle name="Standard 9 2 2 3 2 3 5" xfId="16177" xr:uid="{00000000-0005-0000-0000-0000440E0000}"/>
    <cellStyle name="Standard 9 2 2 3 2 3 6" xfId="29661" xr:uid="{00000000-0005-0000-0000-0000440E0000}"/>
    <cellStyle name="Standard 9 2 2 3 2 3 7" xfId="43152" xr:uid="{00000000-0005-0000-0000-0000440E0000}"/>
    <cellStyle name="Standard 9 2 2 3 2 4" xfId="3827" xr:uid="{00000000-0005-0000-0000-0000450E0000}"/>
    <cellStyle name="Standard 9 2 2 3 2 4 2" xfId="7188" xr:uid="{00000000-0005-0000-0000-0000450E0000}"/>
    <cellStyle name="Standard 9 2 2 3 2 4 2 2" xfId="20639" xr:uid="{00000000-0005-0000-0000-0000450E0000}"/>
    <cellStyle name="Standard 9 2 2 3 2 4 2 3" xfId="34123" xr:uid="{00000000-0005-0000-0000-0000450E0000}"/>
    <cellStyle name="Standard 9 2 2 3 2 4 2 4" xfId="47614" xr:uid="{00000000-0005-0000-0000-0000450E0000}"/>
    <cellStyle name="Standard 9 2 2 3 2 4 3" xfId="10544" xr:uid="{00000000-0005-0000-0000-0000450E0000}"/>
    <cellStyle name="Standard 9 2 2 3 2 4 3 2" xfId="23995" xr:uid="{00000000-0005-0000-0000-0000450E0000}"/>
    <cellStyle name="Standard 9 2 2 3 2 4 3 3" xfId="37479" xr:uid="{00000000-0005-0000-0000-0000450E0000}"/>
    <cellStyle name="Standard 9 2 2 3 2 4 3 4" xfId="50970" xr:uid="{00000000-0005-0000-0000-0000450E0000}"/>
    <cellStyle name="Standard 9 2 2 3 2 4 4" xfId="13900" xr:uid="{00000000-0005-0000-0000-0000450E0000}"/>
    <cellStyle name="Standard 9 2 2 3 2 4 4 2" xfId="27351" xr:uid="{00000000-0005-0000-0000-0000450E0000}"/>
    <cellStyle name="Standard 9 2 2 3 2 4 4 3" xfId="40835" xr:uid="{00000000-0005-0000-0000-0000450E0000}"/>
    <cellStyle name="Standard 9 2 2 3 2 4 4 4" xfId="54326" xr:uid="{00000000-0005-0000-0000-0000450E0000}"/>
    <cellStyle name="Standard 9 2 2 3 2 4 5" xfId="17282" xr:uid="{00000000-0005-0000-0000-0000450E0000}"/>
    <cellStyle name="Standard 9 2 2 3 2 4 6" xfId="30766" xr:uid="{00000000-0005-0000-0000-0000450E0000}"/>
    <cellStyle name="Standard 9 2 2 3 2 4 7" xfId="44257" xr:uid="{00000000-0005-0000-0000-0000450E0000}"/>
    <cellStyle name="Standard 9 2 2 3 2 5" xfId="4407" xr:uid="{00000000-0005-0000-0000-0000460E0000}"/>
    <cellStyle name="Standard 9 2 2 3 2 5 2" xfId="7764" xr:uid="{00000000-0005-0000-0000-0000460E0000}"/>
    <cellStyle name="Standard 9 2 2 3 2 5 2 2" xfId="21215" xr:uid="{00000000-0005-0000-0000-0000460E0000}"/>
    <cellStyle name="Standard 9 2 2 3 2 5 2 3" xfId="34699" xr:uid="{00000000-0005-0000-0000-0000460E0000}"/>
    <cellStyle name="Standard 9 2 2 3 2 5 2 4" xfId="48190" xr:uid="{00000000-0005-0000-0000-0000460E0000}"/>
    <cellStyle name="Standard 9 2 2 3 2 5 3" xfId="11120" xr:uid="{00000000-0005-0000-0000-0000460E0000}"/>
    <cellStyle name="Standard 9 2 2 3 2 5 3 2" xfId="24571" xr:uid="{00000000-0005-0000-0000-0000460E0000}"/>
    <cellStyle name="Standard 9 2 2 3 2 5 3 3" xfId="38055" xr:uid="{00000000-0005-0000-0000-0000460E0000}"/>
    <cellStyle name="Standard 9 2 2 3 2 5 3 4" xfId="51546" xr:uid="{00000000-0005-0000-0000-0000460E0000}"/>
    <cellStyle name="Standard 9 2 2 3 2 5 4" xfId="14476" xr:uid="{00000000-0005-0000-0000-0000460E0000}"/>
    <cellStyle name="Standard 9 2 2 3 2 5 4 2" xfId="27927" xr:uid="{00000000-0005-0000-0000-0000460E0000}"/>
    <cellStyle name="Standard 9 2 2 3 2 5 4 3" xfId="41411" xr:uid="{00000000-0005-0000-0000-0000460E0000}"/>
    <cellStyle name="Standard 9 2 2 3 2 5 4 4" xfId="54902" xr:uid="{00000000-0005-0000-0000-0000460E0000}"/>
    <cellStyle name="Standard 9 2 2 3 2 5 5" xfId="17858" xr:uid="{00000000-0005-0000-0000-0000460E0000}"/>
    <cellStyle name="Standard 9 2 2 3 2 5 6" xfId="31342" xr:uid="{00000000-0005-0000-0000-0000460E0000}"/>
    <cellStyle name="Standard 9 2 2 3 2 5 7" xfId="44833" xr:uid="{00000000-0005-0000-0000-0000460E0000}"/>
    <cellStyle name="Standard 9 2 2 3 2 6" xfId="4957" xr:uid="{00000000-0005-0000-0000-0000410E0000}"/>
    <cellStyle name="Standard 9 2 2 3 2 6 2" xfId="18408" xr:uid="{00000000-0005-0000-0000-0000410E0000}"/>
    <cellStyle name="Standard 9 2 2 3 2 6 3" xfId="31892" xr:uid="{00000000-0005-0000-0000-0000410E0000}"/>
    <cellStyle name="Standard 9 2 2 3 2 6 4" xfId="45383" xr:uid="{00000000-0005-0000-0000-0000410E0000}"/>
    <cellStyle name="Standard 9 2 2 3 2 7" xfId="8313" xr:uid="{00000000-0005-0000-0000-0000410E0000}"/>
    <cellStyle name="Standard 9 2 2 3 2 7 2" xfId="21764" xr:uid="{00000000-0005-0000-0000-0000410E0000}"/>
    <cellStyle name="Standard 9 2 2 3 2 7 3" xfId="35248" xr:uid="{00000000-0005-0000-0000-0000410E0000}"/>
    <cellStyle name="Standard 9 2 2 3 2 7 4" xfId="48739" xr:uid="{00000000-0005-0000-0000-0000410E0000}"/>
    <cellStyle name="Standard 9 2 2 3 2 8" xfId="11669" xr:uid="{00000000-0005-0000-0000-0000410E0000}"/>
    <cellStyle name="Standard 9 2 2 3 2 8 2" xfId="25120" xr:uid="{00000000-0005-0000-0000-0000410E0000}"/>
    <cellStyle name="Standard 9 2 2 3 2 8 3" xfId="38604" xr:uid="{00000000-0005-0000-0000-0000410E0000}"/>
    <cellStyle name="Standard 9 2 2 3 2 8 4" xfId="52095" xr:uid="{00000000-0005-0000-0000-0000410E0000}"/>
    <cellStyle name="Standard 9 2 2 3 2 9" xfId="15050" xr:uid="{00000000-0005-0000-0000-0000410E0000}"/>
    <cellStyle name="Standard 9 2 2 3 3" xfId="1892" xr:uid="{00000000-0005-0000-0000-0000470E0000}"/>
    <cellStyle name="Standard 9 2 2 3 3 2" xfId="3032" xr:uid="{00000000-0005-0000-0000-0000480E0000}"/>
    <cellStyle name="Standard 9 2 2 3 3 2 2" xfId="6393" xr:uid="{00000000-0005-0000-0000-0000480E0000}"/>
    <cellStyle name="Standard 9 2 2 3 3 2 2 2" xfId="19844" xr:uid="{00000000-0005-0000-0000-0000480E0000}"/>
    <cellStyle name="Standard 9 2 2 3 3 2 2 3" xfId="33328" xr:uid="{00000000-0005-0000-0000-0000480E0000}"/>
    <cellStyle name="Standard 9 2 2 3 3 2 2 4" xfId="46819" xr:uid="{00000000-0005-0000-0000-0000480E0000}"/>
    <cellStyle name="Standard 9 2 2 3 3 2 3" xfId="9749" xr:uid="{00000000-0005-0000-0000-0000480E0000}"/>
    <cellStyle name="Standard 9 2 2 3 3 2 3 2" xfId="23200" xr:uid="{00000000-0005-0000-0000-0000480E0000}"/>
    <cellStyle name="Standard 9 2 2 3 3 2 3 3" xfId="36684" xr:uid="{00000000-0005-0000-0000-0000480E0000}"/>
    <cellStyle name="Standard 9 2 2 3 3 2 3 4" xfId="50175" xr:uid="{00000000-0005-0000-0000-0000480E0000}"/>
    <cellStyle name="Standard 9 2 2 3 3 2 4" xfId="13105" xr:uid="{00000000-0005-0000-0000-0000480E0000}"/>
    <cellStyle name="Standard 9 2 2 3 3 2 4 2" xfId="26556" xr:uid="{00000000-0005-0000-0000-0000480E0000}"/>
    <cellStyle name="Standard 9 2 2 3 3 2 4 3" xfId="40040" xr:uid="{00000000-0005-0000-0000-0000480E0000}"/>
    <cellStyle name="Standard 9 2 2 3 3 2 4 4" xfId="53531" xr:uid="{00000000-0005-0000-0000-0000480E0000}"/>
    <cellStyle name="Standard 9 2 2 3 3 2 5" xfId="16487" xr:uid="{00000000-0005-0000-0000-0000480E0000}"/>
    <cellStyle name="Standard 9 2 2 3 3 2 6" xfId="29971" xr:uid="{00000000-0005-0000-0000-0000480E0000}"/>
    <cellStyle name="Standard 9 2 2 3 3 2 7" xfId="43462" xr:uid="{00000000-0005-0000-0000-0000480E0000}"/>
    <cellStyle name="Standard 9 2 2 3 3 3" xfId="5266" xr:uid="{00000000-0005-0000-0000-0000470E0000}"/>
    <cellStyle name="Standard 9 2 2 3 3 3 2" xfId="18717" xr:uid="{00000000-0005-0000-0000-0000470E0000}"/>
    <cellStyle name="Standard 9 2 2 3 3 3 3" xfId="32201" xr:uid="{00000000-0005-0000-0000-0000470E0000}"/>
    <cellStyle name="Standard 9 2 2 3 3 3 4" xfId="45692" xr:uid="{00000000-0005-0000-0000-0000470E0000}"/>
    <cellStyle name="Standard 9 2 2 3 3 4" xfId="8622" xr:uid="{00000000-0005-0000-0000-0000470E0000}"/>
    <cellStyle name="Standard 9 2 2 3 3 4 2" xfId="22073" xr:uid="{00000000-0005-0000-0000-0000470E0000}"/>
    <cellStyle name="Standard 9 2 2 3 3 4 3" xfId="35557" xr:uid="{00000000-0005-0000-0000-0000470E0000}"/>
    <cellStyle name="Standard 9 2 2 3 3 4 4" xfId="49048" xr:uid="{00000000-0005-0000-0000-0000470E0000}"/>
    <cellStyle name="Standard 9 2 2 3 3 5" xfId="11978" xr:uid="{00000000-0005-0000-0000-0000470E0000}"/>
    <cellStyle name="Standard 9 2 2 3 3 5 2" xfId="25429" xr:uid="{00000000-0005-0000-0000-0000470E0000}"/>
    <cellStyle name="Standard 9 2 2 3 3 5 3" xfId="38913" xr:uid="{00000000-0005-0000-0000-0000470E0000}"/>
    <cellStyle name="Standard 9 2 2 3 3 5 4" xfId="52404" xr:uid="{00000000-0005-0000-0000-0000470E0000}"/>
    <cellStyle name="Standard 9 2 2 3 3 6" xfId="15360" xr:uid="{00000000-0005-0000-0000-0000470E0000}"/>
    <cellStyle name="Standard 9 2 2 3 3 7" xfId="28844" xr:uid="{00000000-0005-0000-0000-0000470E0000}"/>
    <cellStyle name="Standard 9 2 2 3 3 8" xfId="42335" xr:uid="{00000000-0005-0000-0000-0000470E0000}"/>
    <cellStyle name="Standard 9 2 2 3 4" xfId="2471" xr:uid="{00000000-0005-0000-0000-0000490E0000}"/>
    <cellStyle name="Standard 9 2 2 3 4 2" xfId="5833" xr:uid="{00000000-0005-0000-0000-0000490E0000}"/>
    <cellStyle name="Standard 9 2 2 3 4 2 2" xfId="19284" xr:uid="{00000000-0005-0000-0000-0000490E0000}"/>
    <cellStyle name="Standard 9 2 2 3 4 2 3" xfId="32768" xr:uid="{00000000-0005-0000-0000-0000490E0000}"/>
    <cellStyle name="Standard 9 2 2 3 4 2 4" xfId="46259" xr:uid="{00000000-0005-0000-0000-0000490E0000}"/>
    <cellStyle name="Standard 9 2 2 3 4 3" xfId="9189" xr:uid="{00000000-0005-0000-0000-0000490E0000}"/>
    <cellStyle name="Standard 9 2 2 3 4 3 2" xfId="22640" xr:uid="{00000000-0005-0000-0000-0000490E0000}"/>
    <cellStyle name="Standard 9 2 2 3 4 3 3" xfId="36124" xr:uid="{00000000-0005-0000-0000-0000490E0000}"/>
    <cellStyle name="Standard 9 2 2 3 4 3 4" xfId="49615" xr:uid="{00000000-0005-0000-0000-0000490E0000}"/>
    <cellStyle name="Standard 9 2 2 3 4 4" xfId="12545" xr:uid="{00000000-0005-0000-0000-0000490E0000}"/>
    <cellStyle name="Standard 9 2 2 3 4 4 2" xfId="25996" xr:uid="{00000000-0005-0000-0000-0000490E0000}"/>
    <cellStyle name="Standard 9 2 2 3 4 4 3" xfId="39480" xr:uid="{00000000-0005-0000-0000-0000490E0000}"/>
    <cellStyle name="Standard 9 2 2 3 4 4 4" xfId="52971" xr:uid="{00000000-0005-0000-0000-0000490E0000}"/>
    <cellStyle name="Standard 9 2 2 3 4 5" xfId="15927" xr:uid="{00000000-0005-0000-0000-0000490E0000}"/>
    <cellStyle name="Standard 9 2 2 3 4 6" xfId="29411" xr:uid="{00000000-0005-0000-0000-0000490E0000}"/>
    <cellStyle name="Standard 9 2 2 3 4 7" xfId="42902" xr:uid="{00000000-0005-0000-0000-0000490E0000}"/>
    <cellStyle name="Standard 9 2 2 3 5" xfId="3577" xr:uid="{00000000-0005-0000-0000-00004A0E0000}"/>
    <cellStyle name="Standard 9 2 2 3 5 2" xfId="6938" xr:uid="{00000000-0005-0000-0000-00004A0E0000}"/>
    <cellStyle name="Standard 9 2 2 3 5 2 2" xfId="20389" xr:uid="{00000000-0005-0000-0000-00004A0E0000}"/>
    <cellStyle name="Standard 9 2 2 3 5 2 3" xfId="33873" xr:uid="{00000000-0005-0000-0000-00004A0E0000}"/>
    <cellStyle name="Standard 9 2 2 3 5 2 4" xfId="47364" xr:uid="{00000000-0005-0000-0000-00004A0E0000}"/>
    <cellStyle name="Standard 9 2 2 3 5 3" xfId="10294" xr:uid="{00000000-0005-0000-0000-00004A0E0000}"/>
    <cellStyle name="Standard 9 2 2 3 5 3 2" xfId="23745" xr:uid="{00000000-0005-0000-0000-00004A0E0000}"/>
    <cellStyle name="Standard 9 2 2 3 5 3 3" xfId="37229" xr:uid="{00000000-0005-0000-0000-00004A0E0000}"/>
    <cellStyle name="Standard 9 2 2 3 5 3 4" xfId="50720" xr:uid="{00000000-0005-0000-0000-00004A0E0000}"/>
    <cellStyle name="Standard 9 2 2 3 5 4" xfId="13650" xr:uid="{00000000-0005-0000-0000-00004A0E0000}"/>
    <cellStyle name="Standard 9 2 2 3 5 4 2" xfId="27101" xr:uid="{00000000-0005-0000-0000-00004A0E0000}"/>
    <cellStyle name="Standard 9 2 2 3 5 4 3" xfId="40585" xr:uid="{00000000-0005-0000-0000-00004A0E0000}"/>
    <cellStyle name="Standard 9 2 2 3 5 4 4" xfId="54076" xr:uid="{00000000-0005-0000-0000-00004A0E0000}"/>
    <cellStyle name="Standard 9 2 2 3 5 5" xfId="17032" xr:uid="{00000000-0005-0000-0000-00004A0E0000}"/>
    <cellStyle name="Standard 9 2 2 3 5 6" xfId="30516" xr:uid="{00000000-0005-0000-0000-00004A0E0000}"/>
    <cellStyle name="Standard 9 2 2 3 5 7" xfId="44007" xr:uid="{00000000-0005-0000-0000-00004A0E0000}"/>
    <cellStyle name="Standard 9 2 2 3 6" xfId="4157" xr:uid="{00000000-0005-0000-0000-00004B0E0000}"/>
    <cellStyle name="Standard 9 2 2 3 6 2" xfId="7514" xr:uid="{00000000-0005-0000-0000-00004B0E0000}"/>
    <cellStyle name="Standard 9 2 2 3 6 2 2" xfId="20965" xr:uid="{00000000-0005-0000-0000-00004B0E0000}"/>
    <cellStyle name="Standard 9 2 2 3 6 2 3" xfId="34449" xr:uid="{00000000-0005-0000-0000-00004B0E0000}"/>
    <cellStyle name="Standard 9 2 2 3 6 2 4" xfId="47940" xr:uid="{00000000-0005-0000-0000-00004B0E0000}"/>
    <cellStyle name="Standard 9 2 2 3 6 3" xfId="10870" xr:uid="{00000000-0005-0000-0000-00004B0E0000}"/>
    <cellStyle name="Standard 9 2 2 3 6 3 2" xfId="24321" xr:uid="{00000000-0005-0000-0000-00004B0E0000}"/>
    <cellStyle name="Standard 9 2 2 3 6 3 3" xfId="37805" xr:uid="{00000000-0005-0000-0000-00004B0E0000}"/>
    <cellStyle name="Standard 9 2 2 3 6 3 4" xfId="51296" xr:uid="{00000000-0005-0000-0000-00004B0E0000}"/>
    <cellStyle name="Standard 9 2 2 3 6 4" xfId="14226" xr:uid="{00000000-0005-0000-0000-00004B0E0000}"/>
    <cellStyle name="Standard 9 2 2 3 6 4 2" xfId="27677" xr:uid="{00000000-0005-0000-0000-00004B0E0000}"/>
    <cellStyle name="Standard 9 2 2 3 6 4 3" xfId="41161" xr:uid="{00000000-0005-0000-0000-00004B0E0000}"/>
    <cellStyle name="Standard 9 2 2 3 6 4 4" xfId="54652" xr:uid="{00000000-0005-0000-0000-00004B0E0000}"/>
    <cellStyle name="Standard 9 2 2 3 6 5" xfId="17608" xr:uid="{00000000-0005-0000-0000-00004B0E0000}"/>
    <cellStyle name="Standard 9 2 2 3 6 6" xfId="31092" xr:uid="{00000000-0005-0000-0000-00004B0E0000}"/>
    <cellStyle name="Standard 9 2 2 3 6 7" xfId="44583" xr:uid="{00000000-0005-0000-0000-00004B0E0000}"/>
    <cellStyle name="Standard 9 2 2 3 7" xfId="4707" xr:uid="{00000000-0005-0000-0000-0000400E0000}"/>
    <cellStyle name="Standard 9 2 2 3 7 2" xfId="18158" xr:uid="{00000000-0005-0000-0000-0000400E0000}"/>
    <cellStyle name="Standard 9 2 2 3 7 3" xfId="31642" xr:uid="{00000000-0005-0000-0000-0000400E0000}"/>
    <cellStyle name="Standard 9 2 2 3 7 4" xfId="45133" xr:uid="{00000000-0005-0000-0000-0000400E0000}"/>
    <cellStyle name="Standard 9 2 2 3 8" xfId="8063" xr:uid="{00000000-0005-0000-0000-0000400E0000}"/>
    <cellStyle name="Standard 9 2 2 3 8 2" xfId="21514" xr:uid="{00000000-0005-0000-0000-0000400E0000}"/>
    <cellStyle name="Standard 9 2 2 3 8 3" xfId="34998" xr:uid="{00000000-0005-0000-0000-0000400E0000}"/>
    <cellStyle name="Standard 9 2 2 3 8 4" xfId="48489" xr:uid="{00000000-0005-0000-0000-0000400E0000}"/>
    <cellStyle name="Standard 9 2 2 3 9" xfId="11419" xr:uid="{00000000-0005-0000-0000-0000400E0000}"/>
    <cellStyle name="Standard 9 2 2 3 9 2" xfId="24870" xr:uid="{00000000-0005-0000-0000-0000400E0000}"/>
    <cellStyle name="Standard 9 2 2 3 9 3" xfId="38354" xr:uid="{00000000-0005-0000-0000-0000400E0000}"/>
    <cellStyle name="Standard 9 2 2 3 9 4" xfId="51845" xr:uid="{00000000-0005-0000-0000-0000400E0000}"/>
    <cellStyle name="Standard 9 2 2 4" xfId="1381" xr:uid="{00000000-0005-0000-0000-00004C0E0000}"/>
    <cellStyle name="Standard 9 2 2 4 10" xfId="28346" xr:uid="{00000000-0005-0000-0000-00004C0E0000}"/>
    <cellStyle name="Standard 9 2 2 4 11" xfId="41837" xr:uid="{00000000-0005-0000-0000-00004C0E0000}"/>
    <cellStyle name="Standard 9 2 2 4 2" xfId="1955" xr:uid="{00000000-0005-0000-0000-00004D0E0000}"/>
    <cellStyle name="Standard 9 2 2 4 2 2" xfId="3095" xr:uid="{00000000-0005-0000-0000-00004E0E0000}"/>
    <cellStyle name="Standard 9 2 2 4 2 2 2" xfId="6456" xr:uid="{00000000-0005-0000-0000-00004E0E0000}"/>
    <cellStyle name="Standard 9 2 2 4 2 2 2 2" xfId="19907" xr:uid="{00000000-0005-0000-0000-00004E0E0000}"/>
    <cellStyle name="Standard 9 2 2 4 2 2 2 3" xfId="33391" xr:uid="{00000000-0005-0000-0000-00004E0E0000}"/>
    <cellStyle name="Standard 9 2 2 4 2 2 2 4" xfId="46882" xr:uid="{00000000-0005-0000-0000-00004E0E0000}"/>
    <cellStyle name="Standard 9 2 2 4 2 2 3" xfId="9812" xr:uid="{00000000-0005-0000-0000-00004E0E0000}"/>
    <cellStyle name="Standard 9 2 2 4 2 2 3 2" xfId="23263" xr:uid="{00000000-0005-0000-0000-00004E0E0000}"/>
    <cellStyle name="Standard 9 2 2 4 2 2 3 3" xfId="36747" xr:uid="{00000000-0005-0000-0000-00004E0E0000}"/>
    <cellStyle name="Standard 9 2 2 4 2 2 3 4" xfId="50238" xr:uid="{00000000-0005-0000-0000-00004E0E0000}"/>
    <cellStyle name="Standard 9 2 2 4 2 2 4" xfId="13168" xr:uid="{00000000-0005-0000-0000-00004E0E0000}"/>
    <cellStyle name="Standard 9 2 2 4 2 2 4 2" xfId="26619" xr:uid="{00000000-0005-0000-0000-00004E0E0000}"/>
    <cellStyle name="Standard 9 2 2 4 2 2 4 3" xfId="40103" xr:uid="{00000000-0005-0000-0000-00004E0E0000}"/>
    <cellStyle name="Standard 9 2 2 4 2 2 4 4" xfId="53594" xr:uid="{00000000-0005-0000-0000-00004E0E0000}"/>
    <cellStyle name="Standard 9 2 2 4 2 2 5" xfId="16550" xr:uid="{00000000-0005-0000-0000-00004E0E0000}"/>
    <cellStyle name="Standard 9 2 2 4 2 2 6" xfId="30034" xr:uid="{00000000-0005-0000-0000-00004E0E0000}"/>
    <cellStyle name="Standard 9 2 2 4 2 2 7" xfId="43525" xr:uid="{00000000-0005-0000-0000-00004E0E0000}"/>
    <cellStyle name="Standard 9 2 2 4 2 3" xfId="5329" xr:uid="{00000000-0005-0000-0000-00004D0E0000}"/>
    <cellStyle name="Standard 9 2 2 4 2 3 2" xfId="18780" xr:uid="{00000000-0005-0000-0000-00004D0E0000}"/>
    <cellStyle name="Standard 9 2 2 4 2 3 3" xfId="32264" xr:uid="{00000000-0005-0000-0000-00004D0E0000}"/>
    <cellStyle name="Standard 9 2 2 4 2 3 4" xfId="45755" xr:uid="{00000000-0005-0000-0000-00004D0E0000}"/>
    <cellStyle name="Standard 9 2 2 4 2 4" xfId="8685" xr:uid="{00000000-0005-0000-0000-00004D0E0000}"/>
    <cellStyle name="Standard 9 2 2 4 2 4 2" xfId="22136" xr:uid="{00000000-0005-0000-0000-00004D0E0000}"/>
    <cellStyle name="Standard 9 2 2 4 2 4 3" xfId="35620" xr:uid="{00000000-0005-0000-0000-00004D0E0000}"/>
    <cellStyle name="Standard 9 2 2 4 2 4 4" xfId="49111" xr:uid="{00000000-0005-0000-0000-00004D0E0000}"/>
    <cellStyle name="Standard 9 2 2 4 2 5" xfId="12041" xr:uid="{00000000-0005-0000-0000-00004D0E0000}"/>
    <cellStyle name="Standard 9 2 2 4 2 5 2" xfId="25492" xr:uid="{00000000-0005-0000-0000-00004D0E0000}"/>
    <cellStyle name="Standard 9 2 2 4 2 5 3" xfId="38976" xr:uid="{00000000-0005-0000-0000-00004D0E0000}"/>
    <cellStyle name="Standard 9 2 2 4 2 5 4" xfId="52467" xr:uid="{00000000-0005-0000-0000-00004D0E0000}"/>
    <cellStyle name="Standard 9 2 2 4 2 6" xfId="15423" xr:uid="{00000000-0005-0000-0000-00004D0E0000}"/>
    <cellStyle name="Standard 9 2 2 4 2 7" xfId="28907" xr:uid="{00000000-0005-0000-0000-00004D0E0000}"/>
    <cellStyle name="Standard 9 2 2 4 2 8" xfId="42398" xr:uid="{00000000-0005-0000-0000-00004D0E0000}"/>
    <cellStyle name="Standard 9 2 2 4 3" xfId="2535" xr:uid="{00000000-0005-0000-0000-00004F0E0000}"/>
    <cellStyle name="Standard 9 2 2 4 3 2" xfId="5896" xr:uid="{00000000-0005-0000-0000-00004F0E0000}"/>
    <cellStyle name="Standard 9 2 2 4 3 2 2" xfId="19347" xr:uid="{00000000-0005-0000-0000-00004F0E0000}"/>
    <cellStyle name="Standard 9 2 2 4 3 2 3" xfId="32831" xr:uid="{00000000-0005-0000-0000-00004F0E0000}"/>
    <cellStyle name="Standard 9 2 2 4 3 2 4" xfId="46322" xr:uid="{00000000-0005-0000-0000-00004F0E0000}"/>
    <cellStyle name="Standard 9 2 2 4 3 3" xfId="9252" xr:uid="{00000000-0005-0000-0000-00004F0E0000}"/>
    <cellStyle name="Standard 9 2 2 4 3 3 2" xfId="22703" xr:uid="{00000000-0005-0000-0000-00004F0E0000}"/>
    <cellStyle name="Standard 9 2 2 4 3 3 3" xfId="36187" xr:uid="{00000000-0005-0000-0000-00004F0E0000}"/>
    <cellStyle name="Standard 9 2 2 4 3 3 4" xfId="49678" xr:uid="{00000000-0005-0000-0000-00004F0E0000}"/>
    <cellStyle name="Standard 9 2 2 4 3 4" xfId="12608" xr:uid="{00000000-0005-0000-0000-00004F0E0000}"/>
    <cellStyle name="Standard 9 2 2 4 3 4 2" xfId="26059" xr:uid="{00000000-0005-0000-0000-00004F0E0000}"/>
    <cellStyle name="Standard 9 2 2 4 3 4 3" xfId="39543" xr:uid="{00000000-0005-0000-0000-00004F0E0000}"/>
    <cellStyle name="Standard 9 2 2 4 3 4 4" xfId="53034" xr:uid="{00000000-0005-0000-0000-00004F0E0000}"/>
    <cellStyle name="Standard 9 2 2 4 3 5" xfId="15990" xr:uid="{00000000-0005-0000-0000-00004F0E0000}"/>
    <cellStyle name="Standard 9 2 2 4 3 6" xfId="29474" xr:uid="{00000000-0005-0000-0000-00004F0E0000}"/>
    <cellStyle name="Standard 9 2 2 4 3 7" xfId="42965" xr:uid="{00000000-0005-0000-0000-00004F0E0000}"/>
    <cellStyle name="Standard 9 2 2 4 4" xfId="3640" xr:uid="{00000000-0005-0000-0000-0000500E0000}"/>
    <cellStyle name="Standard 9 2 2 4 4 2" xfId="7001" xr:uid="{00000000-0005-0000-0000-0000500E0000}"/>
    <cellStyle name="Standard 9 2 2 4 4 2 2" xfId="20452" xr:uid="{00000000-0005-0000-0000-0000500E0000}"/>
    <cellStyle name="Standard 9 2 2 4 4 2 3" xfId="33936" xr:uid="{00000000-0005-0000-0000-0000500E0000}"/>
    <cellStyle name="Standard 9 2 2 4 4 2 4" xfId="47427" xr:uid="{00000000-0005-0000-0000-0000500E0000}"/>
    <cellStyle name="Standard 9 2 2 4 4 3" xfId="10357" xr:uid="{00000000-0005-0000-0000-0000500E0000}"/>
    <cellStyle name="Standard 9 2 2 4 4 3 2" xfId="23808" xr:uid="{00000000-0005-0000-0000-0000500E0000}"/>
    <cellStyle name="Standard 9 2 2 4 4 3 3" xfId="37292" xr:uid="{00000000-0005-0000-0000-0000500E0000}"/>
    <cellStyle name="Standard 9 2 2 4 4 3 4" xfId="50783" xr:uid="{00000000-0005-0000-0000-0000500E0000}"/>
    <cellStyle name="Standard 9 2 2 4 4 4" xfId="13713" xr:uid="{00000000-0005-0000-0000-0000500E0000}"/>
    <cellStyle name="Standard 9 2 2 4 4 4 2" xfId="27164" xr:uid="{00000000-0005-0000-0000-0000500E0000}"/>
    <cellStyle name="Standard 9 2 2 4 4 4 3" xfId="40648" xr:uid="{00000000-0005-0000-0000-0000500E0000}"/>
    <cellStyle name="Standard 9 2 2 4 4 4 4" xfId="54139" xr:uid="{00000000-0005-0000-0000-0000500E0000}"/>
    <cellStyle name="Standard 9 2 2 4 4 5" xfId="17095" xr:uid="{00000000-0005-0000-0000-0000500E0000}"/>
    <cellStyle name="Standard 9 2 2 4 4 6" xfId="30579" xr:uid="{00000000-0005-0000-0000-0000500E0000}"/>
    <cellStyle name="Standard 9 2 2 4 4 7" xfId="44070" xr:uid="{00000000-0005-0000-0000-0000500E0000}"/>
    <cellStyle name="Standard 9 2 2 4 5" xfId="4220" xr:uid="{00000000-0005-0000-0000-0000510E0000}"/>
    <cellStyle name="Standard 9 2 2 4 5 2" xfId="7577" xr:uid="{00000000-0005-0000-0000-0000510E0000}"/>
    <cellStyle name="Standard 9 2 2 4 5 2 2" xfId="21028" xr:uid="{00000000-0005-0000-0000-0000510E0000}"/>
    <cellStyle name="Standard 9 2 2 4 5 2 3" xfId="34512" xr:uid="{00000000-0005-0000-0000-0000510E0000}"/>
    <cellStyle name="Standard 9 2 2 4 5 2 4" xfId="48003" xr:uid="{00000000-0005-0000-0000-0000510E0000}"/>
    <cellStyle name="Standard 9 2 2 4 5 3" xfId="10933" xr:uid="{00000000-0005-0000-0000-0000510E0000}"/>
    <cellStyle name="Standard 9 2 2 4 5 3 2" xfId="24384" xr:uid="{00000000-0005-0000-0000-0000510E0000}"/>
    <cellStyle name="Standard 9 2 2 4 5 3 3" xfId="37868" xr:uid="{00000000-0005-0000-0000-0000510E0000}"/>
    <cellStyle name="Standard 9 2 2 4 5 3 4" xfId="51359" xr:uid="{00000000-0005-0000-0000-0000510E0000}"/>
    <cellStyle name="Standard 9 2 2 4 5 4" xfId="14289" xr:uid="{00000000-0005-0000-0000-0000510E0000}"/>
    <cellStyle name="Standard 9 2 2 4 5 4 2" xfId="27740" xr:uid="{00000000-0005-0000-0000-0000510E0000}"/>
    <cellStyle name="Standard 9 2 2 4 5 4 3" xfId="41224" xr:uid="{00000000-0005-0000-0000-0000510E0000}"/>
    <cellStyle name="Standard 9 2 2 4 5 4 4" xfId="54715" xr:uid="{00000000-0005-0000-0000-0000510E0000}"/>
    <cellStyle name="Standard 9 2 2 4 5 5" xfId="17671" xr:uid="{00000000-0005-0000-0000-0000510E0000}"/>
    <cellStyle name="Standard 9 2 2 4 5 6" xfId="31155" xr:uid="{00000000-0005-0000-0000-0000510E0000}"/>
    <cellStyle name="Standard 9 2 2 4 5 7" xfId="44646" xr:uid="{00000000-0005-0000-0000-0000510E0000}"/>
    <cellStyle name="Standard 9 2 2 4 6" xfId="4770" xr:uid="{00000000-0005-0000-0000-00004C0E0000}"/>
    <cellStyle name="Standard 9 2 2 4 6 2" xfId="18221" xr:uid="{00000000-0005-0000-0000-00004C0E0000}"/>
    <cellStyle name="Standard 9 2 2 4 6 3" xfId="31705" xr:uid="{00000000-0005-0000-0000-00004C0E0000}"/>
    <cellStyle name="Standard 9 2 2 4 6 4" xfId="45196" xr:uid="{00000000-0005-0000-0000-00004C0E0000}"/>
    <cellStyle name="Standard 9 2 2 4 7" xfId="8126" xr:uid="{00000000-0005-0000-0000-00004C0E0000}"/>
    <cellStyle name="Standard 9 2 2 4 7 2" xfId="21577" xr:uid="{00000000-0005-0000-0000-00004C0E0000}"/>
    <cellStyle name="Standard 9 2 2 4 7 3" xfId="35061" xr:uid="{00000000-0005-0000-0000-00004C0E0000}"/>
    <cellStyle name="Standard 9 2 2 4 7 4" xfId="48552" xr:uid="{00000000-0005-0000-0000-00004C0E0000}"/>
    <cellStyle name="Standard 9 2 2 4 8" xfId="11482" xr:uid="{00000000-0005-0000-0000-00004C0E0000}"/>
    <cellStyle name="Standard 9 2 2 4 8 2" xfId="24933" xr:uid="{00000000-0005-0000-0000-00004C0E0000}"/>
    <cellStyle name="Standard 9 2 2 4 8 3" xfId="38417" xr:uid="{00000000-0005-0000-0000-00004C0E0000}"/>
    <cellStyle name="Standard 9 2 2 4 8 4" xfId="51908" xr:uid="{00000000-0005-0000-0000-00004C0E0000}"/>
    <cellStyle name="Standard 9 2 2 4 9" xfId="14863" xr:uid="{00000000-0005-0000-0000-00004C0E0000}"/>
    <cellStyle name="Standard 9 2 2 5" xfId="1706" xr:uid="{00000000-0005-0000-0000-0000520E0000}"/>
    <cellStyle name="Standard 9 2 2 5 2" xfId="2845" xr:uid="{00000000-0005-0000-0000-0000530E0000}"/>
    <cellStyle name="Standard 9 2 2 5 2 2" xfId="6206" xr:uid="{00000000-0005-0000-0000-0000530E0000}"/>
    <cellStyle name="Standard 9 2 2 5 2 2 2" xfId="19657" xr:uid="{00000000-0005-0000-0000-0000530E0000}"/>
    <cellStyle name="Standard 9 2 2 5 2 2 3" xfId="33141" xr:uid="{00000000-0005-0000-0000-0000530E0000}"/>
    <cellStyle name="Standard 9 2 2 5 2 2 4" xfId="46632" xr:uid="{00000000-0005-0000-0000-0000530E0000}"/>
    <cellStyle name="Standard 9 2 2 5 2 3" xfId="9562" xr:uid="{00000000-0005-0000-0000-0000530E0000}"/>
    <cellStyle name="Standard 9 2 2 5 2 3 2" xfId="23013" xr:uid="{00000000-0005-0000-0000-0000530E0000}"/>
    <cellStyle name="Standard 9 2 2 5 2 3 3" xfId="36497" xr:uid="{00000000-0005-0000-0000-0000530E0000}"/>
    <cellStyle name="Standard 9 2 2 5 2 3 4" xfId="49988" xr:uid="{00000000-0005-0000-0000-0000530E0000}"/>
    <cellStyle name="Standard 9 2 2 5 2 4" xfId="12918" xr:uid="{00000000-0005-0000-0000-0000530E0000}"/>
    <cellStyle name="Standard 9 2 2 5 2 4 2" xfId="26369" xr:uid="{00000000-0005-0000-0000-0000530E0000}"/>
    <cellStyle name="Standard 9 2 2 5 2 4 3" xfId="39853" xr:uid="{00000000-0005-0000-0000-0000530E0000}"/>
    <cellStyle name="Standard 9 2 2 5 2 4 4" xfId="53344" xr:uid="{00000000-0005-0000-0000-0000530E0000}"/>
    <cellStyle name="Standard 9 2 2 5 2 5" xfId="16300" xr:uid="{00000000-0005-0000-0000-0000530E0000}"/>
    <cellStyle name="Standard 9 2 2 5 2 6" xfId="29784" xr:uid="{00000000-0005-0000-0000-0000530E0000}"/>
    <cellStyle name="Standard 9 2 2 5 2 7" xfId="43275" xr:uid="{00000000-0005-0000-0000-0000530E0000}"/>
    <cellStyle name="Standard 9 2 2 5 3" xfId="5079" xr:uid="{00000000-0005-0000-0000-0000520E0000}"/>
    <cellStyle name="Standard 9 2 2 5 3 2" xfId="18530" xr:uid="{00000000-0005-0000-0000-0000520E0000}"/>
    <cellStyle name="Standard 9 2 2 5 3 3" xfId="32014" xr:uid="{00000000-0005-0000-0000-0000520E0000}"/>
    <cellStyle name="Standard 9 2 2 5 3 4" xfId="45505" xr:uid="{00000000-0005-0000-0000-0000520E0000}"/>
    <cellStyle name="Standard 9 2 2 5 4" xfId="8435" xr:uid="{00000000-0005-0000-0000-0000520E0000}"/>
    <cellStyle name="Standard 9 2 2 5 4 2" xfId="21886" xr:uid="{00000000-0005-0000-0000-0000520E0000}"/>
    <cellStyle name="Standard 9 2 2 5 4 3" xfId="35370" xr:uid="{00000000-0005-0000-0000-0000520E0000}"/>
    <cellStyle name="Standard 9 2 2 5 4 4" xfId="48861" xr:uid="{00000000-0005-0000-0000-0000520E0000}"/>
    <cellStyle name="Standard 9 2 2 5 5" xfId="11791" xr:uid="{00000000-0005-0000-0000-0000520E0000}"/>
    <cellStyle name="Standard 9 2 2 5 5 2" xfId="25242" xr:uid="{00000000-0005-0000-0000-0000520E0000}"/>
    <cellStyle name="Standard 9 2 2 5 5 3" xfId="38726" xr:uid="{00000000-0005-0000-0000-0000520E0000}"/>
    <cellStyle name="Standard 9 2 2 5 5 4" xfId="52217" xr:uid="{00000000-0005-0000-0000-0000520E0000}"/>
    <cellStyle name="Standard 9 2 2 5 6" xfId="15173" xr:uid="{00000000-0005-0000-0000-0000520E0000}"/>
    <cellStyle name="Standard 9 2 2 5 7" xfId="28657" xr:uid="{00000000-0005-0000-0000-0000520E0000}"/>
    <cellStyle name="Standard 9 2 2 5 8" xfId="42148" xr:uid="{00000000-0005-0000-0000-0000520E0000}"/>
    <cellStyle name="Standard 9 2 2 6" xfId="2274" xr:uid="{00000000-0005-0000-0000-0000540E0000}"/>
    <cellStyle name="Standard 9 2 2 6 2" xfId="5645" xr:uid="{00000000-0005-0000-0000-0000540E0000}"/>
    <cellStyle name="Standard 9 2 2 6 2 2" xfId="19096" xr:uid="{00000000-0005-0000-0000-0000540E0000}"/>
    <cellStyle name="Standard 9 2 2 6 2 3" xfId="32580" xr:uid="{00000000-0005-0000-0000-0000540E0000}"/>
    <cellStyle name="Standard 9 2 2 6 2 4" xfId="46071" xr:uid="{00000000-0005-0000-0000-0000540E0000}"/>
    <cellStyle name="Standard 9 2 2 6 3" xfId="9001" xr:uid="{00000000-0005-0000-0000-0000540E0000}"/>
    <cellStyle name="Standard 9 2 2 6 3 2" xfId="22452" xr:uid="{00000000-0005-0000-0000-0000540E0000}"/>
    <cellStyle name="Standard 9 2 2 6 3 3" xfId="35936" xr:uid="{00000000-0005-0000-0000-0000540E0000}"/>
    <cellStyle name="Standard 9 2 2 6 3 4" xfId="49427" xr:uid="{00000000-0005-0000-0000-0000540E0000}"/>
    <cellStyle name="Standard 9 2 2 6 4" xfId="12357" xr:uid="{00000000-0005-0000-0000-0000540E0000}"/>
    <cellStyle name="Standard 9 2 2 6 4 2" xfId="25808" xr:uid="{00000000-0005-0000-0000-0000540E0000}"/>
    <cellStyle name="Standard 9 2 2 6 4 3" xfId="39292" xr:uid="{00000000-0005-0000-0000-0000540E0000}"/>
    <cellStyle name="Standard 9 2 2 6 4 4" xfId="52783" xr:uid="{00000000-0005-0000-0000-0000540E0000}"/>
    <cellStyle name="Standard 9 2 2 6 5" xfId="15739" xr:uid="{00000000-0005-0000-0000-0000540E0000}"/>
    <cellStyle name="Standard 9 2 2 6 6" xfId="29223" xr:uid="{00000000-0005-0000-0000-0000540E0000}"/>
    <cellStyle name="Standard 9 2 2 6 7" xfId="42714" xr:uid="{00000000-0005-0000-0000-0000540E0000}"/>
    <cellStyle name="Standard 9 2 2 7" xfId="3389" xr:uid="{00000000-0005-0000-0000-0000550E0000}"/>
    <cellStyle name="Standard 9 2 2 7 2" xfId="6750" xr:uid="{00000000-0005-0000-0000-0000550E0000}"/>
    <cellStyle name="Standard 9 2 2 7 2 2" xfId="20201" xr:uid="{00000000-0005-0000-0000-0000550E0000}"/>
    <cellStyle name="Standard 9 2 2 7 2 3" xfId="33685" xr:uid="{00000000-0005-0000-0000-0000550E0000}"/>
    <cellStyle name="Standard 9 2 2 7 2 4" xfId="47176" xr:uid="{00000000-0005-0000-0000-0000550E0000}"/>
    <cellStyle name="Standard 9 2 2 7 3" xfId="10106" xr:uid="{00000000-0005-0000-0000-0000550E0000}"/>
    <cellStyle name="Standard 9 2 2 7 3 2" xfId="23557" xr:uid="{00000000-0005-0000-0000-0000550E0000}"/>
    <cellStyle name="Standard 9 2 2 7 3 3" xfId="37041" xr:uid="{00000000-0005-0000-0000-0000550E0000}"/>
    <cellStyle name="Standard 9 2 2 7 3 4" xfId="50532" xr:uid="{00000000-0005-0000-0000-0000550E0000}"/>
    <cellStyle name="Standard 9 2 2 7 4" xfId="13462" xr:uid="{00000000-0005-0000-0000-0000550E0000}"/>
    <cellStyle name="Standard 9 2 2 7 4 2" xfId="26913" xr:uid="{00000000-0005-0000-0000-0000550E0000}"/>
    <cellStyle name="Standard 9 2 2 7 4 3" xfId="40397" xr:uid="{00000000-0005-0000-0000-0000550E0000}"/>
    <cellStyle name="Standard 9 2 2 7 4 4" xfId="53888" xr:uid="{00000000-0005-0000-0000-0000550E0000}"/>
    <cellStyle name="Standard 9 2 2 7 5" xfId="16844" xr:uid="{00000000-0005-0000-0000-0000550E0000}"/>
    <cellStyle name="Standard 9 2 2 7 6" xfId="30328" xr:uid="{00000000-0005-0000-0000-0000550E0000}"/>
    <cellStyle name="Standard 9 2 2 7 7" xfId="43819" xr:uid="{00000000-0005-0000-0000-0000550E0000}"/>
    <cellStyle name="Standard 9 2 2 8" xfId="3901" xr:uid="{00000000-0005-0000-0000-0000560E0000}"/>
    <cellStyle name="Standard 9 2 2 8 2" xfId="7262" xr:uid="{00000000-0005-0000-0000-0000560E0000}"/>
    <cellStyle name="Standard 9 2 2 8 2 2" xfId="20713" xr:uid="{00000000-0005-0000-0000-0000560E0000}"/>
    <cellStyle name="Standard 9 2 2 8 2 3" xfId="34197" xr:uid="{00000000-0005-0000-0000-0000560E0000}"/>
    <cellStyle name="Standard 9 2 2 8 2 4" xfId="47688" xr:uid="{00000000-0005-0000-0000-0000560E0000}"/>
    <cellStyle name="Standard 9 2 2 8 3" xfId="10618" xr:uid="{00000000-0005-0000-0000-0000560E0000}"/>
    <cellStyle name="Standard 9 2 2 8 3 2" xfId="24069" xr:uid="{00000000-0005-0000-0000-0000560E0000}"/>
    <cellStyle name="Standard 9 2 2 8 3 3" xfId="37553" xr:uid="{00000000-0005-0000-0000-0000560E0000}"/>
    <cellStyle name="Standard 9 2 2 8 3 4" xfId="51044" xr:uid="{00000000-0005-0000-0000-0000560E0000}"/>
    <cellStyle name="Standard 9 2 2 8 4" xfId="13974" xr:uid="{00000000-0005-0000-0000-0000560E0000}"/>
    <cellStyle name="Standard 9 2 2 8 4 2" xfId="27425" xr:uid="{00000000-0005-0000-0000-0000560E0000}"/>
    <cellStyle name="Standard 9 2 2 8 4 3" xfId="40909" xr:uid="{00000000-0005-0000-0000-0000560E0000}"/>
    <cellStyle name="Standard 9 2 2 8 4 4" xfId="54400" xr:uid="{00000000-0005-0000-0000-0000560E0000}"/>
    <cellStyle name="Standard 9 2 2 8 5" xfId="17356" xr:uid="{00000000-0005-0000-0000-0000560E0000}"/>
    <cellStyle name="Standard 9 2 2 8 6" xfId="30840" xr:uid="{00000000-0005-0000-0000-0000560E0000}"/>
    <cellStyle name="Standard 9 2 2 8 7" xfId="44331" xr:uid="{00000000-0005-0000-0000-0000560E0000}"/>
    <cellStyle name="Standard 9 2 2 9" xfId="3969" xr:uid="{00000000-0005-0000-0000-0000570E0000}"/>
    <cellStyle name="Standard 9 2 2 9 2" xfId="7326" xr:uid="{00000000-0005-0000-0000-0000570E0000}"/>
    <cellStyle name="Standard 9 2 2 9 2 2" xfId="20777" xr:uid="{00000000-0005-0000-0000-0000570E0000}"/>
    <cellStyle name="Standard 9 2 2 9 2 3" xfId="34261" xr:uid="{00000000-0005-0000-0000-0000570E0000}"/>
    <cellStyle name="Standard 9 2 2 9 2 4" xfId="47752" xr:uid="{00000000-0005-0000-0000-0000570E0000}"/>
    <cellStyle name="Standard 9 2 2 9 3" xfId="10682" xr:uid="{00000000-0005-0000-0000-0000570E0000}"/>
    <cellStyle name="Standard 9 2 2 9 3 2" xfId="24133" xr:uid="{00000000-0005-0000-0000-0000570E0000}"/>
    <cellStyle name="Standard 9 2 2 9 3 3" xfId="37617" xr:uid="{00000000-0005-0000-0000-0000570E0000}"/>
    <cellStyle name="Standard 9 2 2 9 3 4" xfId="51108" xr:uid="{00000000-0005-0000-0000-0000570E0000}"/>
    <cellStyle name="Standard 9 2 2 9 4" xfId="14038" xr:uid="{00000000-0005-0000-0000-0000570E0000}"/>
    <cellStyle name="Standard 9 2 2 9 4 2" xfId="27489" xr:uid="{00000000-0005-0000-0000-0000570E0000}"/>
    <cellStyle name="Standard 9 2 2 9 4 3" xfId="40973" xr:uid="{00000000-0005-0000-0000-0000570E0000}"/>
    <cellStyle name="Standard 9 2 2 9 4 4" xfId="54464" xr:uid="{00000000-0005-0000-0000-0000570E0000}"/>
    <cellStyle name="Standard 9 2 2 9 5" xfId="17420" xr:uid="{00000000-0005-0000-0000-0000570E0000}"/>
    <cellStyle name="Standard 9 2 2 9 6" xfId="30904" xr:uid="{00000000-0005-0000-0000-0000570E0000}"/>
    <cellStyle name="Standard 9 2 2 9 7" xfId="44395" xr:uid="{00000000-0005-0000-0000-0000570E0000}"/>
    <cellStyle name="Standard 9 2 3" xfId="384" xr:uid="{00000000-0005-0000-0000-000091020000}"/>
    <cellStyle name="Standard 9 2 4" xfId="422" xr:uid="{00000000-0005-0000-0000-000092020000}"/>
    <cellStyle name="Standard 9 2 4 10" xfId="14694" xr:uid="{00000000-0005-0000-0000-0000590E0000}"/>
    <cellStyle name="Standard 9 2 4 11" xfId="28177" xr:uid="{00000000-0005-0000-0000-0000590E0000}"/>
    <cellStyle name="Standard 9 2 4 12" xfId="41668" xr:uid="{00000000-0005-0000-0000-0000590E0000}"/>
    <cellStyle name="Standard 9 2 4 2" xfId="443" xr:uid="{00000000-0005-0000-0000-000093020000}"/>
    <cellStyle name="Standard 9 2 4 2 10" xfId="28427" xr:uid="{00000000-0005-0000-0000-00005A0E0000}"/>
    <cellStyle name="Standard 9 2 4 2 11" xfId="41918" xr:uid="{00000000-0005-0000-0000-00005A0E0000}"/>
    <cellStyle name="Standard 9 2 4 2 2" xfId="2036" xr:uid="{00000000-0005-0000-0000-00005B0E0000}"/>
    <cellStyle name="Standard 9 2 4 2 2 2" xfId="3176" xr:uid="{00000000-0005-0000-0000-00005C0E0000}"/>
    <cellStyle name="Standard 9 2 4 2 2 2 2" xfId="6537" xr:uid="{00000000-0005-0000-0000-00005C0E0000}"/>
    <cellStyle name="Standard 9 2 4 2 2 2 2 2" xfId="19988" xr:uid="{00000000-0005-0000-0000-00005C0E0000}"/>
    <cellStyle name="Standard 9 2 4 2 2 2 2 3" xfId="33472" xr:uid="{00000000-0005-0000-0000-00005C0E0000}"/>
    <cellStyle name="Standard 9 2 4 2 2 2 2 4" xfId="46963" xr:uid="{00000000-0005-0000-0000-00005C0E0000}"/>
    <cellStyle name="Standard 9 2 4 2 2 2 3" xfId="9893" xr:uid="{00000000-0005-0000-0000-00005C0E0000}"/>
    <cellStyle name="Standard 9 2 4 2 2 2 3 2" xfId="23344" xr:uid="{00000000-0005-0000-0000-00005C0E0000}"/>
    <cellStyle name="Standard 9 2 4 2 2 2 3 3" xfId="36828" xr:uid="{00000000-0005-0000-0000-00005C0E0000}"/>
    <cellStyle name="Standard 9 2 4 2 2 2 3 4" xfId="50319" xr:uid="{00000000-0005-0000-0000-00005C0E0000}"/>
    <cellStyle name="Standard 9 2 4 2 2 2 4" xfId="13249" xr:uid="{00000000-0005-0000-0000-00005C0E0000}"/>
    <cellStyle name="Standard 9 2 4 2 2 2 4 2" xfId="26700" xr:uid="{00000000-0005-0000-0000-00005C0E0000}"/>
    <cellStyle name="Standard 9 2 4 2 2 2 4 3" xfId="40184" xr:uid="{00000000-0005-0000-0000-00005C0E0000}"/>
    <cellStyle name="Standard 9 2 4 2 2 2 4 4" xfId="53675" xr:uid="{00000000-0005-0000-0000-00005C0E0000}"/>
    <cellStyle name="Standard 9 2 4 2 2 2 5" xfId="16631" xr:uid="{00000000-0005-0000-0000-00005C0E0000}"/>
    <cellStyle name="Standard 9 2 4 2 2 2 6" xfId="30115" xr:uid="{00000000-0005-0000-0000-00005C0E0000}"/>
    <cellStyle name="Standard 9 2 4 2 2 2 7" xfId="43606" xr:uid="{00000000-0005-0000-0000-00005C0E0000}"/>
    <cellStyle name="Standard 9 2 4 2 2 3" xfId="5410" xr:uid="{00000000-0005-0000-0000-00005B0E0000}"/>
    <cellStyle name="Standard 9 2 4 2 2 3 2" xfId="18861" xr:uid="{00000000-0005-0000-0000-00005B0E0000}"/>
    <cellStyle name="Standard 9 2 4 2 2 3 3" xfId="32345" xr:uid="{00000000-0005-0000-0000-00005B0E0000}"/>
    <cellStyle name="Standard 9 2 4 2 2 3 4" xfId="45836" xr:uid="{00000000-0005-0000-0000-00005B0E0000}"/>
    <cellStyle name="Standard 9 2 4 2 2 4" xfId="8766" xr:uid="{00000000-0005-0000-0000-00005B0E0000}"/>
    <cellStyle name="Standard 9 2 4 2 2 4 2" xfId="22217" xr:uid="{00000000-0005-0000-0000-00005B0E0000}"/>
    <cellStyle name="Standard 9 2 4 2 2 4 3" xfId="35701" xr:uid="{00000000-0005-0000-0000-00005B0E0000}"/>
    <cellStyle name="Standard 9 2 4 2 2 4 4" xfId="49192" xr:uid="{00000000-0005-0000-0000-00005B0E0000}"/>
    <cellStyle name="Standard 9 2 4 2 2 5" xfId="12122" xr:uid="{00000000-0005-0000-0000-00005B0E0000}"/>
    <cellStyle name="Standard 9 2 4 2 2 5 2" xfId="25573" xr:uid="{00000000-0005-0000-0000-00005B0E0000}"/>
    <cellStyle name="Standard 9 2 4 2 2 5 3" xfId="39057" xr:uid="{00000000-0005-0000-0000-00005B0E0000}"/>
    <cellStyle name="Standard 9 2 4 2 2 5 4" xfId="52548" xr:uid="{00000000-0005-0000-0000-00005B0E0000}"/>
    <cellStyle name="Standard 9 2 4 2 2 6" xfId="15504" xr:uid="{00000000-0005-0000-0000-00005B0E0000}"/>
    <cellStyle name="Standard 9 2 4 2 2 7" xfId="28988" xr:uid="{00000000-0005-0000-0000-00005B0E0000}"/>
    <cellStyle name="Standard 9 2 4 2 2 8" xfId="42479" xr:uid="{00000000-0005-0000-0000-00005B0E0000}"/>
    <cellStyle name="Standard 9 2 4 2 3" xfId="2616" xr:uid="{00000000-0005-0000-0000-00005D0E0000}"/>
    <cellStyle name="Standard 9 2 4 2 3 2" xfId="5977" xr:uid="{00000000-0005-0000-0000-00005D0E0000}"/>
    <cellStyle name="Standard 9 2 4 2 3 2 2" xfId="19428" xr:uid="{00000000-0005-0000-0000-00005D0E0000}"/>
    <cellStyle name="Standard 9 2 4 2 3 2 3" xfId="32912" xr:uid="{00000000-0005-0000-0000-00005D0E0000}"/>
    <cellStyle name="Standard 9 2 4 2 3 2 4" xfId="46403" xr:uid="{00000000-0005-0000-0000-00005D0E0000}"/>
    <cellStyle name="Standard 9 2 4 2 3 3" xfId="9333" xr:uid="{00000000-0005-0000-0000-00005D0E0000}"/>
    <cellStyle name="Standard 9 2 4 2 3 3 2" xfId="22784" xr:uid="{00000000-0005-0000-0000-00005D0E0000}"/>
    <cellStyle name="Standard 9 2 4 2 3 3 3" xfId="36268" xr:uid="{00000000-0005-0000-0000-00005D0E0000}"/>
    <cellStyle name="Standard 9 2 4 2 3 3 4" xfId="49759" xr:uid="{00000000-0005-0000-0000-00005D0E0000}"/>
    <cellStyle name="Standard 9 2 4 2 3 4" xfId="12689" xr:uid="{00000000-0005-0000-0000-00005D0E0000}"/>
    <cellStyle name="Standard 9 2 4 2 3 4 2" xfId="26140" xr:uid="{00000000-0005-0000-0000-00005D0E0000}"/>
    <cellStyle name="Standard 9 2 4 2 3 4 3" xfId="39624" xr:uid="{00000000-0005-0000-0000-00005D0E0000}"/>
    <cellStyle name="Standard 9 2 4 2 3 4 4" xfId="53115" xr:uid="{00000000-0005-0000-0000-00005D0E0000}"/>
    <cellStyle name="Standard 9 2 4 2 3 5" xfId="16071" xr:uid="{00000000-0005-0000-0000-00005D0E0000}"/>
    <cellStyle name="Standard 9 2 4 2 3 6" xfId="29555" xr:uid="{00000000-0005-0000-0000-00005D0E0000}"/>
    <cellStyle name="Standard 9 2 4 2 3 7" xfId="43046" xr:uid="{00000000-0005-0000-0000-00005D0E0000}"/>
    <cellStyle name="Standard 9 2 4 2 4" xfId="3721" xr:uid="{00000000-0005-0000-0000-00005E0E0000}"/>
    <cellStyle name="Standard 9 2 4 2 4 2" xfId="7082" xr:uid="{00000000-0005-0000-0000-00005E0E0000}"/>
    <cellStyle name="Standard 9 2 4 2 4 2 2" xfId="20533" xr:uid="{00000000-0005-0000-0000-00005E0E0000}"/>
    <cellStyle name="Standard 9 2 4 2 4 2 3" xfId="34017" xr:uid="{00000000-0005-0000-0000-00005E0E0000}"/>
    <cellStyle name="Standard 9 2 4 2 4 2 4" xfId="47508" xr:uid="{00000000-0005-0000-0000-00005E0E0000}"/>
    <cellStyle name="Standard 9 2 4 2 4 3" xfId="10438" xr:uid="{00000000-0005-0000-0000-00005E0E0000}"/>
    <cellStyle name="Standard 9 2 4 2 4 3 2" xfId="23889" xr:uid="{00000000-0005-0000-0000-00005E0E0000}"/>
    <cellStyle name="Standard 9 2 4 2 4 3 3" xfId="37373" xr:uid="{00000000-0005-0000-0000-00005E0E0000}"/>
    <cellStyle name="Standard 9 2 4 2 4 3 4" xfId="50864" xr:uid="{00000000-0005-0000-0000-00005E0E0000}"/>
    <cellStyle name="Standard 9 2 4 2 4 4" xfId="13794" xr:uid="{00000000-0005-0000-0000-00005E0E0000}"/>
    <cellStyle name="Standard 9 2 4 2 4 4 2" xfId="27245" xr:uid="{00000000-0005-0000-0000-00005E0E0000}"/>
    <cellStyle name="Standard 9 2 4 2 4 4 3" xfId="40729" xr:uid="{00000000-0005-0000-0000-00005E0E0000}"/>
    <cellStyle name="Standard 9 2 4 2 4 4 4" xfId="54220" xr:uid="{00000000-0005-0000-0000-00005E0E0000}"/>
    <cellStyle name="Standard 9 2 4 2 4 5" xfId="17176" xr:uid="{00000000-0005-0000-0000-00005E0E0000}"/>
    <cellStyle name="Standard 9 2 4 2 4 6" xfId="30660" xr:uid="{00000000-0005-0000-0000-00005E0E0000}"/>
    <cellStyle name="Standard 9 2 4 2 4 7" xfId="44151" xr:uid="{00000000-0005-0000-0000-00005E0E0000}"/>
    <cellStyle name="Standard 9 2 4 2 5" xfId="4301" xr:uid="{00000000-0005-0000-0000-00005F0E0000}"/>
    <cellStyle name="Standard 9 2 4 2 5 2" xfId="7658" xr:uid="{00000000-0005-0000-0000-00005F0E0000}"/>
    <cellStyle name="Standard 9 2 4 2 5 2 2" xfId="21109" xr:uid="{00000000-0005-0000-0000-00005F0E0000}"/>
    <cellStyle name="Standard 9 2 4 2 5 2 3" xfId="34593" xr:uid="{00000000-0005-0000-0000-00005F0E0000}"/>
    <cellStyle name="Standard 9 2 4 2 5 2 4" xfId="48084" xr:uid="{00000000-0005-0000-0000-00005F0E0000}"/>
    <cellStyle name="Standard 9 2 4 2 5 3" xfId="11014" xr:uid="{00000000-0005-0000-0000-00005F0E0000}"/>
    <cellStyle name="Standard 9 2 4 2 5 3 2" xfId="24465" xr:uid="{00000000-0005-0000-0000-00005F0E0000}"/>
    <cellStyle name="Standard 9 2 4 2 5 3 3" xfId="37949" xr:uid="{00000000-0005-0000-0000-00005F0E0000}"/>
    <cellStyle name="Standard 9 2 4 2 5 3 4" xfId="51440" xr:uid="{00000000-0005-0000-0000-00005F0E0000}"/>
    <cellStyle name="Standard 9 2 4 2 5 4" xfId="14370" xr:uid="{00000000-0005-0000-0000-00005F0E0000}"/>
    <cellStyle name="Standard 9 2 4 2 5 4 2" xfId="27821" xr:uid="{00000000-0005-0000-0000-00005F0E0000}"/>
    <cellStyle name="Standard 9 2 4 2 5 4 3" xfId="41305" xr:uid="{00000000-0005-0000-0000-00005F0E0000}"/>
    <cellStyle name="Standard 9 2 4 2 5 4 4" xfId="54796" xr:uid="{00000000-0005-0000-0000-00005F0E0000}"/>
    <cellStyle name="Standard 9 2 4 2 5 5" xfId="17752" xr:uid="{00000000-0005-0000-0000-00005F0E0000}"/>
    <cellStyle name="Standard 9 2 4 2 5 6" xfId="31236" xr:uid="{00000000-0005-0000-0000-00005F0E0000}"/>
    <cellStyle name="Standard 9 2 4 2 5 7" xfId="44727" xr:uid="{00000000-0005-0000-0000-00005F0E0000}"/>
    <cellStyle name="Standard 9 2 4 2 6" xfId="4851" xr:uid="{00000000-0005-0000-0000-00005A0E0000}"/>
    <cellStyle name="Standard 9 2 4 2 6 2" xfId="18302" xr:uid="{00000000-0005-0000-0000-00005A0E0000}"/>
    <cellStyle name="Standard 9 2 4 2 6 3" xfId="31786" xr:uid="{00000000-0005-0000-0000-00005A0E0000}"/>
    <cellStyle name="Standard 9 2 4 2 6 4" xfId="45277" xr:uid="{00000000-0005-0000-0000-00005A0E0000}"/>
    <cellStyle name="Standard 9 2 4 2 7" xfId="8207" xr:uid="{00000000-0005-0000-0000-00005A0E0000}"/>
    <cellStyle name="Standard 9 2 4 2 7 2" xfId="21658" xr:uid="{00000000-0005-0000-0000-00005A0E0000}"/>
    <cellStyle name="Standard 9 2 4 2 7 3" xfId="35142" xr:uid="{00000000-0005-0000-0000-00005A0E0000}"/>
    <cellStyle name="Standard 9 2 4 2 7 4" xfId="48633" xr:uid="{00000000-0005-0000-0000-00005A0E0000}"/>
    <cellStyle name="Standard 9 2 4 2 8" xfId="11563" xr:uid="{00000000-0005-0000-0000-00005A0E0000}"/>
    <cellStyle name="Standard 9 2 4 2 8 2" xfId="25014" xr:uid="{00000000-0005-0000-0000-00005A0E0000}"/>
    <cellStyle name="Standard 9 2 4 2 8 3" xfId="38498" xr:uid="{00000000-0005-0000-0000-00005A0E0000}"/>
    <cellStyle name="Standard 9 2 4 2 8 4" xfId="51989" xr:uid="{00000000-0005-0000-0000-00005A0E0000}"/>
    <cellStyle name="Standard 9 2 4 2 9" xfId="14944" xr:uid="{00000000-0005-0000-0000-00005A0E0000}"/>
    <cellStyle name="Standard 9 2 4 3" xfId="1787" xr:uid="{00000000-0005-0000-0000-0000600E0000}"/>
    <cellStyle name="Standard 9 2 4 3 2" xfId="2926" xr:uid="{00000000-0005-0000-0000-0000610E0000}"/>
    <cellStyle name="Standard 9 2 4 3 2 2" xfId="6287" xr:uid="{00000000-0005-0000-0000-0000610E0000}"/>
    <cellStyle name="Standard 9 2 4 3 2 2 2" xfId="19738" xr:uid="{00000000-0005-0000-0000-0000610E0000}"/>
    <cellStyle name="Standard 9 2 4 3 2 2 3" xfId="33222" xr:uid="{00000000-0005-0000-0000-0000610E0000}"/>
    <cellStyle name="Standard 9 2 4 3 2 2 4" xfId="46713" xr:uid="{00000000-0005-0000-0000-0000610E0000}"/>
    <cellStyle name="Standard 9 2 4 3 2 3" xfId="9643" xr:uid="{00000000-0005-0000-0000-0000610E0000}"/>
    <cellStyle name="Standard 9 2 4 3 2 3 2" xfId="23094" xr:uid="{00000000-0005-0000-0000-0000610E0000}"/>
    <cellStyle name="Standard 9 2 4 3 2 3 3" xfId="36578" xr:uid="{00000000-0005-0000-0000-0000610E0000}"/>
    <cellStyle name="Standard 9 2 4 3 2 3 4" xfId="50069" xr:uid="{00000000-0005-0000-0000-0000610E0000}"/>
    <cellStyle name="Standard 9 2 4 3 2 4" xfId="12999" xr:uid="{00000000-0005-0000-0000-0000610E0000}"/>
    <cellStyle name="Standard 9 2 4 3 2 4 2" xfId="26450" xr:uid="{00000000-0005-0000-0000-0000610E0000}"/>
    <cellStyle name="Standard 9 2 4 3 2 4 3" xfId="39934" xr:uid="{00000000-0005-0000-0000-0000610E0000}"/>
    <cellStyle name="Standard 9 2 4 3 2 4 4" xfId="53425" xr:uid="{00000000-0005-0000-0000-0000610E0000}"/>
    <cellStyle name="Standard 9 2 4 3 2 5" xfId="16381" xr:uid="{00000000-0005-0000-0000-0000610E0000}"/>
    <cellStyle name="Standard 9 2 4 3 2 6" xfId="29865" xr:uid="{00000000-0005-0000-0000-0000610E0000}"/>
    <cellStyle name="Standard 9 2 4 3 2 7" xfId="43356" xr:uid="{00000000-0005-0000-0000-0000610E0000}"/>
    <cellStyle name="Standard 9 2 4 3 3" xfId="5160" xr:uid="{00000000-0005-0000-0000-0000600E0000}"/>
    <cellStyle name="Standard 9 2 4 3 3 2" xfId="18611" xr:uid="{00000000-0005-0000-0000-0000600E0000}"/>
    <cellStyle name="Standard 9 2 4 3 3 3" xfId="32095" xr:uid="{00000000-0005-0000-0000-0000600E0000}"/>
    <cellStyle name="Standard 9 2 4 3 3 4" xfId="45586" xr:uid="{00000000-0005-0000-0000-0000600E0000}"/>
    <cellStyle name="Standard 9 2 4 3 4" xfId="8516" xr:uid="{00000000-0005-0000-0000-0000600E0000}"/>
    <cellStyle name="Standard 9 2 4 3 4 2" xfId="21967" xr:uid="{00000000-0005-0000-0000-0000600E0000}"/>
    <cellStyle name="Standard 9 2 4 3 4 3" xfId="35451" xr:uid="{00000000-0005-0000-0000-0000600E0000}"/>
    <cellStyle name="Standard 9 2 4 3 4 4" xfId="48942" xr:uid="{00000000-0005-0000-0000-0000600E0000}"/>
    <cellStyle name="Standard 9 2 4 3 5" xfId="11872" xr:uid="{00000000-0005-0000-0000-0000600E0000}"/>
    <cellStyle name="Standard 9 2 4 3 5 2" xfId="25323" xr:uid="{00000000-0005-0000-0000-0000600E0000}"/>
    <cellStyle name="Standard 9 2 4 3 5 3" xfId="38807" xr:uid="{00000000-0005-0000-0000-0000600E0000}"/>
    <cellStyle name="Standard 9 2 4 3 5 4" xfId="52298" xr:uid="{00000000-0005-0000-0000-0000600E0000}"/>
    <cellStyle name="Standard 9 2 4 3 6" xfId="15254" xr:uid="{00000000-0005-0000-0000-0000600E0000}"/>
    <cellStyle name="Standard 9 2 4 3 7" xfId="28738" xr:uid="{00000000-0005-0000-0000-0000600E0000}"/>
    <cellStyle name="Standard 9 2 4 3 8" xfId="42229" xr:uid="{00000000-0005-0000-0000-0000600E0000}"/>
    <cellStyle name="Standard 9 2 4 4" xfId="2365" xr:uid="{00000000-0005-0000-0000-0000620E0000}"/>
    <cellStyle name="Standard 9 2 4 4 2" xfId="5727" xr:uid="{00000000-0005-0000-0000-0000620E0000}"/>
    <cellStyle name="Standard 9 2 4 4 2 2" xfId="19178" xr:uid="{00000000-0005-0000-0000-0000620E0000}"/>
    <cellStyle name="Standard 9 2 4 4 2 3" xfId="32662" xr:uid="{00000000-0005-0000-0000-0000620E0000}"/>
    <cellStyle name="Standard 9 2 4 4 2 4" xfId="46153" xr:uid="{00000000-0005-0000-0000-0000620E0000}"/>
    <cellStyle name="Standard 9 2 4 4 3" xfId="9083" xr:uid="{00000000-0005-0000-0000-0000620E0000}"/>
    <cellStyle name="Standard 9 2 4 4 3 2" xfId="22534" xr:uid="{00000000-0005-0000-0000-0000620E0000}"/>
    <cellStyle name="Standard 9 2 4 4 3 3" xfId="36018" xr:uid="{00000000-0005-0000-0000-0000620E0000}"/>
    <cellStyle name="Standard 9 2 4 4 3 4" xfId="49509" xr:uid="{00000000-0005-0000-0000-0000620E0000}"/>
    <cellStyle name="Standard 9 2 4 4 4" xfId="12439" xr:uid="{00000000-0005-0000-0000-0000620E0000}"/>
    <cellStyle name="Standard 9 2 4 4 4 2" xfId="25890" xr:uid="{00000000-0005-0000-0000-0000620E0000}"/>
    <cellStyle name="Standard 9 2 4 4 4 3" xfId="39374" xr:uid="{00000000-0005-0000-0000-0000620E0000}"/>
    <cellStyle name="Standard 9 2 4 4 4 4" xfId="52865" xr:uid="{00000000-0005-0000-0000-0000620E0000}"/>
    <cellStyle name="Standard 9 2 4 4 5" xfId="15821" xr:uid="{00000000-0005-0000-0000-0000620E0000}"/>
    <cellStyle name="Standard 9 2 4 4 6" xfId="29305" xr:uid="{00000000-0005-0000-0000-0000620E0000}"/>
    <cellStyle name="Standard 9 2 4 4 7" xfId="42796" xr:uid="{00000000-0005-0000-0000-0000620E0000}"/>
    <cellStyle name="Standard 9 2 4 5" xfId="3471" xr:uid="{00000000-0005-0000-0000-0000630E0000}"/>
    <cellStyle name="Standard 9 2 4 5 2" xfId="6832" xr:uid="{00000000-0005-0000-0000-0000630E0000}"/>
    <cellStyle name="Standard 9 2 4 5 2 2" xfId="20283" xr:uid="{00000000-0005-0000-0000-0000630E0000}"/>
    <cellStyle name="Standard 9 2 4 5 2 3" xfId="33767" xr:uid="{00000000-0005-0000-0000-0000630E0000}"/>
    <cellStyle name="Standard 9 2 4 5 2 4" xfId="47258" xr:uid="{00000000-0005-0000-0000-0000630E0000}"/>
    <cellStyle name="Standard 9 2 4 5 3" xfId="10188" xr:uid="{00000000-0005-0000-0000-0000630E0000}"/>
    <cellStyle name="Standard 9 2 4 5 3 2" xfId="23639" xr:uid="{00000000-0005-0000-0000-0000630E0000}"/>
    <cellStyle name="Standard 9 2 4 5 3 3" xfId="37123" xr:uid="{00000000-0005-0000-0000-0000630E0000}"/>
    <cellStyle name="Standard 9 2 4 5 3 4" xfId="50614" xr:uid="{00000000-0005-0000-0000-0000630E0000}"/>
    <cellStyle name="Standard 9 2 4 5 4" xfId="13544" xr:uid="{00000000-0005-0000-0000-0000630E0000}"/>
    <cellStyle name="Standard 9 2 4 5 4 2" xfId="26995" xr:uid="{00000000-0005-0000-0000-0000630E0000}"/>
    <cellStyle name="Standard 9 2 4 5 4 3" xfId="40479" xr:uid="{00000000-0005-0000-0000-0000630E0000}"/>
    <cellStyle name="Standard 9 2 4 5 4 4" xfId="53970" xr:uid="{00000000-0005-0000-0000-0000630E0000}"/>
    <cellStyle name="Standard 9 2 4 5 5" xfId="16926" xr:uid="{00000000-0005-0000-0000-0000630E0000}"/>
    <cellStyle name="Standard 9 2 4 5 6" xfId="30410" xr:uid="{00000000-0005-0000-0000-0000630E0000}"/>
    <cellStyle name="Standard 9 2 4 5 7" xfId="43901" xr:uid="{00000000-0005-0000-0000-0000630E0000}"/>
    <cellStyle name="Standard 9 2 4 6" xfId="4051" xr:uid="{00000000-0005-0000-0000-0000640E0000}"/>
    <cellStyle name="Standard 9 2 4 6 2" xfId="7408" xr:uid="{00000000-0005-0000-0000-0000640E0000}"/>
    <cellStyle name="Standard 9 2 4 6 2 2" xfId="20859" xr:uid="{00000000-0005-0000-0000-0000640E0000}"/>
    <cellStyle name="Standard 9 2 4 6 2 3" xfId="34343" xr:uid="{00000000-0005-0000-0000-0000640E0000}"/>
    <cellStyle name="Standard 9 2 4 6 2 4" xfId="47834" xr:uid="{00000000-0005-0000-0000-0000640E0000}"/>
    <cellStyle name="Standard 9 2 4 6 3" xfId="10764" xr:uid="{00000000-0005-0000-0000-0000640E0000}"/>
    <cellStyle name="Standard 9 2 4 6 3 2" xfId="24215" xr:uid="{00000000-0005-0000-0000-0000640E0000}"/>
    <cellStyle name="Standard 9 2 4 6 3 3" xfId="37699" xr:uid="{00000000-0005-0000-0000-0000640E0000}"/>
    <cellStyle name="Standard 9 2 4 6 3 4" xfId="51190" xr:uid="{00000000-0005-0000-0000-0000640E0000}"/>
    <cellStyle name="Standard 9 2 4 6 4" xfId="14120" xr:uid="{00000000-0005-0000-0000-0000640E0000}"/>
    <cellStyle name="Standard 9 2 4 6 4 2" xfId="27571" xr:uid="{00000000-0005-0000-0000-0000640E0000}"/>
    <cellStyle name="Standard 9 2 4 6 4 3" xfId="41055" xr:uid="{00000000-0005-0000-0000-0000640E0000}"/>
    <cellStyle name="Standard 9 2 4 6 4 4" xfId="54546" xr:uid="{00000000-0005-0000-0000-0000640E0000}"/>
    <cellStyle name="Standard 9 2 4 6 5" xfId="17502" xr:uid="{00000000-0005-0000-0000-0000640E0000}"/>
    <cellStyle name="Standard 9 2 4 6 6" xfId="30986" xr:uid="{00000000-0005-0000-0000-0000640E0000}"/>
    <cellStyle name="Standard 9 2 4 6 7" xfId="44477" xr:uid="{00000000-0005-0000-0000-0000640E0000}"/>
    <cellStyle name="Standard 9 2 4 7" xfId="4601" xr:uid="{00000000-0005-0000-0000-0000590E0000}"/>
    <cellStyle name="Standard 9 2 4 7 2" xfId="18052" xr:uid="{00000000-0005-0000-0000-0000590E0000}"/>
    <cellStyle name="Standard 9 2 4 7 3" xfId="31536" xr:uid="{00000000-0005-0000-0000-0000590E0000}"/>
    <cellStyle name="Standard 9 2 4 7 4" xfId="45027" xr:uid="{00000000-0005-0000-0000-0000590E0000}"/>
    <cellStyle name="Standard 9 2 4 8" xfId="7957" xr:uid="{00000000-0005-0000-0000-0000590E0000}"/>
    <cellStyle name="Standard 9 2 4 8 2" xfId="21408" xr:uid="{00000000-0005-0000-0000-0000590E0000}"/>
    <cellStyle name="Standard 9 2 4 8 3" xfId="34892" xr:uid="{00000000-0005-0000-0000-0000590E0000}"/>
    <cellStyle name="Standard 9 2 4 8 4" xfId="48383" xr:uid="{00000000-0005-0000-0000-0000590E0000}"/>
    <cellStyle name="Standard 9 2 4 9" xfId="11313" xr:uid="{00000000-0005-0000-0000-0000590E0000}"/>
    <cellStyle name="Standard 9 2 4 9 2" xfId="24764" xr:uid="{00000000-0005-0000-0000-0000590E0000}"/>
    <cellStyle name="Standard 9 2 4 9 3" xfId="38248" xr:uid="{00000000-0005-0000-0000-0000590E0000}"/>
    <cellStyle name="Standard 9 2 4 9 4" xfId="51739" xr:uid="{00000000-0005-0000-0000-0000590E0000}"/>
    <cellStyle name="Standard 9 2 5" xfId="433" xr:uid="{00000000-0005-0000-0000-000094020000}"/>
    <cellStyle name="Standard 9 2 5 10" xfId="14780" xr:uid="{00000000-0005-0000-0000-0000650E0000}"/>
    <cellStyle name="Standard 9 2 5 11" xfId="28263" xr:uid="{00000000-0005-0000-0000-0000650E0000}"/>
    <cellStyle name="Standard 9 2 5 12" xfId="41754" xr:uid="{00000000-0005-0000-0000-0000650E0000}"/>
    <cellStyle name="Standard 9 2 5 2" xfId="1545" xr:uid="{00000000-0005-0000-0000-0000660E0000}"/>
    <cellStyle name="Standard 9 2 5 2 10" xfId="28513" xr:uid="{00000000-0005-0000-0000-0000660E0000}"/>
    <cellStyle name="Standard 9 2 5 2 11" xfId="42004" xr:uid="{00000000-0005-0000-0000-0000660E0000}"/>
    <cellStyle name="Standard 9 2 5 2 2" xfId="2121" xr:uid="{00000000-0005-0000-0000-0000670E0000}"/>
    <cellStyle name="Standard 9 2 5 2 2 2" xfId="3262" xr:uid="{00000000-0005-0000-0000-0000680E0000}"/>
    <cellStyle name="Standard 9 2 5 2 2 2 2" xfId="6623" xr:uid="{00000000-0005-0000-0000-0000680E0000}"/>
    <cellStyle name="Standard 9 2 5 2 2 2 2 2" xfId="20074" xr:uid="{00000000-0005-0000-0000-0000680E0000}"/>
    <cellStyle name="Standard 9 2 5 2 2 2 2 3" xfId="33558" xr:uid="{00000000-0005-0000-0000-0000680E0000}"/>
    <cellStyle name="Standard 9 2 5 2 2 2 2 4" xfId="47049" xr:uid="{00000000-0005-0000-0000-0000680E0000}"/>
    <cellStyle name="Standard 9 2 5 2 2 2 3" xfId="9979" xr:uid="{00000000-0005-0000-0000-0000680E0000}"/>
    <cellStyle name="Standard 9 2 5 2 2 2 3 2" xfId="23430" xr:uid="{00000000-0005-0000-0000-0000680E0000}"/>
    <cellStyle name="Standard 9 2 5 2 2 2 3 3" xfId="36914" xr:uid="{00000000-0005-0000-0000-0000680E0000}"/>
    <cellStyle name="Standard 9 2 5 2 2 2 3 4" xfId="50405" xr:uid="{00000000-0005-0000-0000-0000680E0000}"/>
    <cellStyle name="Standard 9 2 5 2 2 2 4" xfId="13335" xr:uid="{00000000-0005-0000-0000-0000680E0000}"/>
    <cellStyle name="Standard 9 2 5 2 2 2 4 2" xfId="26786" xr:uid="{00000000-0005-0000-0000-0000680E0000}"/>
    <cellStyle name="Standard 9 2 5 2 2 2 4 3" xfId="40270" xr:uid="{00000000-0005-0000-0000-0000680E0000}"/>
    <cellStyle name="Standard 9 2 5 2 2 2 4 4" xfId="53761" xr:uid="{00000000-0005-0000-0000-0000680E0000}"/>
    <cellStyle name="Standard 9 2 5 2 2 2 5" xfId="16717" xr:uid="{00000000-0005-0000-0000-0000680E0000}"/>
    <cellStyle name="Standard 9 2 5 2 2 2 6" xfId="30201" xr:uid="{00000000-0005-0000-0000-0000680E0000}"/>
    <cellStyle name="Standard 9 2 5 2 2 2 7" xfId="43692" xr:uid="{00000000-0005-0000-0000-0000680E0000}"/>
    <cellStyle name="Standard 9 2 5 2 2 3" xfId="5496" xr:uid="{00000000-0005-0000-0000-0000670E0000}"/>
    <cellStyle name="Standard 9 2 5 2 2 3 2" xfId="18947" xr:uid="{00000000-0005-0000-0000-0000670E0000}"/>
    <cellStyle name="Standard 9 2 5 2 2 3 3" xfId="32431" xr:uid="{00000000-0005-0000-0000-0000670E0000}"/>
    <cellStyle name="Standard 9 2 5 2 2 3 4" xfId="45922" xr:uid="{00000000-0005-0000-0000-0000670E0000}"/>
    <cellStyle name="Standard 9 2 5 2 2 4" xfId="8852" xr:uid="{00000000-0005-0000-0000-0000670E0000}"/>
    <cellStyle name="Standard 9 2 5 2 2 4 2" xfId="22303" xr:uid="{00000000-0005-0000-0000-0000670E0000}"/>
    <cellStyle name="Standard 9 2 5 2 2 4 3" xfId="35787" xr:uid="{00000000-0005-0000-0000-0000670E0000}"/>
    <cellStyle name="Standard 9 2 5 2 2 4 4" xfId="49278" xr:uid="{00000000-0005-0000-0000-0000670E0000}"/>
    <cellStyle name="Standard 9 2 5 2 2 5" xfId="12208" xr:uid="{00000000-0005-0000-0000-0000670E0000}"/>
    <cellStyle name="Standard 9 2 5 2 2 5 2" xfId="25659" xr:uid="{00000000-0005-0000-0000-0000670E0000}"/>
    <cellStyle name="Standard 9 2 5 2 2 5 3" xfId="39143" xr:uid="{00000000-0005-0000-0000-0000670E0000}"/>
    <cellStyle name="Standard 9 2 5 2 2 5 4" xfId="52634" xr:uid="{00000000-0005-0000-0000-0000670E0000}"/>
    <cellStyle name="Standard 9 2 5 2 2 6" xfId="15590" xr:uid="{00000000-0005-0000-0000-0000670E0000}"/>
    <cellStyle name="Standard 9 2 5 2 2 7" xfId="29074" xr:uid="{00000000-0005-0000-0000-0000670E0000}"/>
    <cellStyle name="Standard 9 2 5 2 2 8" xfId="42565" xr:uid="{00000000-0005-0000-0000-0000670E0000}"/>
    <cellStyle name="Standard 9 2 5 2 3" xfId="2702" xr:uid="{00000000-0005-0000-0000-0000690E0000}"/>
    <cellStyle name="Standard 9 2 5 2 3 2" xfId="6063" xr:uid="{00000000-0005-0000-0000-0000690E0000}"/>
    <cellStyle name="Standard 9 2 5 2 3 2 2" xfId="19514" xr:uid="{00000000-0005-0000-0000-0000690E0000}"/>
    <cellStyle name="Standard 9 2 5 2 3 2 3" xfId="32998" xr:uid="{00000000-0005-0000-0000-0000690E0000}"/>
    <cellStyle name="Standard 9 2 5 2 3 2 4" xfId="46489" xr:uid="{00000000-0005-0000-0000-0000690E0000}"/>
    <cellStyle name="Standard 9 2 5 2 3 3" xfId="9419" xr:uid="{00000000-0005-0000-0000-0000690E0000}"/>
    <cellStyle name="Standard 9 2 5 2 3 3 2" xfId="22870" xr:uid="{00000000-0005-0000-0000-0000690E0000}"/>
    <cellStyle name="Standard 9 2 5 2 3 3 3" xfId="36354" xr:uid="{00000000-0005-0000-0000-0000690E0000}"/>
    <cellStyle name="Standard 9 2 5 2 3 3 4" xfId="49845" xr:uid="{00000000-0005-0000-0000-0000690E0000}"/>
    <cellStyle name="Standard 9 2 5 2 3 4" xfId="12775" xr:uid="{00000000-0005-0000-0000-0000690E0000}"/>
    <cellStyle name="Standard 9 2 5 2 3 4 2" xfId="26226" xr:uid="{00000000-0005-0000-0000-0000690E0000}"/>
    <cellStyle name="Standard 9 2 5 2 3 4 3" xfId="39710" xr:uid="{00000000-0005-0000-0000-0000690E0000}"/>
    <cellStyle name="Standard 9 2 5 2 3 4 4" xfId="53201" xr:uid="{00000000-0005-0000-0000-0000690E0000}"/>
    <cellStyle name="Standard 9 2 5 2 3 5" xfId="16157" xr:uid="{00000000-0005-0000-0000-0000690E0000}"/>
    <cellStyle name="Standard 9 2 5 2 3 6" xfId="29641" xr:uid="{00000000-0005-0000-0000-0000690E0000}"/>
    <cellStyle name="Standard 9 2 5 2 3 7" xfId="43132" xr:uid="{00000000-0005-0000-0000-0000690E0000}"/>
    <cellStyle name="Standard 9 2 5 2 4" xfId="3807" xr:uid="{00000000-0005-0000-0000-00006A0E0000}"/>
    <cellStyle name="Standard 9 2 5 2 4 2" xfId="7168" xr:uid="{00000000-0005-0000-0000-00006A0E0000}"/>
    <cellStyle name="Standard 9 2 5 2 4 2 2" xfId="20619" xr:uid="{00000000-0005-0000-0000-00006A0E0000}"/>
    <cellStyle name="Standard 9 2 5 2 4 2 3" xfId="34103" xr:uid="{00000000-0005-0000-0000-00006A0E0000}"/>
    <cellStyle name="Standard 9 2 5 2 4 2 4" xfId="47594" xr:uid="{00000000-0005-0000-0000-00006A0E0000}"/>
    <cellStyle name="Standard 9 2 5 2 4 3" xfId="10524" xr:uid="{00000000-0005-0000-0000-00006A0E0000}"/>
    <cellStyle name="Standard 9 2 5 2 4 3 2" xfId="23975" xr:uid="{00000000-0005-0000-0000-00006A0E0000}"/>
    <cellStyle name="Standard 9 2 5 2 4 3 3" xfId="37459" xr:uid="{00000000-0005-0000-0000-00006A0E0000}"/>
    <cellStyle name="Standard 9 2 5 2 4 3 4" xfId="50950" xr:uid="{00000000-0005-0000-0000-00006A0E0000}"/>
    <cellStyle name="Standard 9 2 5 2 4 4" xfId="13880" xr:uid="{00000000-0005-0000-0000-00006A0E0000}"/>
    <cellStyle name="Standard 9 2 5 2 4 4 2" xfId="27331" xr:uid="{00000000-0005-0000-0000-00006A0E0000}"/>
    <cellStyle name="Standard 9 2 5 2 4 4 3" xfId="40815" xr:uid="{00000000-0005-0000-0000-00006A0E0000}"/>
    <cellStyle name="Standard 9 2 5 2 4 4 4" xfId="54306" xr:uid="{00000000-0005-0000-0000-00006A0E0000}"/>
    <cellStyle name="Standard 9 2 5 2 4 5" xfId="17262" xr:uid="{00000000-0005-0000-0000-00006A0E0000}"/>
    <cellStyle name="Standard 9 2 5 2 4 6" xfId="30746" xr:uid="{00000000-0005-0000-0000-00006A0E0000}"/>
    <cellStyle name="Standard 9 2 5 2 4 7" xfId="44237" xr:uid="{00000000-0005-0000-0000-00006A0E0000}"/>
    <cellStyle name="Standard 9 2 5 2 5" xfId="4387" xr:uid="{00000000-0005-0000-0000-00006B0E0000}"/>
    <cellStyle name="Standard 9 2 5 2 5 2" xfId="7744" xr:uid="{00000000-0005-0000-0000-00006B0E0000}"/>
    <cellStyle name="Standard 9 2 5 2 5 2 2" xfId="21195" xr:uid="{00000000-0005-0000-0000-00006B0E0000}"/>
    <cellStyle name="Standard 9 2 5 2 5 2 3" xfId="34679" xr:uid="{00000000-0005-0000-0000-00006B0E0000}"/>
    <cellStyle name="Standard 9 2 5 2 5 2 4" xfId="48170" xr:uid="{00000000-0005-0000-0000-00006B0E0000}"/>
    <cellStyle name="Standard 9 2 5 2 5 3" xfId="11100" xr:uid="{00000000-0005-0000-0000-00006B0E0000}"/>
    <cellStyle name="Standard 9 2 5 2 5 3 2" xfId="24551" xr:uid="{00000000-0005-0000-0000-00006B0E0000}"/>
    <cellStyle name="Standard 9 2 5 2 5 3 3" xfId="38035" xr:uid="{00000000-0005-0000-0000-00006B0E0000}"/>
    <cellStyle name="Standard 9 2 5 2 5 3 4" xfId="51526" xr:uid="{00000000-0005-0000-0000-00006B0E0000}"/>
    <cellStyle name="Standard 9 2 5 2 5 4" xfId="14456" xr:uid="{00000000-0005-0000-0000-00006B0E0000}"/>
    <cellStyle name="Standard 9 2 5 2 5 4 2" xfId="27907" xr:uid="{00000000-0005-0000-0000-00006B0E0000}"/>
    <cellStyle name="Standard 9 2 5 2 5 4 3" xfId="41391" xr:uid="{00000000-0005-0000-0000-00006B0E0000}"/>
    <cellStyle name="Standard 9 2 5 2 5 4 4" xfId="54882" xr:uid="{00000000-0005-0000-0000-00006B0E0000}"/>
    <cellStyle name="Standard 9 2 5 2 5 5" xfId="17838" xr:uid="{00000000-0005-0000-0000-00006B0E0000}"/>
    <cellStyle name="Standard 9 2 5 2 5 6" xfId="31322" xr:uid="{00000000-0005-0000-0000-00006B0E0000}"/>
    <cellStyle name="Standard 9 2 5 2 5 7" xfId="44813" xr:uid="{00000000-0005-0000-0000-00006B0E0000}"/>
    <cellStyle name="Standard 9 2 5 2 6" xfId="4937" xr:uid="{00000000-0005-0000-0000-0000660E0000}"/>
    <cellStyle name="Standard 9 2 5 2 6 2" xfId="18388" xr:uid="{00000000-0005-0000-0000-0000660E0000}"/>
    <cellStyle name="Standard 9 2 5 2 6 3" xfId="31872" xr:uid="{00000000-0005-0000-0000-0000660E0000}"/>
    <cellStyle name="Standard 9 2 5 2 6 4" xfId="45363" xr:uid="{00000000-0005-0000-0000-0000660E0000}"/>
    <cellStyle name="Standard 9 2 5 2 7" xfId="8293" xr:uid="{00000000-0005-0000-0000-0000660E0000}"/>
    <cellStyle name="Standard 9 2 5 2 7 2" xfId="21744" xr:uid="{00000000-0005-0000-0000-0000660E0000}"/>
    <cellStyle name="Standard 9 2 5 2 7 3" xfId="35228" xr:uid="{00000000-0005-0000-0000-0000660E0000}"/>
    <cellStyle name="Standard 9 2 5 2 7 4" xfId="48719" xr:uid="{00000000-0005-0000-0000-0000660E0000}"/>
    <cellStyle name="Standard 9 2 5 2 8" xfId="11649" xr:uid="{00000000-0005-0000-0000-0000660E0000}"/>
    <cellStyle name="Standard 9 2 5 2 8 2" xfId="25100" xr:uid="{00000000-0005-0000-0000-0000660E0000}"/>
    <cellStyle name="Standard 9 2 5 2 8 3" xfId="38584" xr:uid="{00000000-0005-0000-0000-0000660E0000}"/>
    <cellStyle name="Standard 9 2 5 2 8 4" xfId="52075" xr:uid="{00000000-0005-0000-0000-0000660E0000}"/>
    <cellStyle name="Standard 9 2 5 2 9" xfId="15030" xr:uid="{00000000-0005-0000-0000-0000660E0000}"/>
    <cellStyle name="Standard 9 2 5 3" xfId="1872" xr:uid="{00000000-0005-0000-0000-00006C0E0000}"/>
    <cellStyle name="Standard 9 2 5 3 2" xfId="3012" xr:uid="{00000000-0005-0000-0000-00006D0E0000}"/>
    <cellStyle name="Standard 9 2 5 3 2 2" xfId="6373" xr:uid="{00000000-0005-0000-0000-00006D0E0000}"/>
    <cellStyle name="Standard 9 2 5 3 2 2 2" xfId="19824" xr:uid="{00000000-0005-0000-0000-00006D0E0000}"/>
    <cellStyle name="Standard 9 2 5 3 2 2 3" xfId="33308" xr:uid="{00000000-0005-0000-0000-00006D0E0000}"/>
    <cellStyle name="Standard 9 2 5 3 2 2 4" xfId="46799" xr:uid="{00000000-0005-0000-0000-00006D0E0000}"/>
    <cellStyle name="Standard 9 2 5 3 2 3" xfId="9729" xr:uid="{00000000-0005-0000-0000-00006D0E0000}"/>
    <cellStyle name="Standard 9 2 5 3 2 3 2" xfId="23180" xr:uid="{00000000-0005-0000-0000-00006D0E0000}"/>
    <cellStyle name="Standard 9 2 5 3 2 3 3" xfId="36664" xr:uid="{00000000-0005-0000-0000-00006D0E0000}"/>
    <cellStyle name="Standard 9 2 5 3 2 3 4" xfId="50155" xr:uid="{00000000-0005-0000-0000-00006D0E0000}"/>
    <cellStyle name="Standard 9 2 5 3 2 4" xfId="13085" xr:uid="{00000000-0005-0000-0000-00006D0E0000}"/>
    <cellStyle name="Standard 9 2 5 3 2 4 2" xfId="26536" xr:uid="{00000000-0005-0000-0000-00006D0E0000}"/>
    <cellStyle name="Standard 9 2 5 3 2 4 3" xfId="40020" xr:uid="{00000000-0005-0000-0000-00006D0E0000}"/>
    <cellStyle name="Standard 9 2 5 3 2 4 4" xfId="53511" xr:uid="{00000000-0005-0000-0000-00006D0E0000}"/>
    <cellStyle name="Standard 9 2 5 3 2 5" xfId="16467" xr:uid="{00000000-0005-0000-0000-00006D0E0000}"/>
    <cellStyle name="Standard 9 2 5 3 2 6" xfId="29951" xr:uid="{00000000-0005-0000-0000-00006D0E0000}"/>
    <cellStyle name="Standard 9 2 5 3 2 7" xfId="43442" xr:uid="{00000000-0005-0000-0000-00006D0E0000}"/>
    <cellStyle name="Standard 9 2 5 3 3" xfId="5246" xr:uid="{00000000-0005-0000-0000-00006C0E0000}"/>
    <cellStyle name="Standard 9 2 5 3 3 2" xfId="18697" xr:uid="{00000000-0005-0000-0000-00006C0E0000}"/>
    <cellStyle name="Standard 9 2 5 3 3 3" xfId="32181" xr:uid="{00000000-0005-0000-0000-00006C0E0000}"/>
    <cellStyle name="Standard 9 2 5 3 3 4" xfId="45672" xr:uid="{00000000-0005-0000-0000-00006C0E0000}"/>
    <cellStyle name="Standard 9 2 5 3 4" xfId="8602" xr:uid="{00000000-0005-0000-0000-00006C0E0000}"/>
    <cellStyle name="Standard 9 2 5 3 4 2" xfId="22053" xr:uid="{00000000-0005-0000-0000-00006C0E0000}"/>
    <cellStyle name="Standard 9 2 5 3 4 3" xfId="35537" xr:uid="{00000000-0005-0000-0000-00006C0E0000}"/>
    <cellStyle name="Standard 9 2 5 3 4 4" xfId="49028" xr:uid="{00000000-0005-0000-0000-00006C0E0000}"/>
    <cellStyle name="Standard 9 2 5 3 5" xfId="11958" xr:uid="{00000000-0005-0000-0000-00006C0E0000}"/>
    <cellStyle name="Standard 9 2 5 3 5 2" xfId="25409" xr:uid="{00000000-0005-0000-0000-00006C0E0000}"/>
    <cellStyle name="Standard 9 2 5 3 5 3" xfId="38893" xr:uid="{00000000-0005-0000-0000-00006C0E0000}"/>
    <cellStyle name="Standard 9 2 5 3 5 4" xfId="52384" xr:uid="{00000000-0005-0000-0000-00006C0E0000}"/>
    <cellStyle name="Standard 9 2 5 3 6" xfId="15340" xr:uid="{00000000-0005-0000-0000-00006C0E0000}"/>
    <cellStyle name="Standard 9 2 5 3 7" xfId="28824" xr:uid="{00000000-0005-0000-0000-00006C0E0000}"/>
    <cellStyle name="Standard 9 2 5 3 8" xfId="42315" xr:uid="{00000000-0005-0000-0000-00006C0E0000}"/>
    <cellStyle name="Standard 9 2 5 4" xfId="2451" xr:uid="{00000000-0005-0000-0000-00006E0E0000}"/>
    <cellStyle name="Standard 9 2 5 4 2" xfId="5813" xr:uid="{00000000-0005-0000-0000-00006E0E0000}"/>
    <cellStyle name="Standard 9 2 5 4 2 2" xfId="19264" xr:uid="{00000000-0005-0000-0000-00006E0E0000}"/>
    <cellStyle name="Standard 9 2 5 4 2 3" xfId="32748" xr:uid="{00000000-0005-0000-0000-00006E0E0000}"/>
    <cellStyle name="Standard 9 2 5 4 2 4" xfId="46239" xr:uid="{00000000-0005-0000-0000-00006E0E0000}"/>
    <cellStyle name="Standard 9 2 5 4 3" xfId="9169" xr:uid="{00000000-0005-0000-0000-00006E0E0000}"/>
    <cellStyle name="Standard 9 2 5 4 3 2" xfId="22620" xr:uid="{00000000-0005-0000-0000-00006E0E0000}"/>
    <cellStyle name="Standard 9 2 5 4 3 3" xfId="36104" xr:uid="{00000000-0005-0000-0000-00006E0E0000}"/>
    <cellStyle name="Standard 9 2 5 4 3 4" xfId="49595" xr:uid="{00000000-0005-0000-0000-00006E0E0000}"/>
    <cellStyle name="Standard 9 2 5 4 4" xfId="12525" xr:uid="{00000000-0005-0000-0000-00006E0E0000}"/>
    <cellStyle name="Standard 9 2 5 4 4 2" xfId="25976" xr:uid="{00000000-0005-0000-0000-00006E0E0000}"/>
    <cellStyle name="Standard 9 2 5 4 4 3" xfId="39460" xr:uid="{00000000-0005-0000-0000-00006E0E0000}"/>
    <cellStyle name="Standard 9 2 5 4 4 4" xfId="52951" xr:uid="{00000000-0005-0000-0000-00006E0E0000}"/>
    <cellStyle name="Standard 9 2 5 4 5" xfId="15907" xr:uid="{00000000-0005-0000-0000-00006E0E0000}"/>
    <cellStyle name="Standard 9 2 5 4 6" xfId="29391" xr:uid="{00000000-0005-0000-0000-00006E0E0000}"/>
    <cellStyle name="Standard 9 2 5 4 7" xfId="42882" xr:uid="{00000000-0005-0000-0000-00006E0E0000}"/>
    <cellStyle name="Standard 9 2 5 5" xfId="3557" xr:uid="{00000000-0005-0000-0000-00006F0E0000}"/>
    <cellStyle name="Standard 9 2 5 5 2" xfId="6918" xr:uid="{00000000-0005-0000-0000-00006F0E0000}"/>
    <cellStyle name="Standard 9 2 5 5 2 2" xfId="20369" xr:uid="{00000000-0005-0000-0000-00006F0E0000}"/>
    <cellStyle name="Standard 9 2 5 5 2 3" xfId="33853" xr:uid="{00000000-0005-0000-0000-00006F0E0000}"/>
    <cellStyle name="Standard 9 2 5 5 2 4" xfId="47344" xr:uid="{00000000-0005-0000-0000-00006F0E0000}"/>
    <cellStyle name="Standard 9 2 5 5 3" xfId="10274" xr:uid="{00000000-0005-0000-0000-00006F0E0000}"/>
    <cellStyle name="Standard 9 2 5 5 3 2" xfId="23725" xr:uid="{00000000-0005-0000-0000-00006F0E0000}"/>
    <cellStyle name="Standard 9 2 5 5 3 3" xfId="37209" xr:uid="{00000000-0005-0000-0000-00006F0E0000}"/>
    <cellStyle name="Standard 9 2 5 5 3 4" xfId="50700" xr:uid="{00000000-0005-0000-0000-00006F0E0000}"/>
    <cellStyle name="Standard 9 2 5 5 4" xfId="13630" xr:uid="{00000000-0005-0000-0000-00006F0E0000}"/>
    <cellStyle name="Standard 9 2 5 5 4 2" xfId="27081" xr:uid="{00000000-0005-0000-0000-00006F0E0000}"/>
    <cellStyle name="Standard 9 2 5 5 4 3" xfId="40565" xr:uid="{00000000-0005-0000-0000-00006F0E0000}"/>
    <cellStyle name="Standard 9 2 5 5 4 4" xfId="54056" xr:uid="{00000000-0005-0000-0000-00006F0E0000}"/>
    <cellStyle name="Standard 9 2 5 5 5" xfId="17012" xr:uid="{00000000-0005-0000-0000-00006F0E0000}"/>
    <cellStyle name="Standard 9 2 5 5 6" xfId="30496" xr:uid="{00000000-0005-0000-0000-00006F0E0000}"/>
    <cellStyle name="Standard 9 2 5 5 7" xfId="43987" xr:uid="{00000000-0005-0000-0000-00006F0E0000}"/>
    <cellStyle name="Standard 9 2 5 6" xfId="4137" xr:uid="{00000000-0005-0000-0000-0000700E0000}"/>
    <cellStyle name="Standard 9 2 5 6 2" xfId="7494" xr:uid="{00000000-0005-0000-0000-0000700E0000}"/>
    <cellStyle name="Standard 9 2 5 6 2 2" xfId="20945" xr:uid="{00000000-0005-0000-0000-0000700E0000}"/>
    <cellStyle name="Standard 9 2 5 6 2 3" xfId="34429" xr:uid="{00000000-0005-0000-0000-0000700E0000}"/>
    <cellStyle name="Standard 9 2 5 6 2 4" xfId="47920" xr:uid="{00000000-0005-0000-0000-0000700E0000}"/>
    <cellStyle name="Standard 9 2 5 6 3" xfId="10850" xr:uid="{00000000-0005-0000-0000-0000700E0000}"/>
    <cellStyle name="Standard 9 2 5 6 3 2" xfId="24301" xr:uid="{00000000-0005-0000-0000-0000700E0000}"/>
    <cellStyle name="Standard 9 2 5 6 3 3" xfId="37785" xr:uid="{00000000-0005-0000-0000-0000700E0000}"/>
    <cellStyle name="Standard 9 2 5 6 3 4" xfId="51276" xr:uid="{00000000-0005-0000-0000-0000700E0000}"/>
    <cellStyle name="Standard 9 2 5 6 4" xfId="14206" xr:uid="{00000000-0005-0000-0000-0000700E0000}"/>
    <cellStyle name="Standard 9 2 5 6 4 2" xfId="27657" xr:uid="{00000000-0005-0000-0000-0000700E0000}"/>
    <cellStyle name="Standard 9 2 5 6 4 3" xfId="41141" xr:uid="{00000000-0005-0000-0000-0000700E0000}"/>
    <cellStyle name="Standard 9 2 5 6 4 4" xfId="54632" xr:uid="{00000000-0005-0000-0000-0000700E0000}"/>
    <cellStyle name="Standard 9 2 5 6 5" xfId="17588" xr:uid="{00000000-0005-0000-0000-0000700E0000}"/>
    <cellStyle name="Standard 9 2 5 6 6" xfId="31072" xr:uid="{00000000-0005-0000-0000-0000700E0000}"/>
    <cellStyle name="Standard 9 2 5 6 7" xfId="44563" xr:uid="{00000000-0005-0000-0000-0000700E0000}"/>
    <cellStyle name="Standard 9 2 5 7" xfId="4687" xr:uid="{00000000-0005-0000-0000-0000650E0000}"/>
    <cellStyle name="Standard 9 2 5 7 2" xfId="18138" xr:uid="{00000000-0005-0000-0000-0000650E0000}"/>
    <cellStyle name="Standard 9 2 5 7 3" xfId="31622" xr:uid="{00000000-0005-0000-0000-0000650E0000}"/>
    <cellStyle name="Standard 9 2 5 7 4" xfId="45113" xr:uid="{00000000-0005-0000-0000-0000650E0000}"/>
    <cellStyle name="Standard 9 2 5 8" xfId="8043" xr:uid="{00000000-0005-0000-0000-0000650E0000}"/>
    <cellStyle name="Standard 9 2 5 8 2" xfId="21494" xr:uid="{00000000-0005-0000-0000-0000650E0000}"/>
    <cellStyle name="Standard 9 2 5 8 3" xfId="34978" xr:uid="{00000000-0005-0000-0000-0000650E0000}"/>
    <cellStyle name="Standard 9 2 5 8 4" xfId="48469" xr:uid="{00000000-0005-0000-0000-0000650E0000}"/>
    <cellStyle name="Standard 9 2 5 9" xfId="11399" xr:uid="{00000000-0005-0000-0000-0000650E0000}"/>
    <cellStyle name="Standard 9 2 5 9 2" xfId="24850" xr:uid="{00000000-0005-0000-0000-0000650E0000}"/>
    <cellStyle name="Standard 9 2 5 9 3" xfId="38334" xr:uid="{00000000-0005-0000-0000-0000650E0000}"/>
    <cellStyle name="Standard 9 2 5 9 4" xfId="51825" xr:uid="{00000000-0005-0000-0000-0000650E0000}"/>
    <cellStyle name="Standard 9 2 6" xfId="489" xr:uid="{00000000-0005-0000-0000-000095020000}"/>
    <cellStyle name="Standard 9 2 6 10" xfId="28326" xr:uid="{00000000-0005-0000-0000-0000710E0000}"/>
    <cellStyle name="Standard 9 2 6 11" xfId="41817" xr:uid="{00000000-0005-0000-0000-0000710E0000}"/>
    <cellStyle name="Standard 9 2 6 2" xfId="1935" xr:uid="{00000000-0005-0000-0000-0000720E0000}"/>
    <cellStyle name="Standard 9 2 6 2 2" xfId="3075" xr:uid="{00000000-0005-0000-0000-0000730E0000}"/>
    <cellStyle name="Standard 9 2 6 2 2 2" xfId="6436" xr:uid="{00000000-0005-0000-0000-0000730E0000}"/>
    <cellStyle name="Standard 9 2 6 2 2 2 2" xfId="19887" xr:uid="{00000000-0005-0000-0000-0000730E0000}"/>
    <cellStyle name="Standard 9 2 6 2 2 2 3" xfId="33371" xr:uid="{00000000-0005-0000-0000-0000730E0000}"/>
    <cellStyle name="Standard 9 2 6 2 2 2 4" xfId="46862" xr:uid="{00000000-0005-0000-0000-0000730E0000}"/>
    <cellStyle name="Standard 9 2 6 2 2 3" xfId="9792" xr:uid="{00000000-0005-0000-0000-0000730E0000}"/>
    <cellStyle name="Standard 9 2 6 2 2 3 2" xfId="23243" xr:uid="{00000000-0005-0000-0000-0000730E0000}"/>
    <cellStyle name="Standard 9 2 6 2 2 3 3" xfId="36727" xr:uid="{00000000-0005-0000-0000-0000730E0000}"/>
    <cellStyle name="Standard 9 2 6 2 2 3 4" xfId="50218" xr:uid="{00000000-0005-0000-0000-0000730E0000}"/>
    <cellStyle name="Standard 9 2 6 2 2 4" xfId="13148" xr:uid="{00000000-0005-0000-0000-0000730E0000}"/>
    <cellStyle name="Standard 9 2 6 2 2 4 2" xfId="26599" xr:uid="{00000000-0005-0000-0000-0000730E0000}"/>
    <cellStyle name="Standard 9 2 6 2 2 4 3" xfId="40083" xr:uid="{00000000-0005-0000-0000-0000730E0000}"/>
    <cellStyle name="Standard 9 2 6 2 2 4 4" xfId="53574" xr:uid="{00000000-0005-0000-0000-0000730E0000}"/>
    <cellStyle name="Standard 9 2 6 2 2 5" xfId="16530" xr:uid="{00000000-0005-0000-0000-0000730E0000}"/>
    <cellStyle name="Standard 9 2 6 2 2 6" xfId="30014" xr:uid="{00000000-0005-0000-0000-0000730E0000}"/>
    <cellStyle name="Standard 9 2 6 2 2 7" xfId="43505" xr:uid="{00000000-0005-0000-0000-0000730E0000}"/>
    <cellStyle name="Standard 9 2 6 2 3" xfId="5309" xr:uid="{00000000-0005-0000-0000-0000720E0000}"/>
    <cellStyle name="Standard 9 2 6 2 3 2" xfId="18760" xr:uid="{00000000-0005-0000-0000-0000720E0000}"/>
    <cellStyle name="Standard 9 2 6 2 3 3" xfId="32244" xr:uid="{00000000-0005-0000-0000-0000720E0000}"/>
    <cellStyle name="Standard 9 2 6 2 3 4" xfId="45735" xr:uid="{00000000-0005-0000-0000-0000720E0000}"/>
    <cellStyle name="Standard 9 2 6 2 4" xfId="8665" xr:uid="{00000000-0005-0000-0000-0000720E0000}"/>
    <cellStyle name="Standard 9 2 6 2 4 2" xfId="22116" xr:uid="{00000000-0005-0000-0000-0000720E0000}"/>
    <cellStyle name="Standard 9 2 6 2 4 3" xfId="35600" xr:uid="{00000000-0005-0000-0000-0000720E0000}"/>
    <cellStyle name="Standard 9 2 6 2 4 4" xfId="49091" xr:uid="{00000000-0005-0000-0000-0000720E0000}"/>
    <cellStyle name="Standard 9 2 6 2 5" xfId="12021" xr:uid="{00000000-0005-0000-0000-0000720E0000}"/>
    <cellStyle name="Standard 9 2 6 2 5 2" xfId="25472" xr:uid="{00000000-0005-0000-0000-0000720E0000}"/>
    <cellStyle name="Standard 9 2 6 2 5 3" xfId="38956" xr:uid="{00000000-0005-0000-0000-0000720E0000}"/>
    <cellStyle name="Standard 9 2 6 2 5 4" xfId="52447" xr:uid="{00000000-0005-0000-0000-0000720E0000}"/>
    <cellStyle name="Standard 9 2 6 2 6" xfId="15403" xr:uid="{00000000-0005-0000-0000-0000720E0000}"/>
    <cellStyle name="Standard 9 2 6 2 7" xfId="28887" xr:uid="{00000000-0005-0000-0000-0000720E0000}"/>
    <cellStyle name="Standard 9 2 6 2 8" xfId="42378" xr:uid="{00000000-0005-0000-0000-0000720E0000}"/>
    <cellStyle name="Standard 9 2 6 3" xfId="2515" xr:uid="{00000000-0005-0000-0000-0000740E0000}"/>
    <cellStyle name="Standard 9 2 6 3 2" xfId="5876" xr:uid="{00000000-0005-0000-0000-0000740E0000}"/>
    <cellStyle name="Standard 9 2 6 3 2 2" xfId="19327" xr:uid="{00000000-0005-0000-0000-0000740E0000}"/>
    <cellStyle name="Standard 9 2 6 3 2 3" xfId="32811" xr:uid="{00000000-0005-0000-0000-0000740E0000}"/>
    <cellStyle name="Standard 9 2 6 3 2 4" xfId="46302" xr:uid="{00000000-0005-0000-0000-0000740E0000}"/>
    <cellStyle name="Standard 9 2 6 3 3" xfId="9232" xr:uid="{00000000-0005-0000-0000-0000740E0000}"/>
    <cellStyle name="Standard 9 2 6 3 3 2" xfId="22683" xr:uid="{00000000-0005-0000-0000-0000740E0000}"/>
    <cellStyle name="Standard 9 2 6 3 3 3" xfId="36167" xr:uid="{00000000-0005-0000-0000-0000740E0000}"/>
    <cellStyle name="Standard 9 2 6 3 3 4" xfId="49658" xr:uid="{00000000-0005-0000-0000-0000740E0000}"/>
    <cellStyle name="Standard 9 2 6 3 4" xfId="12588" xr:uid="{00000000-0005-0000-0000-0000740E0000}"/>
    <cellStyle name="Standard 9 2 6 3 4 2" xfId="26039" xr:uid="{00000000-0005-0000-0000-0000740E0000}"/>
    <cellStyle name="Standard 9 2 6 3 4 3" xfId="39523" xr:uid="{00000000-0005-0000-0000-0000740E0000}"/>
    <cellStyle name="Standard 9 2 6 3 4 4" xfId="53014" xr:uid="{00000000-0005-0000-0000-0000740E0000}"/>
    <cellStyle name="Standard 9 2 6 3 5" xfId="15970" xr:uid="{00000000-0005-0000-0000-0000740E0000}"/>
    <cellStyle name="Standard 9 2 6 3 6" xfId="29454" xr:uid="{00000000-0005-0000-0000-0000740E0000}"/>
    <cellStyle name="Standard 9 2 6 3 7" xfId="42945" xr:uid="{00000000-0005-0000-0000-0000740E0000}"/>
    <cellStyle name="Standard 9 2 6 4" xfId="3620" xr:uid="{00000000-0005-0000-0000-0000750E0000}"/>
    <cellStyle name="Standard 9 2 6 4 2" xfId="6981" xr:uid="{00000000-0005-0000-0000-0000750E0000}"/>
    <cellStyle name="Standard 9 2 6 4 2 2" xfId="20432" xr:uid="{00000000-0005-0000-0000-0000750E0000}"/>
    <cellStyle name="Standard 9 2 6 4 2 3" xfId="33916" xr:uid="{00000000-0005-0000-0000-0000750E0000}"/>
    <cellStyle name="Standard 9 2 6 4 2 4" xfId="47407" xr:uid="{00000000-0005-0000-0000-0000750E0000}"/>
    <cellStyle name="Standard 9 2 6 4 3" xfId="10337" xr:uid="{00000000-0005-0000-0000-0000750E0000}"/>
    <cellStyle name="Standard 9 2 6 4 3 2" xfId="23788" xr:uid="{00000000-0005-0000-0000-0000750E0000}"/>
    <cellStyle name="Standard 9 2 6 4 3 3" xfId="37272" xr:uid="{00000000-0005-0000-0000-0000750E0000}"/>
    <cellStyle name="Standard 9 2 6 4 3 4" xfId="50763" xr:uid="{00000000-0005-0000-0000-0000750E0000}"/>
    <cellStyle name="Standard 9 2 6 4 4" xfId="13693" xr:uid="{00000000-0005-0000-0000-0000750E0000}"/>
    <cellStyle name="Standard 9 2 6 4 4 2" xfId="27144" xr:uid="{00000000-0005-0000-0000-0000750E0000}"/>
    <cellStyle name="Standard 9 2 6 4 4 3" xfId="40628" xr:uid="{00000000-0005-0000-0000-0000750E0000}"/>
    <cellStyle name="Standard 9 2 6 4 4 4" xfId="54119" xr:uid="{00000000-0005-0000-0000-0000750E0000}"/>
    <cellStyle name="Standard 9 2 6 4 5" xfId="17075" xr:uid="{00000000-0005-0000-0000-0000750E0000}"/>
    <cellStyle name="Standard 9 2 6 4 6" xfId="30559" xr:uid="{00000000-0005-0000-0000-0000750E0000}"/>
    <cellStyle name="Standard 9 2 6 4 7" xfId="44050" xr:uid="{00000000-0005-0000-0000-0000750E0000}"/>
    <cellStyle name="Standard 9 2 6 5" xfId="4200" xr:uid="{00000000-0005-0000-0000-0000760E0000}"/>
    <cellStyle name="Standard 9 2 6 5 2" xfId="7557" xr:uid="{00000000-0005-0000-0000-0000760E0000}"/>
    <cellStyle name="Standard 9 2 6 5 2 2" xfId="21008" xr:uid="{00000000-0005-0000-0000-0000760E0000}"/>
    <cellStyle name="Standard 9 2 6 5 2 3" xfId="34492" xr:uid="{00000000-0005-0000-0000-0000760E0000}"/>
    <cellStyle name="Standard 9 2 6 5 2 4" xfId="47983" xr:uid="{00000000-0005-0000-0000-0000760E0000}"/>
    <cellStyle name="Standard 9 2 6 5 3" xfId="10913" xr:uid="{00000000-0005-0000-0000-0000760E0000}"/>
    <cellStyle name="Standard 9 2 6 5 3 2" xfId="24364" xr:uid="{00000000-0005-0000-0000-0000760E0000}"/>
    <cellStyle name="Standard 9 2 6 5 3 3" xfId="37848" xr:uid="{00000000-0005-0000-0000-0000760E0000}"/>
    <cellStyle name="Standard 9 2 6 5 3 4" xfId="51339" xr:uid="{00000000-0005-0000-0000-0000760E0000}"/>
    <cellStyle name="Standard 9 2 6 5 4" xfId="14269" xr:uid="{00000000-0005-0000-0000-0000760E0000}"/>
    <cellStyle name="Standard 9 2 6 5 4 2" xfId="27720" xr:uid="{00000000-0005-0000-0000-0000760E0000}"/>
    <cellStyle name="Standard 9 2 6 5 4 3" xfId="41204" xr:uid="{00000000-0005-0000-0000-0000760E0000}"/>
    <cellStyle name="Standard 9 2 6 5 4 4" xfId="54695" xr:uid="{00000000-0005-0000-0000-0000760E0000}"/>
    <cellStyle name="Standard 9 2 6 5 5" xfId="17651" xr:uid="{00000000-0005-0000-0000-0000760E0000}"/>
    <cellStyle name="Standard 9 2 6 5 6" xfId="31135" xr:uid="{00000000-0005-0000-0000-0000760E0000}"/>
    <cellStyle name="Standard 9 2 6 5 7" xfId="44626" xr:uid="{00000000-0005-0000-0000-0000760E0000}"/>
    <cellStyle name="Standard 9 2 6 6" xfId="4750" xr:uid="{00000000-0005-0000-0000-0000710E0000}"/>
    <cellStyle name="Standard 9 2 6 6 2" xfId="18201" xr:uid="{00000000-0005-0000-0000-0000710E0000}"/>
    <cellStyle name="Standard 9 2 6 6 3" xfId="31685" xr:uid="{00000000-0005-0000-0000-0000710E0000}"/>
    <cellStyle name="Standard 9 2 6 6 4" xfId="45176" xr:uid="{00000000-0005-0000-0000-0000710E0000}"/>
    <cellStyle name="Standard 9 2 6 7" xfId="8106" xr:uid="{00000000-0005-0000-0000-0000710E0000}"/>
    <cellStyle name="Standard 9 2 6 7 2" xfId="21557" xr:uid="{00000000-0005-0000-0000-0000710E0000}"/>
    <cellStyle name="Standard 9 2 6 7 3" xfId="35041" xr:uid="{00000000-0005-0000-0000-0000710E0000}"/>
    <cellStyle name="Standard 9 2 6 7 4" xfId="48532" xr:uid="{00000000-0005-0000-0000-0000710E0000}"/>
    <cellStyle name="Standard 9 2 6 8" xfId="11462" xr:uid="{00000000-0005-0000-0000-0000710E0000}"/>
    <cellStyle name="Standard 9 2 6 8 2" xfId="24913" xr:uid="{00000000-0005-0000-0000-0000710E0000}"/>
    <cellStyle name="Standard 9 2 6 8 3" xfId="38397" xr:uid="{00000000-0005-0000-0000-0000710E0000}"/>
    <cellStyle name="Standard 9 2 6 8 4" xfId="51888" xr:uid="{00000000-0005-0000-0000-0000710E0000}"/>
    <cellStyle name="Standard 9 2 6 9" xfId="14843" xr:uid="{00000000-0005-0000-0000-0000710E0000}"/>
    <cellStyle name="Standard 9 2 7" xfId="352" xr:uid="{00000000-0005-0000-0000-000096020000}"/>
    <cellStyle name="Standard 9 2 7 2" xfId="2825" xr:uid="{00000000-0005-0000-0000-0000780E0000}"/>
    <cellStyle name="Standard 9 2 7 2 2" xfId="6186" xr:uid="{00000000-0005-0000-0000-0000780E0000}"/>
    <cellStyle name="Standard 9 2 7 2 2 2" xfId="19637" xr:uid="{00000000-0005-0000-0000-0000780E0000}"/>
    <cellStyle name="Standard 9 2 7 2 2 3" xfId="33121" xr:uid="{00000000-0005-0000-0000-0000780E0000}"/>
    <cellStyle name="Standard 9 2 7 2 2 4" xfId="46612" xr:uid="{00000000-0005-0000-0000-0000780E0000}"/>
    <cellStyle name="Standard 9 2 7 2 3" xfId="9542" xr:uid="{00000000-0005-0000-0000-0000780E0000}"/>
    <cellStyle name="Standard 9 2 7 2 3 2" xfId="22993" xr:uid="{00000000-0005-0000-0000-0000780E0000}"/>
    <cellStyle name="Standard 9 2 7 2 3 3" xfId="36477" xr:uid="{00000000-0005-0000-0000-0000780E0000}"/>
    <cellStyle name="Standard 9 2 7 2 3 4" xfId="49968" xr:uid="{00000000-0005-0000-0000-0000780E0000}"/>
    <cellStyle name="Standard 9 2 7 2 4" xfId="12898" xr:uid="{00000000-0005-0000-0000-0000780E0000}"/>
    <cellStyle name="Standard 9 2 7 2 4 2" xfId="26349" xr:uid="{00000000-0005-0000-0000-0000780E0000}"/>
    <cellStyle name="Standard 9 2 7 2 4 3" xfId="39833" xr:uid="{00000000-0005-0000-0000-0000780E0000}"/>
    <cellStyle name="Standard 9 2 7 2 4 4" xfId="53324" xr:uid="{00000000-0005-0000-0000-0000780E0000}"/>
    <cellStyle name="Standard 9 2 7 2 5" xfId="16280" xr:uid="{00000000-0005-0000-0000-0000780E0000}"/>
    <cellStyle name="Standard 9 2 7 2 6" xfId="29764" xr:uid="{00000000-0005-0000-0000-0000780E0000}"/>
    <cellStyle name="Standard 9 2 7 2 7" xfId="43255" xr:uid="{00000000-0005-0000-0000-0000780E0000}"/>
    <cellStyle name="Standard 9 2 7 3" xfId="5059" xr:uid="{00000000-0005-0000-0000-0000770E0000}"/>
    <cellStyle name="Standard 9 2 7 3 2" xfId="18510" xr:uid="{00000000-0005-0000-0000-0000770E0000}"/>
    <cellStyle name="Standard 9 2 7 3 3" xfId="31994" xr:uid="{00000000-0005-0000-0000-0000770E0000}"/>
    <cellStyle name="Standard 9 2 7 3 4" xfId="45485" xr:uid="{00000000-0005-0000-0000-0000770E0000}"/>
    <cellStyle name="Standard 9 2 7 4" xfId="8415" xr:uid="{00000000-0005-0000-0000-0000770E0000}"/>
    <cellStyle name="Standard 9 2 7 4 2" xfId="21866" xr:uid="{00000000-0005-0000-0000-0000770E0000}"/>
    <cellStyle name="Standard 9 2 7 4 3" xfId="35350" xr:uid="{00000000-0005-0000-0000-0000770E0000}"/>
    <cellStyle name="Standard 9 2 7 4 4" xfId="48841" xr:uid="{00000000-0005-0000-0000-0000770E0000}"/>
    <cellStyle name="Standard 9 2 7 5" xfId="11771" xr:uid="{00000000-0005-0000-0000-0000770E0000}"/>
    <cellStyle name="Standard 9 2 7 5 2" xfId="25222" xr:uid="{00000000-0005-0000-0000-0000770E0000}"/>
    <cellStyle name="Standard 9 2 7 5 3" xfId="38706" xr:uid="{00000000-0005-0000-0000-0000770E0000}"/>
    <cellStyle name="Standard 9 2 7 5 4" xfId="52197" xr:uid="{00000000-0005-0000-0000-0000770E0000}"/>
    <cellStyle name="Standard 9 2 7 6" xfId="15153" xr:uid="{00000000-0005-0000-0000-0000770E0000}"/>
    <cellStyle name="Standard 9 2 7 7" xfId="28637" xr:uid="{00000000-0005-0000-0000-0000770E0000}"/>
    <cellStyle name="Standard 9 2 7 8" xfId="42128" xr:uid="{00000000-0005-0000-0000-0000770E0000}"/>
    <cellStyle name="Standard 9 2 8" xfId="2249" xr:uid="{00000000-0005-0000-0000-0000790E0000}"/>
    <cellStyle name="Standard 9 2 8 2" xfId="5623" xr:uid="{00000000-0005-0000-0000-0000790E0000}"/>
    <cellStyle name="Standard 9 2 8 2 2" xfId="19074" xr:uid="{00000000-0005-0000-0000-0000790E0000}"/>
    <cellStyle name="Standard 9 2 8 2 3" xfId="32558" xr:uid="{00000000-0005-0000-0000-0000790E0000}"/>
    <cellStyle name="Standard 9 2 8 2 4" xfId="46049" xr:uid="{00000000-0005-0000-0000-0000790E0000}"/>
    <cellStyle name="Standard 9 2 8 3" xfId="8979" xr:uid="{00000000-0005-0000-0000-0000790E0000}"/>
    <cellStyle name="Standard 9 2 8 3 2" xfId="22430" xr:uid="{00000000-0005-0000-0000-0000790E0000}"/>
    <cellStyle name="Standard 9 2 8 3 3" xfId="35914" xr:uid="{00000000-0005-0000-0000-0000790E0000}"/>
    <cellStyle name="Standard 9 2 8 3 4" xfId="49405" xr:uid="{00000000-0005-0000-0000-0000790E0000}"/>
    <cellStyle name="Standard 9 2 8 4" xfId="12335" xr:uid="{00000000-0005-0000-0000-0000790E0000}"/>
    <cellStyle name="Standard 9 2 8 4 2" xfId="25786" xr:uid="{00000000-0005-0000-0000-0000790E0000}"/>
    <cellStyle name="Standard 9 2 8 4 3" xfId="39270" xr:uid="{00000000-0005-0000-0000-0000790E0000}"/>
    <cellStyle name="Standard 9 2 8 4 4" xfId="52761" xr:uid="{00000000-0005-0000-0000-0000790E0000}"/>
    <cellStyle name="Standard 9 2 8 5" xfId="15717" xr:uid="{00000000-0005-0000-0000-0000790E0000}"/>
    <cellStyle name="Standard 9 2 8 6" xfId="29201" xr:uid="{00000000-0005-0000-0000-0000790E0000}"/>
    <cellStyle name="Standard 9 2 8 7" xfId="42692" xr:uid="{00000000-0005-0000-0000-0000790E0000}"/>
    <cellStyle name="Standard 9 2 9" xfId="3367" xr:uid="{00000000-0005-0000-0000-00007A0E0000}"/>
    <cellStyle name="Standard 9 2 9 2" xfId="6728" xr:uid="{00000000-0005-0000-0000-00007A0E0000}"/>
    <cellStyle name="Standard 9 2 9 2 2" xfId="20179" xr:uid="{00000000-0005-0000-0000-00007A0E0000}"/>
    <cellStyle name="Standard 9 2 9 2 3" xfId="33663" xr:uid="{00000000-0005-0000-0000-00007A0E0000}"/>
    <cellStyle name="Standard 9 2 9 2 4" xfId="47154" xr:uid="{00000000-0005-0000-0000-00007A0E0000}"/>
    <cellStyle name="Standard 9 2 9 3" xfId="10084" xr:uid="{00000000-0005-0000-0000-00007A0E0000}"/>
    <cellStyle name="Standard 9 2 9 3 2" xfId="23535" xr:uid="{00000000-0005-0000-0000-00007A0E0000}"/>
    <cellStyle name="Standard 9 2 9 3 3" xfId="37019" xr:uid="{00000000-0005-0000-0000-00007A0E0000}"/>
    <cellStyle name="Standard 9 2 9 3 4" xfId="50510" xr:uid="{00000000-0005-0000-0000-00007A0E0000}"/>
    <cellStyle name="Standard 9 2 9 4" xfId="13440" xr:uid="{00000000-0005-0000-0000-00007A0E0000}"/>
    <cellStyle name="Standard 9 2 9 4 2" xfId="26891" xr:uid="{00000000-0005-0000-0000-00007A0E0000}"/>
    <cellStyle name="Standard 9 2 9 4 3" xfId="40375" xr:uid="{00000000-0005-0000-0000-00007A0E0000}"/>
    <cellStyle name="Standard 9 2 9 4 4" xfId="53866" xr:uid="{00000000-0005-0000-0000-00007A0E0000}"/>
    <cellStyle name="Standard 9 2 9 5" xfId="16822" xr:uid="{00000000-0005-0000-0000-00007A0E0000}"/>
    <cellStyle name="Standard 9 2 9 6" xfId="30306" xr:uid="{00000000-0005-0000-0000-00007A0E0000}"/>
    <cellStyle name="Standard 9 2 9 7" xfId="43797" xr:uid="{00000000-0005-0000-0000-00007A0E0000}"/>
    <cellStyle name="Standard 9 20" xfId="14533" xr:uid="{00000000-0005-0000-0000-000067000000}"/>
    <cellStyle name="Standard 9 21" xfId="27986" xr:uid="{00000000-0005-0000-0000-000067000000}"/>
    <cellStyle name="Standard 9 22" xfId="41453" xr:uid="{00000000-0005-0000-0000-000067000000}"/>
    <cellStyle name="Standard 9 3" xfId="230" xr:uid="{00000000-0005-0000-0000-000097020000}"/>
    <cellStyle name="Standard 9 3 10" xfId="4498" xr:uid="{00000000-0005-0000-0000-00007B0E0000}"/>
    <cellStyle name="Standard 9 3 10 2" xfId="17949" xr:uid="{00000000-0005-0000-0000-00007B0E0000}"/>
    <cellStyle name="Standard 9 3 10 3" xfId="31433" xr:uid="{00000000-0005-0000-0000-00007B0E0000}"/>
    <cellStyle name="Standard 9 3 10 4" xfId="44924" xr:uid="{00000000-0005-0000-0000-00007B0E0000}"/>
    <cellStyle name="Standard 9 3 11" xfId="7854" xr:uid="{00000000-0005-0000-0000-00007B0E0000}"/>
    <cellStyle name="Standard 9 3 11 2" xfId="21305" xr:uid="{00000000-0005-0000-0000-00007B0E0000}"/>
    <cellStyle name="Standard 9 3 11 3" xfId="34789" xr:uid="{00000000-0005-0000-0000-00007B0E0000}"/>
    <cellStyle name="Standard 9 3 11 4" xfId="48280" xr:uid="{00000000-0005-0000-0000-00007B0E0000}"/>
    <cellStyle name="Standard 9 3 12" xfId="11210" xr:uid="{00000000-0005-0000-0000-00007B0E0000}"/>
    <cellStyle name="Standard 9 3 12 2" xfId="24661" xr:uid="{00000000-0005-0000-0000-00007B0E0000}"/>
    <cellStyle name="Standard 9 3 12 3" xfId="38145" xr:uid="{00000000-0005-0000-0000-00007B0E0000}"/>
    <cellStyle name="Standard 9 3 12 4" xfId="51636" xr:uid="{00000000-0005-0000-0000-00007B0E0000}"/>
    <cellStyle name="Standard 9 3 13" xfId="14591" xr:uid="{00000000-0005-0000-0000-00007B0E0000}"/>
    <cellStyle name="Standard 9 3 14" xfId="28066" xr:uid="{00000000-0005-0000-0000-00007B0E0000}"/>
    <cellStyle name="Standard 9 3 15" xfId="41540" xr:uid="{00000000-0005-0000-0000-00007B0E0000}"/>
    <cellStyle name="Standard 9 3 2" xfId="407" xr:uid="{00000000-0005-0000-0000-000098020000}"/>
    <cellStyle name="Standard 9 3 2 10" xfId="14695" xr:uid="{00000000-0005-0000-0000-00007C0E0000}"/>
    <cellStyle name="Standard 9 3 2 11" xfId="28178" xr:uid="{00000000-0005-0000-0000-00007C0E0000}"/>
    <cellStyle name="Standard 9 3 2 12" xfId="41669" xr:uid="{00000000-0005-0000-0000-00007C0E0000}"/>
    <cellStyle name="Standard 9 3 2 2" xfId="430" xr:uid="{00000000-0005-0000-0000-000099020000}"/>
    <cellStyle name="Standard 9 3 2 2 10" xfId="28428" xr:uid="{00000000-0005-0000-0000-00007D0E0000}"/>
    <cellStyle name="Standard 9 3 2 2 11" xfId="41919" xr:uid="{00000000-0005-0000-0000-00007D0E0000}"/>
    <cellStyle name="Standard 9 3 2 2 2" xfId="449" xr:uid="{00000000-0005-0000-0000-00009A020000}"/>
    <cellStyle name="Standard 9 3 2 2 2 2" xfId="3177" xr:uid="{00000000-0005-0000-0000-00007F0E0000}"/>
    <cellStyle name="Standard 9 3 2 2 2 2 2" xfId="6538" xr:uid="{00000000-0005-0000-0000-00007F0E0000}"/>
    <cellStyle name="Standard 9 3 2 2 2 2 2 2" xfId="19989" xr:uid="{00000000-0005-0000-0000-00007F0E0000}"/>
    <cellStyle name="Standard 9 3 2 2 2 2 2 3" xfId="33473" xr:uid="{00000000-0005-0000-0000-00007F0E0000}"/>
    <cellStyle name="Standard 9 3 2 2 2 2 2 4" xfId="46964" xr:uid="{00000000-0005-0000-0000-00007F0E0000}"/>
    <cellStyle name="Standard 9 3 2 2 2 2 3" xfId="9894" xr:uid="{00000000-0005-0000-0000-00007F0E0000}"/>
    <cellStyle name="Standard 9 3 2 2 2 2 3 2" xfId="23345" xr:uid="{00000000-0005-0000-0000-00007F0E0000}"/>
    <cellStyle name="Standard 9 3 2 2 2 2 3 3" xfId="36829" xr:uid="{00000000-0005-0000-0000-00007F0E0000}"/>
    <cellStyle name="Standard 9 3 2 2 2 2 3 4" xfId="50320" xr:uid="{00000000-0005-0000-0000-00007F0E0000}"/>
    <cellStyle name="Standard 9 3 2 2 2 2 4" xfId="13250" xr:uid="{00000000-0005-0000-0000-00007F0E0000}"/>
    <cellStyle name="Standard 9 3 2 2 2 2 4 2" xfId="26701" xr:uid="{00000000-0005-0000-0000-00007F0E0000}"/>
    <cellStyle name="Standard 9 3 2 2 2 2 4 3" xfId="40185" xr:uid="{00000000-0005-0000-0000-00007F0E0000}"/>
    <cellStyle name="Standard 9 3 2 2 2 2 4 4" xfId="53676" xr:uid="{00000000-0005-0000-0000-00007F0E0000}"/>
    <cellStyle name="Standard 9 3 2 2 2 2 5" xfId="16632" xr:uid="{00000000-0005-0000-0000-00007F0E0000}"/>
    <cellStyle name="Standard 9 3 2 2 2 2 6" xfId="30116" xr:uid="{00000000-0005-0000-0000-00007F0E0000}"/>
    <cellStyle name="Standard 9 3 2 2 2 2 7" xfId="43607" xr:uid="{00000000-0005-0000-0000-00007F0E0000}"/>
    <cellStyle name="Standard 9 3 2 2 2 3" xfId="5411" xr:uid="{00000000-0005-0000-0000-00007E0E0000}"/>
    <cellStyle name="Standard 9 3 2 2 2 3 2" xfId="18862" xr:uid="{00000000-0005-0000-0000-00007E0E0000}"/>
    <cellStyle name="Standard 9 3 2 2 2 3 3" xfId="32346" xr:uid="{00000000-0005-0000-0000-00007E0E0000}"/>
    <cellStyle name="Standard 9 3 2 2 2 3 4" xfId="45837" xr:uid="{00000000-0005-0000-0000-00007E0E0000}"/>
    <cellStyle name="Standard 9 3 2 2 2 4" xfId="8767" xr:uid="{00000000-0005-0000-0000-00007E0E0000}"/>
    <cellStyle name="Standard 9 3 2 2 2 4 2" xfId="22218" xr:uid="{00000000-0005-0000-0000-00007E0E0000}"/>
    <cellStyle name="Standard 9 3 2 2 2 4 3" xfId="35702" xr:uid="{00000000-0005-0000-0000-00007E0E0000}"/>
    <cellStyle name="Standard 9 3 2 2 2 4 4" xfId="49193" xr:uid="{00000000-0005-0000-0000-00007E0E0000}"/>
    <cellStyle name="Standard 9 3 2 2 2 5" xfId="12123" xr:uid="{00000000-0005-0000-0000-00007E0E0000}"/>
    <cellStyle name="Standard 9 3 2 2 2 5 2" xfId="25574" xr:uid="{00000000-0005-0000-0000-00007E0E0000}"/>
    <cellStyle name="Standard 9 3 2 2 2 5 3" xfId="39058" xr:uid="{00000000-0005-0000-0000-00007E0E0000}"/>
    <cellStyle name="Standard 9 3 2 2 2 5 4" xfId="52549" xr:uid="{00000000-0005-0000-0000-00007E0E0000}"/>
    <cellStyle name="Standard 9 3 2 2 2 6" xfId="15505" xr:uid="{00000000-0005-0000-0000-00007E0E0000}"/>
    <cellStyle name="Standard 9 3 2 2 2 7" xfId="28989" xr:uid="{00000000-0005-0000-0000-00007E0E0000}"/>
    <cellStyle name="Standard 9 3 2 2 2 8" xfId="42480" xr:uid="{00000000-0005-0000-0000-00007E0E0000}"/>
    <cellStyle name="Standard 9 3 2 2 3" xfId="2617" xr:uid="{00000000-0005-0000-0000-0000800E0000}"/>
    <cellStyle name="Standard 9 3 2 2 3 2" xfId="5978" xr:uid="{00000000-0005-0000-0000-0000800E0000}"/>
    <cellStyle name="Standard 9 3 2 2 3 2 2" xfId="19429" xr:uid="{00000000-0005-0000-0000-0000800E0000}"/>
    <cellStyle name="Standard 9 3 2 2 3 2 3" xfId="32913" xr:uid="{00000000-0005-0000-0000-0000800E0000}"/>
    <cellStyle name="Standard 9 3 2 2 3 2 4" xfId="46404" xr:uid="{00000000-0005-0000-0000-0000800E0000}"/>
    <cellStyle name="Standard 9 3 2 2 3 3" xfId="9334" xr:uid="{00000000-0005-0000-0000-0000800E0000}"/>
    <cellStyle name="Standard 9 3 2 2 3 3 2" xfId="22785" xr:uid="{00000000-0005-0000-0000-0000800E0000}"/>
    <cellStyle name="Standard 9 3 2 2 3 3 3" xfId="36269" xr:uid="{00000000-0005-0000-0000-0000800E0000}"/>
    <cellStyle name="Standard 9 3 2 2 3 3 4" xfId="49760" xr:uid="{00000000-0005-0000-0000-0000800E0000}"/>
    <cellStyle name="Standard 9 3 2 2 3 4" xfId="12690" xr:uid="{00000000-0005-0000-0000-0000800E0000}"/>
    <cellStyle name="Standard 9 3 2 2 3 4 2" xfId="26141" xr:uid="{00000000-0005-0000-0000-0000800E0000}"/>
    <cellStyle name="Standard 9 3 2 2 3 4 3" xfId="39625" xr:uid="{00000000-0005-0000-0000-0000800E0000}"/>
    <cellStyle name="Standard 9 3 2 2 3 4 4" xfId="53116" xr:uid="{00000000-0005-0000-0000-0000800E0000}"/>
    <cellStyle name="Standard 9 3 2 2 3 5" xfId="16072" xr:uid="{00000000-0005-0000-0000-0000800E0000}"/>
    <cellStyle name="Standard 9 3 2 2 3 6" xfId="29556" xr:uid="{00000000-0005-0000-0000-0000800E0000}"/>
    <cellStyle name="Standard 9 3 2 2 3 7" xfId="43047" xr:uid="{00000000-0005-0000-0000-0000800E0000}"/>
    <cellStyle name="Standard 9 3 2 2 4" xfId="3722" xr:uid="{00000000-0005-0000-0000-0000810E0000}"/>
    <cellStyle name="Standard 9 3 2 2 4 2" xfId="7083" xr:uid="{00000000-0005-0000-0000-0000810E0000}"/>
    <cellStyle name="Standard 9 3 2 2 4 2 2" xfId="20534" xr:uid="{00000000-0005-0000-0000-0000810E0000}"/>
    <cellStyle name="Standard 9 3 2 2 4 2 3" xfId="34018" xr:uid="{00000000-0005-0000-0000-0000810E0000}"/>
    <cellStyle name="Standard 9 3 2 2 4 2 4" xfId="47509" xr:uid="{00000000-0005-0000-0000-0000810E0000}"/>
    <cellStyle name="Standard 9 3 2 2 4 3" xfId="10439" xr:uid="{00000000-0005-0000-0000-0000810E0000}"/>
    <cellStyle name="Standard 9 3 2 2 4 3 2" xfId="23890" xr:uid="{00000000-0005-0000-0000-0000810E0000}"/>
    <cellStyle name="Standard 9 3 2 2 4 3 3" xfId="37374" xr:uid="{00000000-0005-0000-0000-0000810E0000}"/>
    <cellStyle name="Standard 9 3 2 2 4 3 4" xfId="50865" xr:uid="{00000000-0005-0000-0000-0000810E0000}"/>
    <cellStyle name="Standard 9 3 2 2 4 4" xfId="13795" xr:uid="{00000000-0005-0000-0000-0000810E0000}"/>
    <cellStyle name="Standard 9 3 2 2 4 4 2" xfId="27246" xr:uid="{00000000-0005-0000-0000-0000810E0000}"/>
    <cellStyle name="Standard 9 3 2 2 4 4 3" xfId="40730" xr:uid="{00000000-0005-0000-0000-0000810E0000}"/>
    <cellStyle name="Standard 9 3 2 2 4 4 4" xfId="54221" xr:uid="{00000000-0005-0000-0000-0000810E0000}"/>
    <cellStyle name="Standard 9 3 2 2 4 5" xfId="17177" xr:uid="{00000000-0005-0000-0000-0000810E0000}"/>
    <cellStyle name="Standard 9 3 2 2 4 6" xfId="30661" xr:uid="{00000000-0005-0000-0000-0000810E0000}"/>
    <cellStyle name="Standard 9 3 2 2 4 7" xfId="44152" xr:uid="{00000000-0005-0000-0000-0000810E0000}"/>
    <cellStyle name="Standard 9 3 2 2 5" xfId="4302" xr:uid="{00000000-0005-0000-0000-0000820E0000}"/>
    <cellStyle name="Standard 9 3 2 2 5 2" xfId="7659" xr:uid="{00000000-0005-0000-0000-0000820E0000}"/>
    <cellStyle name="Standard 9 3 2 2 5 2 2" xfId="21110" xr:uid="{00000000-0005-0000-0000-0000820E0000}"/>
    <cellStyle name="Standard 9 3 2 2 5 2 3" xfId="34594" xr:uid="{00000000-0005-0000-0000-0000820E0000}"/>
    <cellStyle name="Standard 9 3 2 2 5 2 4" xfId="48085" xr:uid="{00000000-0005-0000-0000-0000820E0000}"/>
    <cellStyle name="Standard 9 3 2 2 5 3" xfId="11015" xr:uid="{00000000-0005-0000-0000-0000820E0000}"/>
    <cellStyle name="Standard 9 3 2 2 5 3 2" xfId="24466" xr:uid="{00000000-0005-0000-0000-0000820E0000}"/>
    <cellStyle name="Standard 9 3 2 2 5 3 3" xfId="37950" xr:uid="{00000000-0005-0000-0000-0000820E0000}"/>
    <cellStyle name="Standard 9 3 2 2 5 3 4" xfId="51441" xr:uid="{00000000-0005-0000-0000-0000820E0000}"/>
    <cellStyle name="Standard 9 3 2 2 5 4" xfId="14371" xr:uid="{00000000-0005-0000-0000-0000820E0000}"/>
    <cellStyle name="Standard 9 3 2 2 5 4 2" xfId="27822" xr:uid="{00000000-0005-0000-0000-0000820E0000}"/>
    <cellStyle name="Standard 9 3 2 2 5 4 3" xfId="41306" xr:uid="{00000000-0005-0000-0000-0000820E0000}"/>
    <cellStyle name="Standard 9 3 2 2 5 4 4" xfId="54797" xr:uid="{00000000-0005-0000-0000-0000820E0000}"/>
    <cellStyle name="Standard 9 3 2 2 5 5" xfId="17753" xr:uid="{00000000-0005-0000-0000-0000820E0000}"/>
    <cellStyle name="Standard 9 3 2 2 5 6" xfId="31237" xr:uid="{00000000-0005-0000-0000-0000820E0000}"/>
    <cellStyle name="Standard 9 3 2 2 5 7" xfId="44728" xr:uid="{00000000-0005-0000-0000-0000820E0000}"/>
    <cellStyle name="Standard 9 3 2 2 6" xfId="4852" xr:uid="{00000000-0005-0000-0000-00007D0E0000}"/>
    <cellStyle name="Standard 9 3 2 2 6 2" xfId="18303" xr:uid="{00000000-0005-0000-0000-00007D0E0000}"/>
    <cellStyle name="Standard 9 3 2 2 6 3" xfId="31787" xr:uid="{00000000-0005-0000-0000-00007D0E0000}"/>
    <cellStyle name="Standard 9 3 2 2 6 4" xfId="45278" xr:uid="{00000000-0005-0000-0000-00007D0E0000}"/>
    <cellStyle name="Standard 9 3 2 2 7" xfId="8208" xr:uid="{00000000-0005-0000-0000-00007D0E0000}"/>
    <cellStyle name="Standard 9 3 2 2 7 2" xfId="21659" xr:uid="{00000000-0005-0000-0000-00007D0E0000}"/>
    <cellStyle name="Standard 9 3 2 2 7 3" xfId="35143" xr:uid="{00000000-0005-0000-0000-00007D0E0000}"/>
    <cellStyle name="Standard 9 3 2 2 7 4" xfId="48634" xr:uid="{00000000-0005-0000-0000-00007D0E0000}"/>
    <cellStyle name="Standard 9 3 2 2 8" xfId="11564" xr:uid="{00000000-0005-0000-0000-00007D0E0000}"/>
    <cellStyle name="Standard 9 3 2 2 8 2" xfId="25015" xr:uid="{00000000-0005-0000-0000-00007D0E0000}"/>
    <cellStyle name="Standard 9 3 2 2 8 3" xfId="38499" xr:uid="{00000000-0005-0000-0000-00007D0E0000}"/>
    <cellStyle name="Standard 9 3 2 2 8 4" xfId="51990" xr:uid="{00000000-0005-0000-0000-00007D0E0000}"/>
    <cellStyle name="Standard 9 3 2 2 9" xfId="14945" xr:uid="{00000000-0005-0000-0000-00007D0E0000}"/>
    <cellStyle name="Standard 9 3 2 3" xfId="439" xr:uid="{00000000-0005-0000-0000-00009B020000}"/>
    <cellStyle name="Standard 9 3 2 3 2" xfId="2927" xr:uid="{00000000-0005-0000-0000-0000840E0000}"/>
    <cellStyle name="Standard 9 3 2 3 2 2" xfId="6288" xr:uid="{00000000-0005-0000-0000-0000840E0000}"/>
    <cellStyle name="Standard 9 3 2 3 2 2 2" xfId="19739" xr:uid="{00000000-0005-0000-0000-0000840E0000}"/>
    <cellStyle name="Standard 9 3 2 3 2 2 3" xfId="33223" xr:uid="{00000000-0005-0000-0000-0000840E0000}"/>
    <cellStyle name="Standard 9 3 2 3 2 2 4" xfId="46714" xr:uid="{00000000-0005-0000-0000-0000840E0000}"/>
    <cellStyle name="Standard 9 3 2 3 2 3" xfId="9644" xr:uid="{00000000-0005-0000-0000-0000840E0000}"/>
    <cellStyle name="Standard 9 3 2 3 2 3 2" xfId="23095" xr:uid="{00000000-0005-0000-0000-0000840E0000}"/>
    <cellStyle name="Standard 9 3 2 3 2 3 3" xfId="36579" xr:uid="{00000000-0005-0000-0000-0000840E0000}"/>
    <cellStyle name="Standard 9 3 2 3 2 3 4" xfId="50070" xr:uid="{00000000-0005-0000-0000-0000840E0000}"/>
    <cellStyle name="Standard 9 3 2 3 2 4" xfId="13000" xr:uid="{00000000-0005-0000-0000-0000840E0000}"/>
    <cellStyle name="Standard 9 3 2 3 2 4 2" xfId="26451" xr:uid="{00000000-0005-0000-0000-0000840E0000}"/>
    <cellStyle name="Standard 9 3 2 3 2 4 3" xfId="39935" xr:uid="{00000000-0005-0000-0000-0000840E0000}"/>
    <cellStyle name="Standard 9 3 2 3 2 4 4" xfId="53426" xr:uid="{00000000-0005-0000-0000-0000840E0000}"/>
    <cellStyle name="Standard 9 3 2 3 2 5" xfId="16382" xr:uid="{00000000-0005-0000-0000-0000840E0000}"/>
    <cellStyle name="Standard 9 3 2 3 2 6" xfId="29866" xr:uid="{00000000-0005-0000-0000-0000840E0000}"/>
    <cellStyle name="Standard 9 3 2 3 2 7" xfId="43357" xr:uid="{00000000-0005-0000-0000-0000840E0000}"/>
    <cellStyle name="Standard 9 3 2 3 3" xfId="5161" xr:uid="{00000000-0005-0000-0000-0000830E0000}"/>
    <cellStyle name="Standard 9 3 2 3 3 2" xfId="18612" xr:uid="{00000000-0005-0000-0000-0000830E0000}"/>
    <cellStyle name="Standard 9 3 2 3 3 3" xfId="32096" xr:uid="{00000000-0005-0000-0000-0000830E0000}"/>
    <cellStyle name="Standard 9 3 2 3 3 4" xfId="45587" xr:uid="{00000000-0005-0000-0000-0000830E0000}"/>
    <cellStyle name="Standard 9 3 2 3 4" xfId="8517" xr:uid="{00000000-0005-0000-0000-0000830E0000}"/>
    <cellStyle name="Standard 9 3 2 3 4 2" xfId="21968" xr:uid="{00000000-0005-0000-0000-0000830E0000}"/>
    <cellStyle name="Standard 9 3 2 3 4 3" xfId="35452" xr:uid="{00000000-0005-0000-0000-0000830E0000}"/>
    <cellStyle name="Standard 9 3 2 3 4 4" xfId="48943" xr:uid="{00000000-0005-0000-0000-0000830E0000}"/>
    <cellStyle name="Standard 9 3 2 3 5" xfId="11873" xr:uid="{00000000-0005-0000-0000-0000830E0000}"/>
    <cellStyle name="Standard 9 3 2 3 5 2" xfId="25324" xr:uid="{00000000-0005-0000-0000-0000830E0000}"/>
    <cellStyle name="Standard 9 3 2 3 5 3" xfId="38808" xr:uid="{00000000-0005-0000-0000-0000830E0000}"/>
    <cellStyle name="Standard 9 3 2 3 5 4" xfId="52299" xr:uid="{00000000-0005-0000-0000-0000830E0000}"/>
    <cellStyle name="Standard 9 3 2 3 6" xfId="15255" xr:uid="{00000000-0005-0000-0000-0000830E0000}"/>
    <cellStyle name="Standard 9 3 2 3 7" xfId="28739" xr:uid="{00000000-0005-0000-0000-0000830E0000}"/>
    <cellStyle name="Standard 9 3 2 3 8" xfId="42230" xr:uid="{00000000-0005-0000-0000-0000830E0000}"/>
    <cellStyle name="Standard 9 3 2 4" xfId="2366" xr:uid="{00000000-0005-0000-0000-0000850E0000}"/>
    <cellStyle name="Standard 9 3 2 4 2" xfId="5728" xr:uid="{00000000-0005-0000-0000-0000850E0000}"/>
    <cellStyle name="Standard 9 3 2 4 2 2" xfId="19179" xr:uid="{00000000-0005-0000-0000-0000850E0000}"/>
    <cellStyle name="Standard 9 3 2 4 2 3" xfId="32663" xr:uid="{00000000-0005-0000-0000-0000850E0000}"/>
    <cellStyle name="Standard 9 3 2 4 2 4" xfId="46154" xr:uid="{00000000-0005-0000-0000-0000850E0000}"/>
    <cellStyle name="Standard 9 3 2 4 3" xfId="9084" xr:uid="{00000000-0005-0000-0000-0000850E0000}"/>
    <cellStyle name="Standard 9 3 2 4 3 2" xfId="22535" xr:uid="{00000000-0005-0000-0000-0000850E0000}"/>
    <cellStyle name="Standard 9 3 2 4 3 3" xfId="36019" xr:uid="{00000000-0005-0000-0000-0000850E0000}"/>
    <cellStyle name="Standard 9 3 2 4 3 4" xfId="49510" xr:uid="{00000000-0005-0000-0000-0000850E0000}"/>
    <cellStyle name="Standard 9 3 2 4 4" xfId="12440" xr:uid="{00000000-0005-0000-0000-0000850E0000}"/>
    <cellStyle name="Standard 9 3 2 4 4 2" xfId="25891" xr:uid="{00000000-0005-0000-0000-0000850E0000}"/>
    <cellStyle name="Standard 9 3 2 4 4 3" xfId="39375" xr:uid="{00000000-0005-0000-0000-0000850E0000}"/>
    <cellStyle name="Standard 9 3 2 4 4 4" xfId="52866" xr:uid="{00000000-0005-0000-0000-0000850E0000}"/>
    <cellStyle name="Standard 9 3 2 4 5" xfId="15822" xr:uid="{00000000-0005-0000-0000-0000850E0000}"/>
    <cellStyle name="Standard 9 3 2 4 6" xfId="29306" xr:uid="{00000000-0005-0000-0000-0000850E0000}"/>
    <cellStyle name="Standard 9 3 2 4 7" xfId="42797" xr:uid="{00000000-0005-0000-0000-0000850E0000}"/>
    <cellStyle name="Standard 9 3 2 5" xfId="3472" xr:uid="{00000000-0005-0000-0000-0000860E0000}"/>
    <cellStyle name="Standard 9 3 2 5 2" xfId="6833" xr:uid="{00000000-0005-0000-0000-0000860E0000}"/>
    <cellStyle name="Standard 9 3 2 5 2 2" xfId="20284" xr:uid="{00000000-0005-0000-0000-0000860E0000}"/>
    <cellStyle name="Standard 9 3 2 5 2 3" xfId="33768" xr:uid="{00000000-0005-0000-0000-0000860E0000}"/>
    <cellStyle name="Standard 9 3 2 5 2 4" xfId="47259" xr:uid="{00000000-0005-0000-0000-0000860E0000}"/>
    <cellStyle name="Standard 9 3 2 5 3" xfId="10189" xr:uid="{00000000-0005-0000-0000-0000860E0000}"/>
    <cellStyle name="Standard 9 3 2 5 3 2" xfId="23640" xr:uid="{00000000-0005-0000-0000-0000860E0000}"/>
    <cellStyle name="Standard 9 3 2 5 3 3" xfId="37124" xr:uid="{00000000-0005-0000-0000-0000860E0000}"/>
    <cellStyle name="Standard 9 3 2 5 3 4" xfId="50615" xr:uid="{00000000-0005-0000-0000-0000860E0000}"/>
    <cellStyle name="Standard 9 3 2 5 4" xfId="13545" xr:uid="{00000000-0005-0000-0000-0000860E0000}"/>
    <cellStyle name="Standard 9 3 2 5 4 2" xfId="26996" xr:uid="{00000000-0005-0000-0000-0000860E0000}"/>
    <cellStyle name="Standard 9 3 2 5 4 3" xfId="40480" xr:uid="{00000000-0005-0000-0000-0000860E0000}"/>
    <cellStyle name="Standard 9 3 2 5 4 4" xfId="53971" xr:uid="{00000000-0005-0000-0000-0000860E0000}"/>
    <cellStyle name="Standard 9 3 2 5 5" xfId="16927" xr:uid="{00000000-0005-0000-0000-0000860E0000}"/>
    <cellStyle name="Standard 9 3 2 5 6" xfId="30411" xr:uid="{00000000-0005-0000-0000-0000860E0000}"/>
    <cellStyle name="Standard 9 3 2 5 7" xfId="43902" xr:uid="{00000000-0005-0000-0000-0000860E0000}"/>
    <cellStyle name="Standard 9 3 2 6" xfId="4052" xr:uid="{00000000-0005-0000-0000-0000870E0000}"/>
    <cellStyle name="Standard 9 3 2 6 2" xfId="7409" xr:uid="{00000000-0005-0000-0000-0000870E0000}"/>
    <cellStyle name="Standard 9 3 2 6 2 2" xfId="20860" xr:uid="{00000000-0005-0000-0000-0000870E0000}"/>
    <cellStyle name="Standard 9 3 2 6 2 3" xfId="34344" xr:uid="{00000000-0005-0000-0000-0000870E0000}"/>
    <cellStyle name="Standard 9 3 2 6 2 4" xfId="47835" xr:uid="{00000000-0005-0000-0000-0000870E0000}"/>
    <cellStyle name="Standard 9 3 2 6 3" xfId="10765" xr:uid="{00000000-0005-0000-0000-0000870E0000}"/>
    <cellStyle name="Standard 9 3 2 6 3 2" xfId="24216" xr:uid="{00000000-0005-0000-0000-0000870E0000}"/>
    <cellStyle name="Standard 9 3 2 6 3 3" xfId="37700" xr:uid="{00000000-0005-0000-0000-0000870E0000}"/>
    <cellStyle name="Standard 9 3 2 6 3 4" xfId="51191" xr:uid="{00000000-0005-0000-0000-0000870E0000}"/>
    <cellStyle name="Standard 9 3 2 6 4" xfId="14121" xr:uid="{00000000-0005-0000-0000-0000870E0000}"/>
    <cellStyle name="Standard 9 3 2 6 4 2" xfId="27572" xr:uid="{00000000-0005-0000-0000-0000870E0000}"/>
    <cellStyle name="Standard 9 3 2 6 4 3" xfId="41056" xr:uid="{00000000-0005-0000-0000-0000870E0000}"/>
    <cellStyle name="Standard 9 3 2 6 4 4" xfId="54547" xr:uid="{00000000-0005-0000-0000-0000870E0000}"/>
    <cellStyle name="Standard 9 3 2 6 5" xfId="17503" xr:uid="{00000000-0005-0000-0000-0000870E0000}"/>
    <cellStyle name="Standard 9 3 2 6 6" xfId="30987" xr:uid="{00000000-0005-0000-0000-0000870E0000}"/>
    <cellStyle name="Standard 9 3 2 6 7" xfId="44478" xr:uid="{00000000-0005-0000-0000-0000870E0000}"/>
    <cellStyle name="Standard 9 3 2 7" xfId="4602" xr:uid="{00000000-0005-0000-0000-00007C0E0000}"/>
    <cellStyle name="Standard 9 3 2 7 2" xfId="18053" xr:uid="{00000000-0005-0000-0000-00007C0E0000}"/>
    <cellStyle name="Standard 9 3 2 7 3" xfId="31537" xr:uid="{00000000-0005-0000-0000-00007C0E0000}"/>
    <cellStyle name="Standard 9 3 2 7 4" xfId="45028" xr:uid="{00000000-0005-0000-0000-00007C0E0000}"/>
    <cellStyle name="Standard 9 3 2 8" xfId="7958" xr:uid="{00000000-0005-0000-0000-00007C0E0000}"/>
    <cellStyle name="Standard 9 3 2 8 2" xfId="21409" xr:uid="{00000000-0005-0000-0000-00007C0E0000}"/>
    <cellStyle name="Standard 9 3 2 8 3" xfId="34893" xr:uid="{00000000-0005-0000-0000-00007C0E0000}"/>
    <cellStyle name="Standard 9 3 2 8 4" xfId="48384" xr:uid="{00000000-0005-0000-0000-00007C0E0000}"/>
    <cellStyle name="Standard 9 3 2 9" xfId="11314" xr:uid="{00000000-0005-0000-0000-00007C0E0000}"/>
    <cellStyle name="Standard 9 3 2 9 2" xfId="24765" xr:uid="{00000000-0005-0000-0000-00007C0E0000}"/>
    <cellStyle name="Standard 9 3 2 9 3" xfId="38249" xr:uid="{00000000-0005-0000-0000-00007C0E0000}"/>
    <cellStyle name="Standard 9 3 2 9 4" xfId="51740" xr:uid="{00000000-0005-0000-0000-00007C0E0000}"/>
    <cellStyle name="Standard 9 3 3" xfId="427" xr:uid="{00000000-0005-0000-0000-00009C020000}"/>
    <cellStyle name="Standard 9 3 3 10" xfId="14781" xr:uid="{00000000-0005-0000-0000-0000880E0000}"/>
    <cellStyle name="Standard 9 3 3 11" xfId="28264" xr:uid="{00000000-0005-0000-0000-0000880E0000}"/>
    <cellStyle name="Standard 9 3 3 12" xfId="41755" xr:uid="{00000000-0005-0000-0000-0000880E0000}"/>
    <cellStyle name="Standard 9 3 3 2" xfId="446" xr:uid="{00000000-0005-0000-0000-00009D020000}"/>
    <cellStyle name="Standard 9 3 3 2 10" xfId="28514" xr:uid="{00000000-0005-0000-0000-0000890E0000}"/>
    <cellStyle name="Standard 9 3 3 2 11" xfId="42005" xr:uid="{00000000-0005-0000-0000-0000890E0000}"/>
    <cellStyle name="Standard 9 3 3 2 2" xfId="2122" xr:uid="{00000000-0005-0000-0000-00008A0E0000}"/>
    <cellStyle name="Standard 9 3 3 2 2 2" xfId="3263" xr:uid="{00000000-0005-0000-0000-00008B0E0000}"/>
    <cellStyle name="Standard 9 3 3 2 2 2 2" xfId="6624" xr:uid="{00000000-0005-0000-0000-00008B0E0000}"/>
    <cellStyle name="Standard 9 3 3 2 2 2 2 2" xfId="20075" xr:uid="{00000000-0005-0000-0000-00008B0E0000}"/>
    <cellStyle name="Standard 9 3 3 2 2 2 2 3" xfId="33559" xr:uid="{00000000-0005-0000-0000-00008B0E0000}"/>
    <cellStyle name="Standard 9 3 3 2 2 2 2 4" xfId="47050" xr:uid="{00000000-0005-0000-0000-00008B0E0000}"/>
    <cellStyle name="Standard 9 3 3 2 2 2 3" xfId="9980" xr:uid="{00000000-0005-0000-0000-00008B0E0000}"/>
    <cellStyle name="Standard 9 3 3 2 2 2 3 2" xfId="23431" xr:uid="{00000000-0005-0000-0000-00008B0E0000}"/>
    <cellStyle name="Standard 9 3 3 2 2 2 3 3" xfId="36915" xr:uid="{00000000-0005-0000-0000-00008B0E0000}"/>
    <cellStyle name="Standard 9 3 3 2 2 2 3 4" xfId="50406" xr:uid="{00000000-0005-0000-0000-00008B0E0000}"/>
    <cellStyle name="Standard 9 3 3 2 2 2 4" xfId="13336" xr:uid="{00000000-0005-0000-0000-00008B0E0000}"/>
    <cellStyle name="Standard 9 3 3 2 2 2 4 2" xfId="26787" xr:uid="{00000000-0005-0000-0000-00008B0E0000}"/>
    <cellStyle name="Standard 9 3 3 2 2 2 4 3" xfId="40271" xr:uid="{00000000-0005-0000-0000-00008B0E0000}"/>
    <cellStyle name="Standard 9 3 3 2 2 2 4 4" xfId="53762" xr:uid="{00000000-0005-0000-0000-00008B0E0000}"/>
    <cellStyle name="Standard 9 3 3 2 2 2 5" xfId="16718" xr:uid="{00000000-0005-0000-0000-00008B0E0000}"/>
    <cellStyle name="Standard 9 3 3 2 2 2 6" xfId="30202" xr:uid="{00000000-0005-0000-0000-00008B0E0000}"/>
    <cellStyle name="Standard 9 3 3 2 2 2 7" xfId="43693" xr:uid="{00000000-0005-0000-0000-00008B0E0000}"/>
    <cellStyle name="Standard 9 3 3 2 2 3" xfId="5497" xr:uid="{00000000-0005-0000-0000-00008A0E0000}"/>
    <cellStyle name="Standard 9 3 3 2 2 3 2" xfId="18948" xr:uid="{00000000-0005-0000-0000-00008A0E0000}"/>
    <cellStyle name="Standard 9 3 3 2 2 3 3" xfId="32432" xr:uid="{00000000-0005-0000-0000-00008A0E0000}"/>
    <cellStyle name="Standard 9 3 3 2 2 3 4" xfId="45923" xr:uid="{00000000-0005-0000-0000-00008A0E0000}"/>
    <cellStyle name="Standard 9 3 3 2 2 4" xfId="8853" xr:uid="{00000000-0005-0000-0000-00008A0E0000}"/>
    <cellStyle name="Standard 9 3 3 2 2 4 2" xfId="22304" xr:uid="{00000000-0005-0000-0000-00008A0E0000}"/>
    <cellStyle name="Standard 9 3 3 2 2 4 3" xfId="35788" xr:uid="{00000000-0005-0000-0000-00008A0E0000}"/>
    <cellStyle name="Standard 9 3 3 2 2 4 4" xfId="49279" xr:uid="{00000000-0005-0000-0000-00008A0E0000}"/>
    <cellStyle name="Standard 9 3 3 2 2 5" xfId="12209" xr:uid="{00000000-0005-0000-0000-00008A0E0000}"/>
    <cellStyle name="Standard 9 3 3 2 2 5 2" xfId="25660" xr:uid="{00000000-0005-0000-0000-00008A0E0000}"/>
    <cellStyle name="Standard 9 3 3 2 2 5 3" xfId="39144" xr:uid="{00000000-0005-0000-0000-00008A0E0000}"/>
    <cellStyle name="Standard 9 3 3 2 2 5 4" xfId="52635" xr:uid="{00000000-0005-0000-0000-00008A0E0000}"/>
    <cellStyle name="Standard 9 3 3 2 2 6" xfId="15591" xr:uid="{00000000-0005-0000-0000-00008A0E0000}"/>
    <cellStyle name="Standard 9 3 3 2 2 7" xfId="29075" xr:uid="{00000000-0005-0000-0000-00008A0E0000}"/>
    <cellStyle name="Standard 9 3 3 2 2 8" xfId="42566" xr:uid="{00000000-0005-0000-0000-00008A0E0000}"/>
    <cellStyle name="Standard 9 3 3 2 3" xfId="2703" xr:uid="{00000000-0005-0000-0000-00008C0E0000}"/>
    <cellStyle name="Standard 9 3 3 2 3 2" xfId="6064" xr:uid="{00000000-0005-0000-0000-00008C0E0000}"/>
    <cellStyle name="Standard 9 3 3 2 3 2 2" xfId="19515" xr:uid="{00000000-0005-0000-0000-00008C0E0000}"/>
    <cellStyle name="Standard 9 3 3 2 3 2 3" xfId="32999" xr:uid="{00000000-0005-0000-0000-00008C0E0000}"/>
    <cellStyle name="Standard 9 3 3 2 3 2 4" xfId="46490" xr:uid="{00000000-0005-0000-0000-00008C0E0000}"/>
    <cellStyle name="Standard 9 3 3 2 3 3" xfId="9420" xr:uid="{00000000-0005-0000-0000-00008C0E0000}"/>
    <cellStyle name="Standard 9 3 3 2 3 3 2" xfId="22871" xr:uid="{00000000-0005-0000-0000-00008C0E0000}"/>
    <cellStyle name="Standard 9 3 3 2 3 3 3" xfId="36355" xr:uid="{00000000-0005-0000-0000-00008C0E0000}"/>
    <cellStyle name="Standard 9 3 3 2 3 3 4" xfId="49846" xr:uid="{00000000-0005-0000-0000-00008C0E0000}"/>
    <cellStyle name="Standard 9 3 3 2 3 4" xfId="12776" xr:uid="{00000000-0005-0000-0000-00008C0E0000}"/>
    <cellStyle name="Standard 9 3 3 2 3 4 2" xfId="26227" xr:uid="{00000000-0005-0000-0000-00008C0E0000}"/>
    <cellStyle name="Standard 9 3 3 2 3 4 3" xfId="39711" xr:uid="{00000000-0005-0000-0000-00008C0E0000}"/>
    <cellStyle name="Standard 9 3 3 2 3 4 4" xfId="53202" xr:uid="{00000000-0005-0000-0000-00008C0E0000}"/>
    <cellStyle name="Standard 9 3 3 2 3 5" xfId="16158" xr:uid="{00000000-0005-0000-0000-00008C0E0000}"/>
    <cellStyle name="Standard 9 3 3 2 3 6" xfId="29642" xr:uid="{00000000-0005-0000-0000-00008C0E0000}"/>
    <cellStyle name="Standard 9 3 3 2 3 7" xfId="43133" xr:uid="{00000000-0005-0000-0000-00008C0E0000}"/>
    <cellStyle name="Standard 9 3 3 2 4" xfId="3808" xr:uid="{00000000-0005-0000-0000-00008D0E0000}"/>
    <cellStyle name="Standard 9 3 3 2 4 2" xfId="7169" xr:uid="{00000000-0005-0000-0000-00008D0E0000}"/>
    <cellStyle name="Standard 9 3 3 2 4 2 2" xfId="20620" xr:uid="{00000000-0005-0000-0000-00008D0E0000}"/>
    <cellStyle name="Standard 9 3 3 2 4 2 3" xfId="34104" xr:uid="{00000000-0005-0000-0000-00008D0E0000}"/>
    <cellStyle name="Standard 9 3 3 2 4 2 4" xfId="47595" xr:uid="{00000000-0005-0000-0000-00008D0E0000}"/>
    <cellStyle name="Standard 9 3 3 2 4 3" xfId="10525" xr:uid="{00000000-0005-0000-0000-00008D0E0000}"/>
    <cellStyle name="Standard 9 3 3 2 4 3 2" xfId="23976" xr:uid="{00000000-0005-0000-0000-00008D0E0000}"/>
    <cellStyle name="Standard 9 3 3 2 4 3 3" xfId="37460" xr:uid="{00000000-0005-0000-0000-00008D0E0000}"/>
    <cellStyle name="Standard 9 3 3 2 4 3 4" xfId="50951" xr:uid="{00000000-0005-0000-0000-00008D0E0000}"/>
    <cellStyle name="Standard 9 3 3 2 4 4" xfId="13881" xr:uid="{00000000-0005-0000-0000-00008D0E0000}"/>
    <cellStyle name="Standard 9 3 3 2 4 4 2" xfId="27332" xr:uid="{00000000-0005-0000-0000-00008D0E0000}"/>
    <cellStyle name="Standard 9 3 3 2 4 4 3" xfId="40816" xr:uid="{00000000-0005-0000-0000-00008D0E0000}"/>
    <cellStyle name="Standard 9 3 3 2 4 4 4" xfId="54307" xr:uid="{00000000-0005-0000-0000-00008D0E0000}"/>
    <cellStyle name="Standard 9 3 3 2 4 5" xfId="17263" xr:uid="{00000000-0005-0000-0000-00008D0E0000}"/>
    <cellStyle name="Standard 9 3 3 2 4 6" xfId="30747" xr:uid="{00000000-0005-0000-0000-00008D0E0000}"/>
    <cellStyle name="Standard 9 3 3 2 4 7" xfId="44238" xr:uid="{00000000-0005-0000-0000-00008D0E0000}"/>
    <cellStyle name="Standard 9 3 3 2 5" xfId="4388" xr:uid="{00000000-0005-0000-0000-00008E0E0000}"/>
    <cellStyle name="Standard 9 3 3 2 5 2" xfId="7745" xr:uid="{00000000-0005-0000-0000-00008E0E0000}"/>
    <cellStyle name="Standard 9 3 3 2 5 2 2" xfId="21196" xr:uid="{00000000-0005-0000-0000-00008E0E0000}"/>
    <cellStyle name="Standard 9 3 3 2 5 2 3" xfId="34680" xr:uid="{00000000-0005-0000-0000-00008E0E0000}"/>
    <cellStyle name="Standard 9 3 3 2 5 2 4" xfId="48171" xr:uid="{00000000-0005-0000-0000-00008E0E0000}"/>
    <cellStyle name="Standard 9 3 3 2 5 3" xfId="11101" xr:uid="{00000000-0005-0000-0000-00008E0E0000}"/>
    <cellStyle name="Standard 9 3 3 2 5 3 2" xfId="24552" xr:uid="{00000000-0005-0000-0000-00008E0E0000}"/>
    <cellStyle name="Standard 9 3 3 2 5 3 3" xfId="38036" xr:uid="{00000000-0005-0000-0000-00008E0E0000}"/>
    <cellStyle name="Standard 9 3 3 2 5 3 4" xfId="51527" xr:uid="{00000000-0005-0000-0000-00008E0E0000}"/>
    <cellStyle name="Standard 9 3 3 2 5 4" xfId="14457" xr:uid="{00000000-0005-0000-0000-00008E0E0000}"/>
    <cellStyle name="Standard 9 3 3 2 5 4 2" xfId="27908" xr:uid="{00000000-0005-0000-0000-00008E0E0000}"/>
    <cellStyle name="Standard 9 3 3 2 5 4 3" xfId="41392" xr:uid="{00000000-0005-0000-0000-00008E0E0000}"/>
    <cellStyle name="Standard 9 3 3 2 5 4 4" xfId="54883" xr:uid="{00000000-0005-0000-0000-00008E0E0000}"/>
    <cellStyle name="Standard 9 3 3 2 5 5" xfId="17839" xr:uid="{00000000-0005-0000-0000-00008E0E0000}"/>
    <cellStyle name="Standard 9 3 3 2 5 6" xfId="31323" xr:uid="{00000000-0005-0000-0000-00008E0E0000}"/>
    <cellStyle name="Standard 9 3 3 2 5 7" xfId="44814" xr:uid="{00000000-0005-0000-0000-00008E0E0000}"/>
    <cellStyle name="Standard 9 3 3 2 6" xfId="4938" xr:uid="{00000000-0005-0000-0000-0000890E0000}"/>
    <cellStyle name="Standard 9 3 3 2 6 2" xfId="18389" xr:uid="{00000000-0005-0000-0000-0000890E0000}"/>
    <cellStyle name="Standard 9 3 3 2 6 3" xfId="31873" xr:uid="{00000000-0005-0000-0000-0000890E0000}"/>
    <cellStyle name="Standard 9 3 3 2 6 4" xfId="45364" xr:uid="{00000000-0005-0000-0000-0000890E0000}"/>
    <cellStyle name="Standard 9 3 3 2 7" xfId="8294" xr:uid="{00000000-0005-0000-0000-0000890E0000}"/>
    <cellStyle name="Standard 9 3 3 2 7 2" xfId="21745" xr:uid="{00000000-0005-0000-0000-0000890E0000}"/>
    <cellStyle name="Standard 9 3 3 2 7 3" xfId="35229" xr:uid="{00000000-0005-0000-0000-0000890E0000}"/>
    <cellStyle name="Standard 9 3 3 2 7 4" xfId="48720" xr:uid="{00000000-0005-0000-0000-0000890E0000}"/>
    <cellStyle name="Standard 9 3 3 2 8" xfId="11650" xr:uid="{00000000-0005-0000-0000-0000890E0000}"/>
    <cellStyle name="Standard 9 3 3 2 8 2" xfId="25101" xr:uid="{00000000-0005-0000-0000-0000890E0000}"/>
    <cellStyle name="Standard 9 3 3 2 8 3" xfId="38585" xr:uid="{00000000-0005-0000-0000-0000890E0000}"/>
    <cellStyle name="Standard 9 3 3 2 8 4" xfId="52076" xr:uid="{00000000-0005-0000-0000-0000890E0000}"/>
    <cellStyle name="Standard 9 3 3 2 9" xfId="15031" xr:uid="{00000000-0005-0000-0000-0000890E0000}"/>
    <cellStyle name="Standard 9 3 3 3" xfId="1873" xr:uid="{00000000-0005-0000-0000-00008F0E0000}"/>
    <cellStyle name="Standard 9 3 3 3 2" xfId="3013" xr:uid="{00000000-0005-0000-0000-0000900E0000}"/>
    <cellStyle name="Standard 9 3 3 3 2 2" xfId="6374" xr:uid="{00000000-0005-0000-0000-0000900E0000}"/>
    <cellStyle name="Standard 9 3 3 3 2 2 2" xfId="19825" xr:uid="{00000000-0005-0000-0000-0000900E0000}"/>
    <cellStyle name="Standard 9 3 3 3 2 2 3" xfId="33309" xr:uid="{00000000-0005-0000-0000-0000900E0000}"/>
    <cellStyle name="Standard 9 3 3 3 2 2 4" xfId="46800" xr:uid="{00000000-0005-0000-0000-0000900E0000}"/>
    <cellStyle name="Standard 9 3 3 3 2 3" xfId="9730" xr:uid="{00000000-0005-0000-0000-0000900E0000}"/>
    <cellStyle name="Standard 9 3 3 3 2 3 2" xfId="23181" xr:uid="{00000000-0005-0000-0000-0000900E0000}"/>
    <cellStyle name="Standard 9 3 3 3 2 3 3" xfId="36665" xr:uid="{00000000-0005-0000-0000-0000900E0000}"/>
    <cellStyle name="Standard 9 3 3 3 2 3 4" xfId="50156" xr:uid="{00000000-0005-0000-0000-0000900E0000}"/>
    <cellStyle name="Standard 9 3 3 3 2 4" xfId="13086" xr:uid="{00000000-0005-0000-0000-0000900E0000}"/>
    <cellStyle name="Standard 9 3 3 3 2 4 2" xfId="26537" xr:uid="{00000000-0005-0000-0000-0000900E0000}"/>
    <cellStyle name="Standard 9 3 3 3 2 4 3" xfId="40021" xr:uid="{00000000-0005-0000-0000-0000900E0000}"/>
    <cellStyle name="Standard 9 3 3 3 2 4 4" xfId="53512" xr:uid="{00000000-0005-0000-0000-0000900E0000}"/>
    <cellStyle name="Standard 9 3 3 3 2 5" xfId="16468" xr:uid="{00000000-0005-0000-0000-0000900E0000}"/>
    <cellStyle name="Standard 9 3 3 3 2 6" xfId="29952" xr:uid="{00000000-0005-0000-0000-0000900E0000}"/>
    <cellStyle name="Standard 9 3 3 3 2 7" xfId="43443" xr:uid="{00000000-0005-0000-0000-0000900E0000}"/>
    <cellStyle name="Standard 9 3 3 3 3" xfId="5247" xr:uid="{00000000-0005-0000-0000-00008F0E0000}"/>
    <cellStyle name="Standard 9 3 3 3 3 2" xfId="18698" xr:uid="{00000000-0005-0000-0000-00008F0E0000}"/>
    <cellStyle name="Standard 9 3 3 3 3 3" xfId="32182" xr:uid="{00000000-0005-0000-0000-00008F0E0000}"/>
    <cellStyle name="Standard 9 3 3 3 3 4" xfId="45673" xr:uid="{00000000-0005-0000-0000-00008F0E0000}"/>
    <cellStyle name="Standard 9 3 3 3 4" xfId="8603" xr:uid="{00000000-0005-0000-0000-00008F0E0000}"/>
    <cellStyle name="Standard 9 3 3 3 4 2" xfId="22054" xr:uid="{00000000-0005-0000-0000-00008F0E0000}"/>
    <cellStyle name="Standard 9 3 3 3 4 3" xfId="35538" xr:uid="{00000000-0005-0000-0000-00008F0E0000}"/>
    <cellStyle name="Standard 9 3 3 3 4 4" xfId="49029" xr:uid="{00000000-0005-0000-0000-00008F0E0000}"/>
    <cellStyle name="Standard 9 3 3 3 5" xfId="11959" xr:uid="{00000000-0005-0000-0000-00008F0E0000}"/>
    <cellStyle name="Standard 9 3 3 3 5 2" xfId="25410" xr:uid="{00000000-0005-0000-0000-00008F0E0000}"/>
    <cellStyle name="Standard 9 3 3 3 5 3" xfId="38894" xr:uid="{00000000-0005-0000-0000-00008F0E0000}"/>
    <cellStyle name="Standard 9 3 3 3 5 4" xfId="52385" xr:uid="{00000000-0005-0000-0000-00008F0E0000}"/>
    <cellStyle name="Standard 9 3 3 3 6" xfId="15341" xr:uid="{00000000-0005-0000-0000-00008F0E0000}"/>
    <cellStyle name="Standard 9 3 3 3 7" xfId="28825" xr:uid="{00000000-0005-0000-0000-00008F0E0000}"/>
    <cellStyle name="Standard 9 3 3 3 8" xfId="42316" xr:uid="{00000000-0005-0000-0000-00008F0E0000}"/>
    <cellStyle name="Standard 9 3 3 4" xfId="2452" xr:uid="{00000000-0005-0000-0000-0000910E0000}"/>
    <cellStyle name="Standard 9 3 3 4 2" xfId="5814" xr:uid="{00000000-0005-0000-0000-0000910E0000}"/>
    <cellStyle name="Standard 9 3 3 4 2 2" xfId="19265" xr:uid="{00000000-0005-0000-0000-0000910E0000}"/>
    <cellStyle name="Standard 9 3 3 4 2 3" xfId="32749" xr:uid="{00000000-0005-0000-0000-0000910E0000}"/>
    <cellStyle name="Standard 9 3 3 4 2 4" xfId="46240" xr:uid="{00000000-0005-0000-0000-0000910E0000}"/>
    <cellStyle name="Standard 9 3 3 4 3" xfId="9170" xr:uid="{00000000-0005-0000-0000-0000910E0000}"/>
    <cellStyle name="Standard 9 3 3 4 3 2" xfId="22621" xr:uid="{00000000-0005-0000-0000-0000910E0000}"/>
    <cellStyle name="Standard 9 3 3 4 3 3" xfId="36105" xr:uid="{00000000-0005-0000-0000-0000910E0000}"/>
    <cellStyle name="Standard 9 3 3 4 3 4" xfId="49596" xr:uid="{00000000-0005-0000-0000-0000910E0000}"/>
    <cellStyle name="Standard 9 3 3 4 4" xfId="12526" xr:uid="{00000000-0005-0000-0000-0000910E0000}"/>
    <cellStyle name="Standard 9 3 3 4 4 2" xfId="25977" xr:uid="{00000000-0005-0000-0000-0000910E0000}"/>
    <cellStyle name="Standard 9 3 3 4 4 3" xfId="39461" xr:uid="{00000000-0005-0000-0000-0000910E0000}"/>
    <cellStyle name="Standard 9 3 3 4 4 4" xfId="52952" xr:uid="{00000000-0005-0000-0000-0000910E0000}"/>
    <cellStyle name="Standard 9 3 3 4 5" xfId="15908" xr:uid="{00000000-0005-0000-0000-0000910E0000}"/>
    <cellStyle name="Standard 9 3 3 4 6" xfId="29392" xr:uid="{00000000-0005-0000-0000-0000910E0000}"/>
    <cellStyle name="Standard 9 3 3 4 7" xfId="42883" xr:uid="{00000000-0005-0000-0000-0000910E0000}"/>
    <cellStyle name="Standard 9 3 3 5" xfId="3558" xr:uid="{00000000-0005-0000-0000-0000920E0000}"/>
    <cellStyle name="Standard 9 3 3 5 2" xfId="6919" xr:uid="{00000000-0005-0000-0000-0000920E0000}"/>
    <cellStyle name="Standard 9 3 3 5 2 2" xfId="20370" xr:uid="{00000000-0005-0000-0000-0000920E0000}"/>
    <cellStyle name="Standard 9 3 3 5 2 3" xfId="33854" xr:uid="{00000000-0005-0000-0000-0000920E0000}"/>
    <cellStyle name="Standard 9 3 3 5 2 4" xfId="47345" xr:uid="{00000000-0005-0000-0000-0000920E0000}"/>
    <cellStyle name="Standard 9 3 3 5 3" xfId="10275" xr:uid="{00000000-0005-0000-0000-0000920E0000}"/>
    <cellStyle name="Standard 9 3 3 5 3 2" xfId="23726" xr:uid="{00000000-0005-0000-0000-0000920E0000}"/>
    <cellStyle name="Standard 9 3 3 5 3 3" xfId="37210" xr:uid="{00000000-0005-0000-0000-0000920E0000}"/>
    <cellStyle name="Standard 9 3 3 5 3 4" xfId="50701" xr:uid="{00000000-0005-0000-0000-0000920E0000}"/>
    <cellStyle name="Standard 9 3 3 5 4" xfId="13631" xr:uid="{00000000-0005-0000-0000-0000920E0000}"/>
    <cellStyle name="Standard 9 3 3 5 4 2" xfId="27082" xr:uid="{00000000-0005-0000-0000-0000920E0000}"/>
    <cellStyle name="Standard 9 3 3 5 4 3" xfId="40566" xr:uid="{00000000-0005-0000-0000-0000920E0000}"/>
    <cellStyle name="Standard 9 3 3 5 4 4" xfId="54057" xr:uid="{00000000-0005-0000-0000-0000920E0000}"/>
    <cellStyle name="Standard 9 3 3 5 5" xfId="17013" xr:uid="{00000000-0005-0000-0000-0000920E0000}"/>
    <cellStyle name="Standard 9 3 3 5 6" xfId="30497" xr:uid="{00000000-0005-0000-0000-0000920E0000}"/>
    <cellStyle name="Standard 9 3 3 5 7" xfId="43988" xr:uid="{00000000-0005-0000-0000-0000920E0000}"/>
    <cellStyle name="Standard 9 3 3 6" xfId="4138" xr:uid="{00000000-0005-0000-0000-0000930E0000}"/>
    <cellStyle name="Standard 9 3 3 6 2" xfId="7495" xr:uid="{00000000-0005-0000-0000-0000930E0000}"/>
    <cellStyle name="Standard 9 3 3 6 2 2" xfId="20946" xr:uid="{00000000-0005-0000-0000-0000930E0000}"/>
    <cellStyle name="Standard 9 3 3 6 2 3" xfId="34430" xr:uid="{00000000-0005-0000-0000-0000930E0000}"/>
    <cellStyle name="Standard 9 3 3 6 2 4" xfId="47921" xr:uid="{00000000-0005-0000-0000-0000930E0000}"/>
    <cellStyle name="Standard 9 3 3 6 3" xfId="10851" xr:uid="{00000000-0005-0000-0000-0000930E0000}"/>
    <cellStyle name="Standard 9 3 3 6 3 2" xfId="24302" xr:uid="{00000000-0005-0000-0000-0000930E0000}"/>
    <cellStyle name="Standard 9 3 3 6 3 3" xfId="37786" xr:uid="{00000000-0005-0000-0000-0000930E0000}"/>
    <cellStyle name="Standard 9 3 3 6 3 4" xfId="51277" xr:uid="{00000000-0005-0000-0000-0000930E0000}"/>
    <cellStyle name="Standard 9 3 3 6 4" xfId="14207" xr:uid="{00000000-0005-0000-0000-0000930E0000}"/>
    <cellStyle name="Standard 9 3 3 6 4 2" xfId="27658" xr:uid="{00000000-0005-0000-0000-0000930E0000}"/>
    <cellStyle name="Standard 9 3 3 6 4 3" xfId="41142" xr:uid="{00000000-0005-0000-0000-0000930E0000}"/>
    <cellStyle name="Standard 9 3 3 6 4 4" xfId="54633" xr:uid="{00000000-0005-0000-0000-0000930E0000}"/>
    <cellStyle name="Standard 9 3 3 6 5" xfId="17589" xr:uid="{00000000-0005-0000-0000-0000930E0000}"/>
    <cellStyle name="Standard 9 3 3 6 6" xfId="31073" xr:uid="{00000000-0005-0000-0000-0000930E0000}"/>
    <cellStyle name="Standard 9 3 3 6 7" xfId="44564" xr:uid="{00000000-0005-0000-0000-0000930E0000}"/>
    <cellStyle name="Standard 9 3 3 7" xfId="4688" xr:uid="{00000000-0005-0000-0000-0000880E0000}"/>
    <cellStyle name="Standard 9 3 3 7 2" xfId="18139" xr:uid="{00000000-0005-0000-0000-0000880E0000}"/>
    <cellStyle name="Standard 9 3 3 7 3" xfId="31623" xr:uid="{00000000-0005-0000-0000-0000880E0000}"/>
    <cellStyle name="Standard 9 3 3 7 4" xfId="45114" xr:uid="{00000000-0005-0000-0000-0000880E0000}"/>
    <cellStyle name="Standard 9 3 3 8" xfId="8044" xr:uid="{00000000-0005-0000-0000-0000880E0000}"/>
    <cellStyle name="Standard 9 3 3 8 2" xfId="21495" xr:uid="{00000000-0005-0000-0000-0000880E0000}"/>
    <cellStyle name="Standard 9 3 3 8 3" xfId="34979" xr:uid="{00000000-0005-0000-0000-0000880E0000}"/>
    <cellStyle name="Standard 9 3 3 8 4" xfId="48470" xr:uid="{00000000-0005-0000-0000-0000880E0000}"/>
    <cellStyle name="Standard 9 3 3 9" xfId="11400" xr:uid="{00000000-0005-0000-0000-0000880E0000}"/>
    <cellStyle name="Standard 9 3 3 9 2" xfId="24851" xr:uid="{00000000-0005-0000-0000-0000880E0000}"/>
    <cellStyle name="Standard 9 3 3 9 3" xfId="38335" xr:uid="{00000000-0005-0000-0000-0000880E0000}"/>
    <cellStyle name="Standard 9 3 3 9 4" xfId="51826" xr:uid="{00000000-0005-0000-0000-0000880E0000}"/>
    <cellStyle name="Standard 9 3 4" xfId="436" xr:uid="{00000000-0005-0000-0000-00009E020000}"/>
    <cellStyle name="Standard 9 3 4 10" xfId="28327" xr:uid="{00000000-0005-0000-0000-0000940E0000}"/>
    <cellStyle name="Standard 9 3 4 11" xfId="41818" xr:uid="{00000000-0005-0000-0000-0000940E0000}"/>
    <cellStyle name="Standard 9 3 4 2" xfId="1936" xr:uid="{00000000-0005-0000-0000-0000950E0000}"/>
    <cellStyle name="Standard 9 3 4 2 2" xfId="3076" xr:uid="{00000000-0005-0000-0000-0000960E0000}"/>
    <cellStyle name="Standard 9 3 4 2 2 2" xfId="6437" xr:uid="{00000000-0005-0000-0000-0000960E0000}"/>
    <cellStyle name="Standard 9 3 4 2 2 2 2" xfId="19888" xr:uid="{00000000-0005-0000-0000-0000960E0000}"/>
    <cellStyle name="Standard 9 3 4 2 2 2 3" xfId="33372" xr:uid="{00000000-0005-0000-0000-0000960E0000}"/>
    <cellStyle name="Standard 9 3 4 2 2 2 4" xfId="46863" xr:uid="{00000000-0005-0000-0000-0000960E0000}"/>
    <cellStyle name="Standard 9 3 4 2 2 3" xfId="9793" xr:uid="{00000000-0005-0000-0000-0000960E0000}"/>
    <cellStyle name="Standard 9 3 4 2 2 3 2" xfId="23244" xr:uid="{00000000-0005-0000-0000-0000960E0000}"/>
    <cellStyle name="Standard 9 3 4 2 2 3 3" xfId="36728" xr:uid="{00000000-0005-0000-0000-0000960E0000}"/>
    <cellStyle name="Standard 9 3 4 2 2 3 4" xfId="50219" xr:uid="{00000000-0005-0000-0000-0000960E0000}"/>
    <cellStyle name="Standard 9 3 4 2 2 4" xfId="13149" xr:uid="{00000000-0005-0000-0000-0000960E0000}"/>
    <cellStyle name="Standard 9 3 4 2 2 4 2" xfId="26600" xr:uid="{00000000-0005-0000-0000-0000960E0000}"/>
    <cellStyle name="Standard 9 3 4 2 2 4 3" xfId="40084" xr:uid="{00000000-0005-0000-0000-0000960E0000}"/>
    <cellStyle name="Standard 9 3 4 2 2 4 4" xfId="53575" xr:uid="{00000000-0005-0000-0000-0000960E0000}"/>
    <cellStyle name="Standard 9 3 4 2 2 5" xfId="16531" xr:uid="{00000000-0005-0000-0000-0000960E0000}"/>
    <cellStyle name="Standard 9 3 4 2 2 6" xfId="30015" xr:uid="{00000000-0005-0000-0000-0000960E0000}"/>
    <cellStyle name="Standard 9 3 4 2 2 7" xfId="43506" xr:uid="{00000000-0005-0000-0000-0000960E0000}"/>
    <cellStyle name="Standard 9 3 4 2 3" xfId="5310" xr:uid="{00000000-0005-0000-0000-0000950E0000}"/>
    <cellStyle name="Standard 9 3 4 2 3 2" xfId="18761" xr:uid="{00000000-0005-0000-0000-0000950E0000}"/>
    <cellStyle name="Standard 9 3 4 2 3 3" xfId="32245" xr:uid="{00000000-0005-0000-0000-0000950E0000}"/>
    <cellStyle name="Standard 9 3 4 2 3 4" xfId="45736" xr:uid="{00000000-0005-0000-0000-0000950E0000}"/>
    <cellStyle name="Standard 9 3 4 2 4" xfId="8666" xr:uid="{00000000-0005-0000-0000-0000950E0000}"/>
    <cellStyle name="Standard 9 3 4 2 4 2" xfId="22117" xr:uid="{00000000-0005-0000-0000-0000950E0000}"/>
    <cellStyle name="Standard 9 3 4 2 4 3" xfId="35601" xr:uid="{00000000-0005-0000-0000-0000950E0000}"/>
    <cellStyle name="Standard 9 3 4 2 4 4" xfId="49092" xr:uid="{00000000-0005-0000-0000-0000950E0000}"/>
    <cellStyle name="Standard 9 3 4 2 5" xfId="12022" xr:uid="{00000000-0005-0000-0000-0000950E0000}"/>
    <cellStyle name="Standard 9 3 4 2 5 2" xfId="25473" xr:uid="{00000000-0005-0000-0000-0000950E0000}"/>
    <cellStyle name="Standard 9 3 4 2 5 3" xfId="38957" xr:uid="{00000000-0005-0000-0000-0000950E0000}"/>
    <cellStyle name="Standard 9 3 4 2 5 4" xfId="52448" xr:uid="{00000000-0005-0000-0000-0000950E0000}"/>
    <cellStyle name="Standard 9 3 4 2 6" xfId="15404" xr:uid="{00000000-0005-0000-0000-0000950E0000}"/>
    <cellStyle name="Standard 9 3 4 2 7" xfId="28888" xr:uid="{00000000-0005-0000-0000-0000950E0000}"/>
    <cellStyle name="Standard 9 3 4 2 8" xfId="42379" xr:uid="{00000000-0005-0000-0000-0000950E0000}"/>
    <cellStyle name="Standard 9 3 4 3" xfId="2516" xr:uid="{00000000-0005-0000-0000-0000970E0000}"/>
    <cellStyle name="Standard 9 3 4 3 2" xfId="5877" xr:uid="{00000000-0005-0000-0000-0000970E0000}"/>
    <cellStyle name="Standard 9 3 4 3 2 2" xfId="19328" xr:uid="{00000000-0005-0000-0000-0000970E0000}"/>
    <cellStyle name="Standard 9 3 4 3 2 3" xfId="32812" xr:uid="{00000000-0005-0000-0000-0000970E0000}"/>
    <cellStyle name="Standard 9 3 4 3 2 4" xfId="46303" xr:uid="{00000000-0005-0000-0000-0000970E0000}"/>
    <cellStyle name="Standard 9 3 4 3 3" xfId="9233" xr:uid="{00000000-0005-0000-0000-0000970E0000}"/>
    <cellStyle name="Standard 9 3 4 3 3 2" xfId="22684" xr:uid="{00000000-0005-0000-0000-0000970E0000}"/>
    <cellStyle name="Standard 9 3 4 3 3 3" xfId="36168" xr:uid="{00000000-0005-0000-0000-0000970E0000}"/>
    <cellStyle name="Standard 9 3 4 3 3 4" xfId="49659" xr:uid="{00000000-0005-0000-0000-0000970E0000}"/>
    <cellStyle name="Standard 9 3 4 3 4" xfId="12589" xr:uid="{00000000-0005-0000-0000-0000970E0000}"/>
    <cellStyle name="Standard 9 3 4 3 4 2" xfId="26040" xr:uid="{00000000-0005-0000-0000-0000970E0000}"/>
    <cellStyle name="Standard 9 3 4 3 4 3" xfId="39524" xr:uid="{00000000-0005-0000-0000-0000970E0000}"/>
    <cellStyle name="Standard 9 3 4 3 4 4" xfId="53015" xr:uid="{00000000-0005-0000-0000-0000970E0000}"/>
    <cellStyle name="Standard 9 3 4 3 5" xfId="15971" xr:uid="{00000000-0005-0000-0000-0000970E0000}"/>
    <cellStyle name="Standard 9 3 4 3 6" xfId="29455" xr:uid="{00000000-0005-0000-0000-0000970E0000}"/>
    <cellStyle name="Standard 9 3 4 3 7" xfId="42946" xr:uid="{00000000-0005-0000-0000-0000970E0000}"/>
    <cellStyle name="Standard 9 3 4 4" xfId="3621" xr:uid="{00000000-0005-0000-0000-0000980E0000}"/>
    <cellStyle name="Standard 9 3 4 4 2" xfId="6982" xr:uid="{00000000-0005-0000-0000-0000980E0000}"/>
    <cellStyle name="Standard 9 3 4 4 2 2" xfId="20433" xr:uid="{00000000-0005-0000-0000-0000980E0000}"/>
    <cellStyle name="Standard 9 3 4 4 2 3" xfId="33917" xr:uid="{00000000-0005-0000-0000-0000980E0000}"/>
    <cellStyle name="Standard 9 3 4 4 2 4" xfId="47408" xr:uid="{00000000-0005-0000-0000-0000980E0000}"/>
    <cellStyle name="Standard 9 3 4 4 3" xfId="10338" xr:uid="{00000000-0005-0000-0000-0000980E0000}"/>
    <cellStyle name="Standard 9 3 4 4 3 2" xfId="23789" xr:uid="{00000000-0005-0000-0000-0000980E0000}"/>
    <cellStyle name="Standard 9 3 4 4 3 3" xfId="37273" xr:uid="{00000000-0005-0000-0000-0000980E0000}"/>
    <cellStyle name="Standard 9 3 4 4 3 4" xfId="50764" xr:uid="{00000000-0005-0000-0000-0000980E0000}"/>
    <cellStyle name="Standard 9 3 4 4 4" xfId="13694" xr:uid="{00000000-0005-0000-0000-0000980E0000}"/>
    <cellStyle name="Standard 9 3 4 4 4 2" xfId="27145" xr:uid="{00000000-0005-0000-0000-0000980E0000}"/>
    <cellStyle name="Standard 9 3 4 4 4 3" xfId="40629" xr:uid="{00000000-0005-0000-0000-0000980E0000}"/>
    <cellStyle name="Standard 9 3 4 4 4 4" xfId="54120" xr:uid="{00000000-0005-0000-0000-0000980E0000}"/>
    <cellStyle name="Standard 9 3 4 4 5" xfId="17076" xr:uid="{00000000-0005-0000-0000-0000980E0000}"/>
    <cellStyle name="Standard 9 3 4 4 6" xfId="30560" xr:uid="{00000000-0005-0000-0000-0000980E0000}"/>
    <cellStyle name="Standard 9 3 4 4 7" xfId="44051" xr:uid="{00000000-0005-0000-0000-0000980E0000}"/>
    <cellStyle name="Standard 9 3 4 5" xfId="4201" xr:uid="{00000000-0005-0000-0000-0000990E0000}"/>
    <cellStyle name="Standard 9 3 4 5 2" xfId="7558" xr:uid="{00000000-0005-0000-0000-0000990E0000}"/>
    <cellStyle name="Standard 9 3 4 5 2 2" xfId="21009" xr:uid="{00000000-0005-0000-0000-0000990E0000}"/>
    <cellStyle name="Standard 9 3 4 5 2 3" xfId="34493" xr:uid="{00000000-0005-0000-0000-0000990E0000}"/>
    <cellStyle name="Standard 9 3 4 5 2 4" xfId="47984" xr:uid="{00000000-0005-0000-0000-0000990E0000}"/>
    <cellStyle name="Standard 9 3 4 5 3" xfId="10914" xr:uid="{00000000-0005-0000-0000-0000990E0000}"/>
    <cellStyle name="Standard 9 3 4 5 3 2" xfId="24365" xr:uid="{00000000-0005-0000-0000-0000990E0000}"/>
    <cellStyle name="Standard 9 3 4 5 3 3" xfId="37849" xr:uid="{00000000-0005-0000-0000-0000990E0000}"/>
    <cellStyle name="Standard 9 3 4 5 3 4" xfId="51340" xr:uid="{00000000-0005-0000-0000-0000990E0000}"/>
    <cellStyle name="Standard 9 3 4 5 4" xfId="14270" xr:uid="{00000000-0005-0000-0000-0000990E0000}"/>
    <cellStyle name="Standard 9 3 4 5 4 2" xfId="27721" xr:uid="{00000000-0005-0000-0000-0000990E0000}"/>
    <cellStyle name="Standard 9 3 4 5 4 3" xfId="41205" xr:uid="{00000000-0005-0000-0000-0000990E0000}"/>
    <cellStyle name="Standard 9 3 4 5 4 4" xfId="54696" xr:uid="{00000000-0005-0000-0000-0000990E0000}"/>
    <cellStyle name="Standard 9 3 4 5 5" xfId="17652" xr:uid="{00000000-0005-0000-0000-0000990E0000}"/>
    <cellStyle name="Standard 9 3 4 5 6" xfId="31136" xr:uid="{00000000-0005-0000-0000-0000990E0000}"/>
    <cellStyle name="Standard 9 3 4 5 7" xfId="44627" xr:uid="{00000000-0005-0000-0000-0000990E0000}"/>
    <cellStyle name="Standard 9 3 4 6" xfId="4751" xr:uid="{00000000-0005-0000-0000-0000940E0000}"/>
    <cellStyle name="Standard 9 3 4 6 2" xfId="18202" xr:uid="{00000000-0005-0000-0000-0000940E0000}"/>
    <cellStyle name="Standard 9 3 4 6 3" xfId="31686" xr:uid="{00000000-0005-0000-0000-0000940E0000}"/>
    <cellStyle name="Standard 9 3 4 6 4" xfId="45177" xr:uid="{00000000-0005-0000-0000-0000940E0000}"/>
    <cellStyle name="Standard 9 3 4 7" xfId="8107" xr:uid="{00000000-0005-0000-0000-0000940E0000}"/>
    <cellStyle name="Standard 9 3 4 7 2" xfId="21558" xr:uid="{00000000-0005-0000-0000-0000940E0000}"/>
    <cellStyle name="Standard 9 3 4 7 3" xfId="35042" xr:uid="{00000000-0005-0000-0000-0000940E0000}"/>
    <cellStyle name="Standard 9 3 4 7 4" xfId="48533" xr:uid="{00000000-0005-0000-0000-0000940E0000}"/>
    <cellStyle name="Standard 9 3 4 8" xfId="11463" xr:uid="{00000000-0005-0000-0000-0000940E0000}"/>
    <cellStyle name="Standard 9 3 4 8 2" xfId="24914" xr:uid="{00000000-0005-0000-0000-0000940E0000}"/>
    <cellStyle name="Standard 9 3 4 8 3" xfId="38398" xr:uid="{00000000-0005-0000-0000-0000940E0000}"/>
    <cellStyle name="Standard 9 3 4 8 4" xfId="51889" xr:uid="{00000000-0005-0000-0000-0000940E0000}"/>
    <cellStyle name="Standard 9 3 4 9" xfId="14844" xr:uid="{00000000-0005-0000-0000-0000940E0000}"/>
    <cellStyle name="Standard 9 3 5" xfId="490" xr:uid="{00000000-0005-0000-0000-00009F020000}"/>
    <cellStyle name="Standard 9 3 5 2" xfId="2826" xr:uid="{00000000-0005-0000-0000-00009B0E0000}"/>
    <cellStyle name="Standard 9 3 5 2 2" xfId="6187" xr:uid="{00000000-0005-0000-0000-00009B0E0000}"/>
    <cellStyle name="Standard 9 3 5 2 2 2" xfId="19638" xr:uid="{00000000-0005-0000-0000-00009B0E0000}"/>
    <cellStyle name="Standard 9 3 5 2 2 3" xfId="33122" xr:uid="{00000000-0005-0000-0000-00009B0E0000}"/>
    <cellStyle name="Standard 9 3 5 2 2 4" xfId="46613" xr:uid="{00000000-0005-0000-0000-00009B0E0000}"/>
    <cellStyle name="Standard 9 3 5 2 3" xfId="9543" xr:uid="{00000000-0005-0000-0000-00009B0E0000}"/>
    <cellStyle name="Standard 9 3 5 2 3 2" xfId="22994" xr:uid="{00000000-0005-0000-0000-00009B0E0000}"/>
    <cellStyle name="Standard 9 3 5 2 3 3" xfId="36478" xr:uid="{00000000-0005-0000-0000-00009B0E0000}"/>
    <cellStyle name="Standard 9 3 5 2 3 4" xfId="49969" xr:uid="{00000000-0005-0000-0000-00009B0E0000}"/>
    <cellStyle name="Standard 9 3 5 2 4" xfId="12899" xr:uid="{00000000-0005-0000-0000-00009B0E0000}"/>
    <cellStyle name="Standard 9 3 5 2 4 2" xfId="26350" xr:uid="{00000000-0005-0000-0000-00009B0E0000}"/>
    <cellStyle name="Standard 9 3 5 2 4 3" xfId="39834" xr:uid="{00000000-0005-0000-0000-00009B0E0000}"/>
    <cellStyle name="Standard 9 3 5 2 4 4" xfId="53325" xr:uid="{00000000-0005-0000-0000-00009B0E0000}"/>
    <cellStyle name="Standard 9 3 5 2 5" xfId="16281" xr:uid="{00000000-0005-0000-0000-00009B0E0000}"/>
    <cellStyle name="Standard 9 3 5 2 6" xfId="29765" xr:uid="{00000000-0005-0000-0000-00009B0E0000}"/>
    <cellStyle name="Standard 9 3 5 2 7" xfId="43256" xr:uid="{00000000-0005-0000-0000-00009B0E0000}"/>
    <cellStyle name="Standard 9 3 5 3" xfId="5060" xr:uid="{00000000-0005-0000-0000-00009A0E0000}"/>
    <cellStyle name="Standard 9 3 5 3 2" xfId="18511" xr:uid="{00000000-0005-0000-0000-00009A0E0000}"/>
    <cellStyle name="Standard 9 3 5 3 3" xfId="31995" xr:uid="{00000000-0005-0000-0000-00009A0E0000}"/>
    <cellStyle name="Standard 9 3 5 3 4" xfId="45486" xr:uid="{00000000-0005-0000-0000-00009A0E0000}"/>
    <cellStyle name="Standard 9 3 5 4" xfId="8416" xr:uid="{00000000-0005-0000-0000-00009A0E0000}"/>
    <cellStyle name="Standard 9 3 5 4 2" xfId="21867" xr:uid="{00000000-0005-0000-0000-00009A0E0000}"/>
    <cellStyle name="Standard 9 3 5 4 3" xfId="35351" xr:uid="{00000000-0005-0000-0000-00009A0E0000}"/>
    <cellStyle name="Standard 9 3 5 4 4" xfId="48842" xr:uid="{00000000-0005-0000-0000-00009A0E0000}"/>
    <cellStyle name="Standard 9 3 5 5" xfId="11772" xr:uid="{00000000-0005-0000-0000-00009A0E0000}"/>
    <cellStyle name="Standard 9 3 5 5 2" xfId="25223" xr:uid="{00000000-0005-0000-0000-00009A0E0000}"/>
    <cellStyle name="Standard 9 3 5 5 3" xfId="38707" xr:uid="{00000000-0005-0000-0000-00009A0E0000}"/>
    <cellStyle name="Standard 9 3 5 5 4" xfId="52198" xr:uid="{00000000-0005-0000-0000-00009A0E0000}"/>
    <cellStyle name="Standard 9 3 5 6" xfId="15154" xr:uid="{00000000-0005-0000-0000-00009A0E0000}"/>
    <cellStyle name="Standard 9 3 5 7" xfId="28638" xr:uid="{00000000-0005-0000-0000-00009A0E0000}"/>
    <cellStyle name="Standard 9 3 5 8" xfId="42129" xr:uid="{00000000-0005-0000-0000-00009A0E0000}"/>
    <cellStyle name="Standard 9 3 6" xfId="2250" xr:uid="{00000000-0005-0000-0000-00009C0E0000}"/>
    <cellStyle name="Standard 9 3 6 2" xfId="5624" xr:uid="{00000000-0005-0000-0000-00009C0E0000}"/>
    <cellStyle name="Standard 9 3 6 2 2" xfId="19075" xr:uid="{00000000-0005-0000-0000-00009C0E0000}"/>
    <cellStyle name="Standard 9 3 6 2 3" xfId="32559" xr:uid="{00000000-0005-0000-0000-00009C0E0000}"/>
    <cellStyle name="Standard 9 3 6 2 4" xfId="46050" xr:uid="{00000000-0005-0000-0000-00009C0E0000}"/>
    <cellStyle name="Standard 9 3 6 3" xfId="8980" xr:uid="{00000000-0005-0000-0000-00009C0E0000}"/>
    <cellStyle name="Standard 9 3 6 3 2" xfId="22431" xr:uid="{00000000-0005-0000-0000-00009C0E0000}"/>
    <cellStyle name="Standard 9 3 6 3 3" xfId="35915" xr:uid="{00000000-0005-0000-0000-00009C0E0000}"/>
    <cellStyle name="Standard 9 3 6 3 4" xfId="49406" xr:uid="{00000000-0005-0000-0000-00009C0E0000}"/>
    <cellStyle name="Standard 9 3 6 4" xfId="12336" xr:uid="{00000000-0005-0000-0000-00009C0E0000}"/>
    <cellStyle name="Standard 9 3 6 4 2" xfId="25787" xr:uid="{00000000-0005-0000-0000-00009C0E0000}"/>
    <cellStyle name="Standard 9 3 6 4 3" xfId="39271" xr:uid="{00000000-0005-0000-0000-00009C0E0000}"/>
    <cellStyle name="Standard 9 3 6 4 4" xfId="52762" xr:uid="{00000000-0005-0000-0000-00009C0E0000}"/>
    <cellStyle name="Standard 9 3 6 5" xfId="15718" xr:uid="{00000000-0005-0000-0000-00009C0E0000}"/>
    <cellStyle name="Standard 9 3 6 6" xfId="29202" xr:uid="{00000000-0005-0000-0000-00009C0E0000}"/>
    <cellStyle name="Standard 9 3 6 7" xfId="42693" xr:uid="{00000000-0005-0000-0000-00009C0E0000}"/>
    <cellStyle name="Standard 9 3 7" xfId="3368" xr:uid="{00000000-0005-0000-0000-00009D0E0000}"/>
    <cellStyle name="Standard 9 3 7 2" xfId="6729" xr:uid="{00000000-0005-0000-0000-00009D0E0000}"/>
    <cellStyle name="Standard 9 3 7 2 2" xfId="20180" xr:uid="{00000000-0005-0000-0000-00009D0E0000}"/>
    <cellStyle name="Standard 9 3 7 2 3" xfId="33664" xr:uid="{00000000-0005-0000-0000-00009D0E0000}"/>
    <cellStyle name="Standard 9 3 7 2 4" xfId="47155" xr:uid="{00000000-0005-0000-0000-00009D0E0000}"/>
    <cellStyle name="Standard 9 3 7 3" xfId="10085" xr:uid="{00000000-0005-0000-0000-00009D0E0000}"/>
    <cellStyle name="Standard 9 3 7 3 2" xfId="23536" xr:uid="{00000000-0005-0000-0000-00009D0E0000}"/>
    <cellStyle name="Standard 9 3 7 3 3" xfId="37020" xr:uid="{00000000-0005-0000-0000-00009D0E0000}"/>
    <cellStyle name="Standard 9 3 7 3 4" xfId="50511" xr:uid="{00000000-0005-0000-0000-00009D0E0000}"/>
    <cellStyle name="Standard 9 3 7 4" xfId="13441" xr:uid="{00000000-0005-0000-0000-00009D0E0000}"/>
    <cellStyle name="Standard 9 3 7 4 2" xfId="26892" xr:uid="{00000000-0005-0000-0000-00009D0E0000}"/>
    <cellStyle name="Standard 9 3 7 4 3" xfId="40376" xr:uid="{00000000-0005-0000-0000-00009D0E0000}"/>
    <cellStyle name="Standard 9 3 7 4 4" xfId="53867" xr:uid="{00000000-0005-0000-0000-00009D0E0000}"/>
    <cellStyle name="Standard 9 3 7 5" xfId="16823" xr:uid="{00000000-0005-0000-0000-00009D0E0000}"/>
    <cellStyle name="Standard 9 3 7 6" xfId="30307" xr:uid="{00000000-0005-0000-0000-00009D0E0000}"/>
    <cellStyle name="Standard 9 3 7 7" xfId="43798" xr:uid="{00000000-0005-0000-0000-00009D0E0000}"/>
    <cellStyle name="Standard 9 3 8" xfId="3876" xr:uid="{00000000-0005-0000-0000-00009E0E0000}"/>
    <cellStyle name="Standard 9 3 8 2" xfId="7237" xr:uid="{00000000-0005-0000-0000-00009E0E0000}"/>
    <cellStyle name="Standard 9 3 8 2 2" xfId="20688" xr:uid="{00000000-0005-0000-0000-00009E0E0000}"/>
    <cellStyle name="Standard 9 3 8 2 3" xfId="34172" xr:uid="{00000000-0005-0000-0000-00009E0E0000}"/>
    <cellStyle name="Standard 9 3 8 2 4" xfId="47663" xr:uid="{00000000-0005-0000-0000-00009E0E0000}"/>
    <cellStyle name="Standard 9 3 8 3" xfId="10593" xr:uid="{00000000-0005-0000-0000-00009E0E0000}"/>
    <cellStyle name="Standard 9 3 8 3 2" xfId="24044" xr:uid="{00000000-0005-0000-0000-00009E0E0000}"/>
    <cellStyle name="Standard 9 3 8 3 3" xfId="37528" xr:uid="{00000000-0005-0000-0000-00009E0E0000}"/>
    <cellStyle name="Standard 9 3 8 3 4" xfId="51019" xr:uid="{00000000-0005-0000-0000-00009E0E0000}"/>
    <cellStyle name="Standard 9 3 8 4" xfId="13949" xr:uid="{00000000-0005-0000-0000-00009E0E0000}"/>
    <cellStyle name="Standard 9 3 8 4 2" xfId="27400" xr:uid="{00000000-0005-0000-0000-00009E0E0000}"/>
    <cellStyle name="Standard 9 3 8 4 3" xfId="40884" xr:uid="{00000000-0005-0000-0000-00009E0E0000}"/>
    <cellStyle name="Standard 9 3 8 4 4" xfId="54375" xr:uid="{00000000-0005-0000-0000-00009E0E0000}"/>
    <cellStyle name="Standard 9 3 8 5" xfId="17331" xr:uid="{00000000-0005-0000-0000-00009E0E0000}"/>
    <cellStyle name="Standard 9 3 8 6" xfId="30815" xr:uid="{00000000-0005-0000-0000-00009E0E0000}"/>
    <cellStyle name="Standard 9 3 8 7" xfId="44306" xr:uid="{00000000-0005-0000-0000-00009E0E0000}"/>
    <cellStyle name="Standard 9 3 9" xfId="3948" xr:uid="{00000000-0005-0000-0000-00009F0E0000}"/>
    <cellStyle name="Standard 9 3 9 2" xfId="7305" xr:uid="{00000000-0005-0000-0000-00009F0E0000}"/>
    <cellStyle name="Standard 9 3 9 2 2" xfId="20756" xr:uid="{00000000-0005-0000-0000-00009F0E0000}"/>
    <cellStyle name="Standard 9 3 9 2 3" xfId="34240" xr:uid="{00000000-0005-0000-0000-00009F0E0000}"/>
    <cellStyle name="Standard 9 3 9 2 4" xfId="47731" xr:uid="{00000000-0005-0000-0000-00009F0E0000}"/>
    <cellStyle name="Standard 9 3 9 3" xfId="10661" xr:uid="{00000000-0005-0000-0000-00009F0E0000}"/>
    <cellStyle name="Standard 9 3 9 3 2" xfId="24112" xr:uid="{00000000-0005-0000-0000-00009F0E0000}"/>
    <cellStyle name="Standard 9 3 9 3 3" xfId="37596" xr:uid="{00000000-0005-0000-0000-00009F0E0000}"/>
    <cellStyle name="Standard 9 3 9 3 4" xfId="51087" xr:uid="{00000000-0005-0000-0000-00009F0E0000}"/>
    <cellStyle name="Standard 9 3 9 4" xfId="14017" xr:uid="{00000000-0005-0000-0000-00009F0E0000}"/>
    <cellStyle name="Standard 9 3 9 4 2" xfId="27468" xr:uid="{00000000-0005-0000-0000-00009F0E0000}"/>
    <cellStyle name="Standard 9 3 9 4 3" xfId="40952" xr:uid="{00000000-0005-0000-0000-00009F0E0000}"/>
    <cellStyle name="Standard 9 3 9 4 4" xfId="54443" xr:uid="{00000000-0005-0000-0000-00009F0E0000}"/>
    <cellStyle name="Standard 9 3 9 5" xfId="17399" xr:uid="{00000000-0005-0000-0000-00009F0E0000}"/>
    <cellStyle name="Standard 9 3 9 6" xfId="30883" xr:uid="{00000000-0005-0000-0000-00009F0E0000}"/>
    <cellStyle name="Standard 9 3 9 7" xfId="44374" xr:uid="{00000000-0005-0000-0000-00009F0E0000}"/>
    <cellStyle name="Standard 9 4" xfId="378" xr:uid="{00000000-0005-0000-0000-0000A0020000}"/>
    <cellStyle name="Standard 9 5" xfId="453" xr:uid="{00000000-0005-0000-0000-0000A1020000}"/>
    <cellStyle name="Standard 9 5 10" xfId="11202" xr:uid="{00000000-0005-0000-0000-0000A10E0000}"/>
    <cellStyle name="Standard 9 5 10 2" xfId="24653" xr:uid="{00000000-0005-0000-0000-0000A10E0000}"/>
    <cellStyle name="Standard 9 5 10 3" xfId="38137" xr:uid="{00000000-0005-0000-0000-0000A10E0000}"/>
    <cellStyle name="Standard 9 5 10 4" xfId="51628" xr:uid="{00000000-0005-0000-0000-0000A10E0000}"/>
    <cellStyle name="Standard 9 5 11" xfId="14583" xr:uid="{00000000-0005-0000-0000-0000A10E0000}"/>
    <cellStyle name="Standard 9 5 12" xfId="28057" xr:uid="{00000000-0005-0000-0000-0000A10E0000}"/>
    <cellStyle name="Standard 9 5 13" xfId="41532" xr:uid="{00000000-0005-0000-0000-0000A10E0000}"/>
    <cellStyle name="Standard 9 5 2" xfId="1223" xr:uid="{00000000-0005-0000-0000-0000A20E0000}"/>
    <cellStyle name="Standard 9 5 2 10" xfId="14687" xr:uid="{00000000-0005-0000-0000-0000A20E0000}"/>
    <cellStyle name="Standard 9 5 2 11" xfId="28170" xr:uid="{00000000-0005-0000-0000-0000A20E0000}"/>
    <cellStyle name="Standard 9 5 2 12" xfId="41661" xr:uid="{00000000-0005-0000-0000-0000A20E0000}"/>
    <cellStyle name="Standard 9 5 2 2" xfId="1455" xr:uid="{00000000-0005-0000-0000-0000A30E0000}"/>
    <cellStyle name="Standard 9 5 2 2 10" xfId="28420" xr:uid="{00000000-0005-0000-0000-0000A30E0000}"/>
    <cellStyle name="Standard 9 5 2 2 11" xfId="41911" xr:uid="{00000000-0005-0000-0000-0000A30E0000}"/>
    <cellStyle name="Standard 9 5 2 2 2" xfId="2029" xr:uid="{00000000-0005-0000-0000-0000A40E0000}"/>
    <cellStyle name="Standard 9 5 2 2 2 2" xfId="3169" xr:uid="{00000000-0005-0000-0000-0000A50E0000}"/>
    <cellStyle name="Standard 9 5 2 2 2 2 2" xfId="6530" xr:uid="{00000000-0005-0000-0000-0000A50E0000}"/>
    <cellStyle name="Standard 9 5 2 2 2 2 2 2" xfId="19981" xr:uid="{00000000-0005-0000-0000-0000A50E0000}"/>
    <cellStyle name="Standard 9 5 2 2 2 2 2 3" xfId="33465" xr:uid="{00000000-0005-0000-0000-0000A50E0000}"/>
    <cellStyle name="Standard 9 5 2 2 2 2 2 4" xfId="46956" xr:uid="{00000000-0005-0000-0000-0000A50E0000}"/>
    <cellStyle name="Standard 9 5 2 2 2 2 3" xfId="9886" xr:uid="{00000000-0005-0000-0000-0000A50E0000}"/>
    <cellStyle name="Standard 9 5 2 2 2 2 3 2" xfId="23337" xr:uid="{00000000-0005-0000-0000-0000A50E0000}"/>
    <cellStyle name="Standard 9 5 2 2 2 2 3 3" xfId="36821" xr:uid="{00000000-0005-0000-0000-0000A50E0000}"/>
    <cellStyle name="Standard 9 5 2 2 2 2 3 4" xfId="50312" xr:uid="{00000000-0005-0000-0000-0000A50E0000}"/>
    <cellStyle name="Standard 9 5 2 2 2 2 4" xfId="13242" xr:uid="{00000000-0005-0000-0000-0000A50E0000}"/>
    <cellStyle name="Standard 9 5 2 2 2 2 4 2" xfId="26693" xr:uid="{00000000-0005-0000-0000-0000A50E0000}"/>
    <cellStyle name="Standard 9 5 2 2 2 2 4 3" xfId="40177" xr:uid="{00000000-0005-0000-0000-0000A50E0000}"/>
    <cellStyle name="Standard 9 5 2 2 2 2 4 4" xfId="53668" xr:uid="{00000000-0005-0000-0000-0000A50E0000}"/>
    <cellStyle name="Standard 9 5 2 2 2 2 5" xfId="16624" xr:uid="{00000000-0005-0000-0000-0000A50E0000}"/>
    <cellStyle name="Standard 9 5 2 2 2 2 6" xfId="30108" xr:uid="{00000000-0005-0000-0000-0000A50E0000}"/>
    <cellStyle name="Standard 9 5 2 2 2 2 7" xfId="43599" xr:uid="{00000000-0005-0000-0000-0000A50E0000}"/>
    <cellStyle name="Standard 9 5 2 2 2 3" xfId="5403" xr:uid="{00000000-0005-0000-0000-0000A40E0000}"/>
    <cellStyle name="Standard 9 5 2 2 2 3 2" xfId="18854" xr:uid="{00000000-0005-0000-0000-0000A40E0000}"/>
    <cellStyle name="Standard 9 5 2 2 2 3 3" xfId="32338" xr:uid="{00000000-0005-0000-0000-0000A40E0000}"/>
    <cellStyle name="Standard 9 5 2 2 2 3 4" xfId="45829" xr:uid="{00000000-0005-0000-0000-0000A40E0000}"/>
    <cellStyle name="Standard 9 5 2 2 2 4" xfId="8759" xr:uid="{00000000-0005-0000-0000-0000A40E0000}"/>
    <cellStyle name="Standard 9 5 2 2 2 4 2" xfId="22210" xr:uid="{00000000-0005-0000-0000-0000A40E0000}"/>
    <cellStyle name="Standard 9 5 2 2 2 4 3" xfId="35694" xr:uid="{00000000-0005-0000-0000-0000A40E0000}"/>
    <cellStyle name="Standard 9 5 2 2 2 4 4" xfId="49185" xr:uid="{00000000-0005-0000-0000-0000A40E0000}"/>
    <cellStyle name="Standard 9 5 2 2 2 5" xfId="12115" xr:uid="{00000000-0005-0000-0000-0000A40E0000}"/>
    <cellStyle name="Standard 9 5 2 2 2 5 2" xfId="25566" xr:uid="{00000000-0005-0000-0000-0000A40E0000}"/>
    <cellStyle name="Standard 9 5 2 2 2 5 3" xfId="39050" xr:uid="{00000000-0005-0000-0000-0000A40E0000}"/>
    <cellStyle name="Standard 9 5 2 2 2 5 4" xfId="52541" xr:uid="{00000000-0005-0000-0000-0000A40E0000}"/>
    <cellStyle name="Standard 9 5 2 2 2 6" xfId="15497" xr:uid="{00000000-0005-0000-0000-0000A40E0000}"/>
    <cellStyle name="Standard 9 5 2 2 2 7" xfId="28981" xr:uid="{00000000-0005-0000-0000-0000A40E0000}"/>
    <cellStyle name="Standard 9 5 2 2 2 8" xfId="42472" xr:uid="{00000000-0005-0000-0000-0000A40E0000}"/>
    <cellStyle name="Standard 9 5 2 2 3" xfId="2609" xr:uid="{00000000-0005-0000-0000-0000A60E0000}"/>
    <cellStyle name="Standard 9 5 2 2 3 2" xfId="5970" xr:uid="{00000000-0005-0000-0000-0000A60E0000}"/>
    <cellStyle name="Standard 9 5 2 2 3 2 2" xfId="19421" xr:uid="{00000000-0005-0000-0000-0000A60E0000}"/>
    <cellStyle name="Standard 9 5 2 2 3 2 3" xfId="32905" xr:uid="{00000000-0005-0000-0000-0000A60E0000}"/>
    <cellStyle name="Standard 9 5 2 2 3 2 4" xfId="46396" xr:uid="{00000000-0005-0000-0000-0000A60E0000}"/>
    <cellStyle name="Standard 9 5 2 2 3 3" xfId="9326" xr:uid="{00000000-0005-0000-0000-0000A60E0000}"/>
    <cellStyle name="Standard 9 5 2 2 3 3 2" xfId="22777" xr:uid="{00000000-0005-0000-0000-0000A60E0000}"/>
    <cellStyle name="Standard 9 5 2 2 3 3 3" xfId="36261" xr:uid="{00000000-0005-0000-0000-0000A60E0000}"/>
    <cellStyle name="Standard 9 5 2 2 3 3 4" xfId="49752" xr:uid="{00000000-0005-0000-0000-0000A60E0000}"/>
    <cellStyle name="Standard 9 5 2 2 3 4" xfId="12682" xr:uid="{00000000-0005-0000-0000-0000A60E0000}"/>
    <cellStyle name="Standard 9 5 2 2 3 4 2" xfId="26133" xr:uid="{00000000-0005-0000-0000-0000A60E0000}"/>
    <cellStyle name="Standard 9 5 2 2 3 4 3" xfId="39617" xr:uid="{00000000-0005-0000-0000-0000A60E0000}"/>
    <cellStyle name="Standard 9 5 2 2 3 4 4" xfId="53108" xr:uid="{00000000-0005-0000-0000-0000A60E0000}"/>
    <cellStyle name="Standard 9 5 2 2 3 5" xfId="16064" xr:uid="{00000000-0005-0000-0000-0000A60E0000}"/>
    <cellStyle name="Standard 9 5 2 2 3 6" xfId="29548" xr:uid="{00000000-0005-0000-0000-0000A60E0000}"/>
    <cellStyle name="Standard 9 5 2 2 3 7" xfId="43039" xr:uid="{00000000-0005-0000-0000-0000A60E0000}"/>
    <cellStyle name="Standard 9 5 2 2 4" xfId="3714" xr:uid="{00000000-0005-0000-0000-0000A70E0000}"/>
    <cellStyle name="Standard 9 5 2 2 4 2" xfId="7075" xr:uid="{00000000-0005-0000-0000-0000A70E0000}"/>
    <cellStyle name="Standard 9 5 2 2 4 2 2" xfId="20526" xr:uid="{00000000-0005-0000-0000-0000A70E0000}"/>
    <cellStyle name="Standard 9 5 2 2 4 2 3" xfId="34010" xr:uid="{00000000-0005-0000-0000-0000A70E0000}"/>
    <cellStyle name="Standard 9 5 2 2 4 2 4" xfId="47501" xr:uid="{00000000-0005-0000-0000-0000A70E0000}"/>
    <cellStyle name="Standard 9 5 2 2 4 3" xfId="10431" xr:uid="{00000000-0005-0000-0000-0000A70E0000}"/>
    <cellStyle name="Standard 9 5 2 2 4 3 2" xfId="23882" xr:uid="{00000000-0005-0000-0000-0000A70E0000}"/>
    <cellStyle name="Standard 9 5 2 2 4 3 3" xfId="37366" xr:uid="{00000000-0005-0000-0000-0000A70E0000}"/>
    <cellStyle name="Standard 9 5 2 2 4 3 4" xfId="50857" xr:uid="{00000000-0005-0000-0000-0000A70E0000}"/>
    <cellStyle name="Standard 9 5 2 2 4 4" xfId="13787" xr:uid="{00000000-0005-0000-0000-0000A70E0000}"/>
    <cellStyle name="Standard 9 5 2 2 4 4 2" xfId="27238" xr:uid="{00000000-0005-0000-0000-0000A70E0000}"/>
    <cellStyle name="Standard 9 5 2 2 4 4 3" xfId="40722" xr:uid="{00000000-0005-0000-0000-0000A70E0000}"/>
    <cellStyle name="Standard 9 5 2 2 4 4 4" xfId="54213" xr:uid="{00000000-0005-0000-0000-0000A70E0000}"/>
    <cellStyle name="Standard 9 5 2 2 4 5" xfId="17169" xr:uid="{00000000-0005-0000-0000-0000A70E0000}"/>
    <cellStyle name="Standard 9 5 2 2 4 6" xfId="30653" xr:uid="{00000000-0005-0000-0000-0000A70E0000}"/>
    <cellStyle name="Standard 9 5 2 2 4 7" xfId="44144" xr:uid="{00000000-0005-0000-0000-0000A70E0000}"/>
    <cellStyle name="Standard 9 5 2 2 5" xfId="4294" xr:uid="{00000000-0005-0000-0000-0000A80E0000}"/>
    <cellStyle name="Standard 9 5 2 2 5 2" xfId="7651" xr:uid="{00000000-0005-0000-0000-0000A80E0000}"/>
    <cellStyle name="Standard 9 5 2 2 5 2 2" xfId="21102" xr:uid="{00000000-0005-0000-0000-0000A80E0000}"/>
    <cellStyle name="Standard 9 5 2 2 5 2 3" xfId="34586" xr:uid="{00000000-0005-0000-0000-0000A80E0000}"/>
    <cellStyle name="Standard 9 5 2 2 5 2 4" xfId="48077" xr:uid="{00000000-0005-0000-0000-0000A80E0000}"/>
    <cellStyle name="Standard 9 5 2 2 5 3" xfId="11007" xr:uid="{00000000-0005-0000-0000-0000A80E0000}"/>
    <cellStyle name="Standard 9 5 2 2 5 3 2" xfId="24458" xr:uid="{00000000-0005-0000-0000-0000A80E0000}"/>
    <cellStyle name="Standard 9 5 2 2 5 3 3" xfId="37942" xr:uid="{00000000-0005-0000-0000-0000A80E0000}"/>
    <cellStyle name="Standard 9 5 2 2 5 3 4" xfId="51433" xr:uid="{00000000-0005-0000-0000-0000A80E0000}"/>
    <cellStyle name="Standard 9 5 2 2 5 4" xfId="14363" xr:uid="{00000000-0005-0000-0000-0000A80E0000}"/>
    <cellStyle name="Standard 9 5 2 2 5 4 2" xfId="27814" xr:uid="{00000000-0005-0000-0000-0000A80E0000}"/>
    <cellStyle name="Standard 9 5 2 2 5 4 3" xfId="41298" xr:uid="{00000000-0005-0000-0000-0000A80E0000}"/>
    <cellStyle name="Standard 9 5 2 2 5 4 4" xfId="54789" xr:uid="{00000000-0005-0000-0000-0000A80E0000}"/>
    <cellStyle name="Standard 9 5 2 2 5 5" xfId="17745" xr:uid="{00000000-0005-0000-0000-0000A80E0000}"/>
    <cellStyle name="Standard 9 5 2 2 5 6" xfId="31229" xr:uid="{00000000-0005-0000-0000-0000A80E0000}"/>
    <cellStyle name="Standard 9 5 2 2 5 7" xfId="44720" xr:uid="{00000000-0005-0000-0000-0000A80E0000}"/>
    <cellStyle name="Standard 9 5 2 2 6" xfId="4844" xr:uid="{00000000-0005-0000-0000-0000A30E0000}"/>
    <cellStyle name="Standard 9 5 2 2 6 2" xfId="18295" xr:uid="{00000000-0005-0000-0000-0000A30E0000}"/>
    <cellStyle name="Standard 9 5 2 2 6 3" xfId="31779" xr:uid="{00000000-0005-0000-0000-0000A30E0000}"/>
    <cellStyle name="Standard 9 5 2 2 6 4" xfId="45270" xr:uid="{00000000-0005-0000-0000-0000A30E0000}"/>
    <cellStyle name="Standard 9 5 2 2 7" xfId="8200" xr:uid="{00000000-0005-0000-0000-0000A30E0000}"/>
    <cellStyle name="Standard 9 5 2 2 7 2" xfId="21651" xr:uid="{00000000-0005-0000-0000-0000A30E0000}"/>
    <cellStyle name="Standard 9 5 2 2 7 3" xfId="35135" xr:uid="{00000000-0005-0000-0000-0000A30E0000}"/>
    <cellStyle name="Standard 9 5 2 2 7 4" xfId="48626" xr:uid="{00000000-0005-0000-0000-0000A30E0000}"/>
    <cellStyle name="Standard 9 5 2 2 8" xfId="11556" xr:uid="{00000000-0005-0000-0000-0000A30E0000}"/>
    <cellStyle name="Standard 9 5 2 2 8 2" xfId="25007" xr:uid="{00000000-0005-0000-0000-0000A30E0000}"/>
    <cellStyle name="Standard 9 5 2 2 8 3" xfId="38491" xr:uid="{00000000-0005-0000-0000-0000A30E0000}"/>
    <cellStyle name="Standard 9 5 2 2 8 4" xfId="51982" xr:uid="{00000000-0005-0000-0000-0000A30E0000}"/>
    <cellStyle name="Standard 9 5 2 2 9" xfId="14937" xr:uid="{00000000-0005-0000-0000-0000A30E0000}"/>
    <cellStyle name="Standard 9 5 2 3" xfId="1780" xr:uid="{00000000-0005-0000-0000-0000A90E0000}"/>
    <cellStyle name="Standard 9 5 2 3 2" xfId="2919" xr:uid="{00000000-0005-0000-0000-0000AA0E0000}"/>
    <cellStyle name="Standard 9 5 2 3 2 2" xfId="6280" xr:uid="{00000000-0005-0000-0000-0000AA0E0000}"/>
    <cellStyle name="Standard 9 5 2 3 2 2 2" xfId="19731" xr:uid="{00000000-0005-0000-0000-0000AA0E0000}"/>
    <cellStyle name="Standard 9 5 2 3 2 2 3" xfId="33215" xr:uid="{00000000-0005-0000-0000-0000AA0E0000}"/>
    <cellStyle name="Standard 9 5 2 3 2 2 4" xfId="46706" xr:uid="{00000000-0005-0000-0000-0000AA0E0000}"/>
    <cellStyle name="Standard 9 5 2 3 2 3" xfId="9636" xr:uid="{00000000-0005-0000-0000-0000AA0E0000}"/>
    <cellStyle name="Standard 9 5 2 3 2 3 2" xfId="23087" xr:uid="{00000000-0005-0000-0000-0000AA0E0000}"/>
    <cellStyle name="Standard 9 5 2 3 2 3 3" xfId="36571" xr:uid="{00000000-0005-0000-0000-0000AA0E0000}"/>
    <cellStyle name="Standard 9 5 2 3 2 3 4" xfId="50062" xr:uid="{00000000-0005-0000-0000-0000AA0E0000}"/>
    <cellStyle name="Standard 9 5 2 3 2 4" xfId="12992" xr:uid="{00000000-0005-0000-0000-0000AA0E0000}"/>
    <cellStyle name="Standard 9 5 2 3 2 4 2" xfId="26443" xr:uid="{00000000-0005-0000-0000-0000AA0E0000}"/>
    <cellStyle name="Standard 9 5 2 3 2 4 3" xfId="39927" xr:uid="{00000000-0005-0000-0000-0000AA0E0000}"/>
    <cellStyle name="Standard 9 5 2 3 2 4 4" xfId="53418" xr:uid="{00000000-0005-0000-0000-0000AA0E0000}"/>
    <cellStyle name="Standard 9 5 2 3 2 5" xfId="16374" xr:uid="{00000000-0005-0000-0000-0000AA0E0000}"/>
    <cellStyle name="Standard 9 5 2 3 2 6" xfId="29858" xr:uid="{00000000-0005-0000-0000-0000AA0E0000}"/>
    <cellStyle name="Standard 9 5 2 3 2 7" xfId="43349" xr:uid="{00000000-0005-0000-0000-0000AA0E0000}"/>
    <cellStyle name="Standard 9 5 2 3 3" xfId="5153" xr:uid="{00000000-0005-0000-0000-0000A90E0000}"/>
    <cellStyle name="Standard 9 5 2 3 3 2" xfId="18604" xr:uid="{00000000-0005-0000-0000-0000A90E0000}"/>
    <cellStyle name="Standard 9 5 2 3 3 3" xfId="32088" xr:uid="{00000000-0005-0000-0000-0000A90E0000}"/>
    <cellStyle name="Standard 9 5 2 3 3 4" xfId="45579" xr:uid="{00000000-0005-0000-0000-0000A90E0000}"/>
    <cellStyle name="Standard 9 5 2 3 4" xfId="8509" xr:uid="{00000000-0005-0000-0000-0000A90E0000}"/>
    <cellStyle name="Standard 9 5 2 3 4 2" xfId="21960" xr:uid="{00000000-0005-0000-0000-0000A90E0000}"/>
    <cellStyle name="Standard 9 5 2 3 4 3" xfId="35444" xr:uid="{00000000-0005-0000-0000-0000A90E0000}"/>
    <cellStyle name="Standard 9 5 2 3 4 4" xfId="48935" xr:uid="{00000000-0005-0000-0000-0000A90E0000}"/>
    <cellStyle name="Standard 9 5 2 3 5" xfId="11865" xr:uid="{00000000-0005-0000-0000-0000A90E0000}"/>
    <cellStyle name="Standard 9 5 2 3 5 2" xfId="25316" xr:uid="{00000000-0005-0000-0000-0000A90E0000}"/>
    <cellStyle name="Standard 9 5 2 3 5 3" xfId="38800" xr:uid="{00000000-0005-0000-0000-0000A90E0000}"/>
    <cellStyle name="Standard 9 5 2 3 5 4" xfId="52291" xr:uid="{00000000-0005-0000-0000-0000A90E0000}"/>
    <cellStyle name="Standard 9 5 2 3 6" xfId="15247" xr:uid="{00000000-0005-0000-0000-0000A90E0000}"/>
    <cellStyle name="Standard 9 5 2 3 7" xfId="28731" xr:uid="{00000000-0005-0000-0000-0000A90E0000}"/>
    <cellStyle name="Standard 9 5 2 3 8" xfId="42222" xr:uid="{00000000-0005-0000-0000-0000A90E0000}"/>
    <cellStyle name="Standard 9 5 2 4" xfId="2358" xr:uid="{00000000-0005-0000-0000-0000AB0E0000}"/>
    <cellStyle name="Standard 9 5 2 4 2" xfId="5720" xr:uid="{00000000-0005-0000-0000-0000AB0E0000}"/>
    <cellStyle name="Standard 9 5 2 4 2 2" xfId="19171" xr:uid="{00000000-0005-0000-0000-0000AB0E0000}"/>
    <cellStyle name="Standard 9 5 2 4 2 3" xfId="32655" xr:uid="{00000000-0005-0000-0000-0000AB0E0000}"/>
    <cellStyle name="Standard 9 5 2 4 2 4" xfId="46146" xr:uid="{00000000-0005-0000-0000-0000AB0E0000}"/>
    <cellStyle name="Standard 9 5 2 4 3" xfId="9076" xr:uid="{00000000-0005-0000-0000-0000AB0E0000}"/>
    <cellStyle name="Standard 9 5 2 4 3 2" xfId="22527" xr:uid="{00000000-0005-0000-0000-0000AB0E0000}"/>
    <cellStyle name="Standard 9 5 2 4 3 3" xfId="36011" xr:uid="{00000000-0005-0000-0000-0000AB0E0000}"/>
    <cellStyle name="Standard 9 5 2 4 3 4" xfId="49502" xr:uid="{00000000-0005-0000-0000-0000AB0E0000}"/>
    <cellStyle name="Standard 9 5 2 4 4" xfId="12432" xr:uid="{00000000-0005-0000-0000-0000AB0E0000}"/>
    <cellStyle name="Standard 9 5 2 4 4 2" xfId="25883" xr:uid="{00000000-0005-0000-0000-0000AB0E0000}"/>
    <cellStyle name="Standard 9 5 2 4 4 3" xfId="39367" xr:uid="{00000000-0005-0000-0000-0000AB0E0000}"/>
    <cellStyle name="Standard 9 5 2 4 4 4" xfId="52858" xr:uid="{00000000-0005-0000-0000-0000AB0E0000}"/>
    <cellStyle name="Standard 9 5 2 4 5" xfId="15814" xr:uid="{00000000-0005-0000-0000-0000AB0E0000}"/>
    <cellStyle name="Standard 9 5 2 4 6" xfId="29298" xr:uid="{00000000-0005-0000-0000-0000AB0E0000}"/>
    <cellStyle name="Standard 9 5 2 4 7" xfId="42789" xr:uid="{00000000-0005-0000-0000-0000AB0E0000}"/>
    <cellStyle name="Standard 9 5 2 5" xfId="3464" xr:uid="{00000000-0005-0000-0000-0000AC0E0000}"/>
    <cellStyle name="Standard 9 5 2 5 2" xfId="6825" xr:uid="{00000000-0005-0000-0000-0000AC0E0000}"/>
    <cellStyle name="Standard 9 5 2 5 2 2" xfId="20276" xr:uid="{00000000-0005-0000-0000-0000AC0E0000}"/>
    <cellStyle name="Standard 9 5 2 5 2 3" xfId="33760" xr:uid="{00000000-0005-0000-0000-0000AC0E0000}"/>
    <cellStyle name="Standard 9 5 2 5 2 4" xfId="47251" xr:uid="{00000000-0005-0000-0000-0000AC0E0000}"/>
    <cellStyle name="Standard 9 5 2 5 3" xfId="10181" xr:uid="{00000000-0005-0000-0000-0000AC0E0000}"/>
    <cellStyle name="Standard 9 5 2 5 3 2" xfId="23632" xr:uid="{00000000-0005-0000-0000-0000AC0E0000}"/>
    <cellStyle name="Standard 9 5 2 5 3 3" xfId="37116" xr:uid="{00000000-0005-0000-0000-0000AC0E0000}"/>
    <cellStyle name="Standard 9 5 2 5 3 4" xfId="50607" xr:uid="{00000000-0005-0000-0000-0000AC0E0000}"/>
    <cellStyle name="Standard 9 5 2 5 4" xfId="13537" xr:uid="{00000000-0005-0000-0000-0000AC0E0000}"/>
    <cellStyle name="Standard 9 5 2 5 4 2" xfId="26988" xr:uid="{00000000-0005-0000-0000-0000AC0E0000}"/>
    <cellStyle name="Standard 9 5 2 5 4 3" xfId="40472" xr:uid="{00000000-0005-0000-0000-0000AC0E0000}"/>
    <cellStyle name="Standard 9 5 2 5 4 4" xfId="53963" xr:uid="{00000000-0005-0000-0000-0000AC0E0000}"/>
    <cellStyle name="Standard 9 5 2 5 5" xfId="16919" xr:uid="{00000000-0005-0000-0000-0000AC0E0000}"/>
    <cellStyle name="Standard 9 5 2 5 6" xfId="30403" xr:uid="{00000000-0005-0000-0000-0000AC0E0000}"/>
    <cellStyle name="Standard 9 5 2 5 7" xfId="43894" xr:uid="{00000000-0005-0000-0000-0000AC0E0000}"/>
    <cellStyle name="Standard 9 5 2 6" xfId="4044" xr:uid="{00000000-0005-0000-0000-0000AD0E0000}"/>
    <cellStyle name="Standard 9 5 2 6 2" xfId="7401" xr:uid="{00000000-0005-0000-0000-0000AD0E0000}"/>
    <cellStyle name="Standard 9 5 2 6 2 2" xfId="20852" xr:uid="{00000000-0005-0000-0000-0000AD0E0000}"/>
    <cellStyle name="Standard 9 5 2 6 2 3" xfId="34336" xr:uid="{00000000-0005-0000-0000-0000AD0E0000}"/>
    <cellStyle name="Standard 9 5 2 6 2 4" xfId="47827" xr:uid="{00000000-0005-0000-0000-0000AD0E0000}"/>
    <cellStyle name="Standard 9 5 2 6 3" xfId="10757" xr:uid="{00000000-0005-0000-0000-0000AD0E0000}"/>
    <cellStyle name="Standard 9 5 2 6 3 2" xfId="24208" xr:uid="{00000000-0005-0000-0000-0000AD0E0000}"/>
    <cellStyle name="Standard 9 5 2 6 3 3" xfId="37692" xr:uid="{00000000-0005-0000-0000-0000AD0E0000}"/>
    <cellStyle name="Standard 9 5 2 6 3 4" xfId="51183" xr:uid="{00000000-0005-0000-0000-0000AD0E0000}"/>
    <cellStyle name="Standard 9 5 2 6 4" xfId="14113" xr:uid="{00000000-0005-0000-0000-0000AD0E0000}"/>
    <cellStyle name="Standard 9 5 2 6 4 2" xfId="27564" xr:uid="{00000000-0005-0000-0000-0000AD0E0000}"/>
    <cellStyle name="Standard 9 5 2 6 4 3" xfId="41048" xr:uid="{00000000-0005-0000-0000-0000AD0E0000}"/>
    <cellStyle name="Standard 9 5 2 6 4 4" xfId="54539" xr:uid="{00000000-0005-0000-0000-0000AD0E0000}"/>
    <cellStyle name="Standard 9 5 2 6 5" xfId="17495" xr:uid="{00000000-0005-0000-0000-0000AD0E0000}"/>
    <cellStyle name="Standard 9 5 2 6 6" xfId="30979" xr:uid="{00000000-0005-0000-0000-0000AD0E0000}"/>
    <cellStyle name="Standard 9 5 2 6 7" xfId="44470" xr:uid="{00000000-0005-0000-0000-0000AD0E0000}"/>
    <cellStyle name="Standard 9 5 2 7" xfId="4594" xr:uid="{00000000-0005-0000-0000-0000A20E0000}"/>
    <cellStyle name="Standard 9 5 2 7 2" xfId="18045" xr:uid="{00000000-0005-0000-0000-0000A20E0000}"/>
    <cellStyle name="Standard 9 5 2 7 3" xfId="31529" xr:uid="{00000000-0005-0000-0000-0000A20E0000}"/>
    <cellStyle name="Standard 9 5 2 7 4" xfId="45020" xr:uid="{00000000-0005-0000-0000-0000A20E0000}"/>
    <cellStyle name="Standard 9 5 2 8" xfId="7950" xr:uid="{00000000-0005-0000-0000-0000A20E0000}"/>
    <cellStyle name="Standard 9 5 2 8 2" xfId="21401" xr:uid="{00000000-0005-0000-0000-0000A20E0000}"/>
    <cellStyle name="Standard 9 5 2 8 3" xfId="34885" xr:uid="{00000000-0005-0000-0000-0000A20E0000}"/>
    <cellStyle name="Standard 9 5 2 8 4" xfId="48376" xr:uid="{00000000-0005-0000-0000-0000A20E0000}"/>
    <cellStyle name="Standard 9 5 2 9" xfId="11306" xr:uid="{00000000-0005-0000-0000-0000A20E0000}"/>
    <cellStyle name="Standard 9 5 2 9 2" xfId="24757" xr:uid="{00000000-0005-0000-0000-0000A20E0000}"/>
    <cellStyle name="Standard 9 5 2 9 3" xfId="38241" xr:uid="{00000000-0005-0000-0000-0000A20E0000}"/>
    <cellStyle name="Standard 9 5 2 9 4" xfId="51732" xr:uid="{00000000-0005-0000-0000-0000A20E0000}"/>
    <cellStyle name="Standard 9 5 3" xfId="1357" xr:uid="{00000000-0005-0000-0000-0000AE0E0000}"/>
    <cellStyle name="Standard 9 5 3 10" xfId="28319" xr:uid="{00000000-0005-0000-0000-0000AE0E0000}"/>
    <cellStyle name="Standard 9 5 3 11" xfId="41810" xr:uid="{00000000-0005-0000-0000-0000AE0E0000}"/>
    <cellStyle name="Standard 9 5 3 2" xfId="1928" xr:uid="{00000000-0005-0000-0000-0000AF0E0000}"/>
    <cellStyle name="Standard 9 5 3 2 2" xfId="3068" xr:uid="{00000000-0005-0000-0000-0000B00E0000}"/>
    <cellStyle name="Standard 9 5 3 2 2 2" xfId="6429" xr:uid="{00000000-0005-0000-0000-0000B00E0000}"/>
    <cellStyle name="Standard 9 5 3 2 2 2 2" xfId="19880" xr:uid="{00000000-0005-0000-0000-0000B00E0000}"/>
    <cellStyle name="Standard 9 5 3 2 2 2 3" xfId="33364" xr:uid="{00000000-0005-0000-0000-0000B00E0000}"/>
    <cellStyle name="Standard 9 5 3 2 2 2 4" xfId="46855" xr:uid="{00000000-0005-0000-0000-0000B00E0000}"/>
    <cellStyle name="Standard 9 5 3 2 2 3" xfId="9785" xr:uid="{00000000-0005-0000-0000-0000B00E0000}"/>
    <cellStyle name="Standard 9 5 3 2 2 3 2" xfId="23236" xr:uid="{00000000-0005-0000-0000-0000B00E0000}"/>
    <cellStyle name="Standard 9 5 3 2 2 3 3" xfId="36720" xr:uid="{00000000-0005-0000-0000-0000B00E0000}"/>
    <cellStyle name="Standard 9 5 3 2 2 3 4" xfId="50211" xr:uid="{00000000-0005-0000-0000-0000B00E0000}"/>
    <cellStyle name="Standard 9 5 3 2 2 4" xfId="13141" xr:uid="{00000000-0005-0000-0000-0000B00E0000}"/>
    <cellStyle name="Standard 9 5 3 2 2 4 2" xfId="26592" xr:uid="{00000000-0005-0000-0000-0000B00E0000}"/>
    <cellStyle name="Standard 9 5 3 2 2 4 3" xfId="40076" xr:uid="{00000000-0005-0000-0000-0000B00E0000}"/>
    <cellStyle name="Standard 9 5 3 2 2 4 4" xfId="53567" xr:uid="{00000000-0005-0000-0000-0000B00E0000}"/>
    <cellStyle name="Standard 9 5 3 2 2 5" xfId="16523" xr:uid="{00000000-0005-0000-0000-0000B00E0000}"/>
    <cellStyle name="Standard 9 5 3 2 2 6" xfId="30007" xr:uid="{00000000-0005-0000-0000-0000B00E0000}"/>
    <cellStyle name="Standard 9 5 3 2 2 7" xfId="43498" xr:uid="{00000000-0005-0000-0000-0000B00E0000}"/>
    <cellStyle name="Standard 9 5 3 2 3" xfId="5302" xr:uid="{00000000-0005-0000-0000-0000AF0E0000}"/>
    <cellStyle name="Standard 9 5 3 2 3 2" xfId="18753" xr:uid="{00000000-0005-0000-0000-0000AF0E0000}"/>
    <cellStyle name="Standard 9 5 3 2 3 3" xfId="32237" xr:uid="{00000000-0005-0000-0000-0000AF0E0000}"/>
    <cellStyle name="Standard 9 5 3 2 3 4" xfId="45728" xr:uid="{00000000-0005-0000-0000-0000AF0E0000}"/>
    <cellStyle name="Standard 9 5 3 2 4" xfId="8658" xr:uid="{00000000-0005-0000-0000-0000AF0E0000}"/>
    <cellStyle name="Standard 9 5 3 2 4 2" xfId="22109" xr:uid="{00000000-0005-0000-0000-0000AF0E0000}"/>
    <cellStyle name="Standard 9 5 3 2 4 3" xfId="35593" xr:uid="{00000000-0005-0000-0000-0000AF0E0000}"/>
    <cellStyle name="Standard 9 5 3 2 4 4" xfId="49084" xr:uid="{00000000-0005-0000-0000-0000AF0E0000}"/>
    <cellStyle name="Standard 9 5 3 2 5" xfId="12014" xr:uid="{00000000-0005-0000-0000-0000AF0E0000}"/>
    <cellStyle name="Standard 9 5 3 2 5 2" xfId="25465" xr:uid="{00000000-0005-0000-0000-0000AF0E0000}"/>
    <cellStyle name="Standard 9 5 3 2 5 3" xfId="38949" xr:uid="{00000000-0005-0000-0000-0000AF0E0000}"/>
    <cellStyle name="Standard 9 5 3 2 5 4" xfId="52440" xr:uid="{00000000-0005-0000-0000-0000AF0E0000}"/>
    <cellStyle name="Standard 9 5 3 2 6" xfId="15396" xr:uid="{00000000-0005-0000-0000-0000AF0E0000}"/>
    <cellStyle name="Standard 9 5 3 2 7" xfId="28880" xr:uid="{00000000-0005-0000-0000-0000AF0E0000}"/>
    <cellStyle name="Standard 9 5 3 2 8" xfId="42371" xr:uid="{00000000-0005-0000-0000-0000AF0E0000}"/>
    <cellStyle name="Standard 9 5 3 3" xfId="2508" xr:uid="{00000000-0005-0000-0000-0000B10E0000}"/>
    <cellStyle name="Standard 9 5 3 3 2" xfId="5869" xr:uid="{00000000-0005-0000-0000-0000B10E0000}"/>
    <cellStyle name="Standard 9 5 3 3 2 2" xfId="19320" xr:uid="{00000000-0005-0000-0000-0000B10E0000}"/>
    <cellStyle name="Standard 9 5 3 3 2 3" xfId="32804" xr:uid="{00000000-0005-0000-0000-0000B10E0000}"/>
    <cellStyle name="Standard 9 5 3 3 2 4" xfId="46295" xr:uid="{00000000-0005-0000-0000-0000B10E0000}"/>
    <cellStyle name="Standard 9 5 3 3 3" xfId="9225" xr:uid="{00000000-0005-0000-0000-0000B10E0000}"/>
    <cellStyle name="Standard 9 5 3 3 3 2" xfId="22676" xr:uid="{00000000-0005-0000-0000-0000B10E0000}"/>
    <cellStyle name="Standard 9 5 3 3 3 3" xfId="36160" xr:uid="{00000000-0005-0000-0000-0000B10E0000}"/>
    <cellStyle name="Standard 9 5 3 3 3 4" xfId="49651" xr:uid="{00000000-0005-0000-0000-0000B10E0000}"/>
    <cellStyle name="Standard 9 5 3 3 4" xfId="12581" xr:uid="{00000000-0005-0000-0000-0000B10E0000}"/>
    <cellStyle name="Standard 9 5 3 3 4 2" xfId="26032" xr:uid="{00000000-0005-0000-0000-0000B10E0000}"/>
    <cellStyle name="Standard 9 5 3 3 4 3" xfId="39516" xr:uid="{00000000-0005-0000-0000-0000B10E0000}"/>
    <cellStyle name="Standard 9 5 3 3 4 4" xfId="53007" xr:uid="{00000000-0005-0000-0000-0000B10E0000}"/>
    <cellStyle name="Standard 9 5 3 3 5" xfId="15963" xr:uid="{00000000-0005-0000-0000-0000B10E0000}"/>
    <cellStyle name="Standard 9 5 3 3 6" xfId="29447" xr:uid="{00000000-0005-0000-0000-0000B10E0000}"/>
    <cellStyle name="Standard 9 5 3 3 7" xfId="42938" xr:uid="{00000000-0005-0000-0000-0000B10E0000}"/>
    <cellStyle name="Standard 9 5 3 4" xfId="3613" xr:uid="{00000000-0005-0000-0000-0000B20E0000}"/>
    <cellStyle name="Standard 9 5 3 4 2" xfId="6974" xr:uid="{00000000-0005-0000-0000-0000B20E0000}"/>
    <cellStyle name="Standard 9 5 3 4 2 2" xfId="20425" xr:uid="{00000000-0005-0000-0000-0000B20E0000}"/>
    <cellStyle name="Standard 9 5 3 4 2 3" xfId="33909" xr:uid="{00000000-0005-0000-0000-0000B20E0000}"/>
    <cellStyle name="Standard 9 5 3 4 2 4" xfId="47400" xr:uid="{00000000-0005-0000-0000-0000B20E0000}"/>
    <cellStyle name="Standard 9 5 3 4 3" xfId="10330" xr:uid="{00000000-0005-0000-0000-0000B20E0000}"/>
    <cellStyle name="Standard 9 5 3 4 3 2" xfId="23781" xr:uid="{00000000-0005-0000-0000-0000B20E0000}"/>
    <cellStyle name="Standard 9 5 3 4 3 3" xfId="37265" xr:uid="{00000000-0005-0000-0000-0000B20E0000}"/>
    <cellStyle name="Standard 9 5 3 4 3 4" xfId="50756" xr:uid="{00000000-0005-0000-0000-0000B20E0000}"/>
    <cellStyle name="Standard 9 5 3 4 4" xfId="13686" xr:uid="{00000000-0005-0000-0000-0000B20E0000}"/>
    <cellStyle name="Standard 9 5 3 4 4 2" xfId="27137" xr:uid="{00000000-0005-0000-0000-0000B20E0000}"/>
    <cellStyle name="Standard 9 5 3 4 4 3" xfId="40621" xr:uid="{00000000-0005-0000-0000-0000B20E0000}"/>
    <cellStyle name="Standard 9 5 3 4 4 4" xfId="54112" xr:uid="{00000000-0005-0000-0000-0000B20E0000}"/>
    <cellStyle name="Standard 9 5 3 4 5" xfId="17068" xr:uid="{00000000-0005-0000-0000-0000B20E0000}"/>
    <cellStyle name="Standard 9 5 3 4 6" xfId="30552" xr:uid="{00000000-0005-0000-0000-0000B20E0000}"/>
    <cellStyle name="Standard 9 5 3 4 7" xfId="44043" xr:uid="{00000000-0005-0000-0000-0000B20E0000}"/>
    <cellStyle name="Standard 9 5 3 5" xfId="4193" xr:uid="{00000000-0005-0000-0000-0000B30E0000}"/>
    <cellStyle name="Standard 9 5 3 5 2" xfId="7550" xr:uid="{00000000-0005-0000-0000-0000B30E0000}"/>
    <cellStyle name="Standard 9 5 3 5 2 2" xfId="21001" xr:uid="{00000000-0005-0000-0000-0000B30E0000}"/>
    <cellStyle name="Standard 9 5 3 5 2 3" xfId="34485" xr:uid="{00000000-0005-0000-0000-0000B30E0000}"/>
    <cellStyle name="Standard 9 5 3 5 2 4" xfId="47976" xr:uid="{00000000-0005-0000-0000-0000B30E0000}"/>
    <cellStyle name="Standard 9 5 3 5 3" xfId="10906" xr:uid="{00000000-0005-0000-0000-0000B30E0000}"/>
    <cellStyle name="Standard 9 5 3 5 3 2" xfId="24357" xr:uid="{00000000-0005-0000-0000-0000B30E0000}"/>
    <cellStyle name="Standard 9 5 3 5 3 3" xfId="37841" xr:uid="{00000000-0005-0000-0000-0000B30E0000}"/>
    <cellStyle name="Standard 9 5 3 5 3 4" xfId="51332" xr:uid="{00000000-0005-0000-0000-0000B30E0000}"/>
    <cellStyle name="Standard 9 5 3 5 4" xfId="14262" xr:uid="{00000000-0005-0000-0000-0000B30E0000}"/>
    <cellStyle name="Standard 9 5 3 5 4 2" xfId="27713" xr:uid="{00000000-0005-0000-0000-0000B30E0000}"/>
    <cellStyle name="Standard 9 5 3 5 4 3" xfId="41197" xr:uid="{00000000-0005-0000-0000-0000B30E0000}"/>
    <cellStyle name="Standard 9 5 3 5 4 4" xfId="54688" xr:uid="{00000000-0005-0000-0000-0000B30E0000}"/>
    <cellStyle name="Standard 9 5 3 5 5" xfId="17644" xr:uid="{00000000-0005-0000-0000-0000B30E0000}"/>
    <cellStyle name="Standard 9 5 3 5 6" xfId="31128" xr:uid="{00000000-0005-0000-0000-0000B30E0000}"/>
    <cellStyle name="Standard 9 5 3 5 7" xfId="44619" xr:uid="{00000000-0005-0000-0000-0000B30E0000}"/>
    <cellStyle name="Standard 9 5 3 6" xfId="4743" xr:uid="{00000000-0005-0000-0000-0000AE0E0000}"/>
    <cellStyle name="Standard 9 5 3 6 2" xfId="18194" xr:uid="{00000000-0005-0000-0000-0000AE0E0000}"/>
    <cellStyle name="Standard 9 5 3 6 3" xfId="31678" xr:uid="{00000000-0005-0000-0000-0000AE0E0000}"/>
    <cellStyle name="Standard 9 5 3 6 4" xfId="45169" xr:uid="{00000000-0005-0000-0000-0000AE0E0000}"/>
    <cellStyle name="Standard 9 5 3 7" xfId="8099" xr:uid="{00000000-0005-0000-0000-0000AE0E0000}"/>
    <cellStyle name="Standard 9 5 3 7 2" xfId="21550" xr:uid="{00000000-0005-0000-0000-0000AE0E0000}"/>
    <cellStyle name="Standard 9 5 3 7 3" xfId="35034" xr:uid="{00000000-0005-0000-0000-0000AE0E0000}"/>
    <cellStyle name="Standard 9 5 3 7 4" xfId="48525" xr:uid="{00000000-0005-0000-0000-0000AE0E0000}"/>
    <cellStyle name="Standard 9 5 3 8" xfId="11455" xr:uid="{00000000-0005-0000-0000-0000AE0E0000}"/>
    <cellStyle name="Standard 9 5 3 8 2" xfId="24906" xr:uid="{00000000-0005-0000-0000-0000AE0E0000}"/>
    <cellStyle name="Standard 9 5 3 8 3" xfId="38390" xr:uid="{00000000-0005-0000-0000-0000AE0E0000}"/>
    <cellStyle name="Standard 9 5 3 8 4" xfId="51881" xr:uid="{00000000-0005-0000-0000-0000AE0E0000}"/>
    <cellStyle name="Standard 9 5 3 9" xfId="14836" xr:uid="{00000000-0005-0000-0000-0000AE0E0000}"/>
    <cellStyle name="Standard 9 5 4" xfId="1682" xr:uid="{00000000-0005-0000-0000-0000B40E0000}"/>
    <cellStyle name="Standard 9 5 4 2" xfId="2818" xr:uid="{00000000-0005-0000-0000-0000B50E0000}"/>
    <cellStyle name="Standard 9 5 4 2 2" xfId="6179" xr:uid="{00000000-0005-0000-0000-0000B50E0000}"/>
    <cellStyle name="Standard 9 5 4 2 2 2" xfId="19630" xr:uid="{00000000-0005-0000-0000-0000B50E0000}"/>
    <cellStyle name="Standard 9 5 4 2 2 3" xfId="33114" xr:uid="{00000000-0005-0000-0000-0000B50E0000}"/>
    <cellStyle name="Standard 9 5 4 2 2 4" xfId="46605" xr:uid="{00000000-0005-0000-0000-0000B50E0000}"/>
    <cellStyle name="Standard 9 5 4 2 3" xfId="9535" xr:uid="{00000000-0005-0000-0000-0000B50E0000}"/>
    <cellStyle name="Standard 9 5 4 2 3 2" xfId="22986" xr:uid="{00000000-0005-0000-0000-0000B50E0000}"/>
    <cellStyle name="Standard 9 5 4 2 3 3" xfId="36470" xr:uid="{00000000-0005-0000-0000-0000B50E0000}"/>
    <cellStyle name="Standard 9 5 4 2 3 4" xfId="49961" xr:uid="{00000000-0005-0000-0000-0000B50E0000}"/>
    <cellStyle name="Standard 9 5 4 2 4" xfId="12891" xr:uid="{00000000-0005-0000-0000-0000B50E0000}"/>
    <cellStyle name="Standard 9 5 4 2 4 2" xfId="26342" xr:uid="{00000000-0005-0000-0000-0000B50E0000}"/>
    <cellStyle name="Standard 9 5 4 2 4 3" xfId="39826" xr:uid="{00000000-0005-0000-0000-0000B50E0000}"/>
    <cellStyle name="Standard 9 5 4 2 4 4" xfId="53317" xr:uid="{00000000-0005-0000-0000-0000B50E0000}"/>
    <cellStyle name="Standard 9 5 4 2 5" xfId="16273" xr:uid="{00000000-0005-0000-0000-0000B50E0000}"/>
    <cellStyle name="Standard 9 5 4 2 6" xfId="29757" xr:uid="{00000000-0005-0000-0000-0000B50E0000}"/>
    <cellStyle name="Standard 9 5 4 2 7" xfId="43248" xr:uid="{00000000-0005-0000-0000-0000B50E0000}"/>
    <cellStyle name="Standard 9 5 4 3" xfId="5052" xr:uid="{00000000-0005-0000-0000-0000B40E0000}"/>
    <cellStyle name="Standard 9 5 4 3 2" xfId="18503" xr:uid="{00000000-0005-0000-0000-0000B40E0000}"/>
    <cellStyle name="Standard 9 5 4 3 3" xfId="31987" xr:uid="{00000000-0005-0000-0000-0000B40E0000}"/>
    <cellStyle name="Standard 9 5 4 3 4" xfId="45478" xr:uid="{00000000-0005-0000-0000-0000B40E0000}"/>
    <cellStyle name="Standard 9 5 4 4" xfId="8408" xr:uid="{00000000-0005-0000-0000-0000B40E0000}"/>
    <cellStyle name="Standard 9 5 4 4 2" xfId="21859" xr:uid="{00000000-0005-0000-0000-0000B40E0000}"/>
    <cellStyle name="Standard 9 5 4 4 3" xfId="35343" xr:uid="{00000000-0005-0000-0000-0000B40E0000}"/>
    <cellStyle name="Standard 9 5 4 4 4" xfId="48834" xr:uid="{00000000-0005-0000-0000-0000B40E0000}"/>
    <cellStyle name="Standard 9 5 4 5" xfId="11764" xr:uid="{00000000-0005-0000-0000-0000B40E0000}"/>
    <cellStyle name="Standard 9 5 4 5 2" xfId="25215" xr:uid="{00000000-0005-0000-0000-0000B40E0000}"/>
    <cellStyle name="Standard 9 5 4 5 3" xfId="38699" xr:uid="{00000000-0005-0000-0000-0000B40E0000}"/>
    <cellStyle name="Standard 9 5 4 5 4" xfId="52190" xr:uid="{00000000-0005-0000-0000-0000B40E0000}"/>
    <cellStyle name="Standard 9 5 4 6" xfId="15146" xr:uid="{00000000-0005-0000-0000-0000B40E0000}"/>
    <cellStyle name="Standard 9 5 4 7" xfId="28630" xr:uid="{00000000-0005-0000-0000-0000B40E0000}"/>
    <cellStyle name="Standard 9 5 4 8" xfId="42121" xr:uid="{00000000-0005-0000-0000-0000B40E0000}"/>
    <cellStyle name="Standard 9 5 5" xfId="2242" xr:uid="{00000000-0005-0000-0000-0000B60E0000}"/>
    <cellStyle name="Standard 9 5 5 2" xfId="5616" xr:uid="{00000000-0005-0000-0000-0000B60E0000}"/>
    <cellStyle name="Standard 9 5 5 2 2" xfId="19067" xr:uid="{00000000-0005-0000-0000-0000B60E0000}"/>
    <cellStyle name="Standard 9 5 5 2 3" xfId="32551" xr:uid="{00000000-0005-0000-0000-0000B60E0000}"/>
    <cellStyle name="Standard 9 5 5 2 4" xfId="46042" xr:uid="{00000000-0005-0000-0000-0000B60E0000}"/>
    <cellStyle name="Standard 9 5 5 3" xfId="8972" xr:uid="{00000000-0005-0000-0000-0000B60E0000}"/>
    <cellStyle name="Standard 9 5 5 3 2" xfId="22423" xr:uid="{00000000-0005-0000-0000-0000B60E0000}"/>
    <cellStyle name="Standard 9 5 5 3 3" xfId="35907" xr:uid="{00000000-0005-0000-0000-0000B60E0000}"/>
    <cellStyle name="Standard 9 5 5 3 4" xfId="49398" xr:uid="{00000000-0005-0000-0000-0000B60E0000}"/>
    <cellStyle name="Standard 9 5 5 4" xfId="12328" xr:uid="{00000000-0005-0000-0000-0000B60E0000}"/>
    <cellStyle name="Standard 9 5 5 4 2" xfId="25779" xr:uid="{00000000-0005-0000-0000-0000B60E0000}"/>
    <cellStyle name="Standard 9 5 5 4 3" xfId="39263" xr:uid="{00000000-0005-0000-0000-0000B60E0000}"/>
    <cellStyle name="Standard 9 5 5 4 4" xfId="52754" xr:uid="{00000000-0005-0000-0000-0000B60E0000}"/>
    <cellStyle name="Standard 9 5 5 5" xfId="15710" xr:uid="{00000000-0005-0000-0000-0000B60E0000}"/>
    <cellStyle name="Standard 9 5 5 6" xfId="29194" xr:uid="{00000000-0005-0000-0000-0000B60E0000}"/>
    <cellStyle name="Standard 9 5 5 7" xfId="42685" xr:uid="{00000000-0005-0000-0000-0000B60E0000}"/>
    <cellStyle name="Standard 9 5 6" xfId="3360" xr:uid="{00000000-0005-0000-0000-0000B70E0000}"/>
    <cellStyle name="Standard 9 5 6 2" xfId="6721" xr:uid="{00000000-0005-0000-0000-0000B70E0000}"/>
    <cellStyle name="Standard 9 5 6 2 2" xfId="20172" xr:uid="{00000000-0005-0000-0000-0000B70E0000}"/>
    <cellStyle name="Standard 9 5 6 2 3" xfId="33656" xr:uid="{00000000-0005-0000-0000-0000B70E0000}"/>
    <cellStyle name="Standard 9 5 6 2 4" xfId="47147" xr:uid="{00000000-0005-0000-0000-0000B70E0000}"/>
    <cellStyle name="Standard 9 5 6 3" xfId="10077" xr:uid="{00000000-0005-0000-0000-0000B70E0000}"/>
    <cellStyle name="Standard 9 5 6 3 2" xfId="23528" xr:uid="{00000000-0005-0000-0000-0000B70E0000}"/>
    <cellStyle name="Standard 9 5 6 3 3" xfId="37012" xr:uid="{00000000-0005-0000-0000-0000B70E0000}"/>
    <cellStyle name="Standard 9 5 6 3 4" xfId="50503" xr:uid="{00000000-0005-0000-0000-0000B70E0000}"/>
    <cellStyle name="Standard 9 5 6 4" xfId="13433" xr:uid="{00000000-0005-0000-0000-0000B70E0000}"/>
    <cellStyle name="Standard 9 5 6 4 2" xfId="26884" xr:uid="{00000000-0005-0000-0000-0000B70E0000}"/>
    <cellStyle name="Standard 9 5 6 4 3" xfId="40368" xr:uid="{00000000-0005-0000-0000-0000B70E0000}"/>
    <cellStyle name="Standard 9 5 6 4 4" xfId="53859" xr:uid="{00000000-0005-0000-0000-0000B70E0000}"/>
    <cellStyle name="Standard 9 5 6 5" xfId="16815" xr:uid="{00000000-0005-0000-0000-0000B70E0000}"/>
    <cellStyle name="Standard 9 5 6 6" xfId="30299" xr:uid="{00000000-0005-0000-0000-0000B70E0000}"/>
    <cellStyle name="Standard 9 5 6 7" xfId="43790" xr:uid="{00000000-0005-0000-0000-0000B70E0000}"/>
    <cellStyle name="Standard 9 5 7" xfId="3940" xr:uid="{00000000-0005-0000-0000-0000B80E0000}"/>
    <cellStyle name="Standard 9 5 7 2" xfId="7297" xr:uid="{00000000-0005-0000-0000-0000B80E0000}"/>
    <cellStyle name="Standard 9 5 7 2 2" xfId="20748" xr:uid="{00000000-0005-0000-0000-0000B80E0000}"/>
    <cellStyle name="Standard 9 5 7 2 3" xfId="34232" xr:uid="{00000000-0005-0000-0000-0000B80E0000}"/>
    <cellStyle name="Standard 9 5 7 2 4" xfId="47723" xr:uid="{00000000-0005-0000-0000-0000B80E0000}"/>
    <cellStyle name="Standard 9 5 7 3" xfId="10653" xr:uid="{00000000-0005-0000-0000-0000B80E0000}"/>
    <cellStyle name="Standard 9 5 7 3 2" xfId="24104" xr:uid="{00000000-0005-0000-0000-0000B80E0000}"/>
    <cellStyle name="Standard 9 5 7 3 3" xfId="37588" xr:uid="{00000000-0005-0000-0000-0000B80E0000}"/>
    <cellStyle name="Standard 9 5 7 3 4" xfId="51079" xr:uid="{00000000-0005-0000-0000-0000B80E0000}"/>
    <cellStyle name="Standard 9 5 7 4" xfId="14009" xr:uid="{00000000-0005-0000-0000-0000B80E0000}"/>
    <cellStyle name="Standard 9 5 7 4 2" xfId="27460" xr:uid="{00000000-0005-0000-0000-0000B80E0000}"/>
    <cellStyle name="Standard 9 5 7 4 3" xfId="40944" xr:uid="{00000000-0005-0000-0000-0000B80E0000}"/>
    <cellStyle name="Standard 9 5 7 4 4" xfId="54435" xr:uid="{00000000-0005-0000-0000-0000B80E0000}"/>
    <cellStyle name="Standard 9 5 7 5" xfId="17391" xr:uid="{00000000-0005-0000-0000-0000B80E0000}"/>
    <cellStyle name="Standard 9 5 7 6" xfId="30875" xr:uid="{00000000-0005-0000-0000-0000B80E0000}"/>
    <cellStyle name="Standard 9 5 7 7" xfId="44366" xr:uid="{00000000-0005-0000-0000-0000B80E0000}"/>
    <cellStyle name="Standard 9 5 8" xfId="4490" xr:uid="{00000000-0005-0000-0000-0000A10E0000}"/>
    <cellStyle name="Standard 9 5 8 2" xfId="17941" xr:uid="{00000000-0005-0000-0000-0000A10E0000}"/>
    <cellStyle name="Standard 9 5 8 3" xfId="31425" xr:uid="{00000000-0005-0000-0000-0000A10E0000}"/>
    <cellStyle name="Standard 9 5 8 4" xfId="44916" xr:uid="{00000000-0005-0000-0000-0000A10E0000}"/>
    <cellStyle name="Standard 9 5 9" xfId="7846" xr:uid="{00000000-0005-0000-0000-0000A10E0000}"/>
    <cellStyle name="Standard 9 5 9 2" xfId="21297" xr:uid="{00000000-0005-0000-0000-0000A10E0000}"/>
    <cellStyle name="Standard 9 5 9 3" xfId="34781" xr:uid="{00000000-0005-0000-0000-0000A10E0000}"/>
    <cellStyle name="Standard 9 5 9 4" xfId="48272" xr:uid="{00000000-0005-0000-0000-0000A10E0000}"/>
    <cellStyle name="Standard 9 6" xfId="1215" xr:uid="{00000000-0005-0000-0000-0000B90E0000}"/>
    <cellStyle name="Standard 9 6 10" xfId="14678" xr:uid="{00000000-0005-0000-0000-0000B90E0000}"/>
    <cellStyle name="Standard 9 6 11" xfId="28161" xr:uid="{00000000-0005-0000-0000-0000B90E0000}"/>
    <cellStyle name="Standard 9 6 12" xfId="41652" xr:uid="{00000000-0005-0000-0000-0000B90E0000}"/>
    <cellStyle name="Standard 9 6 2" xfId="1446" xr:uid="{00000000-0005-0000-0000-0000BA0E0000}"/>
    <cellStyle name="Standard 9 6 2 10" xfId="28411" xr:uid="{00000000-0005-0000-0000-0000BA0E0000}"/>
    <cellStyle name="Standard 9 6 2 11" xfId="41902" xr:uid="{00000000-0005-0000-0000-0000BA0E0000}"/>
    <cellStyle name="Standard 9 6 2 2" xfId="2020" xr:uid="{00000000-0005-0000-0000-0000BB0E0000}"/>
    <cellStyle name="Standard 9 6 2 2 2" xfId="3160" xr:uid="{00000000-0005-0000-0000-0000BC0E0000}"/>
    <cellStyle name="Standard 9 6 2 2 2 2" xfId="6521" xr:uid="{00000000-0005-0000-0000-0000BC0E0000}"/>
    <cellStyle name="Standard 9 6 2 2 2 2 2" xfId="19972" xr:uid="{00000000-0005-0000-0000-0000BC0E0000}"/>
    <cellStyle name="Standard 9 6 2 2 2 2 3" xfId="33456" xr:uid="{00000000-0005-0000-0000-0000BC0E0000}"/>
    <cellStyle name="Standard 9 6 2 2 2 2 4" xfId="46947" xr:uid="{00000000-0005-0000-0000-0000BC0E0000}"/>
    <cellStyle name="Standard 9 6 2 2 2 3" xfId="9877" xr:uid="{00000000-0005-0000-0000-0000BC0E0000}"/>
    <cellStyle name="Standard 9 6 2 2 2 3 2" xfId="23328" xr:uid="{00000000-0005-0000-0000-0000BC0E0000}"/>
    <cellStyle name="Standard 9 6 2 2 2 3 3" xfId="36812" xr:uid="{00000000-0005-0000-0000-0000BC0E0000}"/>
    <cellStyle name="Standard 9 6 2 2 2 3 4" xfId="50303" xr:uid="{00000000-0005-0000-0000-0000BC0E0000}"/>
    <cellStyle name="Standard 9 6 2 2 2 4" xfId="13233" xr:uid="{00000000-0005-0000-0000-0000BC0E0000}"/>
    <cellStyle name="Standard 9 6 2 2 2 4 2" xfId="26684" xr:uid="{00000000-0005-0000-0000-0000BC0E0000}"/>
    <cellStyle name="Standard 9 6 2 2 2 4 3" xfId="40168" xr:uid="{00000000-0005-0000-0000-0000BC0E0000}"/>
    <cellStyle name="Standard 9 6 2 2 2 4 4" xfId="53659" xr:uid="{00000000-0005-0000-0000-0000BC0E0000}"/>
    <cellStyle name="Standard 9 6 2 2 2 5" xfId="16615" xr:uid="{00000000-0005-0000-0000-0000BC0E0000}"/>
    <cellStyle name="Standard 9 6 2 2 2 6" xfId="30099" xr:uid="{00000000-0005-0000-0000-0000BC0E0000}"/>
    <cellStyle name="Standard 9 6 2 2 2 7" xfId="43590" xr:uid="{00000000-0005-0000-0000-0000BC0E0000}"/>
    <cellStyle name="Standard 9 6 2 2 3" xfId="5394" xr:uid="{00000000-0005-0000-0000-0000BB0E0000}"/>
    <cellStyle name="Standard 9 6 2 2 3 2" xfId="18845" xr:uid="{00000000-0005-0000-0000-0000BB0E0000}"/>
    <cellStyle name="Standard 9 6 2 2 3 3" xfId="32329" xr:uid="{00000000-0005-0000-0000-0000BB0E0000}"/>
    <cellStyle name="Standard 9 6 2 2 3 4" xfId="45820" xr:uid="{00000000-0005-0000-0000-0000BB0E0000}"/>
    <cellStyle name="Standard 9 6 2 2 4" xfId="8750" xr:uid="{00000000-0005-0000-0000-0000BB0E0000}"/>
    <cellStyle name="Standard 9 6 2 2 4 2" xfId="22201" xr:uid="{00000000-0005-0000-0000-0000BB0E0000}"/>
    <cellStyle name="Standard 9 6 2 2 4 3" xfId="35685" xr:uid="{00000000-0005-0000-0000-0000BB0E0000}"/>
    <cellStyle name="Standard 9 6 2 2 4 4" xfId="49176" xr:uid="{00000000-0005-0000-0000-0000BB0E0000}"/>
    <cellStyle name="Standard 9 6 2 2 5" xfId="12106" xr:uid="{00000000-0005-0000-0000-0000BB0E0000}"/>
    <cellStyle name="Standard 9 6 2 2 5 2" xfId="25557" xr:uid="{00000000-0005-0000-0000-0000BB0E0000}"/>
    <cellStyle name="Standard 9 6 2 2 5 3" xfId="39041" xr:uid="{00000000-0005-0000-0000-0000BB0E0000}"/>
    <cellStyle name="Standard 9 6 2 2 5 4" xfId="52532" xr:uid="{00000000-0005-0000-0000-0000BB0E0000}"/>
    <cellStyle name="Standard 9 6 2 2 6" xfId="15488" xr:uid="{00000000-0005-0000-0000-0000BB0E0000}"/>
    <cellStyle name="Standard 9 6 2 2 7" xfId="28972" xr:uid="{00000000-0005-0000-0000-0000BB0E0000}"/>
    <cellStyle name="Standard 9 6 2 2 8" xfId="42463" xr:uid="{00000000-0005-0000-0000-0000BB0E0000}"/>
    <cellStyle name="Standard 9 6 2 3" xfId="2600" xr:uid="{00000000-0005-0000-0000-0000BD0E0000}"/>
    <cellStyle name="Standard 9 6 2 3 2" xfId="5961" xr:uid="{00000000-0005-0000-0000-0000BD0E0000}"/>
    <cellStyle name="Standard 9 6 2 3 2 2" xfId="19412" xr:uid="{00000000-0005-0000-0000-0000BD0E0000}"/>
    <cellStyle name="Standard 9 6 2 3 2 3" xfId="32896" xr:uid="{00000000-0005-0000-0000-0000BD0E0000}"/>
    <cellStyle name="Standard 9 6 2 3 2 4" xfId="46387" xr:uid="{00000000-0005-0000-0000-0000BD0E0000}"/>
    <cellStyle name="Standard 9 6 2 3 3" xfId="9317" xr:uid="{00000000-0005-0000-0000-0000BD0E0000}"/>
    <cellStyle name="Standard 9 6 2 3 3 2" xfId="22768" xr:uid="{00000000-0005-0000-0000-0000BD0E0000}"/>
    <cellStyle name="Standard 9 6 2 3 3 3" xfId="36252" xr:uid="{00000000-0005-0000-0000-0000BD0E0000}"/>
    <cellStyle name="Standard 9 6 2 3 3 4" xfId="49743" xr:uid="{00000000-0005-0000-0000-0000BD0E0000}"/>
    <cellStyle name="Standard 9 6 2 3 4" xfId="12673" xr:uid="{00000000-0005-0000-0000-0000BD0E0000}"/>
    <cellStyle name="Standard 9 6 2 3 4 2" xfId="26124" xr:uid="{00000000-0005-0000-0000-0000BD0E0000}"/>
    <cellStyle name="Standard 9 6 2 3 4 3" xfId="39608" xr:uid="{00000000-0005-0000-0000-0000BD0E0000}"/>
    <cellStyle name="Standard 9 6 2 3 4 4" xfId="53099" xr:uid="{00000000-0005-0000-0000-0000BD0E0000}"/>
    <cellStyle name="Standard 9 6 2 3 5" xfId="16055" xr:uid="{00000000-0005-0000-0000-0000BD0E0000}"/>
    <cellStyle name="Standard 9 6 2 3 6" xfId="29539" xr:uid="{00000000-0005-0000-0000-0000BD0E0000}"/>
    <cellStyle name="Standard 9 6 2 3 7" xfId="43030" xr:uid="{00000000-0005-0000-0000-0000BD0E0000}"/>
    <cellStyle name="Standard 9 6 2 4" xfId="3705" xr:uid="{00000000-0005-0000-0000-0000BE0E0000}"/>
    <cellStyle name="Standard 9 6 2 4 2" xfId="7066" xr:uid="{00000000-0005-0000-0000-0000BE0E0000}"/>
    <cellStyle name="Standard 9 6 2 4 2 2" xfId="20517" xr:uid="{00000000-0005-0000-0000-0000BE0E0000}"/>
    <cellStyle name="Standard 9 6 2 4 2 3" xfId="34001" xr:uid="{00000000-0005-0000-0000-0000BE0E0000}"/>
    <cellStyle name="Standard 9 6 2 4 2 4" xfId="47492" xr:uid="{00000000-0005-0000-0000-0000BE0E0000}"/>
    <cellStyle name="Standard 9 6 2 4 3" xfId="10422" xr:uid="{00000000-0005-0000-0000-0000BE0E0000}"/>
    <cellStyle name="Standard 9 6 2 4 3 2" xfId="23873" xr:uid="{00000000-0005-0000-0000-0000BE0E0000}"/>
    <cellStyle name="Standard 9 6 2 4 3 3" xfId="37357" xr:uid="{00000000-0005-0000-0000-0000BE0E0000}"/>
    <cellStyle name="Standard 9 6 2 4 3 4" xfId="50848" xr:uid="{00000000-0005-0000-0000-0000BE0E0000}"/>
    <cellStyle name="Standard 9 6 2 4 4" xfId="13778" xr:uid="{00000000-0005-0000-0000-0000BE0E0000}"/>
    <cellStyle name="Standard 9 6 2 4 4 2" xfId="27229" xr:uid="{00000000-0005-0000-0000-0000BE0E0000}"/>
    <cellStyle name="Standard 9 6 2 4 4 3" xfId="40713" xr:uid="{00000000-0005-0000-0000-0000BE0E0000}"/>
    <cellStyle name="Standard 9 6 2 4 4 4" xfId="54204" xr:uid="{00000000-0005-0000-0000-0000BE0E0000}"/>
    <cellStyle name="Standard 9 6 2 4 5" xfId="17160" xr:uid="{00000000-0005-0000-0000-0000BE0E0000}"/>
    <cellStyle name="Standard 9 6 2 4 6" xfId="30644" xr:uid="{00000000-0005-0000-0000-0000BE0E0000}"/>
    <cellStyle name="Standard 9 6 2 4 7" xfId="44135" xr:uid="{00000000-0005-0000-0000-0000BE0E0000}"/>
    <cellStyle name="Standard 9 6 2 5" xfId="4285" xr:uid="{00000000-0005-0000-0000-0000BF0E0000}"/>
    <cellStyle name="Standard 9 6 2 5 2" xfId="7642" xr:uid="{00000000-0005-0000-0000-0000BF0E0000}"/>
    <cellStyle name="Standard 9 6 2 5 2 2" xfId="21093" xr:uid="{00000000-0005-0000-0000-0000BF0E0000}"/>
    <cellStyle name="Standard 9 6 2 5 2 3" xfId="34577" xr:uid="{00000000-0005-0000-0000-0000BF0E0000}"/>
    <cellStyle name="Standard 9 6 2 5 2 4" xfId="48068" xr:uid="{00000000-0005-0000-0000-0000BF0E0000}"/>
    <cellStyle name="Standard 9 6 2 5 3" xfId="10998" xr:uid="{00000000-0005-0000-0000-0000BF0E0000}"/>
    <cellStyle name="Standard 9 6 2 5 3 2" xfId="24449" xr:uid="{00000000-0005-0000-0000-0000BF0E0000}"/>
    <cellStyle name="Standard 9 6 2 5 3 3" xfId="37933" xr:uid="{00000000-0005-0000-0000-0000BF0E0000}"/>
    <cellStyle name="Standard 9 6 2 5 3 4" xfId="51424" xr:uid="{00000000-0005-0000-0000-0000BF0E0000}"/>
    <cellStyle name="Standard 9 6 2 5 4" xfId="14354" xr:uid="{00000000-0005-0000-0000-0000BF0E0000}"/>
    <cellStyle name="Standard 9 6 2 5 4 2" xfId="27805" xr:uid="{00000000-0005-0000-0000-0000BF0E0000}"/>
    <cellStyle name="Standard 9 6 2 5 4 3" xfId="41289" xr:uid="{00000000-0005-0000-0000-0000BF0E0000}"/>
    <cellStyle name="Standard 9 6 2 5 4 4" xfId="54780" xr:uid="{00000000-0005-0000-0000-0000BF0E0000}"/>
    <cellStyle name="Standard 9 6 2 5 5" xfId="17736" xr:uid="{00000000-0005-0000-0000-0000BF0E0000}"/>
    <cellStyle name="Standard 9 6 2 5 6" xfId="31220" xr:uid="{00000000-0005-0000-0000-0000BF0E0000}"/>
    <cellStyle name="Standard 9 6 2 5 7" xfId="44711" xr:uid="{00000000-0005-0000-0000-0000BF0E0000}"/>
    <cellStyle name="Standard 9 6 2 6" xfId="4835" xr:uid="{00000000-0005-0000-0000-0000BA0E0000}"/>
    <cellStyle name="Standard 9 6 2 6 2" xfId="18286" xr:uid="{00000000-0005-0000-0000-0000BA0E0000}"/>
    <cellStyle name="Standard 9 6 2 6 3" xfId="31770" xr:uid="{00000000-0005-0000-0000-0000BA0E0000}"/>
    <cellStyle name="Standard 9 6 2 6 4" xfId="45261" xr:uid="{00000000-0005-0000-0000-0000BA0E0000}"/>
    <cellStyle name="Standard 9 6 2 7" xfId="8191" xr:uid="{00000000-0005-0000-0000-0000BA0E0000}"/>
    <cellStyle name="Standard 9 6 2 7 2" xfId="21642" xr:uid="{00000000-0005-0000-0000-0000BA0E0000}"/>
    <cellStyle name="Standard 9 6 2 7 3" xfId="35126" xr:uid="{00000000-0005-0000-0000-0000BA0E0000}"/>
    <cellStyle name="Standard 9 6 2 7 4" xfId="48617" xr:uid="{00000000-0005-0000-0000-0000BA0E0000}"/>
    <cellStyle name="Standard 9 6 2 8" xfId="11547" xr:uid="{00000000-0005-0000-0000-0000BA0E0000}"/>
    <cellStyle name="Standard 9 6 2 8 2" xfId="24998" xr:uid="{00000000-0005-0000-0000-0000BA0E0000}"/>
    <cellStyle name="Standard 9 6 2 8 3" xfId="38482" xr:uid="{00000000-0005-0000-0000-0000BA0E0000}"/>
    <cellStyle name="Standard 9 6 2 8 4" xfId="51973" xr:uid="{00000000-0005-0000-0000-0000BA0E0000}"/>
    <cellStyle name="Standard 9 6 2 9" xfId="14928" xr:uid="{00000000-0005-0000-0000-0000BA0E0000}"/>
    <cellStyle name="Standard 9 6 3" xfId="1771" xr:uid="{00000000-0005-0000-0000-0000C00E0000}"/>
    <cellStyle name="Standard 9 6 3 2" xfId="2910" xr:uid="{00000000-0005-0000-0000-0000C10E0000}"/>
    <cellStyle name="Standard 9 6 3 2 2" xfId="6271" xr:uid="{00000000-0005-0000-0000-0000C10E0000}"/>
    <cellStyle name="Standard 9 6 3 2 2 2" xfId="19722" xr:uid="{00000000-0005-0000-0000-0000C10E0000}"/>
    <cellStyle name="Standard 9 6 3 2 2 3" xfId="33206" xr:uid="{00000000-0005-0000-0000-0000C10E0000}"/>
    <cellStyle name="Standard 9 6 3 2 2 4" xfId="46697" xr:uid="{00000000-0005-0000-0000-0000C10E0000}"/>
    <cellStyle name="Standard 9 6 3 2 3" xfId="9627" xr:uid="{00000000-0005-0000-0000-0000C10E0000}"/>
    <cellStyle name="Standard 9 6 3 2 3 2" xfId="23078" xr:uid="{00000000-0005-0000-0000-0000C10E0000}"/>
    <cellStyle name="Standard 9 6 3 2 3 3" xfId="36562" xr:uid="{00000000-0005-0000-0000-0000C10E0000}"/>
    <cellStyle name="Standard 9 6 3 2 3 4" xfId="50053" xr:uid="{00000000-0005-0000-0000-0000C10E0000}"/>
    <cellStyle name="Standard 9 6 3 2 4" xfId="12983" xr:uid="{00000000-0005-0000-0000-0000C10E0000}"/>
    <cellStyle name="Standard 9 6 3 2 4 2" xfId="26434" xr:uid="{00000000-0005-0000-0000-0000C10E0000}"/>
    <cellStyle name="Standard 9 6 3 2 4 3" xfId="39918" xr:uid="{00000000-0005-0000-0000-0000C10E0000}"/>
    <cellStyle name="Standard 9 6 3 2 4 4" xfId="53409" xr:uid="{00000000-0005-0000-0000-0000C10E0000}"/>
    <cellStyle name="Standard 9 6 3 2 5" xfId="16365" xr:uid="{00000000-0005-0000-0000-0000C10E0000}"/>
    <cellStyle name="Standard 9 6 3 2 6" xfId="29849" xr:uid="{00000000-0005-0000-0000-0000C10E0000}"/>
    <cellStyle name="Standard 9 6 3 2 7" xfId="43340" xr:uid="{00000000-0005-0000-0000-0000C10E0000}"/>
    <cellStyle name="Standard 9 6 3 3" xfId="5144" xr:uid="{00000000-0005-0000-0000-0000C00E0000}"/>
    <cellStyle name="Standard 9 6 3 3 2" xfId="18595" xr:uid="{00000000-0005-0000-0000-0000C00E0000}"/>
    <cellStyle name="Standard 9 6 3 3 3" xfId="32079" xr:uid="{00000000-0005-0000-0000-0000C00E0000}"/>
    <cellStyle name="Standard 9 6 3 3 4" xfId="45570" xr:uid="{00000000-0005-0000-0000-0000C00E0000}"/>
    <cellStyle name="Standard 9 6 3 4" xfId="8500" xr:uid="{00000000-0005-0000-0000-0000C00E0000}"/>
    <cellStyle name="Standard 9 6 3 4 2" xfId="21951" xr:uid="{00000000-0005-0000-0000-0000C00E0000}"/>
    <cellStyle name="Standard 9 6 3 4 3" xfId="35435" xr:uid="{00000000-0005-0000-0000-0000C00E0000}"/>
    <cellStyle name="Standard 9 6 3 4 4" xfId="48926" xr:uid="{00000000-0005-0000-0000-0000C00E0000}"/>
    <cellStyle name="Standard 9 6 3 5" xfId="11856" xr:uid="{00000000-0005-0000-0000-0000C00E0000}"/>
    <cellStyle name="Standard 9 6 3 5 2" xfId="25307" xr:uid="{00000000-0005-0000-0000-0000C00E0000}"/>
    <cellStyle name="Standard 9 6 3 5 3" xfId="38791" xr:uid="{00000000-0005-0000-0000-0000C00E0000}"/>
    <cellStyle name="Standard 9 6 3 5 4" xfId="52282" xr:uid="{00000000-0005-0000-0000-0000C00E0000}"/>
    <cellStyle name="Standard 9 6 3 6" xfId="15238" xr:uid="{00000000-0005-0000-0000-0000C00E0000}"/>
    <cellStyle name="Standard 9 6 3 7" xfId="28722" xr:uid="{00000000-0005-0000-0000-0000C00E0000}"/>
    <cellStyle name="Standard 9 6 3 8" xfId="42213" xr:uid="{00000000-0005-0000-0000-0000C00E0000}"/>
    <cellStyle name="Standard 9 6 4" xfId="2349" xr:uid="{00000000-0005-0000-0000-0000C20E0000}"/>
    <cellStyle name="Standard 9 6 4 2" xfId="5711" xr:uid="{00000000-0005-0000-0000-0000C20E0000}"/>
    <cellStyle name="Standard 9 6 4 2 2" xfId="19162" xr:uid="{00000000-0005-0000-0000-0000C20E0000}"/>
    <cellStyle name="Standard 9 6 4 2 3" xfId="32646" xr:uid="{00000000-0005-0000-0000-0000C20E0000}"/>
    <cellStyle name="Standard 9 6 4 2 4" xfId="46137" xr:uid="{00000000-0005-0000-0000-0000C20E0000}"/>
    <cellStyle name="Standard 9 6 4 3" xfId="9067" xr:uid="{00000000-0005-0000-0000-0000C20E0000}"/>
    <cellStyle name="Standard 9 6 4 3 2" xfId="22518" xr:uid="{00000000-0005-0000-0000-0000C20E0000}"/>
    <cellStyle name="Standard 9 6 4 3 3" xfId="36002" xr:uid="{00000000-0005-0000-0000-0000C20E0000}"/>
    <cellStyle name="Standard 9 6 4 3 4" xfId="49493" xr:uid="{00000000-0005-0000-0000-0000C20E0000}"/>
    <cellStyle name="Standard 9 6 4 4" xfId="12423" xr:uid="{00000000-0005-0000-0000-0000C20E0000}"/>
    <cellStyle name="Standard 9 6 4 4 2" xfId="25874" xr:uid="{00000000-0005-0000-0000-0000C20E0000}"/>
    <cellStyle name="Standard 9 6 4 4 3" xfId="39358" xr:uid="{00000000-0005-0000-0000-0000C20E0000}"/>
    <cellStyle name="Standard 9 6 4 4 4" xfId="52849" xr:uid="{00000000-0005-0000-0000-0000C20E0000}"/>
    <cellStyle name="Standard 9 6 4 5" xfId="15805" xr:uid="{00000000-0005-0000-0000-0000C20E0000}"/>
    <cellStyle name="Standard 9 6 4 6" xfId="29289" xr:uid="{00000000-0005-0000-0000-0000C20E0000}"/>
    <cellStyle name="Standard 9 6 4 7" xfId="42780" xr:uid="{00000000-0005-0000-0000-0000C20E0000}"/>
    <cellStyle name="Standard 9 6 5" xfId="3455" xr:uid="{00000000-0005-0000-0000-0000C30E0000}"/>
    <cellStyle name="Standard 9 6 5 2" xfId="6816" xr:uid="{00000000-0005-0000-0000-0000C30E0000}"/>
    <cellStyle name="Standard 9 6 5 2 2" xfId="20267" xr:uid="{00000000-0005-0000-0000-0000C30E0000}"/>
    <cellStyle name="Standard 9 6 5 2 3" xfId="33751" xr:uid="{00000000-0005-0000-0000-0000C30E0000}"/>
    <cellStyle name="Standard 9 6 5 2 4" xfId="47242" xr:uid="{00000000-0005-0000-0000-0000C30E0000}"/>
    <cellStyle name="Standard 9 6 5 3" xfId="10172" xr:uid="{00000000-0005-0000-0000-0000C30E0000}"/>
    <cellStyle name="Standard 9 6 5 3 2" xfId="23623" xr:uid="{00000000-0005-0000-0000-0000C30E0000}"/>
    <cellStyle name="Standard 9 6 5 3 3" xfId="37107" xr:uid="{00000000-0005-0000-0000-0000C30E0000}"/>
    <cellStyle name="Standard 9 6 5 3 4" xfId="50598" xr:uid="{00000000-0005-0000-0000-0000C30E0000}"/>
    <cellStyle name="Standard 9 6 5 4" xfId="13528" xr:uid="{00000000-0005-0000-0000-0000C30E0000}"/>
    <cellStyle name="Standard 9 6 5 4 2" xfId="26979" xr:uid="{00000000-0005-0000-0000-0000C30E0000}"/>
    <cellStyle name="Standard 9 6 5 4 3" xfId="40463" xr:uid="{00000000-0005-0000-0000-0000C30E0000}"/>
    <cellStyle name="Standard 9 6 5 4 4" xfId="53954" xr:uid="{00000000-0005-0000-0000-0000C30E0000}"/>
    <cellStyle name="Standard 9 6 5 5" xfId="16910" xr:uid="{00000000-0005-0000-0000-0000C30E0000}"/>
    <cellStyle name="Standard 9 6 5 6" xfId="30394" xr:uid="{00000000-0005-0000-0000-0000C30E0000}"/>
    <cellStyle name="Standard 9 6 5 7" xfId="43885" xr:uid="{00000000-0005-0000-0000-0000C30E0000}"/>
    <cellStyle name="Standard 9 6 6" xfId="4035" xr:uid="{00000000-0005-0000-0000-0000C40E0000}"/>
    <cellStyle name="Standard 9 6 6 2" xfId="7392" xr:uid="{00000000-0005-0000-0000-0000C40E0000}"/>
    <cellStyle name="Standard 9 6 6 2 2" xfId="20843" xr:uid="{00000000-0005-0000-0000-0000C40E0000}"/>
    <cellStyle name="Standard 9 6 6 2 3" xfId="34327" xr:uid="{00000000-0005-0000-0000-0000C40E0000}"/>
    <cellStyle name="Standard 9 6 6 2 4" xfId="47818" xr:uid="{00000000-0005-0000-0000-0000C40E0000}"/>
    <cellStyle name="Standard 9 6 6 3" xfId="10748" xr:uid="{00000000-0005-0000-0000-0000C40E0000}"/>
    <cellStyle name="Standard 9 6 6 3 2" xfId="24199" xr:uid="{00000000-0005-0000-0000-0000C40E0000}"/>
    <cellStyle name="Standard 9 6 6 3 3" xfId="37683" xr:uid="{00000000-0005-0000-0000-0000C40E0000}"/>
    <cellStyle name="Standard 9 6 6 3 4" xfId="51174" xr:uid="{00000000-0005-0000-0000-0000C40E0000}"/>
    <cellStyle name="Standard 9 6 6 4" xfId="14104" xr:uid="{00000000-0005-0000-0000-0000C40E0000}"/>
    <cellStyle name="Standard 9 6 6 4 2" xfId="27555" xr:uid="{00000000-0005-0000-0000-0000C40E0000}"/>
    <cellStyle name="Standard 9 6 6 4 3" xfId="41039" xr:uid="{00000000-0005-0000-0000-0000C40E0000}"/>
    <cellStyle name="Standard 9 6 6 4 4" xfId="54530" xr:uid="{00000000-0005-0000-0000-0000C40E0000}"/>
    <cellStyle name="Standard 9 6 6 5" xfId="17486" xr:uid="{00000000-0005-0000-0000-0000C40E0000}"/>
    <cellStyle name="Standard 9 6 6 6" xfId="30970" xr:uid="{00000000-0005-0000-0000-0000C40E0000}"/>
    <cellStyle name="Standard 9 6 6 7" xfId="44461" xr:uid="{00000000-0005-0000-0000-0000C40E0000}"/>
    <cellStyle name="Standard 9 6 7" xfId="4585" xr:uid="{00000000-0005-0000-0000-0000B90E0000}"/>
    <cellStyle name="Standard 9 6 7 2" xfId="18036" xr:uid="{00000000-0005-0000-0000-0000B90E0000}"/>
    <cellStyle name="Standard 9 6 7 3" xfId="31520" xr:uid="{00000000-0005-0000-0000-0000B90E0000}"/>
    <cellStyle name="Standard 9 6 7 4" xfId="45011" xr:uid="{00000000-0005-0000-0000-0000B90E0000}"/>
    <cellStyle name="Standard 9 6 8" xfId="7941" xr:uid="{00000000-0005-0000-0000-0000B90E0000}"/>
    <cellStyle name="Standard 9 6 8 2" xfId="21392" xr:uid="{00000000-0005-0000-0000-0000B90E0000}"/>
    <cellStyle name="Standard 9 6 8 3" xfId="34876" xr:uid="{00000000-0005-0000-0000-0000B90E0000}"/>
    <cellStyle name="Standard 9 6 8 4" xfId="48367" xr:uid="{00000000-0005-0000-0000-0000B90E0000}"/>
    <cellStyle name="Standard 9 6 9" xfId="11297" xr:uid="{00000000-0005-0000-0000-0000B90E0000}"/>
    <cellStyle name="Standard 9 6 9 2" xfId="24748" xr:uid="{00000000-0005-0000-0000-0000B90E0000}"/>
    <cellStyle name="Standard 9 6 9 3" xfId="38232" xr:uid="{00000000-0005-0000-0000-0000B90E0000}"/>
    <cellStyle name="Standard 9 6 9 4" xfId="51723" xr:uid="{00000000-0005-0000-0000-0000B90E0000}"/>
    <cellStyle name="Standard 9 7" xfId="1301" xr:uid="{00000000-0005-0000-0000-0000C50E0000}"/>
    <cellStyle name="Standard 9 7 10" xfId="14774" xr:uid="{00000000-0005-0000-0000-0000C50E0000}"/>
    <cellStyle name="Standard 9 7 11" xfId="28257" xr:uid="{00000000-0005-0000-0000-0000C50E0000}"/>
    <cellStyle name="Standard 9 7 12" xfId="41748" xr:uid="{00000000-0005-0000-0000-0000C50E0000}"/>
    <cellStyle name="Standard 9 7 2" xfId="1539" xr:uid="{00000000-0005-0000-0000-0000C60E0000}"/>
    <cellStyle name="Standard 9 7 2 10" xfId="28507" xr:uid="{00000000-0005-0000-0000-0000C60E0000}"/>
    <cellStyle name="Standard 9 7 2 11" xfId="41998" xr:uid="{00000000-0005-0000-0000-0000C60E0000}"/>
    <cellStyle name="Standard 9 7 2 2" xfId="2115" xr:uid="{00000000-0005-0000-0000-0000C70E0000}"/>
    <cellStyle name="Standard 9 7 2 2 2" xfId="3256" xr:uid="{00000000-0005-0000-0000-0000C80E0000}"/>
    <cellStyle name="Standard 9 7 2 2 2 2" xfId="6617" xr:uid="{00000000-0005-0000-0000-0000C80E0000}"/>
    <cellStyle name="Standard 9 7 2 2 2 2 2" xfId="20068" xr:uid="{00000000-0005-0000-0000-0000C80E0000}"/>
    <cellStyle name="Standard 9 7 2 2 2 2 3" xfId="33552" xr:uid="{00000000-0005-0000-0000-0000C80E0000}"/>
    <cellStyle name="Standard 9 7 2 2 2 2 4" xfId="47043" xr:uid="{00000000-0005-0000-0000-0000C80E0000}"/>
    <cellStyle name="Standard 9 7 2 2 2 3" xfId="9973" xr:uid="{00000000-0005-0000-0000-0000C80E0000}"/>
    <cellStyle name="Standard 9 7 2 2 2 3 2" xfId="23424" xr:uid="{00000000-0005-0000-0000-0000C80E0000}"/>
    <cellStyle name="Standard 9 7 2 2 2 3 3" xfId="36908" xr:uid="{00000000-0005-0000-0000-0000C80E0000}"/>
    <cellStyle name="Standard 9 7 2 2 2 3 4" xfId="50399" xr:uid="{00000000-0005-0000-0000-0000C80E0000}"/>
    <cellStyle name="Standard 9 7 2 2 2 4" xfId="13329" xr:uid="{00000000-0005-0000-0000-0000C80E0000}"/>
    <cellStyle name="Standard 9 7 2 2 2 4 2" xfId="26780" xr:uid="{00000000-0005-0000-0000-0000C80E0000}"/>
    <cellStyle name="Standard 9 7 2 2 2 4 3" xfId="40264" xr:uid="{00000000-0005-0000-0000-0000C80E0000}"/>
    <cellStyle name="Standard 9 7 2 2 2 4 4" xfId="53755" xr:uid="{00000000-0005-0000-0000-0000C80E0000}"/>
    <cellStyle name="Standard 9 7 2 2 2 5" xfId="16711" xr:uid="{00000000-0005-0000-0000-0000C80E0000}"/>
    <cellStyle name="Standard 9 7 2 2 2 6" xfId="30195" xr:uid="{00000000-0005-0000-0000-0000C80E0000}"/>
    <cellStyle name="Standard 9 7 2 2 2 7" xfId="43686" xr:uid="{00000000-0005-0000-0000-0000C80E0000}"/>
    <cellStyle name="Standard 9 7 2 2 3" xfId="5490" xr:uid="{00000000-0005-0000-0000-0000C70E0000}"/>
    <cellStyle name="Standard 9 7 2 2 3 2" xfId="18941" xr:uid="{00000000-0005-0000-0000-0000C70E0000}"/>
    <cellStyle name="Standard 9 7 2 2 3 3" xfId="32425" xr:uid="{00000000-0005-0000-0000-0000C70E0000}"/>
    <cellStyle name="Standard 9 7 2 2 3 4" xfId="45916" xr:uid="{00000000-0005-0000-0000-0000C70E0000}"/>
    <cellStyle name="Standard 9 7 2 2 4" xfId="8846" xr:uid="{00000000-0005-0000-0000-0000C70E0000}"/>
    <cellStyle name="Standard 9 7 2 2 4 2" xfId="22297" xr:uid="{00000000-0005-0000-0000-0000C70E0000}"/>
    <cellStyle name="Standard 9 7 2 2 4 3" xfId="35781" xr:uid="{00000000-0005-0000-0000-0000C70E0000}"/>
    <cellStyle name="Standard 9 7 2 2 4 4" xfId="49272" xr:uid="{00000000-0005-0000-0000-0000C70E0000}"/>
    <cellStyle name="Standard 9 7 2 2 5" xfId="12202" xr:uid="{00000000-0005-0000-0000-0000C70E0000}"/>
    <cellStyle name="Standard 9 7 2 2 5 2" xfId="25653" xr:uid="{00000000-0005-0000-0000-0000C70E0000}"/>
    <cellStyle name="Standard 9 7 2 2 5 3" xfId="39137" xr:uid="{00000000-0005-0000-0000-0000C70E0000}"/>
    <cellStyle name="Standard 9 7 2 2 5 4" xfId="52628" xr:uid="{00000000-0005-0000-0000-0000C70E0000}"/>
    <cellStyle name="Standard 9 7 2 2 6" xfId="15584" xr:uid="{00000000-0005-0000-0000-0000C70E0000}"/>
    <cellStyle name="Standard 9 7 2 2 7" xfId="29068" xr:uid="{00000000-0005-0000-0000-0000C70E0000}"/>
    <cellStyle name="Standard 9 7 2 2 8" xfId="42559" xr:uid="{00000000-0005-0000-0000-0000C70E0000}"/>
    <cellStyle name="Standard 9 7 2 3" xfId="2696" xr:uid="{00000000-0005-0000-0000-0000C90E0000}"/>
    <cellStyle name="Standard 9 7 2 3 2" xfId="6057" xr:uid="{00000000-0005-0000-0000-0000C90E0000}"/>
    <cellStyle name="Standard 9 7 2 3 2 2" xfId="19508" xr:uid="{00000000-0005-0000-0000-0000C90E0000}"/>
    <cellStyle name="Standard 9 7 2 3 2 3" xfId="32992" xr:uid="{00000000-0005-0000-0000-0000C90E0000}"/>
    <cellStyle name="Standard 9 7 2 3 2 4" xfId="46483" xr:uid="{00000000-0005-0000-0000-0000C90E0000}"/>
    <cellStyle name="Standard 9 7 2 3 3" xfId="9413" xr:uid="{00000000-0005-0000-0000-0000C90E0000}"/>
    <cellStyle name="Standard 9 7 2 3 3 2" xfId="22864" xr:uid="{00000000-0005-0000-0000-0000C90E0000}"/>
    <cellStyle name="Standard 9 7 2 3 3 3" xfId="36348" xr:uid="{00000000-0005-0000-0000-0000C90E0000}"/>
    <cellStyle name="Standard 9 7 2 3 3 4" xfId="49839" xr:uid="{00000000-0005-0000-0000-0000C90E0000}"/>
    <cellStyle name="Standard 9 7 2 3 4" xfId="12769" xr:uid="{00000000-0005-0000-0000-0000C90E0000}"/>
    <cellStyle name="Standard 9 7 2 3 4 2" xfId="26220" xr:uid="{00000000-0005-0000-0000-0000C90E0000}"/>
    <cellStyle name="Standard 9 7 2 3 4 3" xfId="39704" xr:uid="{00000000-0005-0000-0000-0000C90E0000}"/>
    <cellStyle name="Standard 9 7 2 3 4 4" xfId="53195" xr:uid="{00000000-0005-0000-0000-0000C90E0000}"/>
    <cellStyle name="Standard 9 7 2 3 5" xfId="16151" xr:uid="{00000000-0005-0000-0000-0000C90E0000}"/>
    <cellStyle name="Standard 9 7 2 3 6" xfId="29635" xr:uid="{00000000-0005-0000-0000-0000C90E0000}"/>
    <cellStyle name="Standard 9 7 2 3 7" xfId="43126" xr:uid="{00000000-0005-0000-0000-0000C90E0000}"/>
    <cellStyle name="Standard 9 7 2 4" xfId="3801" xr:uid="{00000000-0005-0000-0000-0000CA0E0000}"/>
    <cellStyle name="Standard 9 7 2 4 2" xfId="7162" xr:uid="{00000000-0005-0000-0000-0000CA0E0000}"/>
    <cellStyle name="Standard 9 7 2 4 2 2" xfId="20613" xr:uid="{00000000-0005-0000-0000-0000CA0E0000}"/>
    <cellStyle name="Standard 9 7 2 4 2 3" xfId="34097" xr:uid="{00000000-0005-0000-0000-0000CA0E0000}"/>
    <cellStyle name="Standard 9 7 2 4 2 4" xfId="47588" xr:uid="{00000000-0005-0000-0000-0000CA0E0000}"/>
    <cellStyle name="Standard 9 7 2 4 3" xfId="10518" xr:uid="{00000000-0005-0000-0000-0000CA0E0000}"/>
    <cellStyle name="Standard 9 7 2 4 3 2" xfId="23969" xr:uid="{00000000-0005-0000-0000-0000CA0E0000}"/>
    <cellStyle name="Standard 9 7 2 4 3 3" xfId="37453" xr:uid="{00000000-0005-0000-0000-0000CA0E0000}"/>
    <cellStyle name="Standard 9 7 2 4 3 4" xfId="50944" xr:uid="{00000000-0005-0000-0000-0000CA0E0000}"/>
    <cellStyle name="Standard 9 7 2 4 4" xfId="13874" xr:uid="{00000000-0005-0000-0000-0000CA0E0000}"/>
    <cellStyle name="Standard 9 7 2 4 4 2" xfId="27325" xr:uid="{00000000-0005-0000-0000-0000CA0E0000}"/>
    <cellStyle name="Standard 9 7 2 4 4 3" xfId="40809" xr:uid="{00000000-0005-0000-0000-0000CA0E0000}"/>
    <cellStyle name="Standard 9 7 2 4 4 4" xfId="54300" xr:uid="{00000000-0005-0000-0000-0000CA0E0000}"/>
    <cellStyle name="Standard 9 7 2 4 5" xfId="17256" xr:uid="{00000000-0005-0000-0000-0000CA0E0000}"/>
    <cellStyle name="Standard 9 7 2 4 6" xfId="30740" xr:uid="{00000000-0005-0000-0000-0000CA0E0000}"/>
    <cellStyle name="Standard 9 7 2 4 7" xfId="44231" xr:uid="{00000000-0005-0000-0000-0000CA0E0000}"/>
    <cellStyle name="Standard 9 7 2 5" xfId="4381" xr:uid="{00000000-0005-0000-0000-0000CB0E0000}"/>
    <cellStyle name="Standard 9 7 2 5 2" xfId="7738" xr:uid="{00000000-0005-0000-0000-0000CB0E0000}"/>
    <cellStyle name="Standard 9 7 2 5 2 2" xfId="21189" xr:uid="{00000000-0005-0000-0000-0000CB0E0000}"/>
    <cellStyle name="Standard 9 7 2 5 2 3" xfId="34673" xr:uid="{00000000-0005-0000-0000-0000CB0E0000}"/>
    <cellStyle name="Standard 9 7 2 5 2 4" xfId="48164" xr:uid="{00000000-0005-0000-0000-0000CB0E0000}"/>
    <cellStyle name="Standard 9 7 2 5 3" xfId="11094" xr:uid="{00000000-0005-0000-0000-0000CB0E0000}"/>
    <cellStyle name="Standard 9 7 2 5 3 2" xfId="24545" xr:uid="{00000000-0005-0000-0000-0000CB0E0000}"/>
    <cellStyle name="Standard 9 7 2 5 3 3" xfId="38029" xr:uid="{00000000-0005-0000-0000-0000CB0E0000}"/>
    <cellStyle name="Standard 9 7 2 5 3 4" xfId="51520" xr:uid="{00000000-0005-0000-0000-0000CB0E0000}"/>
    <cellStyle name="Standard 9 7 2 5 4" xfId="14450" xr:uid="{00000000-0005-0000-0000-0000CB0E0000}"/>
    <cellStyle name="Standard 9 7 2 5 4 2" xfId="27901" xr:uid="{00000000-0005-0000-0000-0000CB0E0000}"/>
    <cellStyle name="Standard 9 7 2 5 4 3" xfId="41385" xr:uid="{00000000-0005-0000-0000-0000CB0E0000}"/>
    <cellStyle name="Standard 9 7 2 5 4 4" xfId="54876" xr:uid="{00000000-0005-0000-0000-0000CB0E0000}"/>
    <cellStyle name="Standard 9 7 2 5 5" xfId="17832" xr:uid="{00000000-0005-0000-0000-0000CB0E0000}"/>
    <cellStyle name="Standard 9 7 2 5 6" xfId="31316" xr:uid="{00000000-0005-0000-0000-0000CB0E0000}"/>
    <cellStyle name="Standard 9 7 2 5 7" xfId="44807" xr:uid="{00000000-0005-0000-0000-0000CB0E0000}"/>
    <cellStyle name="Standard 9 7 2 6" xfId="4931" xr:uid="{00000000-0005-0000-0000-0000C60E0000}"/>
    <cellStyle name="Standard 9 7 2 6 2" xfId="18382" xr:uid="{00000000-0005-0000-0000-0000C60E0000}"/>
    <cellStyle name="Standard 9 7 2 6 3" xfId="31866" xr:uid="{00000000-0005-0000-0000-0000C60E0000}"/>
    <cellStyle name="Standard 9 7 2 6 4" xfId="45357" xr:uid="{00000000-0005-0000-0000-0000C60E0000}"/>
    <cellStyle name="Standard 9 7 2 7" xfId="8287" xr:uid="{00000000-0005-0000-0000-0000C60E0000}"/>
    <cellStyle name="Standard 9 7 2 7 2" xfId="21738" xr:uid="{00000000-0005-0000-0000-0000C60E0000}"/>
    <cellStyle name="Standard 9 7 2 7 3" xfId="35222" xr:uid="{00000000-0005-0000-0000-0000C60E0000}"/>
    <cellStyle name="Standard 9 7 2 7 4" xfId="48713" xr:uid="{00000000-0005-0000-0000-0000C60E0000}"/>
    <cellStyle name="Standard 9 7 2 8" xfId="11643" xr:uid="{00000000-0005-0000-0000-0000C60E0000}"/>
    <cellStyle name="Standard 9 7 2 8 2" xfId="25094" xr:uid="{00000000-0005-0000-0000-0000C60E0000}"/>
    <cellStyle name="Standard 9 7 2 8 3" xfId="38578" xr:uid="{00000000-0005-0000-0000-0000C60E0000}"/>
    <cellStyle name="Standard 9 7 2 8 4" xfId="52069" xr:uid="{00000000-0005-0000-0000-0000C60E0000}"/>
    <cellStyle name="Standard 9 7 2 9" xfId="15024" xr:uid="{00000000-0005-0000-0000-0000C60E0000}"/>
    <cellStyle name="Standard 9 7 3" xfId="1866" xr:uid="{00000000-0005-0000-0000-0000CC0E0000}"/>
    <cellStyle name="Standard 9 7 3 2" xfId="3006" xr:uid="{00000000-0005-0000-0000-0000CD0E0000}"/>
    <cellStyle name="Standard 9 7 3 2 2" xfId="6367" xr:uid="{00000000-0005-0000-0000-0000CD0E0000}"/>
    <cellStyle name="Standard 9 7 3 2 2 2" xfId="19818" xr:uid="{00000000-0005-0000-0000-0000CD0E0000}"/>
    <cellStyle name="Standard 9 7 3 2 2 3" xfId="33302" xr:uid="{00000000-0005-0000-0000-0000CD0E0000}"/>
    <cellStyle name="Standard 9 7 3 2 2 4" xfId="46793" xr:uid="{00000000-0005-0000-0000-0000CD0E0000}"/>
    <cellStyle name="Standard 9 7 3 2 3" xfId="9723" xr:uid="{00000000-0005-0000-0000-0000CD0E0000}"/>
    <cellStyle name="Standard 9 7 3 2 3 2" xfId="23174" xr:uid="{00000000-0005-0000-0000-0000CD0E0000}"/>
    <cellStyle name="Standard 9 7 3 2 3 3" xfId="36658" xr:uid="{00000000-0005-0000-0000-0000CD0E0000}"/>
    <cellStyle name="Standard 9 7 3 2 3 4" xfId="50149" xr:uid="{00000000-0005-0000-0000-0000CD0E0000}"/>
    <cellStyle name="Standard 9 7 3 2 4" xfId="13079" xr:uid="{00000000-0005-0000-0000-0000CD0E0000}"/>
    <cellStyle name="Standard 9 7 3 2 4 2" xfId="26530" xr:uid="{00000000-0005-0000-0000-0000CD0E0000}"/>
    <cellStyle name="Standard 9 7 3 2 4 3" xfId="40014" xr:uid="{00000000-0005-0000-0000-0000CD0E0000}"/>
    <cellStyle name="Standard 9 7 3 2 4 4" xfId="53505" xr:uid="{00000000-0005-0000-0000-0000CD0E0000}"/>
    <cellStyle name="Standard 9 7 3 2 5" xfId="16461" xr:uid="{00000000-0005-0000-0000-0000CD0E0000}"/>
    <cellStyle name="Standard 9 7 3 2 6" xfId="29945" xr:uid="{00000000-0005-0000-0000-0000CD0E0000}"/>
    <cellStyle name="Standard 9 7 3 2 7" xfId="43436" xr:uid="{00000000-0005-0000-0000-0000CD0E0000}"/>
    <cellStyle name="Standard 9 7 3 3" xfId="5240" xr:uid="{00000000-0005-0000-0000-0000CC0E0000}"/>
    <cellStyle name="Standard 9 7 3 3 2" xfId="18691" xr:uid="{00000000-0005-0000-0000-0000CC0E0000}"/>
    <cellStyle name="Standard 9 7 3 3 3" xfId="32175" xr:uid="{00000000-0005-0000-0000-0000CC0E0000}"/>
    <cellStyle name="Standard 9 7 3 3 4" xfId="45666" xr:uid="{00000000-0005-0000-0000-0000CC0E0000}"/>
    <cellStyle name="Standard 9 7 3 4" xfId="8596" xr:uid="{00000000-0005-0000-0000-0000CC0E0000}"/>
    <cellStyle name="Standard 9 7 3 4 2" xfId="22047" xr:uid="{00000000-0005-0000-0000-0000CC0E0000}"/>
    <cellStyle name="Standard 9 7 3 4 3" xfId="35531" xr:uid="{00000000-0005-0000-0000-0000CC0E0000}"/>
    <cellStyle name="Standard 9 7 3 4 4" xfId="49022" xr:uid="{00000000-0005-0000-0000-0000CC0E0000}"/>
    <cellStyle name="Standard 9 7 3 5" xfId="11952" xr:uid="{00000000-0005-0000-0000-0000CC0E0000}"/>
    <cellStyle name="Standard 9 7 3 5 2" xfId="25403" xr:uid="{00000000-0005-0000-0000-0000CC0E0000}"/>
    <cellStyle name="Standard 9 7 3 5 3" xfId="38887" xr:uid="{00000000-0005-0000-0000-0000CC0E0000}"/>
    <cellStyle name="Standard 9 7 3 5 4" xfId="52378" xr:uid="{00000000-0005-0000-0000-0000CC0E0000}"/>
    <cellStyle name="Standard 9 7 3 6" xfId="15334" xr:uid="{00000000-0005-0000-0000-0000CC0E0000}"/>
    <cellStyle name="Standard 9 7 3 7" xfId="28818" xr:uid="{00000000-0005-0000-0000-0000CC0E0000}"/>
    <cellStyle name="Standard 9 7 3 8" xfId="42309" xr:uid="{00000000-0005-0000-0000-0000CC0E0000}"/>
    <cellStyle name="Standard 9 7 4" xfId="2445" xr:uid="{00000000-0005-0000-0000-0000CE0E0000}"/>
    <cellStyle name="Standard 9 7 4 2" xfId="5807" xr:uid="{00000000-0005-0000-0000-0000CE0E0000}"/>
    <cellStyle name="Standard 9 7 4 2 2" xfId="19258" xr:uid="{00000000-0005-0000-0000-0000CE0E0000}"/>
    <cellStyle name="Standard 9 7 4 2 3" xfId="32742" xr:uid="{00000000-0005-0000-0000-0000CE0E0000}"/>
    <cellStyle name="Standard 9 7 4 2 4" xfId="46233" xr:uid="{00000000-0005-0000-0000-0000CE0E0000}"/>
    <cellStyle name="Standard 9 7 4 3" xfId="9163" xr:uid="{00000000-0005-0000-0000-0000CE0E0000}"/>
    <cellStyle name="Standard 9 7 4 3 2" xfId="22614" xr:uid="{00000000-0005-0000-0000-0000CE0E0000}"/>
    <cellStyle name="Standard 9 7 4 3 3" xfId="36098" xr:uid="{00000000-0005-0000-0000-0000CE0E0000}"/>
    <cellStyle name="Standard 9 7 4 3 4" xfId="49589" xr:uid="{00000000-0005-0000-0000-0000CE0E0000}"/>
    <cellStyle name="Standard 9 7 4 4" xfId="12519" xr:uid="{00000000-0005-0000-0000-0000CE0E0000}"/>
    <cellStyle name="Standard 9 7 4 4 2" xfId="25970" xr:uid="{00000000-0005-0000-0000-0000CE0E0000}"/>
    <cellStyle name="Standard 9 7 4 4 3" xfId="39454" xr:uid="{00000000-0005-0000-0000-0000CE0E0000}"/>
    <cellStyle name="Standard 9 7 4 4 4" xfId="52945" xr:uid="{00000000-0005-0000-0000-0000CE0E0000}"/>
    <cellStyle name="Standard 9 7 4 5" xfId="15901" xr:uid="{00000000-0005-0000-0000-0000CE0E0000}"/>
    <cellStyle name="Standard 9 7 4 6" xfId="29385" xr:uid="{00000000-0005-0000-0000-0000CE0E0000}"/>
    <cellStyle name="Standard 9 7 4 7" xfId="42876" xr:uid="{00000000-0005-0000-0000-0000CE0E0000}"/>
    <cellStyle name="Standard 9 7 5" xfId="3551" xr:uid="{00000000-0005-0000-0000-0000CF0E0000}"/>
    <cellStyle name="Standard 9 7 5 2" xfId="6912" xr:uid="{00000000-0005-0000-0000-0000CF0E0000}"/>
    <cellStyle name="Standard 9 7 5 2 2" xfId="20363" xr:uid="{00000000-0005-0000-0000-0000CF0E0000}"/>
    <cellStyle name="Standard 9 7 5 2 3" xfId="33847" xr:uid="{00000000-0005-0000-0000-0000CF0E0000}"/>
    <cellStyle name="Standard 9 7 5 2 4" xfId="47338" xr:uid="{00000000-0005-0000-0000-0000CF0E0000}"/>
    <cellStyle name="Standard 9 7 5 3" xfId="10268" xr:uid="{00000000-0005-0000-0000-0000CF0E0000}"/>
    <cellStyle name="Standard 9 7 5 3 2" xfId="23719" xr:uid="{00000000-0005-0000-0000-0000CF0E0000}"/>
    <cellStyle name="Standard 9 7 5 3 3" xfId="37203" xr:uid="{00000000-0005-0000-0000-0000CF0E0000}"/>
    <cellStyle name="Standard 9 7 5 3 4" xfId="50694" xr:uid="{00000000-0005-0000-0000-0000CF0E0000}"/>
    <cellStyle name="Standard 9 7 5 4" xfId="13624" xr:uid="{00000000-0005-0000-0000-0000CF0E0000}"/>
    <cellStyle name="Standard 9 7 5 4 2" xfId="27075" xr:uid="{00000000-0005-0000-0000-0000CF0E0000}"/>
    <cellStyle name="Standard 9 7 5 4 3" xfId="40559" xr:uid="{00000000-0005-0000-0000-0000CF0E0000}"/>
    <cellStyle name="Standard 9 7 5 4 4" xfId="54050" xr:uid="{00000000-0005-0000-0000-0000CF0E0000}"/>
    <cellStyle name="Standard 9 7 5 5" xfId="17006" xr:uid="{00000000-0005-0000-0000-0000CF0E0000}"/>
    <cellStyle name="Standard 9 7 5 6" xfId="30490" xr:uid="{00000000-0005-0000-0000-0000CF0E0000}"/>
    <cellStyle name="Standard 9 7 5 7" xfId="43981" xr:uid="{00000000-0005-0000-0000-0000CF0E0000}"/>
    <cellStyle name="Standard 9 7 6" xfId="4131" xr:uid="{00000000-0005-0000-0000-0000D00E0000}"/>
    <cellStyle name="Standard 9 7 6 2" xfId="7488" xr:uid="{00000000-0005-0000-0000-0000D00E0000}"/>
    <cellStyle name="Standard 9 7 6 2 2" xfId="20939" xr:uid="{00000000-0005-0000-0000-0000D00E0000}"/>
    <cellStyle name="Standard 9 7 6 2 3" xfId="34423" xr:uid="{00000000-0005-0000-0000-0000D00E0000}"/>
    <cellStyle name="Standard 9 7 6 2 4" xfId="47914" xr:uid="{00000000-0005-0000-0000-0000D00E0000}"/>
    <cellStyle name="Standard 9 7 6 3" xfId="10844" xr:uid="{00000000-0005-0000-0000-0000D00E0000}"/>
    <cellStyle name="Standard 9 7 6 3 2" xfId="24295" xr:uid="{00000000-0005-0000-0000-0000D00E0000}"/>
    <cellStyle name="Standard 9 7 6 3 3" xfId="37779" xr:uid="{00000000-0005-0000-0000-0000D00E0000}"/>
    <cellStyle name="Standard 9 7 6 3 4" xfId="51270" xr:uid="{00000000-0005-0000-0000-0000D00E0000}"/>
    <cellStyle name="Standard 9 7 6 4" xfId="14200" xr:uid="{00000000-0005-0000-0000-0000D00E0000}"/>
    <cellStyle name="Standard 9 7 6 4 2" xfId="27651" xr:uid="{00000000-0005-0000-0000-0000D00E0000}"/>
    <cellStyle name="Standard 9 7 6 4 3" xfId="41135" xr:uid="{00000000-0005-0000-0000-0000D00E0000}"/>
    <cellStyle name="Standard 9 7 6 4 4" xfId="54626" xr:uid="{00000000-0005-0000-0000-0000D00E0000}"/>
    <cellStyle name="Standard 9 7 6 5" xfId="17582" xr:uid="{00000000-0005-0000-0000-0000D00E0000}"/>
    <cellStyle name="Standard 9 7 6 6" xfId="31066" xr:uid="{00000000-0005-0000-0000-0000D00E0000}"/>
    <cellStyle name="Standard 9 7 6 7" xfId="44557" xr:uid="{00000000-0005-0000-0000-0000D00E0000}"/>
    <cellStyle name="Standard 9 7 7" xfId="4681" xr:uid="{00000000-0005-0000-0000-0000C50E0000}"/>
    <cellStyle name="Standard 9 7 7 2" xfId="18132" xr:uid="{00000000-0005-0000-0000-0000C50E0000}"/>
    <cellStyle name="Standard 9 7 7 3" xfId="31616" xr:uid="{00000000-0005-0000-0000-0000C50E0000}"/>
    <cellStyle name="Standard 9 7 7 4" xfId="45107" xr:uid="{00000000-0005-0000-0000-0000C50E0000}"/>
    <cellStyle name="Standard 9 7 8" xfId="8037" xr:uid="{00000000-0005-0000-0000-0000C50E0000}"/>
    <cellStyle name="Standard 9 7 8 2" xfId="21488" xr:uid="{00000000-0005-0000-0000-0000C50E0000}"/>
    <cellStyle name="Standard 9 7 8 3" xfId="34972" xr:uid="{00000000-0005-0000-0000-0000C50E0000}"/>
    <cellStyle name="Standard 9 7 8 4" xfId="48463" xr:uid="{00000000-0005-0000-0000-0000C50E0000}"/>
    <cellStyle name="Standard 9 7 9" xfId="11393" xr:uid="{00000000-0005-0000-0000-0000C50E0000}"/>
    <cellStyle name="Standard 9 7 9 2" xfId="24844" xr:uid="{00000000-0005-0000-0000-0000C50E0000}"/>
    <cellStyle name="Standard 9 7 9 3" xfId="38328" xr:uid="{00000000-0005-0000-0000-0000C50E0000}"/>
    <cellStyle name="Standard 9 7 9 4" xfId="51819" xr:uid="{00000000-0005-0000-0000-0000C50E0000}"/>
    <cellStyle name="Standard 9 8" xfId="1337" xr:uid="{00000000-0005-0000-0000-0000D10E0000}"/>
    <cellStyle name="Standard 9 8 10" xfId="28298" xr:uid="{00000000-0005-0000-0000-0000D10E0000}"/>
    <cellStyle name="Standard 9 8 11" xfId="41789" xr:uid="{00000000-0005-0000-0000-0000D10E0000}"/>
    <cellStyle name="Standard 9 8 2" xfId="1907" xr:uid="{00000000-0005-0000-0000-0000D20E0000}"/>
    <cellStyle name="Standard 9 8 2 2" xfId="3047" xr:uid="{00000000-0005-0000-0000-0000D30E0000}"/>
    <cellStyle name="Standard 9 8 2 2 2" xfId="6408" xr:uid="{00000000-0005-0000-0000-0000D30E0000}"/>
    <cellStyle name="Standard 9 8 2 2 2 2" xfId="19859" xr:uid="{00000000-0005-0000-0000-0000D30E0000}"/>
    <cellStyle name="Standard 9 8 2 2 2 3" xfId="33343" xr:uid="{00000000-0005-0000-0000-0000D30E0000}"/>
    <cellStyle name="Standard 9 8 2 2 2 4" xfId="46834" xr:uid="{00000000-0005-0000-0000-0000D30E0000}"/>
    <cellStyle name="Standard 9 8 2 2 3" xfId="9764" xr:uid="{00000000-0005-0000-0000-0000D30E0000}"/>
    <cellStyle name="Standard 9 8 2 2 3 2" xfId="23215" xr:uid="{00000000-0005-0000-0000-0000D30E0000}"/>
    <cellStyle name="Standard 9 8 2 2 3 3" xfId="36699" xr:uid="{00000000-0005-0000-0000-0000D30E0000}"/>
    <cellStyle name="Standard 9 8 2 2 3 4" xfId="50190" xr:uid="{00000000-0005-0000-0000-0000D30E0000}"/>
    <cellStyle name="Standard 9 8 2 2 4" xfId="13120" xr:uid="{00000000-0005-0000-0000-0000D30E0000}"/>
    <cellStyle name="Standard 9 8 2 2 4 2" xfId="26571" xr:uid="{00000000-0005-0000-0000-0000D30E0000}"/>
    <cellStyle name="Standard 9 8 2 2 4 3" xfId="40055" xr:uid="{00000000-0005-0000-0000-0000D30E0000}"/>
    <cellStyle name="Standard 9 8 2 2 4 4" xfId="53546" xr:uid="{00000000-0005-0000-0000-0000D30E0000}"/>
    <cellStyle name="Standard 9 8 2 2 5" xfId="16502" xr:uid="{00000000-0005-0000-0000-0000D30E0000}"/>
    <cellStyle name="Standard 9 8 2 2 6" xfId="29986" xr:uid="{00000000-0005-0000-0000-0000D30E0000}"/>
    <cellStyle name="Standard 9 8 2 2 7" xfId="43477" xr:uid="{00000000-0005-0000-0000-0000D30E0000}"/>
    <cellStyle name="Standard 9 8 2 3" xfId="5281" xr:uid="{00000000-0005-0000-0000-0000D20E0000}"/>
    <cellStyle name="Standard 9 8 2 3 2" xfId="18732" xr:uid="{00000000-0005-0000-0000-0000D20E0000}"/>
    <cellStyle name="Standard 9 8 2 3 3" xfId="32216" xr:uid="{00000000-0005-0000-0000-0000D20E0000}"/>
    <cellStyle name="Standard 9 8 2 3 4" xfId="45707" xr:uid="{00000000-0005-0000-0000-0000D20E0000}"/>
    <cellStyle name="Standard 9 8 2 4" xfId="8637" xr:uid="{00000000-0005-0000-0000-0000D20E0000}"/>
    <cellStyle name="Standard 9 8 2 4 2" xfId="22088" xr:uid="{00000000-0005-0000-0000-0000D20E0000}"/>
    <cellStyle name="Standard 9 8 2 4 3" xfId="35572" xr:uid="{00000000-0005-0000-0000-0000D20E0000}"/>
    <cellStyle name="Standard 9 8 2 4 4" xfId="49063" xr:uid="{00000000-0005-0000-0000-0000D20E0000}"/>
    <cellStyle name="Standard 9 8 2 5" xfId="11993" xr:uid="{00000000-0005-0000-0000-0000D20E0000}"/>
    <cellStyle name="Standard 9 8 2 5 2" xfId="25444" xr:uid="{00000000-0005-0000-0000-0000D20E0000}"/>
    <cellStyle name="Standard 9 8 2 5 3" xfId="38928" xr:uid="{00000000-0005-0000-0000-0000D20E0000}"/>
    <cellStyle name="Standard 9 8 2 5 4" xfId="52419" xr:uid="{00000000-0005-0000-0000-0000D20E0000}"/>
    <cellStyle name="Standard 9 8 2 6" xfId="15375" xr:uid="{00000000-0005-0000-0000-0000D20E0000}"/>
    <cellStyle name="Standard 9 8 2 7" xfId="28859" xr:uid="{00000000-0005-0000-0000-0000D20E0000}"/>
    <cellStyle name="Standard 9 8 2 8" xfId="42350" xr:uid="{00000000-0005-0000-0000-0000D20E0000}"/>
    <cellStyle name="Standard 9 8 3" xfId="2487" xr:uid="{00000000-0005-0000-0000-0000D40E0000}"/>
    <cellStyle name="Standard 9 8 3 2" xfId="5848" xr:uid="{00000000-0005-0000-0000-0000D40E0000}"/>
    <cellStyle name="Standard 9 8 3 2 2" xfId="19299" xr:uid="{00000000-0005-0000-0000-0000D40E0000}"/>
    <cellStyle name="Standard 9 8 3 2 3" xfId="32783" xr:uid="{00000000-0005-0000-0000-0000D40E0000}"/>
    <cellStyle name="Standard 9 8 3 2 4" xfId="46274" xr:uid="{00000000-0005-0000-0000-0000D40E0000}"/>
    <cellStyle name="Standard 9 8 3 3" xfId="9204" xr:uid="{00000000-0005-0000-0000-0000D40E0000}"/>
    <cellStyle name="Standard 9 8 3 3 2" xfId="22655" xr:uid="{00000000-0005-0000-0000-0000D40E0000}"/>
    <cellStyle name="Standard 9 8 3 3 3" xfId="36139" xr:uid="{00000000-0005-0000-0000-0000D40E0000}"/>
    <cellStyle name="Standard 9 8 3 3 4" xfId="49630" xr:uid="{00000000-0005-0000-0000-0000D40E0000}"/>
    <cellStyle name="Standard 9 8 3 4" xfId="12560" xr:uid="{00000000-0005-0000-0000-0000D40E0000}"/>
    <cellStyle name="Standard 9 8 3 4 2" xfId="26011" xr:uid="{00000000-0005-0000-0000-0000D40E0000}"/>
    <cellStyle name="Standard 9 8 3 4 3" xfId="39495" xr:uid="{00000000-0005-0000-0000-0000D40E0000}"/>
    <cellStyle name="Standard 9 8 3 4 4" xfId="52986" xr:uid="{00000000-0005-0000-0000-0000D40E0000}"/>
    <cellStyle name="Standard 9 8 3 5" xfId="15942" xr:uid="{00000000-0005-0000-0000-0000D40E0000}"/>
    <cellStyle name="Standard 9 8 3 6" xfId="29426" xr:uid="{00000000-0005-0000-0000-0000D40E0000}"/>
    <cellStyle name="Standard 9 8 3 7" xfId="42917" xr:uid="{00000000-0005-0000-0000-0000D40E0000}"/>
    <cellStyle name="Standard 9 8 4" xfId="3592" xr:uid="{00000000-0005-0000-0000-0000D50E0000}"/>
    <cellStyle name="Standard 9 8 4 2" xfId="6953" xr:uid="{00000000-0005-0000-0000-0000D50E0000}"/>
    <cellStyle name="Standard 9 8 4 2 2" xfId="20404" xr:uid="{00000000-0005-0000-0000-0000D50E0000}"/>
    <cellStyle name="Standard 9 8 4 2 3" xfId="33888" xr:uid="{00000000-0005-0000-0000-0000D50E0000}"/>
    <cellStyle name="Standard 9 8 4 2 4" xfId="47379" xr:uid="{00000000-0005-0000-0000-0000D50E0000}"/>
    <cellStyle name="Standard 9 8 4 3" xfId="10309" xr:uid="{00000000-0005-0000-0000-0000D50E0000}"/>
    <cellStyle name="Standard 9 8 4 3 2" xfId="23760" xr:uid="{00000000-0005-0000-0000-0000D50E0000}"/>
    <cellStyle name="Standard 9 8 4 3 3" xfId="37244" xr:uid="{00000000-0005-0000-0000-0000D50E0000}"/>
    <cellStyle name="Standard 9 8 4 3 4" xfId="50735" xr:uid="{00000000-0005-0000-0000-0000D50E0000}"/>
    <cellStyle name="Standard 9 8 4 4" xfId="13665" xr:uid="{00000000-0005-0000-0000-0000D50E0000}"/>
    <cellStyle name="Standard 9 8 4 4 2" xfId="27116" xr:uid="{00000000-0005-0000-0000-0000D50E0000}"/>
    <cellStyle name="Standard 9 8 4 4 3" xfId="40600" xr:uid="{00000000-0005-0000-0000-0000D50E0000}"/>
    <cellStyle name="Standard 9 8 4 4 4" xfId="54091" xr:uid="{00000000-0005-0000-0000-0000D50E0000}"/>
    <cellStyle name="Standard 9 8 4 5" xfId="17047" xr:uid="{00000000-0005-0000-0000-0000D50E0000}"/>
    <cellStyle name="Standard 9 8 4 6" xfId="30531" xr:uid="{00000000-0005-0000-0000-0000D50E0000}"/>
    <cellStyle name="Standard 9 8 4 7" xfId="44022" xr:uid="{00000000-0005-0000-0000-0000D50E0000}"/>
    <cellStyle name="Standard 9 8 5" xfId="4172" xr:uid="{00000000-0005-0000-0000-0000D60E0000}"/>
    <cellStyle name="Standard 9 8 5 2" xfId="7529" xr:uid="{00000000-0005-0000-0000-0000D60E0000}"/>
    <cellStyle name="Standard 9 8 5 2 2" xfId="20980" xr:uid="{00000000-0005-0000-0000-0000D60E0000}"/>
    <cellStyle name="Standard 9 8 5 2 3" xfId="34464" xr:uid="{00000000-0005-0000-0000-0000D60E0000}"/>
    <cellStyle name="Standard 9 8 5 2 4" xfId="47955" xr:uid="{00000000-0005-0000-0000-0000D60E0000}"/>
    <cellStyle name="Standard 9 8 5 3" xfId="10885" xr:uid="{00000000-0005-0000-0000-0000D60E0000}"/>
    <cellStyle name="Standard 9 8 5 3 2" xfId="24336" xr:uid="{00000000-0005-0000-0000-0000D60E0000}"/>
    <cellStyle name="Standard 9 8 5 3 3" xfId="37820" xr:uid="{00000000-0005-0000-0000-0000D60E0000}"/>
    <cellStyle name="Standard 9 8 5 3 4" xfId="51311" xr:uid="{00000000-0005-0000-0000-0000D60E0000}"/>
    <cellStyle name="Standard 9 8 5 4" xfId="14241" xr:uid="{00000000-0005-0000-0000-0000D60E0000}"/>
    <cellStyle name="Standard 9 8 5 4 2" xfId="27692" xr:uid="{00000000-0005-0000-0000-0000D60E0000}"/>
    <cellStyle name="Standard 9 8 5 4 3" xfId="41176" xr:uid="{00000000-0005-0000-0000-0000D60E0000}"/>
    <cellStyle name="Standard 9 8 5 4 4" xfId="54667" xr:uid="{00000000-0005-0000-0000-0000D60E0000}"/>
    <cellStyle name="Standard 9 8 5 5" xfId="17623" xr:uid="{00000000-0005-0000-0000-0000D60E0000}"/>
    <cellStyle name="Standard 9 8 5 6" xfId="31107" xr:uid="{00000000-0005-0000-0000-0000D60E0000}"/>
    <cellStyle name="Standard 9 8 5 7" xfId="44598" xr:uid="{00000000-0005-0000-0000-0000D60E0000}"/>
    <cellStyle name="Standard 9 8 6" xfId="4722" xr:uid="{00000000-0005-0000-0000-0000D10E0000}"/>
    <cellStyle name="Standard 9 8 6 2" xfId="18173" xr:uid="{00000000-0005-0000-0000-0000D10E0000}"/>
    <cellStyle name="Standard 9 8 6 3" xfId="31657" xr:uid="{00000000-0005-0000-0000-0000D10E0000}"/>
    <cellStyle name="Standard 9 8 6 4" xfId="45148" xr:uid="{00000000-0005-0000-0000-0000D10E0000}"/>
    <cellStyle name="Standard 9 8 7" xfId="8078" xr:uid="{00000000-0005-0000-0000-0000D10E0000}"/>
    <cellStyle name="Standard 9 8 7 2" xfId="21529" xr:uid="{00000000-0005-0000-0000-0000D10E0000}"/>
    <cellStyle name="Standard 9 8 7 3" xfId="35013" xr:uid="{00000000-0005-0000-0000-0000D10E0000}"/>
    <cellStyle name="Standard 9 8 7 4" xfId="48504" xr:uid="{00000000-0005-0000-0000-0000D10E0000}"/>
    <cellStyle name="Standard 9 8 8" xfId="11434" xr:uid="{00000000-0005-0000-0000-0000D10E0000}"/>
    <cellStyle name="Standard 9 8 8 2" xfId="24885" xr:uid="{00000000-0005-0000-0000-0000D10E0000}"/>
    <cellStyle name="Standard 9 8 8 3" xfId="38369" xr:uid="{00000000-0005-0000-0000-0000D10E0000}"/>
    <cellStyle name="Standard 9 8 8 4" xfId="51860" xr:uid="{00000000-0005-0000-0000-0000D10E0000}"/>
    <cellStyle name="Standard 9 8 9" xfId="14815" xr:uid="{00000000-0005-0000-0000-0000D10E0000}"/>
    <cellStyle name="Standard 9 9" xfId="1077" xr:uid="{00000000-0005-0000-0000-0000D70E0000}"/>
    <cellStyle name="Standard 9 9 2" xfId="1673" xr:uid="{00000000-0005-0000-0000-0000D80E0000}"/>
    <cellStyle name="Standard 9 9 2 2" xfId="2809" xr:uid="{00000000-0005-0000-0000-0000D90E0000}"/>
    <cellStyle name="Standard 9 9 2 2 2" xfId="6170" xr:uid="{00000000-0005-0000-0000-0000D90E0000}"/>
    <cellStyle name="Standard 9 9 2 2 2 2" xfId="19621" xr:uid="{00000000-0005-0000-0000-0000D90E0000}"/>
    <cellStyle name="Standard 9 9 2 2 2 3" xfId="33105" xr:uid="{00000000-0005-0000-0000-0000D90E0000}"/>
    <cellStyle name="Standard 9 9 2 2 2 4" xfId="46596" xr:uid="{00000000-0005-0000-0000-0000D90E0000}"/>
    <cellStyle name="Standard 9 9 2 2 3" xfId="9526" xr:uid="{00000000-0005-0000-0000-0000D90E0000}"/>
    <cellStyle name="Standard 9 9 2 2 3 2" xfId="22977" xr:uid="{00000000-0005-0000-0000-0000D90E0000}"/>
    <cellStyle name="Standard 9 9 2 2 3 3" xfId="36461" xr:uid="{00000000-0005-0000-0000-0000D90E0000}"/>
    <cellStyle name="Standard 9 9 2 2 3 4" xfId="49952" xr:uid="{00000000-0005-0000-0000-0000D90E0000}"/>
    <cellStyle name="Standard 9 9 2 2 4" xfId="12882" xr:uid="{00000000-0005-0000-0000-0000D90E0000}"/>
    <cellStyle name="Standard 9 9 2 2 4 2" xfId="26333" xr:uid="{00000000-0005-0000-0000-0000D90E0000}"/>
    <cellStyle name="Standard 9 9 2 2 4 3" xfId="39817" xr:uid="{00000000-0005-0000-0000-0000D90E0000}"/>
    <cellStyle name="Standard 9 9 2 2 4 4" xfId="53308" xr:uid="{00000000-0005-0000-0000-0000D90E0000}"/>
    <cellStyle name="Standard 9 9 2 2 5" xfId="16264" xr:uid="{00000000-0005-0000-0000-0000D90E0000}"/>
    <cellStyle name="Standard 9 9 2 2 6" xfId="29748" xr:uid="{00000000-0005-0000-0000-0000D90E0000}"/>
    <cellStyle name="Standard 9 9 2 2 7" xfId="43239" xr:uid="{00000000-0005-0000-0000-0000D90E0000}"/>
    <cellStyle name="Standard 9 9 2 3" xfId="5043" xr:uid="{00000000-0005-0000-0000-0000D80E0000}"/>
    <cellStyle name="Standard 9 9 2 3 2" xfId="18494" xr:uid="{00000000-0005-0000-0000-0000D80E0000}"/>
    <cellStyle name="Standard 9 9 2 3 3" xfId="31978" xr:uid="{00000000-0005-0000-0000-0000D80E0000}"/>
    <cellStyle name="Standard 9 9 2 3 4" xfId="45469" xr:uid="{00000000-0005-0000-0000-0000D80E0000}"/>
    <cellStyle name="Standard 9 9 2 4" xfId="8399" xr:uid="{00000000-0005-0000-0000-0000D80E0000}"/>
    <cellStyle name="Standard 9 9 2 4 2" xfId="21850" xr:uid="{00000000-0005-0000-0000-0000D80E0000}"/>
    <cellStyle name="Standard 9 9 2 4 3" xfId="35334" xr:uid="{00000000-0005-0000-0000-0000D80E0000}"/>
    <cellStyle name="Standard 9 9 2 4 4" xfId="48825" xr:uid="{00000000-0005-0000-0000-0000D80E0000}"/>
    <cellStyle name="Standard 9 9 2 5" xfId="11755" xr:uid="{00000000-0005-0000-0000-0000D80E0000}"/>
    <cellStyle name="Standard 9 9 2 5 2" xfId="25206" xr:uid="{00000000-0005-0000-0000-0000D80E0000}"/>
    <cellStyle name="Standard 9 9 2 5 3" xfId="38690" xr:uid="{00000000-0005-0000-0000-0000D80E0000}"/>
    <cellStyle name="Standard 9 9 2 5 4" xfId="52181" xr:uid="{00000000-0005-0000-0000-0000D80E0000}"/>
    <cellStyle name="Standard 9 9 2 6" xfId="15137" xr:uid="{00000000-0005-0000-0000-0000D80E0000}"/>
    <cellStyle name="Standard 9 9 2 7" xfId="28621" xr:uid="{00000000-0005-0000-0000-0000D80E0000}"/>
    <cellStyle name="Standard 9 9 2 8" xfId="42112" xr:uid="{00000000-0005-0000-0000-0000D80E0000}"/>
    <cellStyle name="Standard 9 9 3" xfId="2233" xr:uid="{00000000-0005-0000-0000-0000DA0E0000}"/>
    <cellStyle name="Standard 9 9 3 2" xfId="5607" xr:uid="{00000000-0005-0000-0000-0000DA0E0000}"/>
    <cellStyle name="Standard 9 9 3 2 2" xfId="19058" xr:uid="{00000000-0005-0000-0000-0000DA0E0000}"/>
    <cellStyle name="Standard 9 9 3 2 3" xfId="32542" xr:uid="{00000000-0005-0000-0000-0000DA0E0000}"/>
    <cellStyle name="Standard 9 9 3 2 4" xfId="46033" xr:uid="{00000000-0005-0000-0000-0000DA0E0000}"/>
    <cellStyle name="Standard 9 9 3 3" xfId="8963" xr:uid="{00000000-0005-0000-0000-0000DA0E0000}"/>
    <cellStyle name="Standard 9 9 3 3 2" xfId="22414" xr:uid="{00000000-0005-0000-0000-0000DA0E0000}"/>
    <cellStyle name="Standard 9 9 3 3 3" xfId="35898" xr:uid="{00000000-0005-0000-0000-0000DA0E0000}"/>
    <cellStyle name="Standard 9 9 3 3 4" xfId="49389" xr:uid="{00000000-0005-0000-0000-0000DA0E0000}"/>
    <cellStyle name="Standard 9 9 3 4" xfId="12319" xr:uid="{00000000-0005-0000-0000-0000DA0E0000}"/>
    <cellStyle name="Standard 9 9 3 4 2" xfId="25770" xr:uid="{00000000-0005-0000-0000-0000DA0E0000}"/>
    <cellStyle name="Standard 9 9 3 4 3" xfId="39254" xr:uid="{00000000-0005-0000-0000-0000DA0E0000}"/>
    <cellStyle name="Standard 9 9 3 4 4" xfId="52745" xr:uid="{00000000-0005-0000-0000-0000DA0E0000}"/>
    <cellStyle name="Standard 9 9 3 5" xfId="15701" xr:uid="{00000000-0005-0000-0000-0000DA0E0000}"/>
    <cellStyle name="Standard 9 9 3 6" xfId="29185" xr:uid="{00000000-0005-0000-0000-0000DA0E0000}"/>
    <cellStyle name="Standard 9 9 3 7" xfId="42676" xr:uid="{00000000-0005-0000-0000-0000DA0E0000}"/>
    <cellStyle name="Standard 9 9 4" xfId="4481" xr:uid="{00000000-0005-0000-0000-0000D70E0000}"/>
    <cellStyle name="Standard 9 9 4 2" xfId="17932" xr:uid="{00000000-0005-0000-0000-0000D70E0000}"/>
    <cellStyle name="Standard 9 9 4 3" xfId="31416" xr:uid="{00000000-0005-0000-0000-0000D70E0000}"/>
    <cellStyle name="Standard 9 9 4 4" xfId="44907" xr:uid="{00000000-0005-0000-0000-0000D70E0000}"/>
    <cellStyle name="Standard 9 9 5" xfId="7837" xr:uid="{00000000-0005-0000-0000-0000D70E0000}"/>
    <cellStyle name="Standard 9 9 5 2" xfId="21288" xr:uid="{00000000-0005-0000-0000-0000D70E0000}"/>
    <cellStyle name="Standard 9 9 5 3" xfId="34772" xr:uid="{00000000-0005-0000-0000-0000D70E0000}"/>
    <cellStyle name="Standard 9 9 5 4" xfId="48263" xr:uid="{00000000-0005-0000-0000-0000D70E0000}"/>
    <cellStyle name="Standard 9 9 6" xfId="11193" xr:uid="{00000000-0005-0000-0000-0000D70E0000}"/>
    <cellStyle name="Standard 9 9 6 2" xfId="24644" xr:uid="{00000000-0005-0000-0000-0000D70E0000}"/>
    <cellStyle name="Standard 9 9 6 3" xfId="38128" xr:uid="{00000000-0005-0000-0000-0000D70E0000}"/>
    <cellStyle name="Standard 9 9 6 4" xfId="51619" xr:uid="{00000000-0005-0000-0000-0000D70E0000}"/>
    <cellStyle name="Standard 9 9 7" xfId="14574" xr:uid="{00000000-0005-0000-0000-0000D70E0000}"/>
    <cellStyle name="Standard 9 9 8" xfId="28039" xr:uid="{00000000-0005-0000-0000-0000D70E0000}"/>
    <cellStyle name="Standard 9 9 9" xfId="41506" xr:uid="{00000000-0005-0000-0000-0000D70E0000}"/>
    <cellStyle name="Standard1" xfId="1014" xr:uid="{00000000-0005-0000-0000-00006B000000}"/>
    <cellStyle name="Standard1 2" xfId="27968" xr:uid="{00000000-0005-0000-0000-000015000000}"/>
    <cellStyle name="Stichprobenfehler Dezimal" xfId="159" xr:uid="{00000000-0005-0000-0000-0000A2020000}"/>
    <cellStyle name="Stichprobenfehler ganzzahlig" xfId="160" xr:uid="{00000000-0005-0000-0000-0000A3020000}"/>
    <cellStyle name="Stil 1" xfId="795" xr:uid="{00000000-0005-0000-0000-0000A4020000}"/>
    <cellStyle name="Strich" xfId="21" xr:uid="{00000000-0005-0000-0000-0000A5020000}"/>
    <cellStyle name="Strich 2" xfId="74" xr:uid="{00000000-0005-0000-0000-0000A6020000}"/>
    <cellStyle name="Strich 2 2" xfId="113" xr:uid="{00000000-0005-0000-0000-0000A7020000}"/>
    <cellStyle name="Strich 2 3" xfId="171" xr:uid="{00000000-0005-0000-0000-0000A8020000}"/>
    <cellStyle name="Strich 2 4" xfId="368" xr:uid="{00000000-0005-0000-0000-0000A9020000}"/>
    <cellStyle name="Strich 3" xfId="161" xr:uid="{00000000-0005-0000-0000-0000AA020000}"/>
    <cellStyle name="Strich 4" xfId="170" xr:uid="{00000000-0005-0000-0000-0000AB020000}"/>
    <cellStyle name="Strich 4 2" xfId="179" xr:uid="{00000000-0005-0000-0000-0000AC020000}"/>
    <cellStyle name="Strich 4 2 2" xfId="385" xr:uid="{00000000-0005-0000-0000-0000AD020000}"/>
    <cellStyle name="Strich 4 3" xfId="379" xr:uid="{00000000-0005-0000-0000-0000AE020000}"/>
    <cellStyle name="Strich 5" xfId="354" xr:uid="{00000000-0005-0000-0000-0000AF020000}"/>
    <cellStyle name="Strich mit Ränder" xfId="22" xr:uid="{00000000-0005-0000-0000-0000B0020000}"/>
    <cellStyle name="Strich mit Ränder 2" xfId="591" xr:uid="{00000000-0005-0000-0000-0000B1020000}"/>
    <cellStyle name="Strich mit Ränder 2 2" xfId="41567" xr:uid="{00000000-0005-0000-0000-0000EB0E0000}"/>
    <cellStyle name="Strich mit Ränder 3" xfId="617" xr:uid="{00000000-0005-0000-0000-0000B2020000}"/>
    <cellStyle name="Strich mit Ränder 3 2" xfId="41574" xr:uid="{00000000-0005-0000-0000-0000EC0E0000}"/>
    <cellStyle name="Strich mit Ränder 4" xfId="41526" xr:uid="{00000000-0005-0000-0000-0000EA0E0000}"/>
    <cellStyle name="Strich mit Ränder o+u" xfId="23" xr:uid="{00000000-0005-0000-0000-0000B3020000}"/>
    <cellStyle name="Strich mit Ränder o+u 2" xfId="592" xr:uid="{00000000-0005-0000-0000-0000B4020000}"/>
    <cellStyle name="Strich mit Ränder o+u 3" xfId="618" xr:uid="{00000000-0005-0000-0000-0000B5020000}"/>
    <cellStyle name="Strich mit Ränder o+u+r" xfId="24" xr:uid="{00000000-0005-0000-0000-0000B6020000}"/>
    <cellStyle name="Strich mit Ränder o+u+r 2" xfId="593" xr:uid="{00000000-0005-0000-0000-0000B7020000}"/>
    <cellStyle name="Strich mit Ränder o+u+r 2 2" xfId="41568" xr:uid="{00000000-0005-0000-0000-0000F10E0000}"/>
    <cellStyle name="Strich mit Ränder o+u+r 3" xfId="619" xr:uid="{00000000-0005-0000-0000-0000B8020000}"/>
    <cellStyle name="Strich mit Ränder o+u+r 3 2" xfId="41575" xr:uid="{00000000-0005-0000-0000-0000F20E0000}"/>
    <cellStyle name="Strich mit Ränder o+u+r 4" xfId="41527" xr:uid="{00000000-0005-0000-0000-0000F00E0000}"/>
    <cellStyle name="Strich, ohne Rahmen" xfId="25" xr:uid="{00000000-0005-0000-0000-0000B9020000}"/>
    <cellStyle name="Strich, rechts Rand" xfId="26" xr:uid="{00000000-0005-0000-0000-0000BA020000}"/>
    <cellStyle name="Strich, rechts+u+o Rand" xfId="27" xr:uid="{00000000-0005-0000-0000-0000BB020000}"/>
    <cellStyle name="Strich, rechts+u+o Rand 2" xfId="594" xr:uid="{00000000-0005-0000-0000-0000BC020000}"/>
    <cellStyle name="Strich, rechts+u+o Rand 2 2" xfId="41569" xr:uid="{00000000-0005-0000-0000-0000F60E0000}"/>
    <cellStyle name="Strich, rechts+u+o Rand 3" xfId="41541" xr:uid="{00000000-0005-0000-0000-0000F50E0000}"/>
    <cellStyle name="Strich,o+u Rand" xfId="28" xr:uid="{00000000-0005-0000-0000-0000BD020000}"/>
    <cellStyle name="Strich,o+u Rand 2" xfId="595" xr:uid="{00000000-0005-0000-0000-0000BE020000}"/>
    <cellStyle name="Strich,o+u+ rechts Rand" xfId="29" xr:uid="{00000000-0005-0000-0000-0000BF020000}"/>
    <cellStyle name="Strich,o+u+ rechts Rand 2" xfId="596" xr:uid="{00000000-0005-0000-0000-0000C0020000}"/>
    <cellStyle name="Strich,o+u+ rechts Rand 2 2" xfId="41570" xr:uid="{00000000-0005-0000-0000-0000FA0E0000}"/>
    <cellStyle name="Strich,o+u+ rechts Rand 3" xfId="41542" xr:uid="{00000000-0005-0000-0000-0000F90E0000}"/>
    <cellStyle name="Strich,Rahmen links" xfId="30" xr:uid="{00000000-0005-0000-0000-0000C1020000}"/>
    <cellStyle name="Strich,Rahmen links 2" xfId="228" xr:uid="{00000000-0005-0000-0000-0000C2020000}"/>
    <cellStyle name="Strich,Rahmen links 2 2" xfId="28055" xr:uid="{00000000-0005-0000-0000-0000FC0E0000}"/>
    <cellStyle name="Strich,Rahmen links 3" xfId="28051" xr:uid="{00000000-0005-0000-0000-0000FB0E0000}"/>
    <cellStyle name="Strich,u+o Ränder" xfId="31" xr:uid="{00000000-0005-0000-0000-0000C3020000}"/>
    <cellStyle name="Strich,u+o Ränder 2" xfId="597" xr:uid="{00000000-0005-0000-0000-0000C4020000}"/>
    <cellStyle name="Strich; ohne Ränder" xfId="32" xr:uid="{00000000-0005-0000-0000-0000C5020000}"/>
    <cellStyle name="Strich; Rand rechts" xfId="77" xr:uid="{00000000-0005-0000-0000-0000C6020000}"/>
    <cellStyle name="Strich; unten Rand" xfId="33" xr:uid="{00000000-0005-0000-0000-0000C7020000}"/>
    <cellStyle name="Strich;rechts + unten Rand" xfId="34" xr:uid="{00000000-0005-0000-0000-0000C8020000}"/>
    <cellStyle name="Strich_bilanzjo" xfId="35" xr:uid="{00000000-0005-0000-0000-0000C9020000}"/>
    <cellStyle name="Tabarial" xfId="114" xr:uid="{00000000-0005-0000-0000-0000CA020000}"/>
    <cellStyle name="Tabelle" xfId="36" xr:uid="{00000000-0005-0000-0000-0000CB020000}"/>
    <cellStyle name="Tabelle 2" xfId="620" xr:uid="{00000000-0005-0000-0000-0000CC020000}"/>
    <cellStyle name="Tabelle 2 2" xfId="41576" xr:uid="{00000000-0005-0000-0000-0000060F0000}"/>
    <cellStyle name="Tabelle 3" xfId="41528" xr:uid="{00000000-0005-0000-0000-0000050F0000}"/>
    <cellStyle name="Tabellenfach gesperrt X" xfId="162" xr:uid="{00000000-0005-0000-0000-0000CD020000}"/>
    <cellStyle name="TabFuss linksbündig" xfId="37" xr:uid="{00000000-0005-0000-0000-0000CE020000}"/>
    <cellStyle name="TabFuss linksbündig 2" xfId="598" xr:uid="{00000000-0005-0000-0000-0000CF020000}"/>
    <cellStyle name="TabFuss linksbündig 3" xfId="621" xr:uid="{00000000-0005-0000-0000-0000D0020000}"/>
    <cellStyle name="TabFuss linksbündig o.Ränder" xfId="38" xr:uid="{00000000-0005-0000-0000-0000D1020000}"/>
    <cellStyle name="TabFuss rechts" xfId="2" xr:uid="{00000000-0005-0000-0000-0000D2020000}"/>
    <cellStyle name="TabFuss rechts 2" xfId="172" xr:uid="{00000000-0005-0000-0000-0000D3020000}"/>
    <cellStyle name="TabFuss rechts 3" xfId="355" xr:uid="{00000000-0005-0000-0000-0000D4020000}"/>
    <cellStyle name="TabFuss rot." xfId="39" xr:uid="{00000000-0005-0000-0000-0000D5020000}"/>
    <cellStyle name="TabFuss rot. 2" xfId="599" xr:uid="{00000000-0005-0000-0000-0000D6020000}"/>
    <cellStyle name="TabFuss rot. 3" xfId="622" xr:uid="{00000000-0005-0000-0000-0000D7020000}"/>
    <cellStyle name="TabFuss rot. fett" xfId="40" xr:uid="{00000000-0005-0000-0000-0000D8020000}"/>
    <cellStyle name="TabFuss rot. fett 2" xfId="623" xr:uid="{00000000-0005-0000-0000-0000D9020000}"/>
    <cellStyle name="TabFuss rot. fett 2 2" xfId="41577" xr:uid="{00000000-0005-0000-0000-0000130F0000}"/>
    <cellStyle name="TabFuss rot. fett 3" xfId="41529" xr:uid="{00000000-0005-0000-0000-0000120F0000}"/>
    <cellStyle name="TabKopf" xfId="41" xr:uid="{00000000-0005-0000-0000-0000DA020000}"/>
    <cellStyle name="TabKopf rot." xfId="42" xr:uid="{00000000-0005-0000-0000-0000DB020000}"/>
    <cellStyle name="TabKopf_li" xfId="43" xr:uid="{00000000-0005-0000-0000-0000DC020000}"/>
    <cellStyle name="TabKopf_re" xfId="86" xr:uid="{00000000-0005-0000-0000-0000DD020000}"/>
    <cellStyle name="Tausender" xfId="115" xr:uid="{00000000-0005-0000-0000-0000DE020000}"/>
    <cellStyle name="Tausender 2" xfId="676" xr:uid="{00000000-0005-0000-0000-0000DF020000}"/>
    <cellStyle name="Text mit Füllzeichen" xfId="116" xr:uid="{00000000-0005-0000-0000-0000E0020000}"/>
    <cellStyle name="Überschrift" xfId="238" builtinId="15" customBuiltin="1"/>
    <cellStyle name="Überschrift 1" xfId="239" builtinId="16" customBuiltin="1"/>
    <cellStyle name="Überschrift 1 1" xfId="1614" xr:uid="{00000000-0005-0000-0000-00001C0F0000}"/>
    <cellStyle name="Überschrift 1 2" xfId="117" xr:uid="{00000000-0005-0000-0000-0000E3020000}"/>
    <cellStyle name="Überschrift 1 2 2" xfId="669" xr:uid="{00000000-0005-0000-0000-0000E4020000}"/>
    <cellStyle name="Überschrift 1 2 3" xfId="536" xr:uid="{00000000-0005-0000-0000-0000E5020000}"/>
    <cellStyle name="Überschrift 1 2 4" xfId="492" xr:uid="{00000000-0005-0000-0000-0000E6020000}"/>
    <cellStyle name="Überschrift 1 3" xfId="356" xr:uid="{00000000-0005-0000-0000-0000E7020000}"/>
    <cellStyle name="Überschrift 1 3 2" xfId="600" xr:uid="{00000000-0005-0000-0000-0000E8020000}"/>
    <cellStyle name="Überschrift 1 4" xfId="1115" xr:uid="{00000000-0005-0000-0000-0000210F0000}"/>
    <cellStyle name="Überschrift 1 5" xfId="1099" xr:uid="{00000000-0005-0000-0000-0000220F0000}"/>
    <cellStyle name="Überschrift 2" xfId="240" builtinId="17" customBuiltin="1"/>
    <cellStyle name="Überschrift 2 2" xfId="118" xr:uid="{00000000-0005-0000-0000-0000EA020000}"/>
    <cellStyle name="Überschrift 2 2 2" xfId="670" xr:uid="{00000000-0005-0000-0000-0000EB020000}"/>
    <cellStyle name="Überschrift 2 2 3" xfId="537" xr:uid="{00000000-0005-0000-0000-0000EC020000}"/>
    <cellStyle name="Überschrift 2 2 4" xfId="493" xr:uid="{00000000-0005-0000-0000-0000ED020000}"/>
    <cellStyle name="Überschrift 2 3" xfId="357" xr:uid="{00000000-0005-0000-0000-0000EE020000}"/>
    <cellStyle name="Überschrift 2 3 2" xfId="601" xr:uid="{00000000-0005-0000-0000-0000EF020000}"/>
    <cellStyle name="Überschrift 2 4" xfId="1116" xr:uid="{00000000-0005-0000-0000-0000280F0000}"/>
    <cellStyle name="Überschrift 2 5" xfId="1100" xr:uid="{00000000-0005-0000-0000-0000290F0000}"/>
    <cellStyle name="Überschrift 3" xfId="241" builtinId="18" customBuiltin="1"/>
    <cellStyle name="Überschrift 3 2" xfId="119" xr:uid="{00000000-0005-0000-0000-0000F1020000}"/>
    <cellStyle name="Überschrift 3 2 2" xfId="671" xr:uid="{00000000-0005-0000-0000-0000F2020000}"/>
    <cellStyle name="Überschrift 3 2 3" xfId="538" xr:uid="{00000000-0005-0000-0000-0000F3020000}"/>
    <cellStyle name="Überschrift 3 2 4" xfId="494" xr:uid="{00000000-0005-0000-0000-0000F4020000}"/>
    <cellStyle name="Überschrift 3 3" xfId="358" xr:uid="{00000000-0005-0000-0000-0000F5020000}"/>
    <cellStyle name="Überschrift 3 3 2" xfId="602" xr:uid="{00000000-0005-0000-0000-0000F6020000}"/>
    <cellStyle name="Überschrift 3 4" xfId="1117" xr:uid="{00000000-0005-0000-0000-00002F0F0000}"/>
    <cellStyle name="Überschrift 3 5" xfId="1101" xr:uid="{00000000-0005-0000-0000-0000300F0000}"/>
    <cellStyle name="Überschrift 4" xfId="242" builtinId="19" customBuiltin="1"/>
    <cellStyle name="Überschrift 4 2" xfId="120" xr:uid="{00000000-0005-0000-0000-0000F8020000}"/>
    <cellStyle name="Überschrift 4 2 2" xfId="672" xr:uid="{00000000-0005-0000-0000-0000F9020000}"/>
    <cellStyle name="Überschrift 4 2 3" xfId="539" xr:uid="{00000000-0005-0000-0000-0000FA020000}"/>
    <cellStyle name="Überschrift 4 2 4" xfId="495" xr:uid="{00000000-0005-0000-0000-0000FB020000}"/>
    <cellStyle name="Überschrift 4 3" xfId="359" xr:uid="{00000000-0005-0000-0000-0000FC020000}"/>
    <cellStyle name="Überschrift 4 3 2" xfId="603" xr:uid="{00000000-0005-0000-0000-0000FD020000}"/>
    <cellStyle name="Überschrift 4 4" xfId="1118" xr:uid="{00000000-0005-0000-0000-0000360F0000}"/>
    <cellStyle name="Überschrift 4 5" xfId="1102" xr:uid="{00000000-0005-0000-0000-0000370F0000}"/>
    <cellStyle name="Überschrift 5" xfId="121" xr:uid="{00000000-0005-0000-0000-0000FE020000}"/>
    <cellStyle name="Überschrift 5 2" xfId="668" xr:uid="{00000000-0005-0000-0000-0000FF020000}"/>
    <cellStyle name="Überschrift 5 3" xfId="540" xr:uid="{00000000-0005-0000-0000-000000030000}"/>
    <cellStyle name="Überschrift 5 4" xfId="491" xr:uid="{00000000-0005-0000-0000-000001030000}"/>
    <cellStyle name="Überschrift 6" xfId="360" xr:uid="{00000000-0005-0000-0000-000002030000}"/>
    <cellStyle name="Überschrift 6 2" xfId="1114" xr:uid="{00000000-0005-0000-0000-00003B0F0000}"/>
    <cellStyle name="Überschrift 7" xfId="1098" xr:uid="{00000000-0005-0000-0000-00003C0F0000}"/>
    <cellStyle name="Überschrift 8" xfId="3906" xr:uid="{00000000-0005-0000-0000-00003D0F0000}"/>
    <cellStyle name="Überschrift 9" xfId="1051" xr:uid="{00000000-0005-0000-0000-0000430F0000}"/>
    <cellStyle name="Ü-Haupt[I,II]" xfId="163" xr:uid="{00000000-0005-0000-0000-000003030000}"/>
    <cellStyle name="Ü-Tabellen[1.,2.]" xfId="122" xr:uid="{00000000-0005-0000-0000-000004030000}"/>
    <cellStyle name="Ü-Zwischen[A,B]" xfId="164" xr:uid="{00000000-0005-0000-0000-000005030000}"/>
    <cellStyle name="Verknüpfte Zelle" xfId="249" builtinId="24" customBuiltin="1"/>
    <cellStyle name="Verknüpfte Zelle 2" xfId="123" xr:uid="{00000000-0005-0000-0000-000007030000}"/>
    <cellStyle name="Verknüpfte Zelle 2 2" xfId="673" xr:uid="{00000000-0005-0000-0000-000008030000}"/>
    <cellStyle name="Verknüpfte Zelle 2 3" xfId="541" xr:uid="{00000000-0005-0000-0000-000009030000}"/>
    <cellStyle name="Verknüpfte Zelle 2 4" xfId="496" xr:uid="{00000000-0005-0000-0000-00000A030000}"/>
    <cellStyle name="Verknüpfte Zelle 3" xfId="361" xr:uid="{00000000-0005-0000-0000-00000B030000}"/>
    <cellStyle name="Verknüpfte Zelle 3 2" xfId="604" xr:uid="{00000000-0005-0000-0000-00000C030000}"/>
    <cellStyle name="Verknüpfte Zelle 4" xfId="1125" xr:uid="{00000000-0005-0000-0000-0000460F0000}"/>
    <cellStyle name="Verknüpfte Zelle 5" xfId="1103" xr:uid="{00000000-0005-0000-0000-0000470F0000}"/>
    <cellStyle name="vorläufiges E. Dezimal" xfId="165" xr:uid="{00000000-0005-0000-0000-00000D030000}"/>
    <cellStyle name="vorläufiges E. ganzzahlig" xfId="166" xr:uid="{00000000-0005-0000-0000-00000E030000}"/>
    <cellStyle name="Währung" xfId="54944" builtinId="4"/>
    <cellStyle name="Währung 2" xfId="124" xr:uid="{00000000-0005-0000-0000-00000F030000}"/>
    <cellStyle name="Währung 2 10" xfId="1018" xr:uid="{00000000-0005-0000-0000-00006D000000}"/>
    <cellStyle name="Währung 2 11" xfId="14525" xr:uid="{00000000-0005-0000-0000-00006D000000}"/>
    <cellStyle name="Währung 2 12" xfId="27978" xr:uid="{00000000-0005-0000-0000-00006D000000}"/>
    <cellStyle name="Währung 2 13" xfId="41445" xr:uid="{00000000-0005-0000-0000-00006D000000}"/>
    <cellStyle name="Währung 2 14" xfId="996" xr:uid="{00000000-0005-0000-0000-00006C000000}"/>
    <cellStyle name="Währung 2 2" xfId="372" xr:uid="{00000000-0005-0000-0000-000010030000}"/>
    <cellStyle name="Währung 2 2 2" xfId="796" xr:uid="{00000000-0005-0000-0000-000011030000}"/>
    <cellStyle name="Währung 2 2 2 2" xfId="827" xr:uid="{00000000-0005-0000-0000-000011030000}"/>
    <cellStyle name="Währung 2 2 2 2 2" xfId="936" xr:uid="{00000000-0005-0000-0000-000011030000}"/>
    <cellStyle name="Währung 2 2 2 3" xfId="858" xr:uid="{00000000-0005-0000-0000-000011030000}"/>
    <cellStyle name="Währung 2 2 2 3 2" xfId="963" xr:uid="{00000000-0005-0000-0000-000011030000}"/>
    <cellStyle name="Währung 2 2 2 4" xfId="884" xr:uid="{00000000-0005-0000-0000-000011030000}"/>
    <cellStyle name="Währung 2 2 2 4 2" xfId="989" xr:uid="{00000000-0005-0000-0000-000011030000}"/>
    <cellStyle name="Währung 2 2 2 5" xfId="910" xr:uid="{00000000-0005-0000-0000-000011030000}"/>
    <cellStyle name="Währung 2 2 3" xfId="797" xr:uid="{00000000-0005-0000-0000-000012030000}"/>
    <cellStyle name="Währung 2 2 3 2" xfId="828" xr:uid="{00000000-0005-0000-0000-000012030000}"/>
    <cellStyle name="Währung 2 2 3 2 2" xfId="937" xr:uid="{00000000-0005-0000-0000-000012030000}"/>
    <cellStyle name="Währung 2 2 3 3" xfId="859" xr:uid="{00000000-0005-0000-0000-000012030000}"/>
    <cellStyle name="Währung 2 2 3 3 2" xfId="964" xr:uid="{00000000-0005-0000-0000-000012030000}"/>
    <cellStyle name="Währung 2 2 3 4" xfId="885" xr:uid="{00000000-0005-0000-0000-000012030000}"/>
    <cellStyle name="Währung 2 2 3 4 2" xfId="990" xr:uid="{00000000-0005-0000-0000-000012030000}"/>
    <cellStyle name="Währung 2 2 3 5" xfId="911" xr:uid="{00000000-0005-0000-0000-000012030000}"/>
    <cellStyle name="Währung 2 3" xfId="2188" xr:uid="{00000000-0005-0000-0000-00004C0F0000}"/>
    <cellStyle name="Währung 2 3 2" xfId="5563" xr:uid="{00000000-0005-0000-0000-00004C0F0000}"/>
    <cellStyle name="Währung 2 3 2 2" xfId="19014" xr:uid="{00000000-0005-0000-0000-00004C0F0000}"/>
    <cellStyle name="Währung 2 3 2 3" xfId="32498" xr:uid="{00000000-0005-0000-0000-00004C0F0000}"/>
    <cellStyle name="Währung 2 3 2 4" xfId="45989" xr:uid="{00000000-0005-0000-0000-00004C0F0000}"/>
    <cellStyle name="Währung 2 3 3" xfId="8919" xr:uid="{00000000-0005-0000-0000-00004C0F0000}"/>
    <cellStyle name="Währung 2 3 3 2" xfId="22370" xr:uid="{00000000-0005-0000-0000-00004C0F0000}"/>
    <cellStyle name="Währung 2 3 3 3" xfId="35854" xr:uid="{00000000-0005-0000-0000-00004C0F0000}"/>
    <cellStyle name="Währung 2 3 3 4" xfId="49345" xr:uid="{00000000-0005-0000-0000-00004C0F0000}"/>
    <cellStyle name="Währung 2 3 4" xfId="12275" xr:uid="{00000000-0005-0000-0000-00004C0F0000}"/>
    <cellStyle name="Währung 2 3 4 2" xfId="25726" xr:uid="{00000000-0005-0000-0000-00004C0F0000}"/>
    <cellStyle name="Währung 2 3 4 3" xfId="39210" xr:uid="{00000000-0005-0000-0000-00004C0F0000}"/>
    <cellStyle name="Währung 2 3 4 4" xfId="52701" xr:uid="{00000000-0005-0000-0000-00004C0F0000}"/>
    <cellStyle name="Währung 2 3 5" xfId="15657" xr:uid="{00000000-0005-0000-0000-00004C0F0000}"/>
    <cellStyle name="Währung 2 3 6" xfId="29141" xr:uid="{00000000-0005-0000-0000-00004C0F0000}"/>
    <cellStyle name="Währung 2 3 7" xfId="42632" xr:uid="{00000000-0005-0000-0000-00004C0F0000}"/>
    <cellStyle name="Währung 2 4" xfId="3329" xr:uid="{00000000-0005-0000-0000-00004D0F0000}"/>
    <cellStyle name="Währung 2 4 2" xfId="6690" xr:uid="{00000000-0005-0000-0000-00004D0F0000}"/>
    <cellStyle name="Währung 2 4 2 2" xfId="20141" xr:uid="{00000000-0005-0000-0000-00004D0F0000}"/>
    <cellStyle name="Währung 2 4 2 3" xfId="33625" xr:uid="{00000000-0005-0000-0000-00004D0F0000}"/>
    <cellStyle name="Währung 2 4 2 4" xfId="47116" xr:uid="{00000000-0005-0000-0000-00004D0F0000}"/>
    <cellStyle name="Währung 2 4 3" xfId="10046" xr:uid="{00000000-0005-0000-0000-00004D0F0000}"/>
    <cellStyle name="Währung 2 4 3 2" xfId="23497" xr:uid="{00000000-0005-0000-0000-00004D0F0000}"/>
    <cellStyle name="Währung 2 4 3 3" xfId="36981" xr:uid="{00000000-0005-0000-0000-00004D0F0000}"/>
    <cellStyle name="Währung 2 4 3 4" xfId="50472" xr:uid="{00000000-0005-0000-0000-00004D0F0000}"/>
    <cellStyle name="Währung 2 4 4" xfId="13402" xr:uid="{00000000-0005-0000-0000-00004D0F0000}"/>
    <cellStyle name="Währung 2 4 4 2" xfId="26853" xr:uid="{00000000-0005-0000-0000-00004D0F0000}"/>
    <cellStyle name="Währung 2 4 4 3" xfId="40337" xr:uid="{00000000-0005-0000-0000-00004D0F0000}"/>
    <cellStyle name="Währung 2 4 4 4" xfId="53828" xr:uid="{00000000-0005-0000-0000-00004D0F0000}"/>
    <cellStyle name="Währung 2 4 5" xfId="16784" xr:uid="{00000000-0005-0000-0000-00004D0F0000}"/>
    <cellStyle name="Währung 2 4 6" xfId="30268" xr:uid="{00000000-0005-0000-0000-00004D0F0000}"/>
    <cellStyle name="Währung 2 4 7" xfId="43759" xr:uid="{00000000-0005-0000-0000-00004D0F0000}"/>
    <cellStyle name="Währung 2 5" xfId="3909" xr:uid="{00000000-0005-0000-0000-00004E0F0000}"/>
    <cellStyle name="Währung 2 5 2" xfId="7266" xr:uid="{00000000-0005-0000-0000-00004E0F0000}"/>
    <cellStyle name="Währung 2 5 2 2" xfId="20717" xr:uid="{00000000-0005-0000-0000-00004E0F0000}"/>
    <cellStyle name="Währung 2 5 2 3" xfId="34201" xr:uid="{00000000-0005-0000-0000-00004E0F0000}"/>
    <cellStyle name="Währung 2 5 2 4" xfId="47692" xr:uid="{00000000-0005-0000-0000-00004E0F0000}"/>
    <cellStyle name="Währung 2 5 3" xfId="10622" xr:uid="{00000000-0005-0000-0000-00004E0F0000}"/>
    <cellStyle name="Währung 2 5 3 2" xfId="24073" xr:uid="{00000000-0005-0000-0000-00004E0F0000}"/>
    <cellStyle name="Währung 2 5 3 3" xfId="37557" xr:uid="{00000000-0005-0000-0000-00004E0F0000}"/>
    <cellStyle name="Währung 2 5 3 4" xfId="51048" xr:uid="{00000000-0005-0000-0000-00004E0F0000}"/>
    <cellStyle name="Währung 2 5 4" xfId="13978" xr:uid="{00000000-0005-0000-0000-00004E0F0000}"/>
    <cellStyle name="Währung 2 5 4 2" xfId="27429" xr:uid="{00000000-0005-0000-0000-00004E0F0000}"/>
    <cellStyle name="Währung 2 5 4 3" xfId="40913" xr:uid="{00000000-0005-0000-0000-00004E0F0000}"/>
    <cellStyle name="Währung 2 5 4 4" xfId="54404" xr:uid="{00000000-0005-0000-0000-00004E0F0000}"/>
    <cellStyle name="Währung 2 5 5" xfId="17360" xr:uid="{00000000-0005-0000-0000-00004E0F0000}"/>
    <cellStyle name="Währung 2 5 6" xfId="30844" xr:uid="{00000000-0005-0000-0000-00004E0F0000}"/>
    <cellStyle name="Währung 2 5 7" xfId="44335" xr:uid="{00000000-0005-0000-0000-00004E0F0000}"/>
    <cellStyle name="Währung 2 6" xfId="1035" xr:uid="{00000000-0005-0000-0000-00004A0F0000}"/>
    <cellStyle name="Währung 2 6 2" xfId="14542" xr:uid="{00000000-0005-0000-0000-00004A0F0000}"/>
    <cellStyle name="Währung 2 6 3" xfId="28007" xr:uid="{00000000-0005-0000-0000-00004A0F0000}"/>
    <cellStyle name="Währung 2 6 4" xfId="41474" xr:uid="{00000000-0005-0000-0000-00004A0F0000}"/>
    <cellStyle name="Währung 2 7" xfId="4437" xr:uid="{00000000-0005-0000-0000-00004A0F0000}"/>
    <cellStyle name="Währung 2 7 2" xfId="17888" xr:uid="{00000000-0005-0000-0000-00004A0F0000}"/>
    <cellStyle name="Währung 2 7 3" xfId="31372" xr:uid="{00000000-0005-0000-0000-00004A0F0000}"/>
    <cellStyle name="Währung 2 7 4" xfId="44863" xr:uid="{00000000-0005-0000-0000-00004A0F0000}"/>
    <cellStyle name="Währung 2 8" xfId="7793" xr:uid="{00000000-0005-0000-0000-00004A0F0000}"/>
    <cellStyle name="Währung 2 8 2" xfId="21244" xr:uid="{00000000-0005-0000-0000-00004A0F0000}"/>
    <cellStyle name="Währung 2 8 3" xfId="34728" xr:uid="{00000000-0005-0000-0000-00004A0F0000}"/>
    <cellStyle name="Währung 2 8 4" xfId="48219" xr:uid="{00000000-0005-0000-0000-00004A0F0000}"/>
    <cellStyle name="Währung 2 9" xfId="11149" xr:uid="{00000000-0005-0000-0000-00004A0F0000}"/>
    <cellStyle name="Währung 2 9 2" xfId="24600" xr:uid="{00000000-0005-0000-0000-00004A0F0000}"/>
    <cellStyle name="Währung 2 9 3" xfId="38084" xr:uid="{00000000-0005-0000-0000-00004A0F0000}"/>
    <cellStyle name="Währung 2 9 4" xfId="51575" xr:uid="{00000000-0005-0000-0000-00004A0F0000}"/>
    <cellStyle name="Währung 3" xfId="798" xr:uid="{00000000-0005-0000-0000-000013030000}"/>
    <cellStyle name="Währung 3 2" xfId="799" xr:uid="{00000000-0005-0000-0000-000014030000}"/>
    <cellStyle name="Währung 3 2 2" xfId="830" xr:uid="{00000000-0005-0000-0000-000014030000}"/>
    <cellStyle name="Währung 3 2 2 2" xfId="939" xr:uid="{00000000-0005-0000-0000-000014030000}"/>
    <cellStyle name="Währung 3 2 3" xfId="861" xr:uid="{00000000-0005-0000-0000-000014030000}"/>
    <cellStyle name="Währung 3 2 3 2" xfId="966" xr:uid="{00000000-0005-0000-0000-000014030000}"/>
    <cellStyle name="Währung 3 2 4" xfId="887" xr:uid="{00000000-0005-0000-0000-000014030000}"/>
    <cellStyle name="Währung 3 2 4 2" xfId="992" xr:uid="{00000000-0005-0000-0000-000014030000}"/>
    <cellStyle name="Währung 3 2 5" xfId="913" xr:uid="{00000000-0005-0000-0000-000014030000}"/>
    <cellStyle name="Währung 3 3" xfId="800" xr:uid="{00000000-0005-0000-0000-000015030000}"/>
    <cellStyle name="Währung 3 3 2" xfId="831" xr:uid="{00000000-0005-0000-0000-000015030000}"/>
    <cellStyle name="Währung 3 3 2 2" xfId="940" xr:uid="{00000000-0005-0000-0000-000015030000}"/>
    <cellStyle name="Währung 3 3 3" xfId="862" xr:uid="{00000000-0005-0000-0000-000015030000}"/>
    <cellStyle name="Währung 3 3 3 2" xfId="967" xr:uid="{00000000-0005-0000-0000-000015030000}"/>
    <cellStyle name="Währung 3 3 4" xfId="888" xr:uid="{00000000-0005-0000-0000-000015030000}"/>
    <cellStyle name="Währung 3 3 4 2" xfId="993" xr:uid="{00000000-0005-0000-0000-000015030000}"/>
    <cellStyle name="Währung 3 3 5" xfId="914" xr:uid="{00000000-0005-0000-0000-000015030000}"/>
    <cellStyle name="Währung 3 4" xfId="829" xr:uid="{00000000-0005-0000-0000-000013030000}"/>
    <cellStyle name="Währung 3 4 2" xfId="938" xr:uid="{00000000-0005-0000-0000-000013030000}"/>
    <cellStyle name="Währung 3 5" xfId="860" xr:uid="{00000000-0005-0000-0000-000013030000}"/>
    <cellStyle name="Währung 3 5 2" xfId="965" xr:uid="{00000000-0005-0000-0000-000013030000}"/>
    <cellStyle name="Währung 3 6" xfId="886" xr:uid="{00000000-0005-0000-0000-000013030000}"/>
    <cellStyle name="Währung 3 6 2" xfId="991" xr:uid="{00000000-0005-0000-0000-000013030000}"/>
    <cellStyle name="Währung 3 7" xfId="912" xr:uid="{00000000-0005-0000-0000-000013030000}"/>
    <cellStyle name="Warnender Text" xfId="251" builtinId="11" customBuiltin="1"/>
    <cellStyle name="Warnender Text 2" xfId="125" xr:uid="{00000000-0005-0000-0000-000017030000}"/>
    <cellStyle name="Warnender Text 3" xfId="605" xr:uid="{00000000-0005-0000-0000-000018030000}"/>
    <cellStyle name="Warnender Text 4" xfId="1127" xr:uid="{00000000-0005-0000-0000-0000520F0000}"/>
    <cellStyle name="Warnender Text 5" xfId="1104" xr:uid="{00000000-0005-0000-0000-0000530F0000}"/>
    <cellStyle name="Year" xfId="1015" xr:uid="{00000000-0005-0000-0000-00006D000000}"/>
    <cellStyle name="Zahlen" xfId="404" xr:uid="{00000000-0005-0000-0000-000019030000}"/>
    <cellStyle name="ZeilenNr.hinten" xfId="44" xr:uid="{00000000-0005-0000-0000-00001A030000}"/>
    <cellStyle name="ZeilenNr.vorne" xfId="45" xr:uid="{00000000-0005-0000-0000-00001B030000}"/>
    <cellStyle name="Zelle mit Rand" xfId="52" xr:uid="{00000000-0005-0000-0000-00001C030000}"/>
    <cellStyle name="Zelle mit Rand 2" xfId="53" xr:uid="{00000000-0005-0000-0000-00001D030000}"/>
    <cellStyle name="Zelle mit Rand 2 2" xfId="231" xr:uid="{00000000-0005-0000-0000-00001E030000}"/>
    <cellStyle name="Zelle mit Rand 2 2 2" xfId="28058" xr:uid="{00000000-0005-0000-0000-0000590F0000}"/>
    <cellStyle name="Zelle mit Rand 2 3" xfId="28054" xr:uid="{00000000-0005-0000-0000-0000580F0000}"/>
    <cellStyle name="Zelle mit Rand 3" xfId="229" xr:uid="{00000000-0005-0000-0000-00001F030000}"/>
    <cellStyle name="Zelle mit Rand 3 2" xfId="28056" xr:uid="{00000000-0005-0000-0000-00005A0F0000}"/>
    <cellStyle name="Zelle mit Rand 4" xfId="363" xr:uid="{00000000-0005-0000-0000-000020030000}"/>
    <cellStyle name="Zelle mit Rand 4 2" xfId="27977" xr:uid="{00000000-0005-0000-0000-00006F000000}"/>
    <cellStyle name="Zelle mit Rand 5" xfId="362" xr:uid="{00000000-0005-0000-0000-000021030000}"/>
    <cellStyle name="Zelle überprüfen" xfId="250" builtinId="23" customBuiltin="1"/>
    <cellStyle name="Zelle überprüfen 2" xfId="126" xr:uid="{00000000-0005-0000-0000-000023030000}"/>
    <cellStyle name="Zelle überprüfen 3" xfId="606" xr:uid="{00000000-0005-0000-0000-000024030000}"/>
    <cellStyle name="Zelle überprüfen 4" xfId="1126" xr:uid="{00000000-0005-0000-0000-00005E0F0000}"/>
    <cellStyle name="Zelle überprüfen 5" xfId="1105" xr:uid="{00000000-0005-0000-0000-00005F0F0000}"/>
    <cellStyle name="Zwischentitel" xfId="801" xr:uid="{00000000-0005-0000-0000-000025030000}"/>
    <cellStyle name="Обычный_2++" xfId="227" xr:uid="{00000000-0005-0000-0000-000026030000}"/>
  </cellStyles>
  <dxfs count="211">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89" formatCode="&quot;-  &quot;"/>
    </dxf>
    <dxf>
      <numFmt numFmtId="225" formatCode="&quot;-   &quot;"/>
    </dxf>
    <dxf>
      <numFmt numFmtId="289"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89" formatCode="&quot;-  &quot;"/>
    </dxf>
    <dxf>
      <numFmt numFmtId="225" formatCode="&quot;-   &quot;"/>
    </dxf>
    <dxf>
      <numFmt numFmtId="289"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25" formatCode="&quot;-   &quot;"/>
    </dxf>
    <dxf>
      <numFmt numFmtId="225" formatCode="&quot;-   &quot;"/>
    </dxf>
    <dxf>
      <numFmt numFmtId="225" formatCode="&quot;-   &quot;"/>
    </dxf>
    <dxf>
      <numFmt numFmtId="289" formatCode="&quot;-  &quot;"/>
    </dxf>
    <dxf>
      <numFmt numFmtId="225" formatCode="&quot;-   &quot;"/>
    </dxf>
    <dxf>
      <numFmt numFmtId="289" formatCode="&quot;-  &quot;"/>
    </dxf>
    <dxf>
      <numFmt numFmtId="289" formatCode="&quot;-  &quot;"/>
    </dxf>
    <dxf>
      <numFmt numFmtId="225" formatCode="&quot;-   &quot;"/>
    </dxf>
    <dxf>
      <numFmt numFmtId="225" formatCode="&quot;-   &quot;"/>
    </dxf>
    <dxf>
      <numFmt numFmtId="225" formatCode="&quot;-   &quot;"/>
    </dxf>
    <dxf>
      <numFmt numFmtId="289" formatCode="&quot;-  &quot;"/>
    </dxf>
    <dxf>
      <numFmt numFmtId="289" formatCode="&quot;-  &quot;"/>
    </dxf>
    <dxf>
      <numFmt numFmtId="289" formatCode="&quot;-  &quot;"/>
    </dxf>
    <dxf>
      <numFmt numFmtId="289" formatCode="&quot;-  &quot;"/>
    </dxf>
    <dxf>
      <numFmt numFmtId="225" formatCode="&quot;-   &quot;"/>
    </dxf>
    <dxf>
      <numFmt numFmtId="225"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25"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90" formatCode="&quot;-&quot;"/>
    </dxf>
    <dxf>
      <numFmt numFmtId="290" formatCode="&quot;-&quot;"/>
    </dxf>
    <dxf>
      <numFmt numFmtId="290" formatCode="&quot;-&quot;"/>
    </dxf>
    <dxf>
      <numFmt numFmtId="290" formatCode="&quot;-&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89" formatCode="&quot;-  &quot;"/>
    </dxf>
    <dxf>
      <numFmt numFmtId="225" formatCode="&quot;-   &quot;"/>
    </dxf>
    <dxf>
      <numFmt numFmtId="225" formatCode="&quot;-   &quot;"/>
    </dxf>
    <dxf>
      <numFmt numFmtId="289" formatCode="&quot;-  &quot;"/>
    </dxf>
    <dxf>
      <numFmt numFmtId="290" formatCode="&quot;-&quot;"/>
    </dxf>
    <dxf>
      <numFmt numFmtId="290" formatCode="&quot;-&quot;"/>
    </dxf>
    <dxf>
      <numFmt numFmtId="290" formatCode="&quot;-&quot;"/>
    </dxf>
    <dxf>
      <numFmt numFmtId="290" formatCode="&quot;-&quot;"/>
    </dxf>
    <dxf>
      <numFmt numFmtId="290" formatCode="&quot;-&quot;"/>
    </dxf>
    <dxf>
      <numFmt numFmtId="290" formatCode="&quot;-&quot;"/>
    </dxf>
    <dxf>
      <font>
        <strike/>
        <condense val="0"/>
        <extend val="0"/>
      </font>
    </dxf>
    <dxf>
      <numFmt numFmtId="290" formatCode="&quot;-&quot;"/>
    </dxf>
    <dxf>
      <numFmt numFmtId="290" formatCode="&quot;-&quot;"/>
    </dxf>
    <dxf>
      <numFmt numFmtId="290" formatCode="&quot;-&quot;"/>
    </dxf>
    <dxf>
      <numFmt numFmtId="290" formatCode="&quot;-&quot;"/>
    </dxf>
  </dxfs>
  <tableStyles count="0" defaultTableStyle="TableStyleMedium2" defaultPivotStyle="PivotStyleLight16"/>
  <colors>
    <mruColors>
      <color rgb="FFFFCCFF"/>
      <color rgb="FFFF6600"/>
      <color rgb="FFFFFFCC"/>
      <color rgb="FFCCFFCC"/>
      <color rgb="FFFF66FF"/>
      <color rgb="FFCCFF99"/>
      <color rgb="FFCC99FF"/>
      <color rgb="FFFF99FF"/>
      <color rgb="FFFF00FF"/>
      <color rgb="FFEDF0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3" Type="http://schemas.openxmlformats.org/officeDocument/2006/relationships/hyperlink" Target="#'M-2'!A1"/><Relationship Id="rId18" Type="http://schemas.openxmlformats.org/officeDocument/2006/relationships/hyperlink" Target="#aufbau!A1"/><Relationship Id="rId26" Type="http://schemas.openxmlformats.org/officeDocument/2006/relationships/hyperlink" Target="#'EEV-1'!A1"/><Relationship Id="rId39" Type="http://schemas.openxmlformats.org/officeDocument/2006/relationships/hyperlink" Target="#'PEV-6'!A1"/><Relationship Id="rId21" Type="http://schemas.openxmlformats.org/officeDocument/2006/relationships/hyperlink" Target="#'PEV-2'!A1"/><Relationship Id="rId34" Type="http://schemas.openxmlformats.org/officeDocument/2006/relationships/hyperlink" Target="#'G-2'!Druckbereich"/><Relationship Id="rId42" Type="http://schemas.openxmlformats.org/officeDocument/2006/relationships/hyperlink" Target="#gas!A1"/><Relationship Id="rId7" Type="http://schemas.openxmlformats.org/officeDocument/2006/relationships/hyperlink" Target="#'E-5'!A1"/><Relationship Id="rId2" Type="http://schemas.openxmlformats.org/officeDocument/2006/relationships/hyperlink" Target="#bilanzsk!A1"/><Relationship Id="rId16" Type="http://schemas.openxmlformats.org/officeDocument/2006/relationships/hyperlink" Target="#'K-2'!Druckbereich"/><Relationship Id="rId29" Type="http://schemas.openxmlformats.org/officeDocument/2006/relationships/hyperlink" Target="#'EEV-6'!A1"/><Relationship Id="rId1" Type="http://schemas.openxmlformats.org/officeDocument/2006/relationships/hyperlink" Target="#'EB-2'!A1"/><Relationship Id="rId6" Type="http://schemas.openxmlformats.org/officeDocument/2006/relationships/hyperlink" Target="#'E-4'!A1"/><Relationship Id="rId11" Type="http://schemas.openxmlformats.org/officeDocument/2006/relationships/hyperlink" Target="#'E-1'!A1"/><Relationship Id="rId24" Type="http://schemas.openxmlformats.org/officeDocument/2006/relationships/hyperlink" Target="#'EE-3'!A1"/><Relationship Id="rId32" Type="http://schemas.openxmlformats.org/officeDocument/2006/relationships/hyperlink" Target="#'E-6'!Druckbereich"/><Relationship Id="rId37" Type="http://schemas.openxmlformats.org/officeDocument/2006/relationships/hyperlink" Target="#heizwerte!A1"/><Relationship Id="rId40" Type="http://schemas.openxmlformats.org/officeDocument/2006/relationships/hyperlink" Target="#mineral&#246;l!A1"/><Relationship Id="rId45" Type="http://schemas.openxmlformats.org/officeDocument/2006/relationships/hyperlink" Target="#'CO2-3'!A1"/><Relationship Id="rId5" Type="http://schemas.openxmlformats.org/officeDocument/2006/relationships/hyperlink" Target="#'PEV-4'!A1"/><Relationship Id="rId15" Type="http://schemas.openxmlformats.org/officeDocument/2006/relationships/hyperlink" Target="#'M-4'!A1"/><Relationship Id="rId23" Type="http://schemas.openxmlformats.org/officeDocument/2006/relationships/hyperlink" Target="#'PEV-1'!A1"/><Relationship Id="rId28" Type="http://schemas.openxmlformats.org/officeDocument/2006/relationships/hyperlink" Target="#'EEV-4'!Druckbereich"/><Relationship Id="rId36" Type="http://schemas.openxmlformats.org/officeDocument/2006/relationships/hyperlink" Target="#'K-1'!A1"/><Relationship Id="rId10" Type="http://schemas.openxmlformats.org/officeDocument/2006/relationships/hyperlink" Target="#'CO2-1'!A1"/><Relationship Id="rId19" Type="http://schemas.openxmlformats.org/officeDocument/2006/relationships/hyperlink" Target="#pev!A1"/><Relationship Id="rId31" Type="http://schemas.openxmlformats.org/officeDocument/2006/relationships/hyperlink" Target="#'E-3'!A1"/><Relationship Id="rId44" Type="http://schemas.openxmlformats.org/officeDocument/2006/relationships/hyperlink" Target="#'CO2-2'!A1"/><Relationship Id="rId4" Type="http://schemas.openxmlformats.org/officeDocument/2006/relationships/hyperlink" Target="#'PEV-3'!A1"/><Relationship Id="rId9" Type="http://schemas.openxmlformats.org/officeDocument/2006/relationships/hyperlink" Target="#'EEV-5'!A1"/><Relationship Id="rId14" Type="http://schemas.openxmlformats.org/officeDocument/2006/relationships/hyperlink" Target="#'M-3'!A1"/><Relationship Id="rId22" Type="http://schemas.openxmlformats.org/officeDocument/2006/relationships/hyperlink" Target="#'EE-2b'!A1"/><Relationship Id="rId27" Type="http://schemas.openxmlformats.org/officeDocument/2006/relationships/hyperlink" Target="#'EEV-2'!A1"/><Relationship Id="rId30" Type="http://schemas.openxmlformats.org/officeDocument/2006/relationships/hyperlink" Target="#'E-2'!A1"/><Relationship Id="rId35" Type="http://schemas.openxmlformats.org/officeDocument/2006/relationships/hyperlink" Target="#'G-3'!A1"/><Relationship Id="rId43" Type="http://schemas.openxmlformats.org/officeDocument/2006/relationships/hyperlink" Target="#erl&#228;uterungen!A1"/><Relationship Id="rId8" Type="http://schemas.openxmlformats.org/officeDocument/2006/relationships/hyperlink" Target="#'EEV-3'!A1"/><Relationship Id="rId3" Type="http://schemas.openxmlformats.org/officeDocument/2006/relationships/hyperlink" Target="#'EB-1'!A1"/><Relationship Id="rId12" Type="http://schemas.openxmlformats.org/officeDocument/2006/relationships/hyperlink" Target="#'M-1'!A1"/><Relationship Id="rId17" Type="http://schemas.openxmlformats.org/officeDocument/2006/relationships/hyperlink" Target="#'K-3'!Druckbereich"/><Relationship Id="rId25" Type="http://schemas.openxmlformats.org/officeDocument/2006/relationships/hyperlink" Target="#'PEV-5'!A1"/><Relationship Id="rId33" Type="http://schemas.openxmlformats.org/officeDocument/2006/relationships/hyperlink" Target="#'G-1'!A1"/><Relationship Id="rId38" Type="http://schemas.openxmlformats.org/officeDocument/2006/relationships/hyperlink" Target="#'EE-2a'!A1"/><Relationship Id="rId46" Type="http://schemas.openxmlformats.org/officeDocument/2006/relationships/hyperlink" Target="#'CO2-4'!A1"/><Relationship Id="rId20" Type="http://schemas.openxmlformats.org/officeDocument/2006/relationships/hyperlink" Target="#'EE-1'!A1"/><Relationship Id="rId41" Type="http://schemas.openxmlformats.org/officeDocument/2006/relationships/hyperlink" Target="#strom!A1"/></Relationships>
</file>

<file path=xl/drawings/drawing1.xml><?xml version="1.0" encoding="utf-8"?>
<xdr:wsDr xmlns:xdr="http://schemas.openxmlformats.org/drawingml/2006/spreadsheetDrawing" xmlns:a="http://schemas.openxmlformats.org/drawingml/2006/main">
  <xdr:twoCellAnchor>
    <xdr:from>
      <xdr:col>1</xdr:col>
      <xdr:colOff>9525</xdr:colOff>
      <xdr:row>1</xdr:row>
      <xdr:rowOff>9525</xdr:rowOff>
    </xdr:from>
    <xdr:to>
      <xdr:col>5</xdr:col>
      <xdr:colOff>0</xdr:colOff>
      <xdr:row>4</xdr:row>
      <xdr:rowOff>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52400" y="152400"/>
          <a:ext cx="8277225" cy="561975"/>
        </a:xfrm>
        <a:prstGeom prst="rect">
          <a:avLst/>
        </a:prstGeom>
        <a:gradFill rotWithShape="1">
          <a:gsLst>
            <a:gs pos="0">
              <a:srgbClr val="000000"/>
            </a:gs>
            <a:gs pos="100000">
              <a:srgbClr xmlns:mc="http://schemas.openxmlformats.org/markup-compatibility/2006" xmlns:a14="http://schemas.microsoft.com/office/drawing/2010/main" val="FFFFFF" mc:Ignorable="a14" a14:legacySpreadsheetColorIndex="65"/>
            </a:gs>
          </a:gsLst>
          <a:lin ang="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de-DE" sz="1100" b="1" i="0" u="none" strike="noStrike" baseline="0">
              <a:solidFill>
                <a:srgbClr val="FFFFFF"/>
              </a:solidFill>
              <a:latin typeface="Arial"/>
              <a:cs typeface="Arial"/>
            </a:rPr>
            <a:t>Energiebilanz Bayern 2022</a:t>
          </a:r>
        </a:p>
      </xdr:txBody>
    </xdr:sp>
    <xdr:clientData/>
  </xdr:twoCellAnchor>
  <xdr:twoCellAnchor>
    <xdr:from>
      <xdr:col>2</xdr:col>
      <xdr:colOff>0</xdr:colOff>
      <xdr:row>12</xdr:row>
      <xdr:rowOff>47625</xdr:rowOff>
    </xdr:from>
    <xdr:to>
      <xdr:col>2</xdr:col>
      <xdr:colOff>123825</xdr:colOff>
      <xdr:row>12</xdr:row>
      <xdr:rowOff>171450</xdr:rowOff>
    </xdr:to>
    <xdr:sp macro="" textlink="">
      <xdr:nvSpPr>
        <xdr:cNvPr id="4" name="AutoShape 104">
          <a:hlinkClick xmlns:r="http://schemas.openxmlformats.org/officeDocument/2006/relationships" r:id="rId1"/>
          <a:extLst>
            <a:ext uri="{FF2B5EF4-FFF2-40B4-BE49-F238E27FC236}">
              <a16:creationId xmlns:a16="http://schemas.microsoft.com/office/drawing/2014/main" id="{00000000-0008-0000-0000-000004000000}"/>
            </a:ext>
          </a:extLst>
        </xdr:cNvPr>
        <xdr:cNvSpPr>
          <a:spLocks noChangeArrowheads="1"/>
        </xdr:cNvSpPr>
      </xdr:nvSpPr>
      <xdr:spPr bwMode="auto">
        <a:xfrm>
          <a:off x="285750" y="2247900"/>
          <a:ext cx="123825" cy="123825"/>
        </a:xfrm>
        <a:prstGeom prst="homePlate">
          <a:avLst>
            <a:gd name="adj" fmla="val 25000"/>
          </a:avLst>
        </a:prstGeom>
        <a:solidFill>
          <a:schemeClr val="bg1">
            <a:lumMod val="9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13</xdr:row>
      <xdr:rowOff>47625</xdr:rowOff>
    </xdr:from>
    <xdr:to>
      <xdr:col>2</xdr:col>
      <xdr:colOff>123825</xdr:colOff>
      <xdr:row>13</xdr:row>
      <xdr:rowOff>171450</xdr:rowOff>
    </xdr:to>
    <xdr:sp macro="" textlink="">
      <xdr:nvSpPr>
        <xdr:cNvPr id="5" name="AutoShape 105">
          <a:hlinkClick xmlns:r="http://schemas.openxmlformats.org/officeDocument/2006/relationships" r:id="rId2"/>
          <a:extLst>
            <a:ext uri="{FF2B5EF4-FFF2-40B4-BE49-F238E27FC236}">
              <a16:creationId xmlns:a16="http://schemas.microsoft.com/office/drawing/2014/main" id="{00000000-0008-0000-0000-000005000000}"/>
            </a:ext>
          </a:extLst>
        </xdr:cNvPr>
        <xdr:cNvSpPr>
          <a:spLocks noChangeArrowheads="1"/>
        </xdr:cNvSpPr>
      </xdr:nvSpPr>
      <xdr:spPr bwMode="auto">
        <a:xfrm>
          <a:off x="285750" y="2447925"/>
          <a:ext cx="123825" cy="123825"/>
        </a:xfrm>
        <a:prstGeom prst="homePlate">
          <a:avLst>
            <a:gd name="adj" fmla="val 25000"/>
          </a:avLst>
        </a:prstGeom>
        <a:solidFill>
          <a:schemeClr val="bg1">
            <a:lumMod val="9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11</xdr:row>
      <xdr:rowOff>47625</xdr:rowOff>
    </xdr:from>
    <xdr:to>
      <xdr:col>2</xdr:col>
      <xdr:colOff>123825</xdr:colOff>
      <xdr:row>11</xdr:row>
      <xdr:rowOff>171450</xdr:rowOff>
    </xdr:to>
    <xdr:sp macro="" textlink="">
      <xdr:nvSpPr>
        <xdr:cNvPr id="6" name="AutoShape 106">
          <a:hlinkClick xmlns:r="http://schemas.openxmlformats.org/officeDocument/2006/relationships" r:id="rId3"/>
          <a:extLst>
            <a:ext uri="{FF2B5EF4-FFF2-40B4-BE49-F238E27FC236}">
              <a16:creationId xmlns:a16="http://schemas.microsoft.com/office/drawing/2014/main" id="{00000000-0008-0000-0000-000006000000}"/>
            </a:ext>
          </a:extLst>
        </xdr:cNvPr>
        <xdr:cNvSpPr>
          <a:spLocks noChangeArrowheads="1"/>
        </xdr:cNvSpPr>
      </xdr:nvSpPr>
      <xdr:spPr bwMode="auto">
        <a:xfrm>
          <a:off x="285750" y="2647950"/>
          <a:ext cx="123825" cy="123825"/>
        </a:xfrm>
        <a:prstGeom prst="homePlate">
          <a:avLst>
            <a:gd name="adj" fmla="val 25000"/>
          </a:avLst>
        </a:prstGeom>
        <a:solidFill>
          <a:schemeClr val="bg1">
            <a:lumMod val="9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19</xdr:row>
      <xdr:rowOff>47625</xdr:rowOff>
    </xdr:from>
    <xdr:to>
      <xdr:col>2</xdr:col>
      <xdr:colOff>123825</xdr:colOff>
      <xdr:row>19</xdr:row>
      <xdr:rowOff>171450</xdr:rowOff>
    </xdr:to>
    <xdr:sp macro="" textlink="">
      <xdr:nvSpPr>
        <xdr:cNvPr id="8" name="AutoShape 108">
          <a:hlinkClick xmlns:r="http://schemas.openxmlformats.org/officeDocument/2006/relationships" r:id="rId4"/>
          <a:extLst>
            <a:ext uri="{FF2B5EF4-FFF2-40B4-BE49-F238E27FC236}">
              <a16:creationId xmlns:a16="http://schemas.microsoft.com/office/drawing/2014/main" id="{00000000-0008-0000-0000-000008000000}"/>
            </a:ext>
          </a:extLst>
        </xdr:cNvPr>
        <xdr:cNvSpPr>
          <a:spLocks noChangeArrowheads="1"/>
        </xdr:cNvSpPr>
      </xdr:nvSpPr>
      <xdr:spPr bwMode="auto">
        <a:xfrm>
          <a:off x="285750" y="38481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20</xdr:row>
      <xdr:rowOff>47625</xdr:rowOff>
    </xdr:from>
    <xdr:to>
      <xdr:col>2</xdr:col>
      <xdr:colOff>123825</xdr:colOff>
      <xdr:row>20</xdr:row>
      <xdr:rowOff>171450</xdr:rowOff>
    </xdr:to>
    <xdr:sp macro="" textlink="">
      <xdr:nvSpPr>
        <xdr:cNvPr id="9" name="AutoShape 109">
          <a:hlinkClick xmlns:r="http://schemas.openxmlformats.org/officeDocument/2006/relationships" r:id="rId5"/>
          <a:extLst>
            <a:ext uri="{FF2B5EF4-FFF2-40B4-BE49-F238E27FC236}">
              <a16:creationId xmlns:a16="http://schemas.microsoft.com/office/drawing/2014/main" id="{00000000-0008-0000-0000-000009000000}"/>
            </a:ext>
          </a:extLst>
        </xdr:cNvPr>
        <xdr:cNvSpPr>
          <a:spLocks noChangeArrowheads="1"/>
        </xdr:cNvSpPr>
      </xdr:nvSpPr>
      <xdr:spPr bwMode="auto">
        <a:xfrm>
          <a:off x="285750" y="40481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46</xdr:row>
      <xdr:rowOff>47625</xdr:rowOff>
    </xdr:from>
    <xdr:to>
      <xdr:col>2</xdr:col>
      <xdr:colOff>123825</xdr:colOff>
      <xdr:row>46</xdr:row>
      <xdr:rowOff>171450</xdr:rowOff>
    </xdr:to>
    <xdr:sp macro="" textlink="">
      <xdr:nvSpPr>
        <xdr:cNvPr id="10" name="AutoShape 112">
          <a:hlinkClick xmlns:r="http://schemas.openxmlformats.org/officeDocument/2006/relationships" r:id="rId6"/>
          <a:extLst>
            <a:ext uri="{FF2B5EF4-FFF2-40B4-BE49-F238E27FC236}">
              <a16:creationId xmlns:a16="http://schemas.microsoft.com/office/drawing/2014/main" id="{00000000-0008-0000-0000-00000A000000}"/>
            </a:ext>
          </a:extLst>
        </xdr:cNvPr>
        <xdr:cNvSpPr>
          <a:spLocks noChangeArrowheads="1"/>
        </xdr:cNvSpPr>
      </xdr:nvSpPr>
      <xdr:spPr bwMode="auto">
        <a:xfrm>
          <a:off x="285750" y="8848725"/>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47</xdr:row>
      <xdr:rowOff>47625</xdr:rowOff>
    </xdr:from>
    <xdr:to>
      <xdr:col>2</xdr:col>
      <xdr:colOff>123825</xdr:colOff>
      <xdr:row>47</xdr:row>
      <xdr:rowOff>171450</xdr:rowOff>
    </xdr:to>
    <xdr:sp macro="" textlink="">
      <xdr:nvSpPr>
        <xdr:cNvPr id="11" name="AutoShape 113">
          <a:hlinkClick xmlns:r="http://schemas.openxmlformats.org/officeDocument/2006/relationships" r:id="rId7"/>
          <a:extLst>
            <a:ext uri="{FF2B5EF4-FFF2-40B4-BE49-F238E27FC236}">
              <a16:creationId xmlns:a16="http://schemas.microsoft.com/office/drawing/2014/main" id="{00000000-0008-0000-0000-00000B000000}"/>
            </a:ext>
          </a:extLst>
        </xdr:cNvPr>
        <xdr:cNvSpPr>
          <a:spLocks noChangeArrowheads="1"/>
        </xdr:cNvSpPr>
      </xdr:nvSpPr>
      <xdr:spPr bwMode="auto">
        <a:xfrm>
          <a:off x="285750" y="9048750"/>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30</xdr:row>
      <xdr:rowOff>47625</xdr:rowOff>
    </xdr:from>
    <xdr:to>
      <xdr:col>2</xdr:col>
      <xdr:colOff>123825</xdr:colOff>
      <xdr:row>30</xdr:row>
      <xdr:rowOff>171450</xdr:rowOff>
    </xdr:to>
    <xdr:sp macro="" textlink="">
      <xdr:nvSpPr>
        <xdr:cNvPr id="13" name="AutoShape 128">
          <a:hlinkClick xmlns:r="http://schemas.openxmlformats.org/officeDocument/2006/relationships" r:id="rId8"/>
          <a:extLst>
            <a:ext uri="{FF2B5EF4-FFF2-40B4-BE49-F238E27FC236}">
              <a16:creationId xmlns:a16="http://schemas.microsoft.com/office/drawing/2014/main" id="{00000000-0008-0000-0000-00000D000000}"/>
            </a:ext>
          </a:extLst>
        </xdr:cNvPr>
        <xdr:cNvSpPr>
          <a:spLocks noChangeArrowheads="1"/>
        </xdr:cNvSpPr>
      </xdr:nvSpPr>
      <xdr:spPr bwMode="auto">
        <a:xfrm>
          <a:off x="285750" y="64484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32</xdr:row>
      <xdr:rowOff>47625</xdr:rowOff>
    </xdr:from>
    <xdr:to>
      <xdr:col>2</xdr:col>
      <xdr:colOff>123825</xdr:colOff>
      <xdr:row>32</xdr:row>
      <xdr:rowOff>171450</xdr:rowOff>
    </xdr:to>
    <xdr:sp macro="" textlink="">
      <xdr:nvSpPr>
        <xdr:cNvPr id="14" name="AutoShape 129">
          <a:hlinkClick xmlns:r="http://schemas.openxmlformats.org/officeDocument/2006/relationships" r:id="rId9"/>
          <a:extLst>
            <a:ext uri="{FF2B5EF4-FFF2-40B4-BE49-F238E27FC236}">
              <a16:creationId xmlns:a16="http://schemas.microsoft.com/office/drawing/2014/main" id="{00000000-0008-0000-0000-00000E000000}"/>
            </a:ext>
          </a:extLst>
        </xdr:cNvPr>
        <xdr:cNvSpPr>
          <a:spLocks noChangeArrowheads="1"/>
        </xdr:cNvSpPr>
      </xdr:nvSpPr>
      <xdr:spPr bwMode="auto">
        <a:xfrm>
          <a:off x="285750" y="68484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35</xdr:row>
      <xdr:rowOff>47625</xdr:rowOff>
    </xdr:from>
    <xdr:to>
      <xdr:col>2</xdr:col>
      <xdr:colOff>123825</xdr:colOff>
      <xdr:row>35</xdr:row>
      <xdr:rowOff>171450</xdr:rowOff>
    </xdr:to>
    <xdr:sp macro="" textlink="">
      <xdr:nvSpPr>
        <xdr:cNvPr id="15" name="AutoShape 130">
          <a:hlinkClick xmlns:r="http://schemas.openxmlformats.org/officeDocument/2006/relationships" r:id="rId10"/>
          <a:extLst>
            <a:ext uri="{FF2B5EF4-FFF2-40B4-BE49-F238E27FC236}">
              <a16:creationId xmlns:a16="http://schemas.microsoft.com/office/drawing/2014/main" id="{00000000-0008-0000-0000-00000F000000}"/>
            </a:ext>
          </a:extLst>
        </xdr:cNvPr>
        <xdr:cNvSpPr>
          <a:spLocks noChangeArrowheads="1"/>
        </xdr:cNvSpPr>
      </xdr:nvSpPr>
      <xdr:spPr bwMode="auto">
        <a:xfrm>
          <a:off x="285750" y="72485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43</xdr:row>
      <xdr:rowOff>47625</xdr:rowOff>
    </xdr:from>
    <xdr:to>
      <xdr:col>2</xdr:col>
      <xdr:colOff>123825</xdr:colOff>
      <xdr:row>43</xdr:row>
      <xdr:rowOff>171450</xdr:rowOff>
    </xdr:to>
    <xdr:sp macro="" textlink="">
      <xdr:nvSpPr>
        <xdr:cNvPr id="17" name="AutoShape 132">
          <a:hlinkClick xmlns:r="http://schemas.openxmlformats.org/officeDocument/2006/relationships" r:id="rId11"/>
          <a:extLst>
            <a:ext uri="{FF2B5EF4-FFF2-40B4-BE49-F238E27FC236}">
              <a16:creationId xmlns:a16="http://schemas.microsoft.com/office/drawing/2014/main" id="{00000000-0008-0000-0000-000011000000}"/>
            </a:ext>
          </a:extLst>
        </xdr:cNvPr>
        <xdr:cNvSpPr>
          <a:spLocks noChangeArrowheads="1"/>
        </xdr:cNvSpPr>
      </xdr:nvSpPr>
      <xdr:spPr bwMode="auto">
        <a:xfrm>
          <a:off x="285750" y="8248650"/>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54</xdr:row>
      <xdr:rowOff>47625</xdr:rowOff>
    </xdr:from>
    <xdr:to>
      <xdr:col>2</xdr:col>
      <xdr:colOff>123825</xdr:colOff>
      <xdr:row>54</xdr:row>
      <xdr:rowOff>171450</xdr:rowOff>
    </xdr:to>
    <xdr:sp macro="" textlink="">
      <xdr:nvSpPr>
        <xdr:cNvPr id="18" name="AutoShape 135">
          <a:hlinkClick xmlns:r="http://schemas.openxmlformats.org/officeDocument/2006/relationships" r:id="rId12"/>
          <a:extLst>
            <a:ext uri="{FF2B5EF4-FFF2-40B4-BE49-F238E27FC236}">
              <a16:creationId xmlns:a16="http://schemas.microsoft.com/office/drawing/2014/main" id="{00000000-0008-0000-0000-000012000000}"/>
            </a:ext>
          </a:extLst>
        </xdr:cNvPr>
        <xdr:cNvSpPr>
          <a:spLocks noChangeArrowheads="1"/>
        </xdr:cNvSpPr>
      </xdr:nvSpPr>
      <xdr:spPr bwMode="auto">
        <a:xfrm>
          <a:off x="285750" y="10448925"/>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55</xdr:row>
      <xdr:rowOff>47625</xdr:rowOff>
    </xdr:from>
    <xdr:to>
      <xdr:col>2</xdr:col>
      <xdr:colOff>123825</xdr:colOff>
      <xdr:row>55</xdr:row>
      <xdr:rowOff>171450</xdr:rowOff>
    </xdr:to>
    <xdr:sp macro="" textlink="">
      <xdr:nvSpPr>
        <xdr:cNvPr id="19" name="AutoShape 136">
          <a:hlinkClick xmlns:r="http://schemas.openxmlformats.org/officeDocument/2006/relationships" r:id="rId13"/>
          <a:extLst>
            <a:ext uri="{FF2B5EF4-FFF2-40B4-BE49-F238E27FC236}">
              <a16:creationId xmlns:a16="http://schemas.microsoft.com/office/drawing/2014/main" id="{00000000-0008-0000-0000-000013000000}"/>
            </a:ext>
          </a:extLst>
        </xdr:cNvPr>
        <xdr:cNvSpPr>
          <a:spLocks noChangeArrowheads="1"/>
        </xdr:cNvSpPr>
      </xdr:nvSpPr>
      <xdr:spPr bwMode="auto">
        <a:xfrm>
          <a:off x="285750" y="10648950"/>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56</xdr:row>
      <xdr:rowOff>47625</xdr:rowOff>
    </xdr:from>
    <xdr:to>
      <xdr:col>2</xdr:col>
      <xdr:colOff>123825</xdr:colOff>
      <xdr:row>56</xdr:row>
      <xdr:rowOff>171450</xdr:rowOff>
    </xdr:to>
    <xdr:sp macro="" textlink="">
      <xdr:nvSpPr>
        <xdr:cNvPr id="20" name="AutoShape 137">
          <a:hlinkClick xmlns:r="http://schemas.openxmlformats.org/officeDocument/2006/relationships" r:id="rId14"/>
          <a:extLst>
            <a:ext uri="{FF2B5EF4-FFF2-40B4-BE49-F238E27FC236}">
              <a16:creationId xmlns:a16="http://schemas.microsoft.com/office/drawing/2014/main" id="{00000000-0008-0000-0000-000014000000}"/>
            </a:ext>
          </a:extLst>
        </xdr:cNvPr>
        <xdr:cNvSpPr>
          <a:spLocks noChangeArrowheads="1"/>
        </xdr:cNvSpPr>
      </xdr:nvSpPr>
      <xdr:spPr bwMode="auto">
        <a:xfrm>
          <a:off x="285750" y="10848975"/>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57</xdr:row>
      <xdr:rowOff>47625</xdr:rowOff>
    </xdr:from>
    <xdr:to>
      <xdr:col>2</xdr:col>
      <xdr:colOff>123825</xdr:colOff>
      <xdr:row>57</xdr:row>
      <xdr:rowOff>171450</xdr:rowOff>
    </xdr:to>
    <xdr:sp macro="" textlink="">
      <xdr:nvSpPr>
        <xdr:cNvPr id="21" name="AutoShape 138">
          <a:hlinkClick xmlns:r="http://schemas.openxmlformats.org/officeDocument/2006/relationships" r:id="rId15"/>
          <a:extLst>
            <a:ext uri="{FF2B5EF4-FFF2-40B4-BE49-F238E27FC236}">
              <a16:creationId xmlns:a16="http://schemas.microsoft.com/office/drawing/2014/main" id="{00000000-0008-0000-0000-000015000000}"/>
            </a:ext>
          </a:extLst>
        </xdr:cNvPr>
        <xdr:cNvSpPr>
          <a:spLocks noChangeArrowheads="1"/>
        </xdr:cNvSpPr>
      </xdr:nvSpPr>
      <xdr:spPr bwMode="auto">
        <a:xfrm>
          <a:off x="285750" y="11049000"/>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60</xdr:row>
      <xdr:rowOff>47625</xdr:rowOff>
    </xdr:from>
    <xdr:to>
      <xdr:col>2</xdr:col>
      <xdr:colOff>123825</xdr:colOff>
      <xdr:row>60</xdr:row>
      <xdr:rowOff>171450</xdr:rowOff>
    </xdr:to>
    <xdr:sp macro="" textlink="">
      <xdr:nvSpPr>
        <xdr:cNvPr id="23" name="AutoShape 140">
          <a:hlinkClick xmlns:r="http://schemas.openxmlformats.org/officeDocument/2006/relationships" r:id="rId16"/>
          <a:extLst>
            <a:ext uri="{FF2B5EF4-FFF2-40B4-BE49-F238E27FC236}">
              <a16:creationId xmlns:a16="http://schemas.microsoft.com/office/drawing/2014/main" id="{00000000-0008-0000-0000-000017000000}"/>
            </a:ext>
          </a:extLst>
        </xdr:cNvPr>
        <xdr:cNvSpPr>
          <a:spLocks noChangeArrowheads="1"/>
        </xdr:cNvSpPr>
      </xdr:nvSpPr>
      <xdr:spPr bwMode="auto">
        <a:xfrm>
          <a:off x="285750" y="11649075"/>
          <a:ext cx="123825" cy="123825"/>
        </a:xfrm>
        <a:prstGeom prst="homePlate">
          <a:avLst>
            <a:gd name="adj" fmla="val 25000"/>
          </a:avLst>
        </a:prstGeom>
        <a:solidFill>
          <a:schemeClr val="tx1">
            <a:lumMod val="50000"/>
            <a:lumOff val="5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61</xdr:row>
      <xdr:rowOff>47625</xdr:rowOff>
    </xdr:from>
    <xdr:to>
      <xdr:col>2</xdr:col>
      <xdr:colOff>123825</xdr:colOff>
      <xdr:row>61</xdr:row>
      <xdr:rowOff>171450</xdr:rowOff>
    </xdr:to>
    <xdr:sp macro="" textlink="">
      <xdr:nvSpPr>
        <xdr:cNvPr id="24" name="AutoShape 141">
          <a:hlinkClick xmlns:r="http://schemas.openxmlformats.org/officeDocument/2006/relationships" r:id="rId17"/>
          <a:extLst>
            <a:ext uri="{FF2B5EF4-FFF2-40B4-BE49-F238E27FC236}">
              <a16:creationId xmlns:a16="http://schemas.microsoft.com/office/drawing/2014/main" id="{00000000-0008-0000-0000-000018000000}"/>
            </a:ext>
          </a:extLst>
        </xdr:cNvPr>
        <xdr:cNvSpPr>
          <a:spLocks noChangeArrowheads="1"/>
        </xdr:cNvSpPr>
      </xdr:nvSpPr>
      <xdr:spPr bwMode="auto">
        <a:xfrm>
          <a:off x="285750" y="11849100"/>
          <a:ext cx="123825" cy="123825"/>
        </a:xfrm>
        <a:prstGeom prst="homePlate">
          <a:avLst>
            <a:gd name="adj" fmla="val 25000"/>
          </a:avLst>
        </a:prstGeom>
        <a:solidFill>
          <a:schemeClr val="tx1">
            <a:lumMod val="50000"/>
            <a:lumOff val="5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65</xdr:row>
      <xdr:rowOff>47625</xdr:rowOff>
    </xdr:from>
    <xdr:to>
      <xdr:col>2</xdr:col>
      <xdr:colOff>123825</xdr:colOff>
      <xdr:row>65</xdr:row>
      <xdr:rowOff>171450</xdr:rowOff>
    </xdr:to>
    <xdr:sp macro="" textlink="">
      <xdr:nvSpPr>
        <xdr:cNvPr id="26" name="AutoShape 143">
          <a:hlinkClick xmlns:r="http://schemas.openxmlformats.org/officeDocument/2006/relationships" r:id="rId18"/>
          <a:extLst>
            <a:ext uri="{FF2B5EF4-FFF2-40B4-BE49-F238E27FC236}">
              <a16:creationId xmlns:a16="http://schemas.microsoft.com/office/drawing/2014/main" id="{00000000-0008-0000-0000-00001A000000}"/>
            </a:ext>
          </a:extLst>
        </xdr:cNvPr>
        <xdr:cNvSpPr>
          <a:spLocks noChangeArrowheads="1"/>
        </xdr:cNvSpPr>
      </xdr:nvSpPr>
      <xdr:spPr bwMode="auto">
        <a:xfrm>
          <a:off x="285750" y="12449175"/>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66</xdr:row>
      <xdr:rowOff>47625</xdr:rowOff>
    </xdr:from>
    <xdr:to>
      <xdr:col>2</xdr:col>
      <xdr:colOff>123825</xdr:colOff>
      <xdr:row>66</xdr:row>
      <xdr:rowOff>171450</xdr:rowOff>
    </xdr:to>
    <xdr:sp macro="" textlink="">
      <xdr:nvSpPr>
        <xdr:cNvPr id="27" name="AutoShape 144">
          <a:hlinkClick xmlns:r="http://schemas.openxmlformats.org/officeDocument/2006/relationships" r:id="rId19"/>
          <a:extLst>
            <a:ext uri="{FF2B5EF4-FFF2-40B4-BE49-F238E27FC236}">
              <a16:creationId xmlns:a16="http://schemas.microsoft.com/office/drawing/2014/main" id="{00000000-0008-0000-0000-00001B000000}"/>
            </a:ext>
          </a:extLst>
        </xdr:cNvPr>
        <xdr:cNvSpPr>
          <a:spLocks noChangeArrowheads="1"/>
        </xdr:cNvSpPr>
      </xdr:nvSpPr>
      <xdr:spPr bwMode="auto">
        <a:xfrm>
          <a:off x="285750" y="12649200"/>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24</xdr:row>
      <xdr:rowOff>47625</xdr:rowOff>
    </xdr:from>
    <xdr:to>
      <xdr:col>2</xdr:col>
      <xdr:colOff>123825</xdr:colOff>
      <xdr:row>24</xdr:row>
      <xdr:rowOff>171450</xdr:rowOff>
    </xdr:to>
    <xdr:sp macro="" textlink="">
      <xdr:nvSpPr>
        <xdr:cNvPr id="29" name="AutoShape 149">
          <a:hlinkClick xmlns:r="http://schemas.openxmlformats.org/officeDocument/2006/relationships" r:id="rId20"/>
          <a:extLst>
            <a:ext uri="{FF2B5EF4-FFF2-40B4-BE49-F238E27FC236}">
              <a16:creationId xmlns:a16="http://schemas.microsoft.com/office/drawing/2014/main" id="{00000000-0008-0000-0000-00001D000000}"/>
            </a:ext>
          </a:extLst>
        </xdr:cNvPr>
        <xdr:cNvSpPr>
          <a:spLocks noChangeArrowheads="1"/>
        </xdr:cNvSpPr>
      </xdr:nvSpPr>
      <xdr:spPr bwMode="auto">
        <a:xfrm>
          <a:off x="285750" y="28479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18</xdr:row>
      <xdr:rowOff>47625</xdr:rowOff>
    </xdr:from>
    <xdr:to>
      <xdr:col>2</xdr:col>
      <xdr:colOff>123825</xdr:colOff>
      <xdr:row>18</xdr:row>
      <xdr:rowOff>171450</xdr:rowOff>
    </xdr:to>
    <xdr:sp macro="" textlink="">
      <xdr:nvSpPr>
        <xdr:cNvPr id="31" name="AutoShape 156">
          <a:hlinkClick xmlns:r="http://schemas.openxmlformats.org/officeDocument/2006/relationships" r:id="rId21"/>
          <a:extLst>
            <a:ext uri="{FF2B5EF4-FFF2-40B4-BE49-F238E27FC236}">
              <a16:creationId xmlns:a16="http://schemas.microsoft.com/office/drawing/2014/main" id="{00000000-0008-0000-0000-00001F000000}"/>
            </a:ext>
          </a:extLst>
        </xdr:cNvPr>
        <xdr:cNvSpPr>
          <a:spLocks noChangeArrowheads="1"/>
        </xdr:cNvSpPr>
      </xdr:nvSpPr>
      <xdr:spPr bwMode="auto">
        <a:xfrm>
          <a:off x="285750" y="36480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26</xdr:row>
      <xdr:rowOff>47625</xdr:rowOff>
    </xdr:from>
    <xdr:to>
      <xdr:col>2</xdr:col>
      <xdr:colOff>123825</xdr:colOff>
      <xdr:row>26</xdr:row>
      <xdr:rowOff>171450</xdr:rowOff>
    </xdr:to>
    <xdr:sp macro="" textlink="">
      <xdr:nvSpPr>
        <xdr:cNvPr id="32" name="AutoShape 126">
          <a:hlinkClick xmlns:r="http://schemas.openxmlformats.org/officeDocument/2006/relationships" r:id="rId22"/>
          <a:extLst>
            <a:ext uri="{FF2B5EF4-FFF2-40B4-BE49-F238E27FC236}">
              <a16:creationId xmlns:a16="http://schemas.microsoft.com/office/drawing/2014/main" id="{00000000-0008-0000-0000-000020000000}"/>
            </a:ext>
          </a:extLst>
        </xdr:cNvPr>
        <xdr:cNvSpPr>
          <a:spLocks noChangeArrowheads="1"/>
        </xdr:cNvSpPr>
      </xdr:nvSpPr>
      <xdr:spPr bwMode="auto">
        <a:xfrm>
          <a:off x="285750" y="424815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17</xdr:row>
      <xdr:rowOff>47625</xdr:rowOff>
    </xdr:from>
    <xdr:to>
      <xdr:col>2</xdr:col>
      <xdr:colOff>123825</xdr:colOff>
      <xdr:row>17</xdr:row>
      <xdr:rowOff>171450</xdr:rowOff>
    </xdr:to>
    <xdr:sp macro="" textlink="">
      <xdr:nvSpPr>
        <xdr:cNvPr id="33" name="AutoShape 156">
          <a:hlinkClick xmlns:r="http://schemas.openxmlformats.org/officeDocument/2006/relationships" r:id="rId23"/>
          <a:extLst>
            <a:ext uri="{FF2B5EF4-FFF2-40B4-BE49-F238E27FC236}">
              <a16:creationId xmlns:a16="http://schemas.microsoft.com/office/drawing/2014/main" id="{00000000-0008-0000-0000-000021000000}"/>
            </a:ext>
          </a:extLst>
        </xdr:cNvPr>
        <xdr:cNvSpPr>
          <a:spLocks noChangeArrowheads="1"/>
        </xdr:cNvSpPr>
      </xdr:nvSpPr>
      <xdr:spPr bwMode="auto">
        <a:xfrm>
          <a:off x="285750" y="344805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27</xdr:row>
      <xdr:rowOff>47625</xdr:rowOff>
    </xdr:from>
    <xdr:to>
      <xdr:col>2</xdr:col>
      <xdr:colOff>123825</xdr:colOff>
      <xdr:row>27</xdr:row>
      <xdr:rowOff>171450</xdr:rowOff>
    </xdr:to>
    <xdr:sp macro="" textlink="">
      <xdr:nvSpPr>
        <xdr:cNvPr id="34" name="AutoShape 126">
          <a:hlinkClick xmlns:r="http://schemas.openxmlformats.org/officeDocument/2006/relationships" r:id="rId24"/>
          <a:extLst>
            <a:ext uri="{FF2B5EF4-FFF2-40B4-BE49-F238E27FC236}">
              <a16:creationId xmlns:a16="http://schemas.microsoft.com/office/drawing/2014/main" id="{00000000-0008-0000-0000-000022000000}"/>
            </a:ext>
          </a:extLst>
        </xdr:cNvPr>
        <xdr:cNvSpPr>
          <a:spLocks noChangeArrowheads="1"/>
        </xdr:cNvSpPr>
      </xdr:nvSpPr>
      <xdr:spPr bwMode="auto">
        <a:xfrm>
          <a:off x="285750" y="46482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21</xdr:row>
      <xdr:rowOff>47625</xdr:rowOff>
    </xdr:from>
    <xdr:to>
      <xdr:col>2</xdr:col>
      <xdr:colOff>123825</xdr:colOff>
      <xdr:row>21</xdr:row>
      <xdr:rowOff>171450</xdr:rowOff>
    </xdr:to>
    <xdr:sp macro="" textlink="">
      <xdr:nvSpPr>
        <xdr:cNvPr id="35" name="AutoShape 125">
          <a:hlinkClick xmlns:r="http://schemas.openxmlformats.org/officeDocument/2006/relationships" r:id="rId25"/>
          <a:extLst>
            <a:ext uri="{FF2B5EF4-FFF2-40B4-BE49-F238E27FC236}">
              <a16:creationId xmlns:a16="http://schemas.microsoft.com/office/drawing/2014/main" id="{00000000-0008-0000-0000-000023000000}"/>
            </a:ext>
          </a:extLst>
        </xdr:cNvPr>
        <xdr:cNvSpPr>
          <a:spLocks noChangeArrowheads="1"/>
        </xdr:cNvSpPr>
      </xdr:nvSpPr>
      <xdr:spPr bwMode="auto">
        <a:xfrm>
          <a:off x="285750" y="48482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28</xdr:row>
      <xdr:rowOff>47625</xdr:rowOff>
    </xdr:from>
    <xdr:to>
      <xdr:col>2</xdr:col>
      <xdr:colOff>123825</xdr:colOff>
      <xdr:row>28</xdr:row>
      <xdr:rowOff>171450</xdr:rowOff>
    </xdr:to>
    <xdr:sp macro="" textlink="">
      <xdr:nvSpPr>
        <xdr:cNvPr id="36" name="AutoShape 125">
          <a:hlinkClick xmlns:r="http://schemas.openxmlformats.org/officeDocument/2006/relationships" r:id="rId26"/>
          <a:extLst>
            <a:ext uri="{FF2B5EF4-FFF2-40B4-BE49-F238E27FC236}">
              <a16:creationId xmlns:a16="http://schemas.microsoft.com/office/drawing/2014/main" id="{00000000-0008-0000-0000-000024000000}"/>
            </a:ext>
          </a:extLst>
        </xdr:cNvPr>
        <xdr:cNvSpPr>
          <a:spLocks noChangeArrowheads="1"/>
        </xdr:cNvSpPr>
      </xdr:nvSpPr>
      <xdr:spPr bwMode="auto">
        <a:xfrm>
          <a:off x="285750" y="60483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29</xdr:row>
      <xdr:rowOff>47625</xdr:rowOff>
    </xdr:from>
    <xdr:to>
      <xdr:col>2</xdr:col>
      <xdr:colOff>123825</xdr:colOff>
      <xdr:row>29</xdr:row>
      <xdr:rowOff>171450</xdr:rowOff>
    </xdr:to>
    <xdr:sp macro="" textlink="">
      <xdr:nvSpPr>
        <xdr:cNvPr id="37" name="AutoShape 125">
          <a:hlinkClick xmlns:r="http://schemas.openxmlformats.org/officeDocument/2006/relationships" r:id="rId27"/>
          <a:extLst>
            <a:ext uri="{FF2B5EF4-FFF2-40B4-BE49-F238E27FC236}">
              <a16:creationId xmlns:a16="http://schemas.microsoft.com/office/drawing/2014/main" id="{00000000-0008-0000-0000-000025000000}"/>
            </a:ext>
          </a:extLst>
        </xdr:cNvPr>
        <xdr:cNvSpPr>
          <a:spLocks noChangeArrowheads="1"/>
        </xdr:cNvSpPr>
      </xdr:nvSpPr>
      <xdr:spPr bwMode="auto">
        <a:xfrm>
          <a:off x="285750" y="62484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31</xdr:row>
      <xdr:rowOff>47625</xdr:rowOff>
    </xdr:from>
    <xdr:to>
      <xdr:col>2</xdr:col>
      <xdr:colOff>123825</xdr:colOff>
      <xdr:row>31</xdr:row>
      <xdr:rowOff>171450</xdr:rowOff>
    </xdr:to>
    <xdr:sp macro="" textlink="">
      <xdr:nvSpPr>
        <xdr:cNvPr id="38" name="AutoShape 128">
          <a:hlinkClick xmlns:r="http://schemas.openxmlformats.org/officeDocument/2006/relationships" r:id="rId28"/>
          <a:extLst>
            <a:ext uri="{FF2B5EF4-FFF2-40B4-BE49-F238E27FC236}">
              <a16:creationId xmlns:a16="http://schemas.microsoft.com/office/drawing/2014/main" id="{00000000-0008-0000-0000-000026000000}"/>
            </a:ext>
          </a:extLst>
        </xdr:cNvPr>
        <xdr:cNvSpPr>
          <a:spLocks noChangeArrowheads="1"/>
        </xdr:cNvSpPr>
      </xdr:nvSpPr>
      <xdr:spPr bwMode="auto">
        <a:xfrm>
          <a:off x="285750" y="664845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33</xdr:row>
      <xdr:rowOff>47625</xdr:rowOff>
    </xdr:from>
    <xdr:to>
      <xdr:col>2</xdr:col>
      <xdr:colOff>123825</xdr:colOff>
      <xdr:row>33</xdr:row>
      <xdr:rowOff>171450</xdr:rowOff>
    </xdr:to>
    <xdr:sp macro="" textlink="">
      <xdr:nvSpPr>
        <xdr:cNvPr id="39" name="AutoShape 129">
          <a:hlinkClick xmlns:r="http://schemas.openxmlformats.org/officeDocument/2006/relationships" r:id="rId29"/>
          <a:extLst>
            <a:ext uri="{FF2B5EF4-FFF2-40B4-BE49-F238E27FC236}">
              <a16:creationId xmlns:a16="http://schemas.microsoft.com/office/drawing/2014/main" id="{00000000-0008-0000-0000-000027000000}"/>
            </a:ext>
          </a:extLst>
        </xdr:cNvPr>
        <xdr:cNvSpPr>
          <a:spLocks noChangeArrowheads="1"/>
        </xdr:cNvSpPr>
      </xdr:nvSpPr>
      <xdr:spPr bwMode="auto">
        <a:xfrm>
          <a:off x="285750" y="70485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44</xdr:row>
      <xdr:rowOff>47625</xdr:rowOff>
    </xdr:from>
    <xdr:to>
      <xdr:col>2</xdr:col>
      <xdr:colOff>123825</xdr:colOff>
      <xdr:row>44</xdr:row>
      <xdr:rowOff>171450</xdr:rowOff>
    </xdr:to>
    <xdr:sp macro="" textlink="">
      <xdr:nvSpPr>
        <xdr:cNvPr id="40" name="AutoShape 132">
          <a:hlinkClick xmlns:r="http://schemas.openxmlformats.org/officeDocument/2006/relationships" r:id="rId30"/>
          <a:extLst>
            <a:ext uri="{FF2B5EF4-FFF2-40B4-BE49-F238E27FC236}">
              <a16:creationId xmlns:a16="http://schemas.microsoft.com/office/drawing/2014/main" id="{00000000-0008-0000-0000-000028000000}"/>
            </a:ext>
          </a:extLst>
        </xdr:cNvPr>
        <xdr:cNvSpPr>
          <a:spLocks noChangeArrowheads="1"/>
        </xdr:cNvSpPr>
      </xdr:nvSpPr>
      <xdr:spPr bwMode="auto">
        <a:xfrm>
          <a:off x="285750" y="8448675"/>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45</xdr:row>
      <xdr:rowOff>47625</xdr:rowOff>
    </xdr:from>
    <xdr:to>
      <xdr:col>2</xdr:col>
      <xdr:colOff>123825</xdr:colOff>
      <xdr:row>45</xdr:row>
      <xdr:rowOff>171450</xdr:rowOff>
    </xdr:to>
    <xdr:sp macro="" textlink="">
      <xdr:nvSpPr>
        <xdr:cNvPr id="41" name="AutoShape 132">
          <a:hlinkClick xmlns:r="http://schemas.openxmlformats.org/officeDocument/2006/relationships" r:id="rId31"/>
          <a:extLst>
            <a:ext uri="{FF2B5EF4-FFF2-40B4-BE49-F238E27FC236}">
              <a16:creationId xmlns:a16="http://schemas.microsoft.com/office/drawing/2014/main" id="{00000000-0008-0000-0000-000029000000}"/>
            </a:ext>
          </a:extLst>
        </xdr:cNvPr>
        <xdr:cNvSpPr>
          <a:spLocks noChangeArrowheads="1"/>
        </xdr:cNvSpPr>
      </xdr:nvSpPr>
      <xdr:spPr bwMode="auto">
        <a:xfrm>
          <a:off x="285750" y="8648700"/>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48</xdr:row>
      <xdr:rowOff>47625</xdr:rowOff>
    </xdr:from>
    <xdr:to>
      <xdr:col>2</xdr:col>
      <xdr:colOff>123825</xdr:colOff>
      <xdr:row>48</xdr:row>
      <xdr:rowOff>171450</xdr:rowOff>
    </xdr:to>
    <xdr:sp macro="" textlink="">
      <xdr:nvSpPr>
        <xdr:cNvPr id="42" name="AutoShape 113">
          <a:hlinkClick xmlns:r="http://schemas.openxmlformats.org/officeDocument/2006/relationships" r:id="rId32"/>
          <a:extLst>
            <a:ext uri="{FF2B5EF4-FFF2-40B4-BE49-F238E27FC236}">
              <a16:creationId xmlns:a16="http://schemas.microsoft.com/office/drawing/2014/main" id="{00000000-0008-0000-0000-00002A000000}"/>
            </a:ext>
          </a:extLst>
        </xdr:cNvPr>
        <xdr:cNvSpPr>
          <a:spLocks noChangeArrowheads="1"/>
        </xdr:cNvSpPr>
      </xdr:nvSpPr>
      <xdr:spPr bwMode="auto">
        <a:xfrm>
          <a:off x="285750" y="9248775"/>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50</xdr:row>
      <xdr:rowOff>47625</xdr:rowOff>
    </xdr:from>
    <xdr:to>
      <xdr:col>2</xdr:col>
      <xdr:colOff>123825</xdr:colOff>
      <xdr:row>50</xdr:row>
      <xdr:rowOff>171450</xdr:rowOff>
    </xdr:to>
    <xdr:sp macro="" textlink="">
      <xdr:nvSpPr>
        <xdr:cNvPr id="43" name="AutoShape 113">
          <a:hlinkClick xmlns:r="http://schemas.openxmlformats.org/officeDocument/2006/relationships" r:id="rId33"/>
          <a:extLst>
            <a:ext uri="{FF2B5EF4-FFF2-40B4-BE49-F238E27FC236}">
              <a16:creationId xmlns:a16="http://schemas.microsoft.com/office/drawing/2014/main" id="{00000000-0008-0000-0000-00002B000000}"/>
            </a:ext>
          </a:extLst>
        </xdr:cNvPr>
        <xdr:cNvSpPr>
          <a:spLocks noChangeArrowheads="1"/>
        </xdr:cNvSpPr>
      </xdr:nvSpPr>
      <xdr:spPr bwMode="auto">
        <a:xfrm>
          <a:off x="285750" y="9648825"/>
          <a:ext cx="123825" cy="123825"/>
        </a:xfrm>
        <a:prstGeom prst="homePlate">
          <a:avLst>
            <a:gd name="adj" fmla="val 25000"/>
          </a:avLst>
        </a:prstGeom>
        <a:solidFill>
          <a:schemeClr val="accent1">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51</xdr:row>
      <xdr:rowOff>47625</xdr:rowOff>
    </xdr:from>
    <xdr:to>
      <xdr:col>2</xdr:col>
      <xdr:colOff>123825</xdr:colOff>
      <xdr:row>51</xdr:row>
      <xdr:rowOff>171450</xdr:rowOff>
    </xdr:to>
    <xdr:sp macro="" textlink="">
      <xdr:nvSpPr>
        <xdr:cNvPr id="44" name="AutoShape 113">
          <a:hlinkClick xmlns:r="http://schemas.openxmlformats.org/officeDocument/2006/relationships" r:id="rId34"/>
          <a:extLst>
            <a:ext uri="{FF2B5EF4-FFF2-40B4-BE49-F238E27FC236}">
              <a16:creationId xmlns:a16="http://schemas.microsoft.com/office/drawing/2014/main" id="{00000000-0008-0000-0000-00002C000000}"/>
            </a:ext>
          </a:extLst>
        </xdr:cNvPr>
        <xdr:cNvSpPr>
          <a:spLocks noChangeArrowheads="1"/>
        </xdr:cNvSpPr>
      </xdr:nvSpPr>
      <xdr:spPr bwMode="auto">
        <a:xfrm>
          <a:off x="285750" y="9848850"/>
          <a:ext cx="123825" cy="123825"/>
        </a:xfrm>
        <a:prstGeom prst="homePlate">
          <a:avLst>
            <a:gd name="adj" fmla="val 25000"/>
          </a:avLst>
        </a:prstGeom>
        <a:solidFill>
          <a:schemeClr val="accent1">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52</xdr:row>
      <xdr:rowOff>47625</xdr:rowOff>
    </xdr:from>
    <xdr:to>
      <xdr:col>2</xdr:col>
      <xdr:colOff>123825</xdr:colOff>
      <xdr:row>52</xdr:row>
      <xdr:rowOff>171450</xdr:rowOff>
    </xdr:to>
    <xdr:sp macro="" textlink="">
      <xdr:nvSpPr>
        <xdr:cNvPr id="45" name="AutoShape 113">
          <a:hlinkClick xmlns:r="http://schemas.openxmlformats.org/officeDocument/2006/relationships" r:id="rId35"/>
          <a:extLst>
            <a:ext uri="{FF2B5EF4-FFF2-40B4-BE49-F238E27FC236}">
              <a16:creationId xmlns:a16="http://schemas.microsoft.com/office/drawing/2014/main" id="{00000000-0008-0000-0000-00002D000000}"/>
            </a:ext>
          </a:extLst>
        </xdr:cNvPr>
        <xdr:cNvSpPr>
          <a:spLocks noChangeArrowheads="1"/>
        </xdr:cNvSpPr>
      </xdr:nvSpPr>
      <xdr:spPr bwMode="auto">
        <a:xfrm>
          <a:off x="285750" y="10048875"/>
          <a:ext cx="123825" cy="123825"/>
        </a:xfrm>
        <a:prstGeom prst="homePlate">
          <a:avLst>
            <a:gd name="adj" fmla="val 25000"/>
          </a:avLst>
        </a:prstGeom>
        <a:solidFill>
          <a:schemeClr val="accent1">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59</xdr:row>
      <xdr:rowOff>47625</xdr:rowOff>
    </xdr:from>
    <xdr:to>
      <xdr:col>2</xdr:col>
      <xdr:colOff>123825</xdr:colOff>
      <xdr:row>59</xdr:row>
      <xdr:rowOff>171450</xdr:rowOff>
    </xdr:to>
    <xdr:sp macro="" textlink="">
      <xdr:nvSpPr>
        <xdr:cNvPr id="46" name="AutoShape 140">
          <a:hlinkClick xmlns:r="http://schemas.openxmlformats.org/officeDocument/2006/relationships" r:id="rId36"/>
          <a:extLst>
            <a:ext uri="{FF2B5EF4-FFF2-40B4-BE49-F238E27FC236}">
              <a16:creationId xmlns:a16="http://schemas.microsoft.com/office/drawing/2014/main" id="{00000000-0008-0000-0000-00002E000000}"/>
            </a:ext>
          </a:extLst>
        </xdr:cNvPr>
        <xdr:cNvSpPr>
          <a:spLocks noChangeArrowheads="1"/>
        </xdr:cNvSpPr>
      </xdr:nvSpPr>
      <xdr:spPr bwMode="auto">
        <a:xfrm>
          <a:off x="285750" y="11449050"/>
          <a:ext cx="123825" cy="123825"/>
        </a:xfrm>
        <a:prstGeom prst="homePlate">
          <a:avLst>
            <a:gd name="adj" fmla="val 25000"/>
          </a:avLst>
        </a:prstGeom>
        <a:solidFill>
          <a:schemeClr val="tx1">
            <a:lumMod val="50000"/>
            <a:lumOff val="5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7</xdr:row>
      <xdr:rowOff>47625</xdr:rowOff>
    </xdr:from>
    <xdr:to>
      <xdr:col>2</xdr:col>
      <xdr:colOff>123825</xdr:colOff>
      <xdr:row>7</xdr:row>
      <xdr:rowOff>171450</xdr:rowOff>
    </xdr:to>
    <xdr:sp macro="" textlink="">
      <xdr:nvSpPr>
        <xdr:cNvPr id="49" name="AutoShape 150">
          <a:hlinkClick xmlns:r="http://schemas.openxmlformats.org/officeDocument/2006/relationships" r:id="rId37"/>
          <a:extLst>
            <a:ext uri="{FF2B5EF4-FFF2-40B4-BE49-F238E27FC236}">
              <a16:creationId xmlns:a16="http://schemas.microsoft.com/office/drawing/2014/main" id="{00000000-0008-0000-0000-000031000000}"/>
            </a:ext>
          </a:extLst>
        </xdr:cNvPr>
        <xdr:cNvSpPr>
          <a:spLocks noChangeArrowheads="1"/>
        </xdr:cNvSpPr>
      </xdr:nvSpPr>
      <xdr:spPr bwMode="auto">
        <a:xfrm>
          <a:off x="285750" y="1647825"/>
          <a:ext cx="123825" cy="123825"/>
        </a:xfrm>
        <a:prstGeom prst="homePlate">
          <a:avLst>
            <a:gd name="adj" fmla="val 25000"/>
          </a:avLst>
        </a:prstGeom>
        <a:solidFill>
          <a:schemeClr val="accent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25</xdr:row>
      <xdr:rowOff>47625</xdr:rowOff>
    </xdr:from>
    <xdr:to>
      <xdr:col>2</xdr:col>
      <xdr:colOff>123825</xdr:colOff>
      <xdr:row>25</xdr:row>
      <xdr:rowOff>171450</xdr:rowOff>
    </xdr:to>
    <xdr:sp macro="" textlink="">
      <xdr:nvSpPr>
        <xdr:cNvPr id="50" name="AutoShape 126">
          <a:hlinkClick xmlns:r="http://schemas.openxmlformats.org/officeDocument/2006/relationships" r:id="rId38"/>
          <a:extLst>
            <a:ext uri="{FF2B5EF4-FFF2-40B4-BE49-F238E27FC236}">
              <a16:creationId xmlns:a16="http://schemas.microsoft.com/office/drawing/2014/main" id="{00000000-0008-0000-0000-000032000000}"/>
            </a:ext>
          </a:extLst>
        </xdr:cNvPr>
        <xdr:cNvSpPr>
          <a:spLocks noChangeArrowheads="1"/>
        </xdr:cNvSpPr>
      </xdr:nvSpPr>
      <xdr:spPr bwMode="auto">
        <a:xfrm>
          <a:off x="285750" y="44481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22</xdr:row>
      <xdr:rowOff>47625</xdr:rowOff>
    </xdr:from>
    <xdr:to>
      <xdr:col>2</xdr:col>
      <xdr:colOff>123825</xdr:colOff>
      <xdr:row>22</xdr:row>
      <xdr:rowOff>171450</xdr:rowOff>
    </xdr:to>
    <xdr:sp macro="" textlink="">
      <xdr:nvSpPr>
        <xdr:cNvPr id="51" name="AutoShape 125">
          <a:hlinkClick xmlns:r="http://schemas.openxmlformats.org/officeDocument/2006/relationships" r:id="rId39"/>
          <a:extLst>
            <a:ext uri="{FF2B5EF4-FFF2-40B4-BE49-F238E27FC236}">
              <a16:creationId xmlns:a16="http://schemas.microsoft.com/office/drawing/2014/main" id="{00000000-0008-0000-0000-000033000000}"/>
            </a:ext>
          </a:extLst>
        </xdr:cNvPr>
        <xdr:cNvSpPr>
          <a:spLocks noChangeArrowheads="1"/>
        </xdr:cNvSpPr>
      </xdr:nvSpPr>
      <xdr:spPr bwMode="auto">
        <a:xfrm>
          <a:off x="285750" y="52482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69</xdr:row>
      <xdr:rowOff>47625</xdr:rowOff>
    </xdr:from>
    <xdr:to>
      <xdr:col>2</xdr:col>
      <xdr:colOff>123825</xdr:colOff>
      <xdr:row>69</xdr:row>
      <xdr:rowOff>171450</xdr:rowOff>
    </xdr:to>
    <xdr:sp macro="" textlink="">
      <xdr:nvSpPr>
        <xdr:cNvPr id="53" name="AutoShape 145">
          <a:hlinkClick xmlns:r="http://schemas.openxmlformats.org/officeDocument/2006/relationships" r:id="rId40"/>
          <a:extLst>
            <a:ext uri="{FF2B5EF4-FFF2-40B4-BE49-F238E27FC236}">
              <a16:creationId xmlns:a16="http://schemas.microsoft.com/office/drawing/2014/main" id="{00000000-0008-0000-0000-000035000000}"/>
            </a:ext>
          </a:extLst>
        </xdr:cNvPr>
        <xdr:cNvSpPr>
          <a:spLocks noChangeArrowheads="1"/>
        </xdr:cNvSpPr>
      </xdr:nvSpPr>
      <xdr:spPr bwMode="auto">
        <a:xfrm>
          <a:off x="285750" y="13249275"/>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67</xdr:row>
      <xdr:rowOff>47625</xdr:rowOff>
    </xdr:from>
    <xdr:to>
      <xdr:col>2</xdr:col>
      <xdr:colOff>123825</xdr:colOff>
      <xdr:row>67</xdr:row>
      <xdr:rowOff>171450</xdr:rowOff>
    </xdr:to>
    <xdr:sp macro="" textlink="">
      <xdr:nvSpPr>
        <xdr:cNvPr id="55" name="AutoShape 144">
          <a:hlinkClick xmlns:r="http://schemas.openxmlformats.org/officeDocument/2006/relationships" r:id="rId41"/>
          <a:extLst>
            <a:ext uri="{FF2B5EF4-FFF2-40B4-BE49-F238E27FC236}">
              <a16:creationId xmlns:a16="http://schemas.microsoft.com/office/drawing/2014/main" id="{00000000-0008-0000-0000-000037000000}"/>
            </a:ext>
          </a:extLst>
        </xdr:cNvPr>
        <xdr:cNvSpPr>
          <a:spLocks noChangeArrowheads="1"/>
        </xdr:cNvSpPr>
      </xdr:nvSpPr>
      <xdr:spPr bwMode="auto">
        <a:xfrm>
          <a:off x="285750" y="12849225"/>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68</xdr:row>
      <xdr:rowOff>47625</xdr:rowOff>
    </xdr:from>
    <xdr:to>
      <xdr:col>2</xdr:col>
      <xdr:colOff>123825</xdr:colOff>
      <xdr:row>68</xdr:row>
      <xdr:rowOff>171450</xdr:rowOff>
    </xdr:to>
    <xdr:sp macro="" textlink="">
      <xdr:nvSpPr>
        <xdr:cNvPr id="56" name="AutoShape 145">
          <a:hlinkClick xmlns:r="http://schemas.openxmlformats.org/officeDocument/2006/relationships" r:id="rId42"/>
          <a:extLst>
            <a:ext uri="{FF2B5EF4-FFF2-40B4-BE49-F238E27FC236}">
              <a16:creationId xmlns:a16="http://schemas.microsoft.com/office/drawing/2014/main" id="{00000000-0008-0000-0000-000038000000}"/>
            </a:ext>
          </a:extLst>
        </xdr:cNvPr>
        <xdr:cNvSpPr>
          <a:spLocks noChangeArrowheads="1"/>
        </xdr:cNvSpPr>
      </xdr:nvSpPr>
      <xdr:spPr bwMode="auto">
        <a:xfrm>
          <a:off x="285750" y="13049250"/>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xdr:row>
      <xdr:rowOff>47625</xdr:rowOff>
    </xdr:from>
    <xdr:to>
      <xdr:col>2</xdr:col>
      <xdr:colOff>123825</xdr:colOff>
      <xdr:row>6</xdr:row>
      <xdr:rowOff>171450</xdr:rowOff>
    </xdr:to>
    <xdr:sp macro="" textlink="">
      <xdr:nvSpPr>
        <xdr:cNvPr id="57" name="AutoShape 150">
          <a:hlinkClick xmlns:r="http://schemas.openxmlformats.org/officeDocument/2006/relationships" r:id="rId43"/>
          <a:extLst>
            <a:ext uri="{FF2B5EF4-FFF2-40B4-BE49-F238E27FC236}">
              <a16:creationId xmlns:a16="http://schemas.microsoft.com/office/drawing/2014/main" id="{00000000-0008-0000-0000-000039000000}"/>
            </a:ext>
          </a:extLst>
        </xdr:cNvPr>
        <xdr:cNvSpPr>
          <a:spLocks noChangeArrowheads="1"/>
        </xdr:cNvSpPr>
      </xdr:nvSpPr>
      <xdr:spPr bwMode="auto">
        <a:xfrm>
          <a:off x="285750" y="1447800"/>
          <a:ext cx="123825" cy="123825"/>
        </a:xfrm>
        <a:prstGeom prst="homePlate">
          <a:avLst>
            <a:gd name="adj" fmla="val 25000"/>
          </a:avLst>
        </a:prstGeom>
        <a:solidFill>
          <a:schemeClr val="accent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36</xdr:row>
      <xdr:rowOff>47625</xdr:rowOff>
    </xdr:from>
    <xdr:to>
      <xdr:col>2</xdr:col>
      <xdr:colOff>123825</xdr:colOff>
      <xdr:row>36</xdr:row>
      <xdr:rowOff>171450</xdr:rowOff>
    </xdr:to>
    <xdr:sp macro="" textlink="">
      <xdr:nvSpPr>
        <xdr:cNvPr id="61" name="AutoShape 130">
          <a:hlinkClick xmlns:r="http://schemas.openxmlformats.org/officeDocument/2006/relationships" r:id="rId44"/>
          <a:extLst>
            <a:ext uri="{FF2B5EF4-FFF2-40B4-BE49-F238E27FC236}">
              <a16:creationId xmlns:a16="http://schemas.microsoft.com/office/drawing/2014/main" id="{00000000-0008-0000-0000-00003D000000}"/>
            </a:ext>
          </a:extLst>
        </xdr:cNvPr>
        <xdr:cNvSpPr>
          <a:spLocks noChangeArrowheads="1"/>
        </xdr:cNvSpPr>
      </xdr:nvSpPr>
      <xdr:spPr bwMode="auto">
        <a:xfrm>
          <a:off x="285750" y="80486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37</xdr:row>
      <xdr:rowOff>47625</xdr:rowOff>
    </xdr:from>
    <xdr:to>
      <xdr:col>2</xdr:col>
      <xdr:colOff>123825</xdr:colOff>
      <xdr:row>37</xdr:row>
      <xdr:rowOff>171450</xdr:rowOff>
    </xdr:to>
    <xdr:sp macro="" textlink="">
      <xdr:nvSpPr>
        <xdr:cNvPr id="62" name="AutoShape 130">
          <a:hlinkClick xmlns:r="http://schemas.openxmlformats.org/officeDocument/2006/relationships" r:id="rId45"/>
          <a:extLst>
            <a:ext uri="{FF2B5EF4-FFF2-40B4-BE49-F238E27FC236}">
              <a16:creationId xmlns:a16="http://schemas.microsoft.com/office/drawing/2014/main" id="{00000000-0008-0000-0000-00003E000000}"/>
            </a:ext>
          </a:extLst>
        </xdr:cNvPr>
        <xdr:cNvSpPr>
          <a:spLocks noChangeArrowheads="1"/>
        </xdr:cNvSpPr>
      </xdr:nvSpPr>
      <xdr:spPr bwMode="auto">
        <a:xfrm>
          <a:off x="285750" y="80486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38</xdr:row>
      <xdr:rowOff>47625</xdr:rowOff>
    </xdr:from>
    <xdr:to>
      <xdr:col>2</xdr:col>
      <xdr:colOff>123825</xdr:colOff>
      <xdr:row>38</xdr:row>
      <xdr:rowOff>171450</xdr:rowOff>
    </xdr:to>
    <xdr:sp macro="" textlink="">
      <xdr:nvSpPr>
        <xdr:cNvPr id="63" name="AutoShape 130">
          <a:hlinkClick xmlns:r="http://schemas.openxmlformats.org/officeDocument/2006/relationships" r:id="rId46"/>
          <a:extLst>
            <a:ext uri="{FF2B5EF4-FFF2-40B4-BE49-F238E27FC236}">
              <a16:creationId xmlns:a16="http://schemas.microsoft.com/office/drawing/2014/main" id="{00000000-0008-0000-0000-00003F000000}"/>
            </a:ext>
          </a:extLst>
        </xdr:cNvPr>
        <xdr:cNvSpPr>
          <a:spLocks noChangeArrowheads="1"/>
        </xdr:cNvSpPr>
      </xdr:nvSpPr>
      <xdr:spPr bwMode="auto">
        <a:xfrm>
          <a:off x="285750" y="80486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3" name="Text 1">
          <a:extLst>
            <a:ext uri="{FF2B5EF4-FFF2-40B4-BE49-F238E27FC236}">
              <a16:creationId xmlns:a16="http://schemas.microsoft.com/office/drawing/2014/main" id="{00000000-0008-0000-0C00-000003000000}"/>
            </a:ext>
          </a:extLst>
        </xdr:cNvPr>
        <xdr:cNvSpPr txBox="1">
          <a:spLocks noChangeArrowheads="1"/>
        </xdr:cNvSpPr>
      </xdr:nvSpPr>
      <xdr:spPr bwMode="auto">
        <a:xfrm>
          <a:off x="552450" y="400050"/>
          <a:ext cx="100965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erneuerbare Energieträger</a:t>
          </a:r>
        </a:p>
      </xdr:txBody>
    </xdr:sp>
    <xdr:clientData/>
  </xdr:twoCellAnchor>
  <xdr:twoCellAnchor>
    <xdr:from>
      <xdr:col>0</xdr:col>
      <xdr:colOff>0</xdr:colOff>
      <xdr:row>2</xdr:row>
      <xdr:rowOff>0</xdr:rowOff>
    </xdr:from>
    <xdr:to>
      <xdr:col>1</xdr:col>
      <xdr:colOff>0</xdr:colOff>
      <xdr:row>5</xdr:row>
      <xdr:rowOff>0</xdr:rowOff>
    </xdr:to>
    <xdr:sp macro="" textlink="">
      <xdr:nvSpPr>
        <xdr:cNvPr id="4" name="Text 1">
          <a:extLst>
            <a:ext uri="{FF2B5EF4-FFF2-40B4-BE49-F238E27FC236}">
              <a16:creationId xmlns:a16="http://schemas.microsoft.com/office/drawing/2014/main" id="{00000000-0008-0000-0C00-000004000000}"/>
            </a:ext>
          </a:extLst>
        </xdr:cNvPr>
        <xdr:cNvSpPr txBox="1">
          <a:spLocks noChangeArrowheads="1"/>
        </xdr:cNvSpPr>
      </xdr:nvSpPr>
      <xdr:spPr bwMode="auto">
        <a:xfrm>
          <a:off x="0" y="400050"/>
          <a:ext cx="5524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27</xdr:row>
      <xdr:rowOff>0</xdr:rowOff>
    </xdr:from>
    <xdr:to>
      <xdr:col>2</xdr:col>
      <xdr:colOff>0</xdr:colOff>
      <xdr:row>29</xdr:row>
      <xdr:rowOff>0</xdr:rowOff>
    </xdr:to>
    <xdr:sp macro="" textlink="">
      <xdr:nvSpPr>
        <xdr:cNvPr id="5" name="Text 1">
          <a:extLst>
            <a:ext uri="{FF2B5EF4-FFF2-40B4-BE49-F238E27FC236}">
              <a16:creationId xmlns:a16="http://schemas.microsoft.com/office/drawing/2014/main" id="{00000000-0008-0000-0C00-000005000000}"/>
            </a:ext>
          </a:extLst>
        </xdr:cNvPr>
        <xdr:cNvSpPr txBox="1">
          <a:spLocks noChangeArrowheads="1"/>
        </xdr:cNvSpPr>
      </xdr:nvSpPr>
      <xdr:spPr bwMode="auto">
        <a:xfrm>
          <a:off x="476250" y="400050"/>
          <a:ext cx="1143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erneuerbare Energieträger</a:t>
          </a:r>
        </a:p>
      </xdr:txBody>
    </xdr:sp>
    <xdr:clientData/>
  </xdr:twoCellAnchor>
  <xdr:twoCellAnchor>
    <xdr:from>
      <xdr:col>0</xdr:col>
      <xdr:colOff>0</xdr:colOff>
      <xdr:row>27</xdr:row>
      <xdr:rowOff>0</xdr:rowOff>
    </xdr:from>
    <xdr:to>
      <xdr:col>1</xdr:col>
      <xdr:colOff>0</xdr:colOff>
      <xdr:row>30</xdr:row>
      <xdr:rowOff>0</xdr:rowOff>
    </xdr:to>
    <xdr:sp macro="" textlink="">
      <xdr:nvSpPr>
        <xdr:cNvPr id="6" name="Text 1">
          <a:extLst>
            <a:ext uri="{FF2B5EF4-FFF2-40B4-BE49-F238E27FC236}">
              <a16:creationId xmlns:a16="http://schemas.microsoft.com/office/drawing/2014/main" id="{00000000-0008-0000-0C00-000006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0</xdr:colOff>
      <xdr:row>0</xdr:row>
      <xdr:rowOff>0</xdr:rowOff>
    </xdr:to>
    <xdr:sp macro="" textlink="">
      <xdr:nvSpPr>
        <xdr:cNvPr id="2" name="Text 3">
          <a:extLst>
            <a:ext uri="{FF2B5EF4-FFF2-40B4-BE49-F238E27FC236}">
              <a16:creationId xmlns:a16="http://schemas.microsoft.com/office/drawing/2014/main" id="{00000000-0008-0000-0D00-000002000000}"/>
            </a:ext>
          </a:extLst>
        </xdr:cNvPr>
        <xdr:cNvSpPr txBox="1">
          <a:spLocks noChangeArrowheads="1"/>
        </xdr:cNvSpPr>
      </xdr:nvSpPr>
      <xdr:spPr bwMode="auto">
        <a:xfrm>
          <a:off x="2286000" y="0"/>
          <a:ext cx="152400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de-DE" sz="1200" b="0" i="1" u="none" strike="noStrike" baseline="0">
              <a:solidFill>
                <a:srgbClr val="000000"/>
              </a:solidFill>
              <a:latin typeface="Times New Roman"/>
              <a:cs typeface="Times New Roman"/>
            </a:rPr>
            <a:t>Verbrauch</a:t>
          </a:r>
        </a:p>
      </xdr:txBody>
    </xdr:sp>
    <xdr:clientData/>
  </xdr:twoCellAnchor>
  <xdr:twoCellAnchor>
    <xdr:from>
      <xdr:col>1</xdr:col>
      <xdr:colOff>0</xdr:colOff>
      <xdr:row>0</xdr:row>
      <xdr:rowOff>0</xdr:rowOff>
    </xdr:from>
    <xdr:to>
      <xdr:col>1</xdr:col>
      <xdr:colOff>0</xdr:colOff>
      <xdr:row>0</xdr:row>
      <xdr:rowOff>0</xdr:rowOff>
    </xdr:to>
    <xdr:sp macro="" textlink="">
      <xdr:nvSpPr>
        <xdr:cNvPr id="6" name="Text 13">
          <a:extLst>
            <a:ext uri="{FF2B5EF4-FFF2-40B4-BE49-F238E27FC236}">
              <a16:creationId xmlns:a16="http://schemas.microsoft.com/office/drawing/2014/main" id="{00000000-0008-0000-0D00-000006000000}"/>
            </a:ext>
          </a:extLst>
        </xdr:cNvPr>
        <xdr:cNvSpPr txBox="1">
          <a:spLocks noChangeArrowheads="1"/>
        </xdr:cNvSpPr>
      </xdr:nvSpPr>
      <xdr:spPr bwMode="auto">
        <a:xfrm>
          <a:off x="1933575" y="0"/>
          <a:ext cx="14287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de-DE" sz="700" b="0" i="0" u="none" strike="noStrike" baseline="0">
              <a:solidFill>
                <a:srgbClr val="000000"/>
              </a:solidFill>
              <a:latin typeface="Times New Roman"/>
              <a:cs typeface="Times New Roman"/>
            </a:rPr>
            <a:t>4</a:t>
          </a:r>
        </a:p>
      </xdr:txBody>
    </xdr:sp>
    <xdr:clientData/>
  </xdr:twoCellAnchor>
  <xdr:twoCellAnchor>
    <xdr:from>
      <xdr:col>2</xdr:col>
      <xdr:colOff>9525</xdr:colOff>
      <xdr:row>0</xdr:row>
      <xdr:rowOff>0</xdr:rowOff>
    </xdr:from>
    <xdr:to>
      <xdr:col>2</xdr:col>
      <xdr:colOff>1038225</xdr:colOff>
      <xdr:row>0</xdr:row>
      <xdr:rowOff>0</xdr:rowOff>
    </xdr:to>
    <xdr:sp macro="" textlink="">
      <xdr:nvSpPr>
        <xdr:cNvPr id="7" name="Text 15">
          <a:extLst>
            <a:ext uri="{FF2B5EF4-FFF2-40B4-BE49-F238E27FC236}">
              <a16:creationId xmlns:a16="http://schemas.microsoft.com/office/drawing/2014/main" id="{00000000-0008-0000-0D00-000007000000}"/>
            </a:ext>
          </a:extLst>
        </xdr:cNvPr>
        <xdr:cNvSpPr txBox="1">
          <a:spLocks noChangeArrowheads="1"/>
        </xdr:cNvSpPr>
      </xdr:nvSpPr>
      <xdr:spPr bwMode="auto">
        <a:xfrm>
          <a:off x="3819525" y="0"/>
          <a:ext cx="75247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de-DE" sz="1200" b="0" i="1" u="none" strike="noStrike" baseline="0">
              <a:solidFill>
                <a:srgbClr val="000000"/>
              </a:solidFill>
              <a:latin typeface="Times New Roman"/>
              <a:cs typeface="Times New Roman"/>
            </a:rPr>
            <a:t>Anteil am PEV</a:t>
          </a:r>
        </a:p>
        <a:p>
          <a:pPr algn="ctr" rtl="0">
            <a:defRPr sz="1000"/>
          </a:pPr>
          <a:r>
            <a:rPr lang="de-DE" sz="1200" b="0" i="1" u="none" strike="noStrike" baseline="0">
              <a:solidFill>
                <a:srgbClr val="000000"/>
              </a:solidFill>
              <a:latin typeface="Times New Roman"/>
              <a:cs typeface="Times New Roman"/>
            </a:rPr>
            <a:t>bei den erneuer-</a:t>
          </a:r>
        </a:p>
        <a:p>
          <a:pPr algn="ctr" rtl="0">
            <a:defRPr sz="1000"/>
          </a:pPr>
          <a:r>
            <a:rPr lang="de-DE" sz="1200" b="0" i="1" u="none" strike="noStrike" baseline="0">
              <a:solidFill>
                <a:srgbClr val="000000"/>
              </a:solidFill>
              <a:latin typeface="Times New Roman"/>
              <a:cs typeface="Times New Roman"/>
            </a:rPr>
            <a:t>baren Energien</a:t>
          </a:r>
        </a:p>
      </xdr:txBody>
    </xdr:sp>
    <xdr:clientData/>
  </xdr:twoCellAnchor>
  <xdr:twoCellAnchor>
    <xdr:from>
      <xdr:col>0</xdr:col>
      <xdr:colOff>0</xdr:colOff>
      <xdr:row>2</xdr:row>
      <xdr:rowOff>0</xdr:rowOff>
    </xdr:from>
    <xdr:to>
      <xdr:col>1</xdr:col>
      <xdr:colOff>0</xdr:colOff>
      <xdr:row>4</xdr:row>
      <xdr:rowOff>0</xdr:rowOff>
    </xdr:to>
    <xdr:sp macro="" textlink="">
      <xdr:nvSpPr>
        <xdr:cNvPr id="8" name="Text 1">
          <a:extLst>
            <a:ext uri="{FF2B5EF4-FFF2-40B4-BE49-F238E27FC236}">
              <a16:creationId xmlns:a16="http://schemas.microsoft.com/office/drawing/2014/main" id="{00000000-0008-0000-0D00-000008000000}"/>
            </a:ext>
          </a:extLst>
        </xdr:cNvPr>
        <xdr:cNvSpPr txBox="1">
          <a:spLocks noChangeArrowheads="1"/>
        </xdr:cNvSpPr>
      </xdr:nvSpPr>
      <xdr:spPr bwMode="auto">
        <a:xfrm>
          <a:off x="0" y="400050"/>
          <a:ext cx="2286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2</xdr:row>
      <xdr:rowOff>19050</xdr:rowOff>
    </xdr:from>
    <xdr:to>
      <xdr:col>1</xdr:col>
      <xdr:colOff>0</xdr:colOff>
      <xdr:row>5</xdr:row>
      <xdr:rowOff>0</xdr:rowOff>
    </xdr:to>
    <xdr:sp macro="" textlink="">
      <xdr:nvSpPr>
        <xdr:cNvPr id="2" name="Text 1">
          <a:extLst>
            <a:ext uri="{FF2B5EF4-FFF2-40B4-BE49-F238E27FC236}">
              <a16:creationId xmlns:a16="http://schemas.microsoft.com/office/drawing/2014/main" id="{00000000-0008-0000-1000-000002000000}"/>
            </a:ext>
          </a:extLst>
        </xdr:cNvPr>
        <xdr:cNvSpPr txBox="1">
          <a:spLocks noChangeArrowheads="1"/>
        </xdr:cNvSpPr>
      </xdr:nvSpPr>
      <xdr:spPr bwMode="auto">
        <a:xfrm>
          <a:off x="9525" y="342900"/>
          <a:ext cx="2276475" cy="7905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1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1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23</xdr:row>
      <xdr:rowOff>0</xdr:rowOff>
    </xdr:from>
    <xdr:to>
      <xdr:col>2</xdr:col>
      <xdr:colOff>0</xdr:colOff>
      <xdr:row>25</xdr:row>
      <xdr:rowOff>0</xdr:rowOff>
    </xdr:to>
    <xdr:sp macro="" textlink="">
      <xdr:nvSpPr>
        <xdr:cNvPr id="8" name="Text 1">
          <a:extLst>
            <a:ext uri="{FF2B5EF4-FFF2-40B4-BE49-F238E27FC236}">
              <a16:creationId xmlns:a16="http://schemas.microsoft.com/office/drawing/2014/main" id="{00000000-0008-0000-1100-000008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23</xdr:row>
      <xdr:rowOff>0</xdr:rowOff>
    </xdr:from>
    <xdr:to>
      <xdr:col>1</xdr:col>
      <xdr:colOff>0</xdr:colOff>
      <xdr:row>26</xdr:row>
      <xdr:rowOff>0</xdr:rowOff>
    </xdr:to>
    <xdr:sp macro="" textlink="">
      <xdr:nvSpPr>
        <xdr:cNvPr id="9" name="Text 1">
          <a:extLst>
            <a:ext uri="{FF2B5EF4-FFF2-40B4-BE49-F238E27FC236}">
              <a16:creationId xmlns:a16="http://schemas.microsoft.com/office/drawing/2014/main" id="{00000000-0008-0000-1100-000009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50</xdr:row>
      <xdr:rowOff>0</xdr:rowOff>
    </xdr:from>
    <xdr:to>
      <xdr:col>1</xdr:col>
      <xdr:colOff>0</xdr:colOff>
      <xdr:row>53</xdr:row>
      <xdr:rowOff>0</xdr:rowOff>
    </xdr:to>
    <xdr:sp macro="" textlink="">
      <xdr:nvSpPr>
        <xdr:cNvPr id="12" name="Text 1">
          <a:extLst>
            <a:ext uri="{FF2B5EF4-FFF2-40B4-BE49-F238E27FC236}">
              <a16:creationId xmlns:a16="http://schemas.microsoft.com/office/drawing/2014/main" id="{00000000-0008-0000-1100-00000C000000}"/>
            </a:ext>
          </a:extLst>
        </xdr:cNvPr>
        <xdr:cNvSpPr txBox="1">
          <a:spLocks noChangeArrowheads="1"/>
        </xdr:cNvSpPr>
      </xdr:nvSpPr>
      <xdr:spPr bwMode="auto">
        <a:xfrm>
          <a:off x="0" y="88011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50</xdr:row>
      <xdr:rowOff>0</xdr:rowOff>
    </xdr:from>
    <xdr:to>
      <xdr:col>2</xdr:col>
      <xdr:colOff>0</xdr:colOff>
      <xdr:row>52</xdr:row>
      <xdr:rowOff>0</xdr:rowOff>
    </xdr:to>
    <xdr:sp macro="" textlink="">
      <xdr:nvSpPr>
        <xdr:cNvPr id="13" name="Text 1">
          <a:extLst>
            <a:ext uri="{FF2B5EF4-FFF2-40B4-BE49-F238E27FC236}">
              <a16:creationId xmlns:a16="http://schemas.microsoft.com/office/drawing/2014/main" id="{00000000-0008-0000-1100-00000D000000}"/>
            </a:ext>
          </a:extLst>
        </xdr:cNvPr>
        <xdr:cNvSpPr txBox="1">
          <a:spLocks noChangeArrowheads="1"/>
        </xdr:cNvSpPr>
      </xdr:nvSpPr>
      <xdr:spPr bwMode="auto">
        <a:xfrm>
          <a:off x="476250" y="880110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78</xdr:row>
      <xdr:rowOff>0</xdr:rowOff>
    </xdr:from>
    <xdr:to>
      <xdr:col>1</xdr:col>
      <xdr:colOff>0</xdr:colOff>
      <xdr:row>81</xdr:row>
      <xdr:rowOff>0</xdr:rowOff>
    </xdr:to>
    <xdr:sp macro="" textlink="">
      <xdr:nvSpPr>
        <xdr:cNvPr id="10" name="Text 1">
          <a:extLst>
            <a:ext uri="{FF2B5EF4-FFF2-40B4-BE49-F238E27FC236}">
              <a16:creationId xmlns:a16="http://schemas.microsoft.com/office/drawing/2014/main" id="{A54D87CE-94EE-4895-A87A-09BAF18FE4AF}"/>
            </a:ext>
          </a:extLst>
        </xdr:cNvPr>
        <xdr:cNvSpPr txBox="1">
          <a:spLocks noChangeArrowheads="1"/>
        </xdr:cNvSpPr>
      </xdr:nvSpPr>
      <xdr:spPr bwMode="auto">
        <a:xfrm>
          <a:off x="0" y="10896600"/>
          <a:ext cx="476250" cy="10668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78</xdr:row>
      <xdr:rowOff>0</xdr:rowOff>
    </xdr:from>
    <xdr:to>
      <xdr:col>2</xdr:col>
      <xdr:colOff>0</xdr:colOff>
      <xdr:row>80</xdr:row>
      <xdr:rowOff>0</xdr:rowOff>
    </xdr:to>
    <xdr:sp macro="" textlink="">
      <xdr:nvSpPr>
        <xdr:cNvPr id="11" name="Text 1">
          <a:extLst>
            <a:ext uri="{FF2B5EF4-FFF2-40B4-BE49-F238E27FC236}">
              <a16:creationId xmlns:a16="http://schemas.microsoft.com/office/drawing/2014/main" id="{E9199B2F-66C2-4803-9A50-FFF2640C6EB3}"/>
            </a:ext>
          </a:extLst>
        </xdr:cNvPr>
        <xdr:cNvSpPr txBox="1">
          <a:spLocks noChangeArrowheads="1"/>
        </xdr:cNvSpPr>
      </xdr:nvSpPr>
      <xdr:spPr bwMode="auto">
        <a:xfrm>
          <a:off x="476250" y="10896600"/>
          <a:ext cx="857250" cy="8667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2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r>
            <a:rPr lang="de-DE" sz="1000" b="0" i="1" u="none" strike="noStrike" baseline="30000">
              <a:solidFill>
                <a:srgbClr val="000000"/>
              </a:solidFill>
              <a:latin typeface="Arial"/>
              <a:cs typeface="Arial"/>
            </a:rPr>
            <a:t>1)</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2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24</xdr:row>
      <xdr:rowOff>0</xdr:rowOff>
    </xdr:from>
    <xdr:to>
      <xdr:col>2</xdr:col>
      <xdr:colOff>0</xdr:colOff>
      <xdr:row>26</xdr:row>
      <xdr:rowOff>0</xdr:rowOff>
    </xdr:to>
    <xdr:sp macro="" textlink="">
      <xdr:nvSpPr>
        <xdr:cNvPr id="6" name="Text 1">
          <a:extLst>
            <a:ext uri="{FF2B5EF4-FFF2-40B4-BE49-F238E27FC236}">
              <a16:creationId xmlns:a16="http://schemas.microsoft.com/office/drawing/2014/main" id="{00000000-0008-0000-1200-000006000000}"/>
            </a:ext>
          </a:extLst>
        </xdr:cNvPr>
        <xdr:cNvSpPr txBox="1">
          <a:spLocks noChangeArrowheads="1"/>
        </xdr:cNvSpPr>
      </xdr:nvSpPr>
      <xdr:spPr bwMode="auto">
        <a:xfrm>
          <a:off x="571500" y="400050"/>
          <a:ext cx="1952625"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endParaRPr lang="de-DE" sz="1000" b="0" i="1" u="none" strike="noStrike" baseline="30000">
            <a:solidFill>
              <a:srgbClr val="000000"/>
            </a:solidFill>
            <a:latin typeface="Arial"/>
            <a:cs typeface="Arial"/>
          </a:endParaRPr>
        </a:p>
      </xdr:txBody>
    </xdr:sp>
    <xdr:clientData/>
  </xdr:twoCellAnchor>
  <xdr:twoCellAnchor>
    <xdr:from>
      <xdr:col>0</xdr:col>
      <xdr:colOff>0</xdr:colOff>
      <xdr:row>24</xdr:row>
      <xdr:rowOff>0</xdr:rowOff>
    </xdr:from>
    <xdr:to>
      <xdr:col>1</xdr:col>
      <xdr:colOff>0</xdr:colOff>
      <xdr:row>27</xdr:row>
      <xdr:rowOff>0</xdr:rowOff>
    </xdr:to>
    <xdr:sp macro="" textlink="">
      <xdr:nvSpPr>
        <xdr:cNvPr id="7" name="Text 1">
          <a:extLst>
            <a:ext uri="{FF2B5EF4-FFF2-40B4-BE49-F238E27FC236}">
              <a16:creationId xmlns:a16="http://schemas.microsoft.com/office/drawing/2014/main" id="{00000000-0008-0000-1200-000007000000}"/>
            </a:ext>
          </a:extLst>
        </xdr:cNvPr>
        <xdr:cNvSpPr txBox="1">
          <a:spLocks noChangeArrowheads="1"/>
        </xdr:cNvSpPr>
      </xdr:nvSpPr>
      <xdr:spPr bwMode="auto">
        <a:xfrm>
          <a:off x="0" y="400050"/>
          <a:ext cx="5715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52</xdr:row>
      <xdr:rowOff>0</xdr:rowOff>
    </xdr:from>
    <xdr:to>
      <xdr:col>2</xdr:col>
      <xdr:colOff>0</xdr:colOff>
      <xdr:row>54</xdr:row>
      <xdr:rowOff>0</xdr:rowOff>
    </xdr:to>
    <xdr:sp macro="" textlink="">
      <xdr:nvSpPr>
        <xdr:cNvPr id="8" name="Text 1">
          <a:extLst>
            <a:ext uri="{FF2B5EF4-FFF2-40B4-BE49-F238E27FC236}">
              <a16:creationId xmlns:a16="http://schemas.microsoft.com/office/drawing/2014/main" id="{00000000-0008-0000-1200-000008000000}"/>
            </a:ext>
          </a:extLst>
        </xdr:cNvPr>
        <xdr:cNvSpPr txBox="1">
          <a:spLocks noChangeArrowheads="1"/>
        </xdr:cNvSpPr>
      </xdr:nvSpPr>
      <xdr:spPr bwMode="auto">
        <a:xfrm>
          <a:off x="476250" y="8201025"/>
          <a:ext cx="200025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52</xdr:row>
      <xdr:rowOff>0</xdr:rowOff>
    </xdr:from>
    <xdr:to>
      <xdr:col>1</xdr:col>
      <xdr:colOff>0</xdr:colOff>
      <xdr:row>55</xdr:row>
      <xdr:rowOff>0</xdr:rowOff>
    </xdr:to>
    <xdr:sp macro="" textlink="">
      <xdr:nvSpPr>
        <xdr:cNvPr id="9" name="Text 1">
          <a:extLst>
            <a:ext uri="{FF2B5EF4-FFF2-40B4-BE49-F238E27FC236}">
              <a16:creationId xmlns:a16="http://schemas.microsoft.com/office/drawing/2014/main" id="{00000000-0008-0000-1200-000009000000}"/>
            </a:ext>
          </a:extLst>
        </xdr:cNvPr>
        <xdr:cNvSpPr txBox="1">
          <a:spLocks noChangeArrowheads="1"/>
        </xdr:cNvSpPr>
      </xdr:nvSpPr>
      <xdr:spPr bwMode="auto">
        <a:xfrm>
          <a:off x="0" y="8201025"/>
          <a:ext cx="47625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80</xdr:row>
      <xdr:rowOff>0</xdr:rowOff>
    </xdr:from>
    <xdr:to>
      <xdr:col>2</xdr:col>
      <xdr:colOff>0</xdr:colOff>
      <xdr:row>82</xdr:row>
      <xdr:rowOff>0</xdr:rowOff>
    </xdr:to>
    <xdr:sp macro="" textlink="">
      <xdr:nvSpPr>
        <xdr:cNvPr id="10" name="Text 1">
          <a:extLst>
            <a:ext uri="{FF2B5EF4-FFF2-40B4-BE49-F238E27FC236}">
              <a16:creationId xmlns:a16="http://schemas.microsoft.com/office/drawing/2014/main" id="{86F47179-6358-4562-AA9D-E01E38B6E371}"/>
            </a:ext>
          </a:extLst>
        </xdr:cNvPr>
        <xdr:cNvSpPr txBox="1">
          <a:spLocks noChangeArrowheads="1"/>
        </xdr:cNvSpPr>
      </xdr:nvSpPr>
      <xdr:spPr bwMode="auto">
        <a:xfrm>
          <a:off x="476250" y="10401300"/>
          <a:ext cx="200025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80</xdr:row>
      <xdr:rowOff>0</xdr:rowOff>
    </xdr:from>
    <xdr:to>
      <xdr:col>1</xdr:col>
      <xdr:colOff>0</xdr:colOff>
      <xdr:row>83</xdr:row>
      <xdr:rowOff>0</xdr:rowOff>
    </xdr:to>
    <xdr:sp macro="" textlink="">
      <xdr:nvSpPr>
        <xdr:cNvPr id="11" name="Text 1">
          <a:extLst>
            <a:ext uri="{FF2B5EF4-FFF2-40B4-BE49-F238E27FC236}">
              <a16:creationId xmlns:a16="http://schemas.microsoft.com/office/drawing/2014/main" id="{6C3586AE-038C-421D-8BE9-63ABE4737179}"/>
            </a:ext>
          </a:extLst>
        </xdr:cNvPr>
        <xdr:cNvSpPr txBox="1">
          <a:spLocks noChangeArrowheads="1"/>
        </xdr:cNvSpPr>
      </xdr:nvSpPr>
      <xdr:spPr bwMode="auto">
        <a:xfrm>
          <a:off x="0" y="10401300"/>
          <a:ext cx="47625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3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3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25</xdr:row>
      <xdr:rowOff>0</xdr:rowOff>
    </xdr:from>
    <xdr:to>
      <xdr:col>2</xdr:col>
      <xdr:colOff>0</xdr:colOff>
      <xdr:row>27</xdr:row>
      <xdr:rowOff>0</xdr:rowOff>
    </xdr:to>
    <xdr:sp macro="" textlink="">
      <xdr:nvSpPr>
        <xdr:cNvPr id="8" name="Text 1">
          <a:extLst>
            <a:ext uri="{FF2B5EF4-FFF2-40B4-BE49-F238E27FC236}">
              <a16:creationId xmlns:a16="http://schemas.microsoft.com/office/drawing/2014/main" id="{00000000-0008-0000-1300-000008000000}"/>
            </a:ext>
          </a:extLst>
        </xdr:cNvPr>
        <xdr:cNvSpPr txBox="1">
          <a:spLocks noChangeArrowheads="1"/>
        </xdr:cNvSpPr>
      </xdr:nvSpPr>
      <xdr:spPr bwMode="auto">
        <a:xfrm>
          <a:off x="57150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25</xdr:row>
      <xdr:rowOff>0</xdr:rowOff>
    </xdr:from>
    <xdr:to>
      <xdr:col>1</xdr:col>
      <xdr:colOff>0</xdr:colOff>
      <xdr:row>28</xdr:row>
      <xdr:rowOff>0</xdr:rowOff>
    </xdr:to>
    <xdr:sp macro="" textlink="">
      <xdr:nvSpPr>
        <xdr:cNvPr id="9" name="Text 1">
          <a:extLst>
            <a:ext uri="{FF2B5EF4-FFF2-40B4-BE49-F238E27FC236}">
              <a16:creationId xmlns:a16="http://schemas.microsoft.com/office/drawing/2014/main" id="{00000000-0008-0000-1300-000009000000}"/>
            </a:ext>
          </a:extLst>
        </xdr:cNvPr>
        <xdr:cNvSpPr txBox="1">
          <a:spLocks noChangeArrowheads="1"/>
        </xdr:cNvSpPr>
      </xdr:nvSpPr>
      <xdr:spPr bwMode="auto">
        <a:xfrm>
          <a:off x="0" y="400050"/>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55</xdr:row>
      <xdr:rowOff>0</xdr:rowOff>
    </xdr:from>
    <xdr:to>
      <xdr:col>2</xdr:col>
      <xdr:colOff>0</xdr:colOff>
      <xdr:row>57</xdr:row>
      <xdr:rowOff>0</xdr:rowOff>
    </xdr:to>
    <xdr:sp macro="" textlink="">
      <xdr:nvSpPr>
        <xdr:cNvPr id="12" name="Text 1">
          <a:extLst>
            <a:ext uri="{FF2B5EF4-FFF2-40B4-BE49-F238E27FC236}">
              <a16:creationId xmlns:a16="http://schemas.microsoft.com/office/drawing/2014/main" id="{00000000-0008-0000-1300-00000C000000}"/>
            </a:ext>
          </a:extLst>
        </xdr:cNvPr>
        <xdr:cNvSpPr txBox="1">
          <a:spLocks noChangeArrowheads="1"/>
        </xdr:cNvSpPr>
      </xdr:nvSpPr>
      <xdr:spPr bwMode="auto">
        <a:xfrm>
          <a:off x="476250" y="960120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55</xdr:row>
      <xdr:rowOff>0</xdr:rowOff>
    </xdr:from>
    <xdr:to>
      <xdr:col>1</xdr:col>
      <xdr:colOff>0</xdr:colOff>
      <xdr:row>58</xdr:row>
      <xdr:rowOff>0</xdr:rowOff>
    </xdr:to>
    <xdr:sp macro="" textlink="">
      <xdr:nvSpPr>
        <xdr:cNvPr id="13" name="Text 1">
          <a:extLst>
            <a:ext uri="{FF2B5EF4-FFF2-40B4-BE49-F238E27FC236}">
              <a16:creationId xmlns:a16="http://schemas.microsoft.com/office/drawing/2014/main" id="{00000000-0008-0000-1300-00000D000000}"/>
            </a:ext>
          </a:extLst>
        </xdr:cNvPr>
        <xdr:cNvSpPr txBox="1">
          <a:spLocks noChangeArrowheads="1"/>
        </xdr:cNvSpPr>
      </xdr:nvSpPr>
      <xdr:spPr bwMode="auto">
        <a:xfrm>
          <a:off x="0" y="96012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83</xdr:row>
      <xdr:rowOff>0</xdr:rowOff>
    </xdr:from>
    <xdr:to>
      <xdr:col>2</xdr:col>
      <xdr:colOff>0</xdr:colOff>
      <xdr:row>85</xdr:row>
      <xdr:rowOff>0</xdr:rowOff>
    </xdr:to>
    <xdr:sp macro="" textlink="">
      <xdr:nvSpPr>
        <xdr:cNvPr id="10" name="Text 1">
          <a:extLst>
            <a:ext uri="{FF2B5EF4-FFF2-40B4-BE49-F238E27FC236}">
              <a16:creationId xmlns:a16="http://schemas.microsoft.com/office/drawing/2014/main" id="{57429192-49E4-41FA-AAD0-840B421052AE}"/>
            </a:ext>
          </a:extLst>
        </xdr:cNvPr>
        <xdr:cNvSpPr txBox="1">
          <a:spLocks noChangeArrowheads="1"/>
        </xdr:cNvSpPr>
      </xdr:nvSpPr>
      <xdr:spPr bwMode="auto">
        <a:xfrm>
          <a:off x="476250" y="1161097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83</xdr:row>
      <xdr:rowOff>0</xdr:rowOff>
    </xdr:from>
    <xdr:to>
      <xdr:col>1</xdr:col>
      <xdr:colOff>0</xdr:colOff>
      <xdr:row>86</xdr:row>
      <xdr:rowOff>0</xdr:rowOff>
    </xdr:to>
    <xdr:sp macro="" textlink="">
      <xdr:nvSpPr>
        <xdr:cNvPr id="11" name="Text 1">
          <a:extLst>
            <a:ext uri="{FF2B5EF4-FFF2-40B4-BE49-F238E27FC236}">
              <a16:creationId xmlns:a16="http://schemas.microsoft.com/office/drawing/2014/main" id="{309AA372-DCF6-4483-89CB-BF9C68D6FDDA}"/>
            </a:ext>
          </a:extLst>
        </xdr:cNvPr>
        <xdr:cNvSpPr txBox="1">
          <a:spLocks noChangeArrowheads="1"/>
        </xdr:cNvSpPr>
      </xdr:nvSpPr>
      <xdr:spPr bwMode="auto">
        <a:xfrm>
          <a:off x="0" y="11610975"/>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4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4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27</xdr:row>
      <xdr:rowOff>0</xdr:rowOff>
    </xdr:from>
    <xdr:to>
      <xdr:col>2</xdr:col>
      <xdr:colOff>0</xdr:colOff>
      <xdr:row>29</xdr:row>
      <xdr:rowOff>0</xdr:rowOff>
    </xdr:to>
    <xdr:sp macro="" textlink="">
      <xdr:nvSpPr>
        <xdr:cNvPr id="6" name="Text 1">
          <a:extLst>
            <a:ext uri="{FF2B5EF4-FFF2-40B4-BE49-F238E27FC236}">
              <a16:creationId xmlns:a16="http://schemas.microsoft.com/office/drawing/2014/main" id="{00000000-0008-0000-1400-000006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27</xdr:row>
      <xdr:rowOff>0</xdr:rowOff>
    </xdr:from>
    <xdr:to>
      <xdr:col>1</xdr:col>
      <xdr:colOff>0</xdr:colOff>
      <xdr:row>30</xdr:row>
      <xdr:rowOff>0</xdr:rowOff>
    </xdr:to>
    <xdr:sp macro="" textlink="">
      <xdr:nvSpPr>
        <xdr:cNvPr id="7" name="Text 1">
          <a:extLst>
            <a:ext uri="{FF2B5EF4-FFF2-40B4-BE49-F238E27FC236}">
              <a16:creationId xmlns:a16="http://schemas.microsoft.com/office/drawing/2014/main" id="{00000000-0008-0000-1400-000007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56</xdr:row>
      <xdr:rowOff>0</xdr:rowOff>
    </xdr:from>
    <xdr:to>
      <xdr:col>2</xdr:col>
      <xdr:colOff>0</xdr:colOff>
      <xdr:row>58</xdr:row>
      <xdr:rowOff>0</xdr:rowOff>
    </xdr:to>
    <xdr:sp macro="" textlink="">
      <xdr:nvSpPr>
        <xdr:cNvPr id="8" name="Text 1">
          <a:extLst>
            <a:ext uri="{FF2B5EF4-FFF2-40B4-BE49-F238E27FC236}">
              <a16:creationId xmlns:a16="http://schemas.microsoft.com/office/drawing/2014/main" id="{00000000-0008-0000-1400-000008000000}"/>
            </a:ext>
          </a:extLst>
        </xdr:cNvPr>
        <xdr:cNvSpPr txBox="1">
          <a:spLocks noChangeArrowheads="1"/>
        </xdr:cNvSpPr>
      </xdr:nvSpPr>
      <xdr:spPr bwMode="auto">
        <a:xfrm>
          <a:off x="476250" y="960120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56</xdr:row>
      <xdr:rowOff>0</xdr:rowOff>
    </xdr:from>
    <xdr:to>
      <xdr:col>1</xdr:col>
      <xdr:colOff>0</xdr:colOff>
      <xdr:row>59</xdr:row>
      <xdr:rowOff>0</xdr:rowOff>
    </xdr:to>
    <xdr:sp macro="" textlink="">
      <xdr:nvSpPr>
        <xdr:cNvPr id="11" name="Text 1">
          <a:extLst>
            <a:ext uri="{FF2B5EF4-FFF2-40B4-BE49-F238E27FC236}">
              <a16:creationId xmlns:a16="http://schemas.microsoft.com/office/drawing/2014/main" id="{00000000-0008-0000-1400-00000B000000}"/>
            </a:ext>
          </a:extLst>
        </xdr:cNvPr>
        <xdr:cNvSpPr txBox="1">
          <a:spLocks noChangeArrowheads="1"/>
        </xdr:cNvSpPr>
      </xdr:nvSpPr>
      <xdr:spPr bwMode="auto">
        <a:xfrm>
          <a:off x="0" y="96012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27</xdr:row>
      <xdr:rowOff>0</xdr:rowOff>
    </xdr:from>
    <xdr:to>
      <xdr:col>2</xdr:col>
      <xdr:colOff>0</xdr:colOff>
      <xdr:row>29</xdr:row>
      <xdr:rowOff>0</xdr:rowOff>
    </xdr:to>
    <xdr:sp macro="" textlink="">
      <xdr:nvSpPr>
        <xdr:cNvPr id="12" name="Text 1">
          <a:extLst>
            <a:ext uri="{FF2B5EF4-FFF2-40B4-BE49-F238E27FC236}">
              <a16:creationId xmlns:a16="http://schemas.microsoft.com/office/drawing/2014/main" id="{EDA435B8-A2CE-431B-B531-6D6808D0AEE0}"/>
            </a:ext>
          </a:extLst>
        </xdr:cNvPr>
        <xdr:cNvSpPr txBox="1">
          <a:spLocks noChangeArrowheads="1"/>
        </xdr:cNvSpPr>
      </xdr:nvSpPr>
      <xdr:spPr bwMode="auto">
        <a:xfrm>
          <a:off x="480391" y="9541565"/>
          <a:ext cx="952500" cy="79513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27</xdr:row>
      <xdr:rowOff>0</xdr:rowOff>
    </xdr:from>
    <xdr:to>
      <xdr:col>1</xdr:col>
      <xdr:colOff>0</xdr:colOff>
      <xdr:row>30</xdr:row>
      <xdr:rowOff>0</xdr:rowOff>
    </xdr:to>
    <xdr:sp macro="" textlink="">
      <xdr:nvSpPr>
        <xdr:cNvPr id="13" name="Text 1">
          <a:extLst>
            <a:ext uri="{FF2B5EF4-FFF2-40B4-BE49-F238E27FC236}">
              <a16:creationId xmlns:a16="http://schemas.microsoft.com/office/drawing/2014/main" id="{FF946FC9-2CD7-4899-A17F-09F8E910A970}"/>
            </a:ext>
          </a:extLst>
        </xdr:cNvPr>
        <xdr:cNvSpPr txBox="1">
          <a:spLocks noChangeArrowheads="1"/>
        </xdr:cNvSpPr>
      </xdr:nvSpPr>
      <xdr:spPr bwMode="auto">
        <a:xfrm>
          <a:off x="0" y="9541565"/>
          <a:ext cx="480391" cy="993913"/>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84</xdr:row>
      <xdr:rowOff>0</xdr:rowOff>
    </xdr:from>
    <xdr:to>
      <xdr:col>2</xdr:col>
      <xdr:colOff>0</xdr:colOff>
      <xdr:row>86</xdr:row>
      <xdr:rowOff>0</xdr:rowOff>
    </xdr:to>
    <xdr:sp macro="" textlink="">
      <xdr:nvSpPr>
        <xdr:cNvPr id="10" name="Text 1">
          <a:extLst>
            <a:ext uri="{FF2B5EF4-FFF2-40B4-BE49-F238E27FC236}">
              <a16:creationId xmlns:a16="http://schemas.microsoft.com/office/drawing/2014/main" id="{1BC84CD0-B7CD-4C7C-9A8B-C30C1CB4FC3E}"/>
            </a:ext>
          </a:extLst>
        </xdr:cNvPr>
        <xdr:cNvSpPr txBox="1">
          <a:spLocks noChangeArrowheads="1"/>
        </xdr:cNvSpPr>
      </xdr:nvSpPr>
      <xdr:spPr bwMode="auto">
        <a:xfrm>
          <a:off x="476250" y="1200150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84</xdr:row>
      <xdr:rowOff>0</xdr:rowOff>
    </xdr:from>
    <xdr:to>
      <xdr:col>1</xdr:col>
      <xdr:colOff>0</xdr:colOff>
      <xdr:row>87</xdr:row>
      <xdr:rowOff>0</xdr:rowOff>
    </xdr:to>
    <xdr:sp macro="" textlink="">
      <xdr:nvSpPr>
        <xdr:cNvPr id="14" name="Text 1">
          <a:extLst>
            <a:ext uri="{FF2B5EF4-FFF2-40B4-BE49-F238E27FC236}">
              <a16:creationId xmlns:a16="http://schemas.microsoft.com/office/drawing/2014/main" id="{26F6836C-A828-4823-B275-3135EDC98F65}"/>
            </a:ext>
          </a:extLst>
        </xdr:cNvPr>
        <xdr:cNvSpPr txBox="1">
          <a:spLocks noChangeArrowheads="1"/>
        </xdr:cNvSpPr>
      </xdr:nvSpPr>
      <xdr:spPr bwMode="auto">
        <a:xfrm>
          <a:off x="0" y="120015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5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5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21</xdr:row>
      <xdr:rowOff>0</xdr:rowOff>
    </xdr:from>
    <xdr:to>
      <xdr:col>2</xdr:col>
      <xdr:colOff>0</xdr:colOff>
      <xdr:row>23</xdr:row>
      <xdr:rowOff>0</xdr:rowOff>
    </xdr:to>
    <xdr:sp macro="" textlink="">
      <xdr:nvSpPr>
        <xdr:cNvPr id="7" name="Text 1">
          <a:extLst>
            <a:ext uri="{FF2B5EF4-FFF2-40B4-BE49-F238E27FC236}">
              <a16:creationId xmlns:a16="http://schemas.microsoft.com/office/drawing/2014/main" id="{00000000-0008-0000-1500-000007000000}"/>
            </a:ext>
          </a:extLst>
        </xdr:cNvPr>
        <xdr:cNvSpPr txBox="1">
          <a:spLocks noChangeArrowheads="1"/>
        </xdr:cNvSpPr>
      </xdr:nvSpPr>
      <xdr:spPr bwMode="auto">
        <a:xfrm>
          <a:off x="476250" y="6762750"/>
          <a:ext cx="7334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21</xdr:row>
      <xdr:rowOff>0</xdr:rowOff>
    </xdr:from>
    <xdr:to>
      <xdr:col>1</xdr:col>
      <xdr:colOff>0</xdr:colOff>
      <xdr:row>24</xdr:row>
      <xdr:rowOff>0</xdr:rowOff>
    </xdr:to>
    <xdr:sp macro="" textlink="">
      <xdr:nvSpPr>
        <xdr:cNvPr id="8" name="Text 1">
          <a:extLst>
            <a:ext uri="{FF2B5EF4-FFF2-40B4-BE49-F238E27FC236}">
              <a16:creationId xmlns:a16="http://schemas.microsoft.com/office/drawing/2014/main" id="{00000000-0008-0000-1500-000008000000}"/>
            </a:ext>
          </a:extLst>
        </xdr:cNvPr>
        <xdr:cNvSpPr txBox="1">
          <a:spLocks noChangeArrowheads="1"/>
        </xdr:cNvSpPr>
      </xdr:nvSpPr>
      <xdr:spPr bwMode="auto">
        <a:xfrm>
          <a:off x="0" y="67627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46</xdr:row>
      <xdr:rowOff>0</xdr:rowOff>
    </xdr:from>
    <xdr:to>
      <xdr:col>2</xdr:col>
      <xdr:colOff>0</xdr:colOff>
      <xdr:row>48</xdr:row>
      <xdr:rowOff>0</xdr:rowOff>
    </xdr:to>
    <xdr:sp macro="" textlink="">
      <xdr:nvSpPr>
        <xdr:cNvPr id="6" name="Text 1">
          <a:extLst>
            <a:ext uri="{FF2B5EF4-FFF2-40B4-BE49-F238E27FC236}">
              <a16:creationId xmlns:a16="http://schemas.microsoft.com/office/drawing/2014/main" id="{00000000-0008-0000-1500-000006000000}"/>
            </a:ext>
          </a:extLst>
        </xdr:cNvPr>
        <xdr:cNvSpPr txBox="1">
          <a:spLocks noChangeArrowheads="1"/>
        </xdr:cNvSpPr>
      </xdr:nvSpPr>
      <xdr:spPr bwMode="auto">
        <a:xfrm>
          <a:off x="476250" y="6600825"/>
          <a:ext cx="7334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46</xdr:row>
      <xdr:rowOff>0</xdr:rowOff>
    </xdr:from>
    <xdr:to>
      <xdr:col>1</xdr:col>
      <xdr:colOff>0</xdr:colOff>
      <xdr:row>49</xdr:row>
      <xdr:rowOff>0</xdr:rowOff>
    </xdr:to>
    <xdr:sp macro="" textlink="">
      <xdr:nvSpPr>
        <xdr:cNvPr id="9" name="Text 1">
          <a:extLst>
            <a:ext uri="{FF2B5EF4-FFF2-40B4-BE49-F238E27FC236}">
              <a16:creationId xmlns:a16="http://schemas.microsoft.com/office/drawing/2014/main" id="{00000000-0008-0000-1500-000009000000}"/>
            </a:ext>
          </a:extLst>
        </xdr:cNvPr>
        <xdr:cNvSpPr txBox="1">
          <a:spLocks noChangeArrowheads="1"/>
        </xdr:cNvSpPr>
      </xdr:nvSpPr>
      <xdr:spPr bwMode="auto">
        <a:xfrm>
          <a:off x="0" y="6600825"/>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71</xdr:row>
      <xdr:rowOff>0</xdr:rowOff>
    </xdr:from>
    <xdr:to>
      <xdr:col>2</xdr:col>
      <xdr:colOff>0</xdr:colOff>
      <xdr:row>73</xdr:row>
      <xdr:rowOff>0</xdr:rowOff>
    </xdr:to>
    <xdr:sp macro="" textlink="">
      <xdr:nvSpPr>
        <xdr:cNvPr id="10" name="Text 1">
          <a:extLst>
            <a:ext uri="{FF2B5EF4-FFF2-40B4-BE49-F238E27FC236}">
              <a16:creationId xmlns:a16="http://schemas.microsoft.com/office/drawing/2014/main" id="{D119313F-42F2-4944-9AD5-486C8BAB3ABE}"/>
            </a:ext>
          </a:extLst>
        </xdr:cNvPr>
        <xdr:cNvSpPr txBox="1">
          <a:spLocks noChangeArrowheads="1"/>
        </xdr:cNvSpPr>
      </xdr:nvSpPr>
      <xdr:spPr bwMode="auto">
        <a:xfrm>
          <a:off x="476250" y="9839325"/>
          <a:ext cx="7334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71</xdr:row>
      <xdr:rowOff>0</xdr:rowOff>
    </xdr:from>
    <xdr:to>
      <xdr:col>1</xdr:col>
      <xdr:colOff>0</xdr:colOff>
      <xdr:row>74</xdr:row>
      <xdr:rowOff>0</xdr:rowOff>
    </xdr:to>
    <xdr:sp macro="" textlink="">
      <xdr:nvSpPr>
        <xdr:cNvPr id="11" name="Text 1">
          <a:extLst>
            <a:ext uri="{FF2B5EF4-FFF2-40B4-BE49-F238E27FC236}">
              <a16:creationId xmlns:a16="http://schemas.microsoft.com/office/drawing/2014/main" id="{53E2B3A2-87AF-4391-B72D-E882C38E8646}"/>
            </a:ext>
          </a:extLst>
        </xdr:cNvPr>
        <xdr:cNvSpPr txBox="1">
          <a:spLocks noChangeArrowheads="1"/>
        </xdr:cNvSpPr>
      </xdr:nvSpPr>
      <xdr:spPr bwMode="auto">
        <a:xfrm>
          <a:off x="0" y="9839325"/>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200024</xdr:rowOff>
    </xdr:from>
    <xdr:to>
      <xdr:col>1</xdr:col>
      <xdr:colOff>0</xdr:colOff>
      <xdr:row>4</xdr:row>
      <xdr:rowOff>200024</xdr:rowOff>
    </xdr:to>
    <xdr:sp macro="" textlink="">
      <xdr:nvSpPr>
        <xdr:cNvPr id="2" name="Text 1">
          <a:extLst>
            <a:ext uri="{FF2B5EF4-FFF2-40B4-BE49-F238E27FC236}">
              <a16:creationId xmlns:a16="http://schemas.microsoft.com/office/drawing/2014/main" id="{00000000-0008-0000-1600-000002000000}"/>
            </a:ext>
          </a:extLst>
        </xdr:cNvPr>
        <xdr:cNvSpPr txBox="1">
          <a:spLocks noChangeArrowheads="1"/>
        </xdr:cNvSpPr>
      </xdr:nvSpPr>
      <xdr:spPr bwMode="auto">
        <a:xfrm>
          <a:off x="0" y="438149"/>
          <a:ext cx="4038600" cy="10382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1C00-000002000000}"/>
            </a:ext>
          </a:extLst>
        </xdr:cNvPr>
        <xdr:cNvSpPr txBox="1">
          <a:spLocks noChangeArrowheads="1"/>
        </xdr:cNvSpPr>
      </xdr:nvSpPr>
      <xdr:spPr bwMode="auto">
        <a:xfrm>
          <a:off x="0" y="600075"/>
          <a:ext cx="3048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27</xdr:row>
      <xdr:rowOff>0</xdr:rowOff>
    </xdr:from>
    <xdr:to>
      <xdr:col>1</xdr:col>
      <xdr:colOff>0</xdr:colOff>
      <xdr:row>29</xdr:row>
      <xdr:rowOff>0</xdr:rowOff>
    </xdr:to>
    <xdr:sp macro="" textlink="">
      <xdr:nvSpPr>
        <xdr:cNvPr id="4" name="Text 1">
          <a:extLst>
            <a:ext uri="{FF2B5EF4-FFF2-40B4-BE49-F238E27FC236}">
              <a16:creationId xmlns:a16="http://schemas.microsoft.com/office/drawing/2014/main" id="{00000000-0008-0000-1C00-000004000000}"/>
            </a:ext>
          </a:extLst>
        </xdr:cNvPr>
        <xdr:cNvSpPr txBox="1">
          <a:spLocks noChangeArrowheads="1"/>
        </xdr:cNvSpPr>
      </xdr:nvSpPr>
      <xdr:spPr bwMode="auto">
        <a:xfrm>
          <a:off x="0" y="6362700"/>
          <a:ext cx="3048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57150</xdr:rowOff>
    </xdr:from>
    <xdr:to>
      <xdr:col>0</xdr:col>
      <xdr:colOff>108000</xdr:colOff>
      <xdr:row>4</xdr:row>
      <xdr:rowOff>165150</xdr:rowOff>
    </xdr:to>
    <xdr:sp macro="" textlink="">
      <xdr:nvSpPr>
        <xdr:cNvPr id="5" name="Rectangle 1">
          <a:extLst>
            <a:ext uri="{FF2B5EF4-FFF2-40B4-BE49-F238E27FC236}">
              <a16:creationId xmlns:a16="http://schemas.microsoft.com/office/drawing/2014/main" id="{00000000-0008-0000-0100-000005000000}"/>
            </a:ext>
          </a:extLst>
        </xdr:cNvPr>
        <xdr:cNvSpPr>
          <a:spLocks noChangeArrowheads="1"/>
        </xdr:cNvSpPr>
      </xdr:nvSpPr>
      <xdr:spPr bwMode="auto">
        <a:xfrm>
          <a:off x="0" y="819150"/>
          <a:ext cx="108000" cy="108000"/>
        </a:xfrm>
        <a:prstGeom prst="rect">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969696" mc:Ignorable="a14" a14:legacySpreadsheetColorIndex="55"/>
          </a:solid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5</xdr:row>
      <xdr:rowOff>0</xdr:rowOff>
    </xdr:to>
    <xdr:sp macro="" textlink="">
      <xdr:nvSpPr>
        <xdr:cNvPr id="6" name="Text 1">
          <a:extLst>
            <a:ext uri="{FF2B5EF4-FFF2-40B4-BE49-F238E27FC236}">
              <a16:creationId xmlns:a16="http://schemas.microsoft.com/office/drawing/2014/main" id="{00000000-0008-0000-1D00-000006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xdr:row>
      <xdr:rowOff>0</xdr:rowOff>
    </xdr:from>
    <xdr:to>
      <xdr:col>1</xdr:col>
      <xdr:colOff>0</xdr:colOff>
      <xdr:row>6</xdr:row>
      <xdr:rowOff>0</xdr:rowOff>
    </xdr:to>
    <xdr:sp macro="" textlink="">
      <xdr:nvSpPr>
        <xdr:cNvPr id="7" name="Text 1">
          <a:extLst>
            <a:ext uri="{FF2B5EF4-FFF2-40B4-BE49-F238E27FC236}">
              <a16:creationId xmlns:a16="http://schemas.microsoft.com/office/drawing/2014/main" id="{00000000-0008-0000-1D00-000007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18</xdr:col>
      <xdr:colOff>0</xdr:colOff>
      <xdr:row>2</xdr:row>
      <xdr:rowOff>0</xdr:rowOff>
    </xdr:from>
    <xdr:to>
      <xdr:col>19</xdr:col>
      <xdr:colOff>0</xdr:colOff>
      <xdr:row>5</xdr:row>
      <xdr:rowOff>0</xdr:rowOff>
    </xdr:to>
    <xdr:sp macro="" textlink="">
      <xdr:nvSpPr>
        <xdr:cNvPr id="8" name="Text 1">
          <a:extLst>
            <a:ext uri="{FF2B5EF4-FFF2-40B4-BE49-F238E27FC236}">
              <a16:creationId xmlns:a16="http://schemas.microsoft.com/office/drawing/2014/main" id="{00000000-0008-0000-1D00-000008000000}"/>
            </a:ext>
          </a:extLst>
        </xdr:cNvPr>
        <xdr:cNvSpPr txBox="1">
          <a:spLocks noChangeArrowheads="1"/>
        </xdr:cNvSpPr>
      </xdr:nvSpPr>
      <xdr:spPr bwMode="auto">
        <a:xfrm>
          <a:off x="9982200" y="476250"/>
          <a:ext cx="657225" cy="107632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17</xdr:col>
      <xdr:colOff>0</xdr:colOff>
      <xdr:row>2</xdr:row>
      <xdr:rowOff>0</xdr:rowOff>
    </xdr:from>
    <xdr:to>
      <xdr:col>18</xdr:col>
      <xdr:colOff>0</xdr:colOff>
      <xdr:row>5</xdr:row>
      <xdr:rowOff>0</xdr:rowOff>
    </xdr:to>
    <xdr:sp macro="" textlink="">
      <xdr:nvSpPr>
        <xdr:cNvPr id="9" name="Text 1">
          <a:extLst>
            <a:ext uri="{FF2B5EF4-FFF2-40B4-BE49-F238E27FC236}">
              <a16:creationId xmlns:a16="http://schemas.microsoft.com/office/drawing/2014/main" id="{00000000-0008-0000-1D00-000009000000}"/>
            </a:ext>
          </a:extLst>
        </xdr:cNvPr>
        <xdr:cNvSpPr txBox="1">
          <a:spLocks noChangeArrowheads="1"/>
        </xdr:cNvSpPr>
      </xdr:nvSpPr>
      <xdr:spPr bwMode="auto">
        <a:xfrm>
          <a:off x="932497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19</xdr:col>
      <xdr:colOff>0</xdr:colOff>
      <xdr:row>2</xdr:row>
      <xdr:rowOff>0</xdr:rowOff>
    </xdr:from>
    <xdr:to>
      <xdr:col>20</xdr:col>
      <xdr:colOff>0</xdr:colOff>
      <xdr:row>5</xdr:row>
      <xdr:rowOff>0</xdr:rowOff>
    </xdr:to>
    <xdr:sp macro="" textlink="">
      <xdr:nvSpPr>
        <xdr:cNvPr id="10" name="Text 1">
          <a:extLst>
            <a:ext uri="{FF2B5EF4-FFF2-40B4-BE49-F238E27FC236}">
              <a16:creationId xmlns:a16="http://schemas.microsoft.com/office/drawing/2014/main" id="{00000000-0008-0000-1D00-00000A000000}"/>
            </a:ext>
          </a:extLst>
        </xdr:cNvPr>
        <xdr:cNvSpPr txBox="1">
          <a:spLocks noChangeArrowheads="1"/>
        </xdr:cNvSpPr>
      </xdr:nvSpPr>
      <xdr:spPr bwMode="auto">
        <a:xfrm>
          <a:off x="1063942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a:t>
          </a:r>
        </a:p>
        <a:p>
          <a:pPr algn="ctr" rtl="0">
            <a:lnSpc>
              <a:spcPts val="1100"/>
            </a:lnSpc>
            <a:defRPr sz="1000"/>
          </a:pPr>
          <a:r>
            <a:rPr lang="de-DE" sz="1000" b="0" i="1" u="none" strike="noStrike" baseline="0">
              <a:solidFill>
                <a:srgbClr val="000000"/>
              </a:solidFill>
              <a:latin typeface="Arial"/>
              <a:cs typeface="Arial"/>
            </a:rPr>
            <a:t>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2</xdr:row>
      <xdr:rowOff>0</xdr:rowOff>
    </xdr:from>
    <xdr:to>
      <xdr:col>15</xdr:col>
      <xdr:colOff>0</xdr:colOff>
      <xdr:row>5</xdr:row>
      <xdr:rowOff>0</xdr:rowOff>
    </xdr:to>
    <xdr:sp macro="" textlink="">
      <xdr:nvSpPr>
        <xdr:cNvPr id="21" name="Text 1">
          <a:extLst>
            <a:ext uri="{FF2B5EF4-FFF2-40B4-BE49-F238E27FC236}">
              <a16:creationId xmlns:a16="http://schemas.microsoft.com/office/drawing/2014/main" id="{00000000-0008-0000-1D00-000015000000}"/>
            </a:ext>
          </a:extLst>
        </xdr:cNvPr>
        <xdr:cNvSpPr txBox="1">
          <a:spLocks noChangeArrowheads="1"/>
        </xdr:cNvSpPr>
      </xdr:nvSpPr>
      <xdr:spPr bwMode="auto">
        <a:xfrm>
          <a:off x="571500" y="400050"/>
          <a:ext cx="714375"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13</xdr:col>
      <xdr:colOff>0</xdr:colOff>
      <xdr:row>2</xdr:row>
      <xdr:rowOff>0</xdr:rowOff>
    </xdr:from>
    <xdr:to>
      <xdr:col>14</xdr:col>
      <xdr:colOff>0</xdr:colOff>
      <xdr:row>6</xdr:row>
      <xdr:rowOff>0</xdr:rowOff>
    </xdr:to>
    <xdr:sp macro="" textlink="">
      <xdr:nvSpPr>
        <xdr:cNvPr id="22" name="Text 1">
          <a:extLst>
            <a:ext uri="{FF2B5EF4-FFF2-40B4-BE49-F238E27FC236}">
              <a16:creationId xmlns:a16="http://schemas.microsoft.com/office/drawing/2014/main" id="{00000000-0008-0000-1D00-000016000000}"/>
            </a:ext>
          </a:extLst>
        </xdr:cNvPr>
        <xdr:cNvSpPr txBox="1">
          <a:spLocks noChangeArrowheads="1"/>
        </xdr:cNvSpPr>
      </xdr:nvSpPr>
      <xdr:spPr bwMode="auto">
        <a:xfrm>
          <a:off x="0" y="400050"/>
          <a:ext cx="57150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29</xdr:row>
      <xdr:rowOff>0</xdr:rowOff>
    </xdr:from>
    <xdr:to>
      <xdr:col>2</xdr:col>
      <xdr:colOff>0</xdr:colOff>
      <xdr:row>32</xdr:row>
      <xdr:rowOff>0</xdr:rowOff>
    </xdr:to>
    <xdr:sp macro="" textlink="">
      <xdr:nvSpPr>
        <xdr:cNvPr id="23" name="Text 1">
          <a:extLst>
            <a:ext uri="{FF2B5EF4-FFF2-40B4-BE49-F238E27FC236}">
              <a16:creationId xmlns:a16="http://schemas.microsoft.com/office/drawing/2014/main" id="{00000000-0008-0000-1D00-000017000000}"/>
            </a:ext>
          </a:extLst>
        </xdr:cNvPr>
        <xdr:cNvSpPr txBox="1">
          <a:spLocks noChangeArrowheads="1"/>
        </xdr:cNvSpPr>
      </xdr:nvSpPr>
      <xdr:spPr bwMode="auto">
        <a:xfrm>
          <a:off x="571500"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29</xdr:row>
      <xdr:rowOff>0</xdr:rowOff>
    </xdr:from>
    <xdr:to>
      <xdr:col>1</xdr:col>
      <xdr:colOff>0</xdr:colOff>
      <xdr:row>33</xdr:row>
      <xdr:rowOff>0</xdr:rowOff>
    </xdr:to>
    <xdr:sp macro="" textlink="">
      <xdr:nvSpPr>
        <xdr:cNvPr id="24" name="Text 1">
          <a:extLst>
            <a:ext uri="{FF2B5EF4-FFF2-40B4-BE49-F238E27FC236}">
              <a16:creationId xmlns:a16="http://schemas.microsoft.com/office/drawing/2014/main" id="{00000000-0008-0000-1D00-000018000000}"/>
            </a:ext>
          </a:extLst>
        </xdr:cNvPr>
        <xdr:cNvSpPr txBox="1">
          <a:spLocks noChangeArrowheads="1"/>
        </xdr:cNvSpPr>
      </xdr:nvSpPr>
      <xdr:spPr bwMode="auto">
        <a:xfrm>
          <a:off x="0" y="400050"/>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18</xdr:col>
      <xdr:colOff>0</xdr:colOff>
      <xdr:row>29</xdr:row>
      <xdr:rowOff>0</xdr:rowOff>
    </xdr:from>
    <xdr:to>
      <xdr:col>19</xdr:col>
      <xdr:colOff>0</xdr:colOff>
      <xdr:row>32</xdr:row>
      <xdr:rowOff>0</xdr:rowOff>
    </xdr:to>
    <xdr:sp macro="" textlink="">
      <xdr:nvSpPr>
        <xdr:cNvPr id="25" name="Text 1">
          <a:extLst>
            <a:ext uri="{FF2B5EF4-FFF2-40B4-BE49-F238E27FC236}">
              <a16:creationId xmlns:a16="http://schemas.microsoft.com/office/drawing/2014/main" id="{00000000-0008-0000-1D00-000019000000}"/>
            </a:ext>
          </a:extLst>
        </xdr:cNvPr>
        <xdr:cNvSpPr txBox="1">
          <a:spLocks noChangeArrowheads="1"/>
        </xdr:cNvSpPr>
      </xdr:nvSpPr>
      <xdr:spPr bwMode="auto">
        <a:xfrm>
          <a:off x="12001500" y="400050"/>
          <a:ext cx="714375" cy="80010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17</xdr:col>
      <xdr:colOff>0</xdr:colOff>
      <xdr:row>29</xdr:row>
      <xdr:rowOff>0</xdr:rowOff>
    </xdr:from>
    <xdr:to>
      <xdr:col>18</xdr:col>
      <xdr:colOff>0</xdr:colOff>
      <xdr:row>32</xdr:row>
      <xdr:rowOff>0</xdr:rowOff>
    </xdr:to>
    <xdr:sp macro="" textlink="">
      <xdr:nvSpPr>
        <xdr:cNvPr id="26" name="Text 1">
          <a:extLst>
            <a:ext uri="{FF2B5EF4-FFF2-40B4-BE49-F238E27FC236}">
              <a16:creationId xmlns:a16="http://schemas.microsoft.com/office/drawing/2014/main" id="{00000000-0008-0000-1D00-00001A000000}"/>
            </a:ext>
          </a:extLst>
        </xdr:cNvPr>
        <xdr:cNvSpPr txBox="1">
          <a:spLocks noChangeArrowheads="1"/>
        </xdr:cNvSpPr>
      </xdr:nvSpPr>
      <xdr:spPr bwMode="auto">
        <a:xfrm>
          <a:off x="11287125"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19</xdr:col>
      <xdr:colOff>0</xdr:colOff>
      <xdr:row>29</xdr:row>
      <xdr:rowOff>0</xdr:rowOff>
    </xdr:from>
    <xdr:to>
      <xdr:col>20</xdr:col>
      <xdr:colOff>0</xdr:colOff>
      <xdr:row>32</xdr:row>
      <xdr:rowOff>0</xdr:rowOff>
    </xdr:to>
    <xdr:sp macro="" textlink="">
      <xdr:nvSpPr>
        <xdr:cNvPr id="27" name="Text 1">
          <a:extLst>
            <a:ext uri="{FF2B5EF4-FFF2-40B4-BE49-F238E27FC236}">
              <a16:creationId xmlns:a16="http://schemas.microsoft.com/office/drawing/2014/main" id="{00000000-0008-0000-1D00-00001B000000}"/>
            </a:ext>
          </a:extLst>
        </xdr:cNvPr>
        <xdr:cNvSpPr txBox="1">
          <a:spLocks noChangeArrowheads="1"/>
        </xdr:cNvSpPr>
      </xdr:nvSpPr>
      <xdr:spPr bwMode="auto">
        <a:xfrm>
          <a:off x="12715875"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a:t>
          </a:r>
        </a:p>
        <a:p>
          <a:pPr algn="ctr" rtl="0">
            <a:lnSpc>
              <a:spcPts val="1100"/>
            </a:lnSpc>
            <a:defRPr sz="1000"/>
          </a:pPr>
          <a:r>
            <a:rPr lang="de-DE" sz="1000" b="0" i="1" u="none" strike="noStrike" baseline="0">
              <a:solidFill>
                <a:srgbClr val="000000"/>
              </a:solidFill>
              <a:latin typeface="Arial"/>
              <a:cs typeface="Arial"/>
            </a:rPr>
            <a:t>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29</xdr:row>
      <xdr:rowOff>0</xdr:rowOff>
    </xdr:from>
    <xdr:to>
      <xdr:col>15</xdr:col>
      <xdr:colOff>0</xdr:colOff>
      <xdr:row>32</xdr:row>
      <xdr:rowOff>0</xdr:rowOff>
    </xdr:to>
    <xdr:sp macro="" textlink="">
      <xdr:nvSpPr>
        <xdr:cNvPr id="28" name="Text 1">
          <a:extLst>
            <a:ext uri="{FF2B5EF4-FFF2-40B4-BE49-F238E27FC236}">
              <a16:creationId xmlns:a16="http://schemas.microsoft.com/office/drawing/2014/main" id="{00000000-0008-0000-1D00-00001C000000}"/>
            </a:ext>
          </a:extLst>
        </xdr:cNvPr>
        <xdr:cNvSpPr txBox="1">
          <a:spLocks noChangeArrowheads="1"/>
        </xdr:cNvSpPr>
      </xdr:nvSpPr>
      <xdr:spPr bwMode="auto">
        <a:xfrm>
          <a:off x="9144000"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13</xdr:col>
      <xdr:colOff>0</xdr:colOff>
      <xdr:row>29</xdr:row>
      <xdr:rowOff>0</xdr:rowOff>
    </xdr:from>
    <xdr:to>
      <xdr:col>14</xdr:col>
      <xdr:colOff>0</xdr:colOff>
      <xdr:row>33</xdr:row>
      <xdr:rowOff>0</xdr:rowOff>
    </xdr:to>
    <xdr:sp macro="" textlink="">
      <xdr:nvSpPr>
        <xdr:cNvPr id="29" name="Text 1">
          <a:extLst>
            <a:ext uri="{FF2B5EF4-FFF2-40B4-BE49-F238E27FC236}">
              <a16:creationId xmlns:a16="http://schemas.microsoft.com/office/drawing/2014/main" id="{00000000-0008-0000-1D00-00001D000000}"/>
            </a:ext>
          </a:extLst>
        </xdr:cNvPr>
        <xdr:cNvSpPr txBox="1">
          <a:spLocks noChangeArrowheads="1"/>
        </xdr:cNvSpPr>
      </xdr:nvSpPr>
      <xdr:spPr bwMode="auto">
        <a:xfrm>
          <a:off x="8572500" y="400050"/>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58</xdr:row>
      <xdr:rowOff>0</xdr:rowOff>
    </xdr:from>
    <xdr:to>
      <xdr:col>2</xdr:col>
      <xdr:colOff>0</xdr:colOff>
      <xdr:row>61</xdr:row>
      <xdr:rowOff>0</xdr:rowOff>
    </xdr:to>
    <xdr:sp macro="" textlink="">
      <xdr:nvSpPr>
        <xdr:cNvPr id="30" name="Text 1">
          <a:extLst>
            <a:ext uri="{FF2B5EF4-FFF2-40B4-BE49-F238E27FC236}">
              <a16:creationId xmlns:a16="http://schemas.microsoft.com/office/drawing/2014/main" id="{00000000-0008-0000-1D00-00001E000000}"/>
            </a:ext>
          </a:extLst>
        </xdr:cNvPr>
        <xdr:cNvSpPr txBox="1">
          <a:spLocks noChangeArrowheads="1"/>
        </xdr:cNvSpPr>
      </xdr:nvSpPr>
      <xdr:spPr bwMode="auto">
        <a:xfrm>
          <a:off x="571500" y="6200775"/>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58</xdr:row>
      <xdr:rowOff>0</xdr:rowOff>
    </xdr:from>
    <xdr:to>
      <xdr:col>1</xdr:col>
      <xdr:colOff>0</xdr:colOff>
      <xdr:row>62</xdr:row>
      <xdr:rowOff>0</xdr:rowOff>
    </xdr:to>
    <xdr:sp macro="" textlink="">
      <xdr:nvSpPr>
        <xdr:cNvPr id="31" name="Text 1">
          <a:extLst>
            <a:ext uri="{FF2B5EF4-FFF2-40B4-BE49-F238E27FC236}">
              <a16:creationId xmlns:a16="http://schemas.microsoft.com/office/drawing/2014/main" id="{00000000-0008-0000-1D00-00001F000000}"/>
            </a:ext>
          </a:extLst>
        </xdr:cNvPr>
        <xdr:cNvSpPr txBox="1">
          <a:spLocks noChangeArrowheads="1"/>
        </xdr:cNvSpPr>
      </xdr:nvSpPr>
      <xdr:spPr bwMode="auto">
        <a:xfrm>
          <a:off x="0" y="6200775"/>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18</xdr:col>
      <xdr:colOff>0</xdr:colOff>
      <xdr:row>58</xdr:row>
      <xdr:rowOff>0</xdr:rowOff>
    </xdr:from>
    <xdr:to>
      <xdr:col>19</xdr:col>
      <xdr:colOff>0</xdr:colOff>
      <xdr:row>61</xdr:row>
      <xdr:rowOff>0</xdr:rowOff>
    </xdr:to>
    <xdr:sp macro="" textlink="">
      <xdr:nvSpPr>
        <xdr:cNvPr id="32" name="Text 1">
          <a:extLst>
            <a:ext uri="{FF2B5EF4-FFF2-40B4-BE49-F238E27FC236}">
              <a16:creationId xmlns:a16="http://schemas.microsoft.com/office/drawing/2014/main" id="{00000000-0008-0000-1D00-000020000000}"/>
            </a:ext>
          </a:extLst>
        </xdr:cNvPr>
        <xdr:cNvSpPr txBox="1">
          <a:spLocks noChangeArrowheads="1"/>
        </xdr:cNvSpPr>
      </xdr:nvSpPr>
      <xdr:spPr bwMode="auto">
        <a:xfrm>
          <a:off x="12001500" y="6200775"/>
          <a:ext cx="714375" cy="80010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17</xdr:col>
      <xdr:colOff>0</xdr:colOff>
      <xdr:row>58</xdr:row>
      <xdr:rowOff>0</xdr:rowOff>
    </xdr:from>
    <xdr:to>
      <xdr:col>18</xdr:col>
      <xdr:colOff>0</xdr:colOff>
      <xdr:row>61</xdr:row>
      <xdr:rowOff>0</xdr:rowOff>
    </xdr:to>
    <xdr:sp macro="" textlink="">
      <xdr:nvSpPr>
        <xdr:cNvPr id="33" name="Text 1">
          <a:extLst>
            <a:ext uri="{FF2B5EF4-FFF2-40B4-BE49-F238E27FC236}">
              <a16:creationId xmlns:a16="http://schemas.microsoft.com/office/drawing/2014/main" id="{00000000-0008-0000-1D00-000021000000}"/>
            </a:ext>
          </a:extLst>
        </xdr:cNvPr>
        <xdr:cNvSpPr txBox="1">
          <a:spLocks noChangeArrowheads="1"/>
        </xdr:cNvSpPr>
      </xdr:nvSpPr>
      <xdr:spPr bwMode="auto">
        <a:xfrm>
          <a:off x="11287125" y="6200775"/>
          <a:ext cx="714375" cy="800100"/>
        </a:xfrm>
        <a:prstGeom prst="rect">
          <a:avLst/>
        </a:prstGeom>
        <a:noFill/>
        <a:ln>
          <a:noFill/>
        </a:ln>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19</xdr:col>
      <xdr:colOff>0</xdr:colOff>
      <xdr:row>58</xdr:row>
      <xdr:rowOff>0</xdr:rowOff>
    </xdr:from>
    <xdr:to>
      <xdr:col>20</xdr:col>
      <xdr:colOff>0</xdr:colOff>
      <xdr:row>61</xdr:row>
      <xdr:rowOff>0</xdr:rowOff>
    </xdr:to>
    <xdr:sp macro="" textlink="">
      <xdr:nvSpPr>
        <xdr:cNvPr id="34" name="Text 1">
          <a:extLst>
            <a:ext uri="{FF2B5EF4-FFF2-40B4-BE49-F238E27FC236}">
              <a16:creationId xmlns:a16="http://schemas.microsoft.com/office/drawing/2014/main" id="{00000000-0008-0000-1D00-000022000000}"/>
            </a:ext>
          </a:extLst>
        </xdr:cNvPr>
        <xdr:cNvSpPr txBox="1">
          <a:spLocks noChangeArrowheads="1"/>
        </xdr:cNvSpPr>
      </xdr:nvSpPr>
      <xdr:spPr bwMode="auto">
        <a:xfrm>
          <a:off x="12715875" y="6200775"/>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a:t>
          </a:r>
        </a:p>
        <a:p>
          <a:pPr algn="ctr" rtl="0">
            <a:lnSpc>
              <a:spcPts val="1100"/>
            </a:lnSpc>
            <a:defRPr sz="1000"/>
          </a:pPr>
          <a:r>
            <a:rPr lang="de-DE" sz="1000" b="0" i="1" u="none" strike="noStrike" baseline="0">
              <a:solidFill>
                <a:srgbClr val="000000"/>
              </a:solidFill>
              <a:latin typeface="Arial"/>
              <a:cs typeface="Arial"/>
            </a:rPr>
            <a:t>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58</xdr:row>
      <xdr:rowOff>0</xdr:rowOff>
    </xdr:from>
    <xdr:to>
      <xdr:col>15</xdr:col>
      <xdr:colOff>0</xdr:colOff>
      <xdr:row>61</xdr:row>
      <xdr:rowOff>0</xdr:rowOff>
    </xdr:to>
    <xdr:sp macro="" textlink="">
      <xdr:nvSpPr>
        <xdr:cNvPr id="35" name="Text 1">
          <a:extLst>
            <a:ext uri="{FF2B5EF4-FFF2-40B4-BE49-F238E27FC236}">
              <a16:creationId xmlns:a16="http://schemas.microsoft.com/office/drawing/2014/main" id="{00000000-0008-0000-1D00-000023000000}"/>
            </a:ext>
          </a:extLst>
        </xdr:cNvPr>
        <xdr:cNvSpPr txBox="1">
          <a:spLocks noChangeArrowheads="1"/>
        </xdr:cNvSpPr>
      </xdr:nvSpPr>
      <xdr:spPr bwMode="auto">
        <a:xfrm>
          <a:off x="9144000" y="6200775"/>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13</xdr:col>
      <xdr:colOff>0</xdr:colOff>
      <xdr:row>58</xdr:row>
      <xdr:rowOff>0</xdr:rowOff>
    </xdr:from>
    <xdr:to>
      <xdr:col>14</xdr:col>
      <xdr:colOff>0</xdr:colOff>
      <xdr:row>62</xdr:row>
      <xdr:rowOff>0</xdr:rowOff>
    </xdr:to>
    <xdr:sp macro="" textlink="">
      <xdr:nvSpPr>
        <xdr:cNvPr id="36" name="Text 1">
          <a:extLst>
            <a:ext uri="{FF2B5EF4-FFF2-40B4-BE49-F238E27FC236}">
              <a16:creationId xmlns:a16="http://schemas.microsoft.com/office/drawing/2014/main" id="{00000000-0008-0000-1D00-000024000000}"/>
            </a:ext>
          </a:extLst>
        </xdr:cNvPr>
        <xdr:cNvSpPr txBox="1">
          <a:spLocks noChangeArrowheads="1"/>
        </xdr:cNvSpPr>
      </xdr:nvSpPr>
      <xdr:spPr bwMode="auto">
        <a:xfrm>
          <a:off x="8572500" y="6200775"/>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87</xdr:row>
      <xdr:rowOff>0</xdr:rowOff>
    </xdr:from>
    <xdr:to>
      <xdr:col>2</xdr:col>
      <xdr:colOff>0</xdr:colOff>
      <xdr:row>90</xdr:row>
      <xdr:rowOff>0</xdr:rowOff>
    </xdr:to>
    <xdr:sp macro="" textlink="">
      <xdr:nvSpPr>
        <xdr:cNvPr id="37" name="Text 1">
          <a:extLst>
            <a:ext uri="{FF2B5EF4-FFF2-40B4-BE49-F238E27FC236}">
              <a16:creationId xmlns:a16="http://schemas.microsoft.com/office/drawing/2014/main" id="{88F8900C-EA59-41BB-8113-52365CDC1A5F}"/>
            </a:ext>
          </a:extLst>
        </xdr:cNvPr>
        <xdr:cNvSpPr txBox="1">
          <a:spLocks noChangeArrowheads="1"/>
        </xdr:cNvSpPr>
      </xdr:nvSpPr>
      <xdr:spPr bwMode="auto">
        <a:xfrm>
          <a:off x="476250" y="11496675"/>
          <a:ext cx="733425" cy="6572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87</xdr:row>
      <xdr:rowOff>0</xdr:rowOff>
    </xdr:from>
    <xdr:to>
      <xdr:col>1</xdr:col>
      <xdr:colOff>0</xdr:colOff>
      <xdr:row>91</xdr:row>
      <xdr:rowOff>0</xdr:rowOff>
    </xdr:to>
    <xdr:sp macro="" textlink="">
      <xdr:nvSpPr>
        <xdr:cNvPr id="38" name="Text 1">
          <a:extLst>
            <a:ext uri="{FF2B5EF4-FFF2-40B4-BE49-F238E27FC236}">
              <a16:creationId xmlns:a16="http://schemas.microsoft.com/office/drawing/2014/main" id="{53D272A6-B698-4716-A7D9-DA786897BE2F}"/>
            </a:ext>
          </a:extLst>
        </xdr:cNvPr>
        <xdr:cNvSpPr txBox="1">
          <a:spLocks noChangeArrowheads="1"/>
        </xdr:cNvSpPr>
      </xdr:nvSpPr>
      <xdr:spPr bwMode="auto">
        <a:xfrm>
          <a:off x="0" y="1149667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18</xdr:col>
      <xdr:colOff>0</xdr:colOff>
      <xdr:row>87</xdr:row>
      <xdr:rowOff>0</xdr:rowOff>
    </xdr:from>
    <xdr:to>
      <xdr:col>19</xdr:col>
      <xdr:colOff>0</xdr:colOff>
      <xdr:row>90</xdr:row>
      <xdr:rowOff>0</xdr:rowOff>
    </xdr:to>
    <xdr:sp macro="" textlink="">
      <xdr:nvSpPr>
        <xdr:cNvPr id="39" name="Text 1">
          <a:extLst>
            <a:ext uri="{FF2B5EF4-FFF2-40B4-BE49-F238E27FC236}">
              <a16:creationId xmlns:a16="http://schemas.microsoft.com/office/drawing/2014/main" id="{3DD980FF-C89E-4DEB-85A4-A9B4AB512738}"/>
            </a:ext>
          </a:extLst>
        </xdr:cNvPr>
        <xdr:cNvSpPr txBox="1">
          <a:spLocks noChangeArrowheads="1"/>
        </xdr:cNvSpPr>
      </xdr:nvSpPr>
      <xdr:spPr bwMode="auto">
        <a:xfrm>
          <a:off x="12125325" y="11496675"/>
          <a:ext cx="733425" cy="65722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17</xdr:col>
      <xdr:colOff>0</xdr:colOff>
      <xdr:row>87</xdr:row>
      <xdr:rowOff>0</xdr:rowOff>
    </xdr:from>
    <xdr:to>
      <xdr:col>18</xdr:col>
      <xdr:colOff>0</xdr:colOff>
      <xdr:row>90</xdr:row>
      <xdr:rowOff>0</xdr:rowOff>
    </xdr:to>
    <xdr:sp macro="" textlink="">
      <xdr:nvSpPr>
        <xdr:cNvPr id="40" name="Text 1">
          <a:extLst>
            <a:ext uri="{FF2B5EF4-FFF2-40B4-BE49-F238E27FC236}">
              <a16:creationId xmlns:a16="http://schemas.microsoft.com/office/drawing/2014/main" id="{7397C029-924F-48F3-A123-5A48015F2216}"/>
            </a:ext>
          </a:extLst>
        </xdr:cNvPr>
        <xdr:cNvSpPr txBox="1">
          <a:spLocks noChangeArrowheads="1"/>
        </xdr:cNvSpPr>
      </xdr:nvSpPr>
      <xdr:spPr bwMode="auto">
        <a:xfrm>
          <a:off x="11391900" y="11496675"/>
          <a:ext cx="733425" cy="657225"/>
        </a:xfrm>
        <a:prstGeom prst="rect">
          <a:avLst/>
        </a:prstGeom>
        <a:noFill/>
        <a:ln>
          <a:noFill/>
        </a:ln>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19</xdr:col>
      <xdr:colOff>0</xdr:colOff>
      <xdr:row>87</xdr:row>
      <xdr:rowOff>0</xdr:rowOff>
    </xdr:from>
    <xdr:to>
      <xdr:col>20</xdr:col>
      <xdr:colOff>0</xdr:colOff>
      <xdr:row>90</xdr:row>
      <xdr:rowOff>0</xdr:rowOff>
    </xdr:to>
    <xdr:sp macro="" textlink="">
      <xdr:nvSpPr>
        <xdr:cNvPr id="41" name="Text 1">
          <a:extLst>
            <a:ext uri="{FF2B5EF4-FFF2-40B4-BE49-F238E27FC236}">
              <a16:creationId xmlns:a16="http://schemas.microsoft.com/office/drawing/2014/main" id="{99330753-E115-4D76-81B5-9F55CE986FB0}"/>
            </a:ext>
          </a:extLst>
        </xdr:cNvPr>
        <xdr:cNvSpPr txBox="1">
          <a:spLocks noChangeArrowheads="1"/>
        </xdr:cNvSpPr>
      </xdr:nvSpPr>
      <xdr:spPr bwMode="auto">
        <a:xfrm>
          <a:off x="12858750" y="11496675"/>
          <a:ext cx="733425" cy="6572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a:t>
          </a:r>
        </a:p>
        <a:p>
          <a:pPr algn="ctr" rtl="0">
            <a:lnSpc>
              <a:spcPts val="1100"/>
            </a:lnSpc>
            <a:defRPr sz="1000"/>
          </a:pPr>
          <a:r>
            <a:rPr lang="de-DE" sz="1000" b="0" i="1" u="none" strike="noStrike" baseline="0">
              <a:solidFill>
                <a:srgbClr val="000000"/>
              </a:solidFill>
              <a:latin typeface="Arial"/>
              <a:cs typeface="Arial"/>
            </a:rPr>
            <a:t>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87</xdr:row>
      <xdr:rowOff>0</xdr:rowOff>
    </xdr:from>
    <xdr:to>
      <xdr:col>15</xdr:col>
      <xdr:colOff>0</xdr:colOff>
      <xdr:row>90</xdr:row>
      <xdr:rowOff>0</xdr:rowOff>
    </xdr:to>
    <xdr:sp macro="" textlink="">
      <xdr:nvSpPr>
        <xdr:cNvPr id="42" name="Text 1">
          <a:extLst>
            <a:ext uri="{FF2B5EF4-FFF2-40B4-BE49-F238E27FC236}">
              <a16:creationId xmlns:a16="http://schemas.microsoft.com/office/drawing/2014/main" id="{953602AD-BDC8-464B-89E2-C697F4231BDE}"/>
            </a:ext>
          </a:extLst>
        </xdr:cNvPr>
        <xdr:cNvSpPr txBox="1">
          <a:spLocks noChangeArrowheads="1"/>
        </xdr:cNvSpPr>
      </xdr:nvSpPr>
      <xdr:spPr bwMode="auto">
        <a:xfrm>
          <a:off x="9029700" y="11496675"/>
          <a:ext cx="733425" cy="6572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13</xdr:col>
      <xdr:colOff>0</xdr:colOff>
      <xdr:row>87</xdr:row>
      <xdr:rowOff>0</xdr:rowOff>
    </xdr:from>
    <xdr:to>
      <xdr:col>14</xdr:col>
      <xdr:colOff>0</xdr:colOff>
      <xdr:row>91</xdr:row>
      <xdr:rowOff>0</xdr:rowOff>
    </xdr:to>
    <xdr:sp macro="" textlink="">
      <xdr:nvSpPr>
        <xdr:cNvPr id="43" name="Text 1">
          <a:extLst>
            <a:ext uri="{FF2B5EF4-FFF2-40B4-BE49-F238E27FC236}">
              <a16:creationId xmlns:a16="http://schemas.microsoft.com/office/drawing/2014/main" id="{EB8E10B6-4158-4D7F-A046-46BBE9D7EDB9}"/>
            </a:ext>
          </a:extLst>
        </xdr:cNvPr>
        <xdr:cNvSpPr txBox="1">
          <a:spLocks noChangeArrowheads="1"/>
        </xdr:cNvSpPr>
      </xdr:nvSpPr>
      <xdr:spPr bwMode="auto">
        <a:xfrm>
          <a:off x="8553450" y="1149667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5</xdr:row>
      <xdr:rowOff>0</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590550"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xdr:row>
      <xdr:rowOff>0</xdr:rowOff>
    </xdr:from>
    <xdr:to>
      <xdr:col>1</xdr:col>
      <xdr:colOff>0</xdr:colOff>
      <xdr:row>6</xdr:row>
      <xdr:rowOff>0</xdr:rowOff>
    </xdr:to>
    <xdr:sp macro="" textlink="">
      <xdr:nvSpPr>
        <xdr:cNvPr id="3" name="Text 1">
          <a:extLst>
            <a:ext uri="{FF2B5EF4-FFF2-40B4-BE49-F238E27FC236}">
              <a16:creationId xmlns:a16="http://schemas.microsoft.com/office/drawing/2014/main" id="{00000000-0008-0000-1E00-000003000000}"/>
            </a:ext>
          </a:extLst>
        </xdr:cNvPr>
        <xdr:cNvSpPr txBox="1">
          <a:spLocks noChangeArrowheads="1"/>
        </xdr:cNvSpPr>
      </xdr:nvSpPr>
      <xdr:spPr bwMode="auto">
        <a:xfrm>
          <a:off x="0" y="476250"/>
          <a:ext cx="590550" cy="13144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13</xdr:col>
      <xdr:colOff>0</xdr:colOff>
      <xdr:row>2</xdr:row>
      <xdr:rowOff>0</xdr:rowOff>
    </xdr:from>
    <xdr:to>
      <xdr:col>14</xdr:col>
      <xdr:colOff>0</xdr:colOff>
      <xdr:row>5</xdr:row>
      <xdr:rowOff>0</xdr:rowOff>
    </xdr:to>
    <xdr:sp macro="" textlink="">
      <xdr:nvSpPr>
        <xdr:cNvPr id="4" name="Text 1">
          <a:extLst>
            <a:ext uri="{FF2B5EF4-FFF2-40B4-BE49-F238E27FC236}">
              <a16:creationId xmlns:a16="http://schemas.microsoft.com/office/drawing/2014/main" id="{00000000-0008-0000-1E00-000004000000}"/>
            </a:ext>
          </a:extLst>
        </xdr:cNvPr>
        <xdr:cNvSpPr txBox="1">
          <a:spLocks noChangeArrowheads="1"/>
        </xdr:cNvSpPr>
      </xdr:nvSpPr>
      <xdr:spPr bwMode="auto">
        <a:xfrm>
          <a:off x="9982200" y="476250"/>
          <a:ext cx="657225" cy="107632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12</xdr:col>
      <xdr:colOff>0</xdr:colOff>
      <xdr:row>2</xdr:row>
      <xdr:rowOff>0</xdr:rowOff>
    </xdr:from>
    <xdr:to>
      <xdr:col>13</xdr:col>
      <xdr:colOff>0</xdr:colOff>
      <xdr:row>5</xdr:row>
      <xdr:rowOff>0</xdr:rowOff>
    </xdr:to>
    <xdr:sp macro="" textlink="">
      <xdr:nvSpPr>
        <xdr:cNvPr id="5" name="Text 1">
          <a:extLst>
            <a:ext uri="{FF2B5EF4-FFF2-40B4-BE49-F238E27FC236}">
              <a16:creationId xmlns:a16="http://schemas.microsoft.com/office/drawing/2014/main" id="{00000000-0008-0000-1E00-000005000000}"/>
            </a:ext>
          </a:extLst>
        </xdr:cNvPr>
        <xdr:cNvSpPr txBox="1">
          <a:spLocks noChangeArrowheads="1"/>
        </xdr:cNvSpPr>
      </xdr:nvSpPr>
      <xdr:spPr bwMode="auto">
        <a:xfrm>
          <a:off x="932497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14</xdr:col>
      <xdr:colOff>0</xdr:colOff>
      <xdr:row>2</xdr:row>
      <xdr:rowOff>0</xdr:rowOff>
    </xdr:from>
    <xdr:to>
      <xdr:col>15</xdr:col>
      <xdr:colOff>0</xdr:colOff>
      <xdr:row>5</xdr:row>
      <xdr:rowOff>0</xdr:rowOff>
    </xdr:to>
    <xdr:sp macro="" textlink="">
      <xdr:nvSpPr>
        <xdr:cNvPr id="6" name="Text 1">
          <a:extLst>
            <a:ext uri="{FF2B5EF4-FFF2-40B4-BE49-F238E27FC236}">
              <a16:creationId xmlns:a16="http://schemas.microsoft.com/office/drawing/2014/main" id="{00000000-0008-0000-1E00-000006000000}"/>
            </a:ext>
          </a:extLst>
        </xdr:cNvPr>
        <xdr:cNvSpPr txBox="1">
          <a:spLocks noChangeArrowheads="1"/>
        </xdr:cNvSpPr>
      </xdr:nvSpPr>
      <xdr:spPr bwMode="auto">
        <a:xfrm>
          <a:off x="1063942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1)</a:t>
          </a:r>
        </a:p>
      </xdr:txBody>
    </xdr:sp>
    <xdr:clientData/>
  </xdr:twoCellAnchor>
  <xdr:twoCellAnchor>
    <xdr:from>
      <xdr:col>1</xdr:col>
      <xdr:colOff>0</xdr:colOff>
      <xdr:row>27</xdr:row>
      <xdr:rowOff>0</xdr:rowOff>
    </xdr:from>
    <xdr:to>
      <xdr:col>2</xdr:col>
      <xdr:colOff>0</xdr:colOff>
      <xdr:row>30</xdr:row>
      <xdr:rowOff>0</xdr:rowOff>
    </xdr:to>
    <xdr:sp macro="" textlink="">
      <xdr:nvSpPr>
        <xdr:cNvPr id="7" name="Text 1">
          <a:extLst>
            <a:ext uri="{FF2B5EF4-FFF2-40B4-BE49-F238E27FC236}">
              <a16:creationId xmlns:a16="http://schemas.microsoft.com/office/drawing/2014/main" id="{00000000-0008-0000-1E00-000007000000}"/>
            </a:ext>
          </a:extLst>
        </xdr:cNvPr>
        <xdr:cNvSpPr txBox="1">
          <a:spLocks noChangeArrowheads="1"/>
        </xdr:cNvSpPr>
      </xdr:nvSpPr>
      <xdr:spPr bwMode="auto">
        <a:xfrm>
          <a:off x="47625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27</xdr:row>
      <xdr:rowOff>0</xdr:rowOff>
    </xdr:from>
    <xdr:to>
      <xdr:col>1</xdr:col>
      <xdr:colOff>0</xdr:colOff>
      <xdr:row>31</xdr:row>
      <xdr:rowOff>0</xdr:rowOff>
    </xdr:to>
    <xdr:sp macro="" textlink="">
      <xdr:nvSpPr>
        <xdr:cNvPr id="8" name="Text 1">
          <a:extLst>
            <a:ext uri="{FF2B5EF4-FFF2-40B4-BE49-F238E27FC236}">
              <a16:creationId xmlns:a16="http://schemas.microsoft.com/office/drawing/2014/main" id="{00000000-0008-0000-1E00-000008000000}"/>
            </a:ext>
          </a:extLst>
        </xdr:cNvPr>
        <xdr:cNvSpPr txBox="1">
          <a:spLocks noChangeArrowheads="1"/>
        </xdr:cNvSpPr>
      </xdr:nvSpPr>
      <xdr:spPr bwMode="auto">
        <a:xfrm>
          <a:off x="0" y="400050"/>
          <a:ext cx="47625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13</xdr:col>
      <xdr:colOff>0</xdr:colOff>
      <xdr:row>27</xdr:row>
      <xdr:rowOff>0</xdr:rowOff>
    </xdr:from>
    <xdr:to>
      <xdr:col>14</xdr:col>
      <xdr:colOff>0</xdr:colOff>
      <xdr:row>30</xdr:row>
      <xdr:rowOff>0</xdr:rowOff>
    </xdr:to>
    <xdr:sp macro="" textlink="">
      <xdr:nvSpPr>
        <xdr:cNvPr id="9" name="Text 1">
          <a:extLst>
            <a:ext uri="{FF2B5EF4-FFF2-40B4-BE49-F238E27FC236}">
              <a16:creationId xmlns:a16="http://schemas.microsoft.com/office/drawing/2014/main" id="{00000000-0008-0000-1E00-000009000000}"/>
            </a:ext>
          </a:extLst>
        </xdr:cNvPr>
        <xdr:cNvSpPr txBox="1">
          <a:spLocks noChangeArrowheads="1"/>
        </xdr:cNvSpPr>
      </xdr:nvSpPr>
      <xdr:spPr bwMode="auto">
        <a:xfrm>
          <a:off x="7562850" y="400050"/>
          <a:ext cx="590550" cy="100012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12</xdr:col>
      <xdr:colOff>0</xdr:colOff>
      <xdr:row>27</xdr:row>
      <xdr:rowOff>0</xdr:rowOff>
    </xdr:from>
    <xdr:to>
      <xdr:col>13</xdr:col>
      <xdr:colOff>0</xdr:colOff>
      <xdr:row>30</xdr:row>
      <xdr:rowOff>0</xdr:rowOff>
    </xdr:to>
    <xdr:sp macro="" textlink="">
      <xdr:nvSpPr>
        <xdr:cNvPr id="10" name="Text 1">
          <a:extLst>
            <a:ext uri="{FF2B5EF4-FFF2-40B4-BE49-F238E27FC236}">
              <a16:creationId xmlns:a16="http://schemas.microsoft.com/office/drawing/2014/main" id="{00000000-0008-0000-1E00-00000A000000}"/>
            </a:ext>
          </a:extLst>
        </xdr:cNvPr>
        <xdr:cNvSpPr txBox="1">
          <a:spLocks noChangeArrowheads="1"/>
        </xdr:cNvSpPr>
      </xdr:nvSpPr>
      <xdr:spPr bwMode="auto">
        <a:xfrm>
          <a:off x="697230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xdr:col>
      <xdr:colOff>0</xdr:colOff>
      <xdr:row>56</xdr:row>
      <xdr:rowOff>0</xdr:rowOff>
    </xdr:from>
    <xdr:to>
      <xdr:col>2</xdr:col>
      <xdr:colOff>0</xdr:colOff>
      <xdr:row>59</xdr:row>
      <xdr:rowOff>0</xdr:rowOff>
    </xdr:to>
    <xdr:sp macro="" textlink="">
      <xdr:nvSpPr>
        <xdr:cNvPr id="12" name="Text 1">
          <a:extLst>
            <a:ext uri="{FF2B5EF4-FFF2-40B4-BE49-F238E27FC236}">
              <a16:creationId xmlns:a16="http://schemas.microsoft.com/office/drawing/2014/main" id="{00000000-0008-0000-1E00-00000C000000}"/>
            </a:ext>
          </a:extLst>
        </xdr:cNvPr>
        <xdr:cNvSpPr txBox="1">
          <a:spLocks noChangeArrowheads="1"/>
        </xdr:cNvSpPr>
      </xdr:nvSpPr>
      <xdr:spPr bwMode="auto">
        <a:xfrm>
          <a:off x="476250" y="540067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56</xdr:row>
      <xdr:rowOff>0</xdr:rowOff>
    </xdr:from>
    <xdr:to>
      <xdr:col>1</xdr:col>
      <xdr:colOff>0</xdr:colOff>
      <xdr:row>60</xdr:row>
      <xdr:rowOff>0</xdr:rowOff>
    </xdr:to>
    <xdr:sp macro="" textlink="">
      <xdr:nvSpPr>
        <xdr:cNvPr id="13" name="Text 1">
          <a:extLst>
            <a:ext uri="{FF2B5EF4-FFF2-40B4-BE49-F238E27FC236}">
              <a16:creationId xmlns:a16="http://schemas.microsoft.com/office/drawing/2014/main" id="{00000000-0008-0000-1E00-00000D000000}"/>
            </a:ext>
          </a:extLst>
        </xdr:cNvPr>
        <xdr:cNvSpPr txBox="1">
          <a:spLocks noChangeArrowheads="1"/>
        </xdr:cNvSpPr>
      </xdr:nvSpPr>
      <xdr:spPr bwMode="auto">
        <a:xfrm>
          <a:off x="0" y="5400675"/>
          <a:ext cx="47625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13</xdr:col>
      <xdr:colOff>0</xdr:colOff>
      <xdr:row>56</xdr:row>
      <xdr:rowOff>0</xdr:rowOff>
    </xdr:from>
    <xdr:to>
      <xdr:col>14</xdr:col>
      <xdr:colOff>0</xdr:colOff>
      <xdr:row>59</xdr:row>
      <xdr:rowOff>0</xdr:rowOff>
    </xdr:to>
    <xdr:sp macro="" textlink="">
      <xdr:nvSpPr>
        <xdr:cNvPr id="14" name="Text 1">
          <a:extLst>
            <a:ext uri="{FF2B5EF4-FFF2-40B4-BE49-F238E27FC236}">
              <a16:creationId xmlns:a16="http://schemas.microsoft.com/office/drawing/2014/main" id="{00000000-0008-0000-1E00-00000E000000}"/>
            </a:ext>
          </a:extLst>
        </xdr:cNvPr>
        <xdr:cNvSpPr txBox="1">
          <a:spLocks noChangeArrowheads="1"/>
        </xdr:cNvSpPr>
      </xdr:nvSpPr>
      <xdr:spPr bwMode="auto">
        <a:xfrm>
          <a:off x="7562850" y="5400675"/>
          <a:ext cx="590550" cy="1000125"/>
        </a:xfrm>
        <a:prstGeom prst="rect">
          <a:avLst/>
        </a:prstGeom>
        <a:noFill/>
        <a:ln w="1">
          <a:noFill/>
          <a:miter lim="800000"/>
          <a:headEnd/>
          <a:tailEnd/>
        </a:ln>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12</xdr:col>
      <xdr:colOff>0</xdr:colOff>
      <xdr:row>56</xdr:row>
      <xdr:rowOff>0</xdr:rowOff>
    </xdr:from>
    <xdr:to>
      <xdr:col>13</xdr:col>
      <xdr:colOff>0</xdr:colOff>
      <xdr:row>59</xdr:row>
      <xdr:rowOff>0</xdr:rowOff>
    </xdr:to>
    <xdr:sp macro="" textlink="">
      <xdr:nvSpPr>
        <xdr:cNvPr id="15" name="Text 1">
          <a:extLst>
            <a:ext uri="{FF2B5EF4-FFF2-40B4-BE49-F238E27FC236}">
              <a16:creationId xmlns:a16="http://schemas.microsoft.com/office/drawing/2014/main" id="{00000000-0008-0000-1E00-00000F000000}"/>
            </a:ext>
          </a:extLst>
        </xdr:cNvPr>
        <xdr:cNvSpPr txBox="1">
          <a:spLocks noChangeArrowheads="1"/>
        </xdr:cNvSpPr>
      </xdr:nvSpPr>
      <xdr:spPr bwMode="auto">
        <a:xfrm>
          <a:off x="6972300" y="540067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14</xdr:col>
      <xdr:colOff>0</xdr:colOff>
      <xdr:row>27</xdr:row>
      <xdr:rowOff>0</xdr:rowOff>
    </xdr:from>
    <xdr:to>
      <xdr:col>15</xdr:col>
      <xdr:colOff>0</xdr:colOff>
      <xdr:row>30</xdr:row>
      <xdr:rowOff>0</xdr:rowOff>
    </xdr:to>
    <xdr:sp macro="" textlink="">
      <xdr:nvSpPr>
        <xdr:cNvPr id="17" name="Text 1">
          <a:extLst>
            <a:ext uri="{FF2B5EF4-FFF2-40B4-BE49-F238E27FC236}">
              <a16:creationId xmlns:a16="http://schemas.microsoft.com/office/drawing/2014/main" id="{00000000-0008-0000-1E00-000011000000}"/>
            </a:ext>
          </a:extLst>
        </xdr:cNvPr>
        <xdr:cNvSpPr txBox="1">
          <a:spLocks noChangeArrowheads="1"/>
        </xdr:cNvSpPr>
      </xdr:nvSpPr>
      <xdr:spPr bwMode="auto">
        <a:xfrm>
          <a:off x="7905750" y="5400675"/>
          <a:ext cx="571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56</xdr:row>
      <xdr:rowOff>0</xdr:rowOff>
    </xdr:from>
    <xdr:to>
      <xdr:col>15</xdr:col>
      <xdr:colOff>0</xdr:colOff>
      <xdr:row>59</xdr:row>
      <xdr:rowOff>0</xdr:rowOff>
    </xdr:to>
    <xdr:sp macro="" textlink="">
      <xdr:nvSpPr>
        <xdr:cNvPr id="18" name="Text 1">
          <a:extLst>
            <a:ext uri="{FF2B5EF4-FFF2-40B4-BE49-F238E27FC236}">
              <a16:creationId xmlns:a16="http://schemas.microsoft.com/office/drawing/2014/main" id="{00000000-0008-0000-1E00-000012000000}"/>
            </a:ext>
          </a:extLst>
        </xdr:cNvPr>
        <xdr:cNvSpPr txBox="1">
          <a:spLocks noChangeArrowheads="1"/>
        </xdr:cNvSpPr>
      </xdr:nvSpPr>
      <xdr:spPr bwMode="auto">
        <a:xfrm>
          <a:off x="7905750" y="11401425"/>
          <a:ext cx="571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xdr:col>
      <xdr:colOff>0</xdr:colOff>
      <xdr:row>86</xdr:row>
      <xdr:rowOff>0</xdr:rowOff>
    </xdr:from>
    <xdr:to>
      <xdr:col>2</xdr:col>
      <xdr:colOff>0</xdr:colOff>
      <xdr:row>89</xdr:row>
      <xdr:rowOff>0</xdr:rowOff>
    </xdr:to>
    <xdr:sp macro="" textlink="">
      <xdr:nvSpPr>
        <xdr:cNvPr id="19" name="Text 1">
          <a:extLst>
            <a:ext uri="{FF2B5EF4-FFF2-40B4-BE49-F238E27FC236}">
              <a16:creationId xmlns:a16="http://schemas.microsoft.com/office/drawing/2014/main" id="{345E9B1D-5396-4B80-A222-FCC2A56145DE}"/>
            </a:ext>
          </a:extLst>
        </xdr:cNvPr>
        <xdr:cNvSpPr txBox="1">
          <a:spLocks noChangeArrowheads="1"/>
        </xdr:cNvSpPr>
      </xdr:nvSpPr>
      <xdr:spPr bwMode="auto">
        <a:xfrm>
          <a:off x="476250" y="11582400"/>
          <a:ext cx="571500" cy="7048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86</xdr:row>
      <xdr:rowOff>0</xdr:rowOff>
    </xdr:from>
    <xdr:to>
      <xdr:col>1</xdr:col>
      <xdr:colOff>0</xdr:colOff>
      <xdr:row>90</xdr:row>
      <xdr:rowOff>0</xdr:rowOff>
    </xdr:to>
    <xdr:sp macro="" textlink="">
      <xdr:nvSpPr>
        <xdr:cNvPr id="20" name="Text 1">
          <a:extLst>
            <a:ext uri="{FF2B5EF4-FFF2-40B4-BE49-F238E27FC236}">
              <a16:creationId xmlns:a16="http://schemas.microsoft.com/office/drawing/2014/main" id="{43EFE387-D1ED-49AE-9E3C-FCBF7D7FDD55}"/>
            </a:ext>
          </a:extLst>
        </xdr:cNvPr>
        <xdr:cNvSpPr txBox="1">
          <a:spLocks noChangeArrowheads="1"/>
        </xdr:cNvSpPr>
      </xdr:nvSpPr>
      <xdr:spPr bwMode="auto">
        <a:xfrm>
          <a:off x="0" y="11582400"/>
          <a:ext cx="476250" cy="8858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13</xdr:col>
      <xdr:colOff>0</xdr:colOff>
      <xdr:row>86</xdr:row>
      <xdr:rowOff>0</xdr:rowOff>
    </xdr:from>
    <xdr:to>
      <xdr:col>14</xdr:col>
      <xdr:colOff>0</xdr:colOff>
      <xdr:row>89</xdr:row>
      <xdr:rowOff>0</xdr:rowOff>
    </xdr:to>
    <xdr:sp macro="" textlink="">
      <xdr:nvSpPr>
        <xdr:cNvPr id="21" name="Text 1">
          <a:extLst>
            <a:ext uri="{FF2B5EF4-FFF2-40B4-BE49-F238E27FC236}">
              <a16:creationId xmlns:a16="http://schemas.microsoft.com/office/drawing/2014/main" id="{592EF670-236A-4961-B049-FF67D5F22778}"/>
            </a:ext>
          </a:extLst>
        </xdr:cNvPr>
        <xdr:cNvSpPr txBox="1">
          <a:spLocks noChangeArrowheads="1"/>
        </xdr:cNvSpPr>
      </xdr:nvSpPr>
      <xdr:spPr bwMode="auto">
        <a:xfrm>
          <a:off x="7362825" y="11582400"/>
          <a:ext cx="571500" cy="704850"/>
        </a:xfrm>
        <a:prstGeom prst="rect">
          <a:avLst/>
        </a:prstGeom>
        <a:noFill/>
        <a:ln w="1">
          <a:noFill/>
          <a:miter lim="800000"/>
          <a:headEnd/>
          <a:tailEnd/>
        </a:ln>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12</xdr:col>
      <xdr:colOff>0</xdr:colOff>
      <xdr:row>86</xdr:row>
      <xdr:rowOff>0</xdr:rowOff>
    </xdr:from>
    <xdr:to>
      <xdr:col>13</xdr:col>
      <xdr:colOff>0</xdr:colOff>
      <xdr:row>89</xdr:row>
      <xdr:rowOff>0</xdr:rowOff>
    </xdr:to>
    <xdr:sp macro="" textlink="">
      <xdr:nvSpPr>
        <xdr:cNvPr id="22" name="Text 1">
          <a:extLst>
            <a:ext uri="{FF2B5EF4-FFF2-40B4-BE49-F238E27FC236}">
              <a16:creationId xmlns:a16="http://schemas.microsoft.com/office/drawing/2014/main" id="{8DFEBE44-CC87-4665-BC58-460288613963}"/>
            </a:ext>
          </a:extLst>
        </xdr:cNvPr>
        <xdr:cNvSpPr txBox="1">
          <a:spLocks noChangeArrowheads="1"/>
        </xdr:cNvSpPr>
      </xdr:nvSpPr>
      <xdr:spPr bwMode="auto">
        <a:xfrm>
          <a:off x="6791325" y="11582400"/>
          <a:ext cx="571500" cy="7048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14</xdr:col>
      <xdr:colOff>0</xdr:colOff>
      <xdr:row>86</xdr:row>
      <xdr:rowOff>0</xdr:rowOff>
    </xdr:from>
    <xdr:to>
      <xdr:col>15</xdr:col>
      <xdr:colOff>0</xdr:colOff>
      <xdr:row>89</xdr:row>
      <xdr:rowOff>0</xdr:rowOff>
    </xdr:to>
    <xdr:sp macro="" textlink="">
      <xdr:nvSpPr>
        <xdr:cNvPr id="23" name="Text 1">
          <a:extLst>
            <a:ext uri="{FF2B5EF4-FFF2-40B4-BE49-F238E27FC236}">
              <a16:creationId xmlns:a16="http://schemas.microsoft.com/office/drawing/2014/main" id="{08A81B04-57C6-4CF2-81CB-5B0971507665}"/>
            </a:ext>
          </a:extLst>
        </xdr:cNvPr>
        <xdr:cNvSpPr txBox="1">
          <a:spLocks noChangeArrowheads="1"/>
        </xdr:cNvSpPr>
      </xdr:nvSpPr>
      <xdr:spPr bwMode="auto">
        <a:xfrm>
          <a:off x="7934325" y="11582400"/>
          <a:ext cx="628650" cy="7048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3" name="Text 1">
          <a:extLst>
            <a:ext uri="{FF2B5EF4-FFF2-40B4-BE49-F238E27FC236}">
              <a16:creationId xmlns:a16="http://schemas.microsoft.com/office/drawing/2014/main" id="{00000000-0008-0000-1F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24</xdr:row>
      <xdr:rowOff>0</xdr:rowOff>
    </xdr:from>
    <xdr:to>
      <xdr:col>1</xdr:col>
      <xdr:colOff>0</xdr:colOff>
      <xdr:row>26</xdr:row>
      <xdr:rowOff>0</xdr:rowOff>
    </xdr:to>
    <xdr:sp macro="" textlink="">
      <xdr:nvSpPr>
        <xdr:cNvPr id="4" name="Text 1">
          <a:extLst>
            <a:ext uri="{FF2B5EF4-FFF2-40B4-BE49-F238E27FC236}">
              <a16:creationId xmlns:a16="http://schemas.microsoft.com/office/drawing/2014/main" id="{00000000-0008-0000-1F00-000004000000}"/>
            </a:ext>
          </a:extLst>
        </xdr:cNvPr>
        <xdr:cNvSpPr txBox="1">
          <a:spLocks noChangeArrowheads="1"/>
        </xdr:cNvSpPr>
      </xdr:nvSpPr>
      <xdr:spPr bwMode="auto">
        <a:xfrm>
          <a:off x="0" y="400050"/>
          <a:ext cx="47625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590550" y="40005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Bruttostrom-erzeugung 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0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10</xdr:col>
      <xdr:colOff>0</xdr:colOff>
      <xdr:row>2</xdr:row>
      <xdr:rowOff>0</xdr:rowOff>
    </xdr:from>
    <xdr:to>
      <xdr:col>11</xdr:col>
      <xdr:colOff>0</xdr:colOff>
      <xdr:row>5</xdr:row>
      <xdr:rowOff>0</xdr:rowOff>
    </xdr:to>
    <xdr:sp macro="" textlink="">
      <xdr:nvSpPr>
        <xdr:cNvPr id="14" name="Text 1">
          <a:extLst>
            <a:ext uri="{FF2B5EF4-FFF2-40B4-BE49-F238E27FC236}">
              <a16:creationId xmlns:a16="http://schemas.microsoft.com/office/drawing/2014/main" id="{00000000-0008-0000-2000-00000E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32</xdr:row>
      <xdr:rowOff>0</xdr:rowOff>
    </xdr:from>
    <xdr:to>
      <xdr:col>2</xdr:col>
      <xdr:colOff>0</xdr:colOff>
      <xdr:row>34</xdr:row>
      <xdr:rowOff>0</xdr:rowOff>
    </xdr:to>
    <xdr:sp macro="" textlink="">
      <xdr:nvSpPr>
        <xdr:cNvPr id="18" name="Text 1">
          <a:extLst>
            <a:ext uri="{FF2B5EF4-FFF2-40B4-BE49-F238E27FC236}">
              <a16:creationId xmlns:a16="http://schemas.microsoft.com/office/drawing/2014/main" id="{00000000-0008-0000-2000-000012000000}"/>
            </a:ext>
          </a:extLst>
        </xdr:cNvPr>
        <xdr:cNvSpPr txBox="1">
          <a:spLocks noChangeArrowheads="1"/>
        </xdr:cNvSpPr>
      </xdr:nvSpPr>
      <xdr:spPr bwMode="auto">
        <a:xfrm>
          <a:off x="476250" y="400050"/>
          <a:ext cx="9525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Bruttostrom-erzeugung insgesamt</a:t>
          </a:r>
        </a:p>
      </xdr:txBody>
    </xdr:sp>
    <xdr:clientData/>
  </xdr:twoCellAnchor>
  <xdr:twoCellAnchor>
    <xdr:from>
      <xdr:col>0</xdr:col>
      <xdr:colOff>0</xdr:colOff>
      <xdr:row>32</xdr:row>
      <xdr:rowOff>0</xdr:rowOff>
    </xdr:from>
    <xdr:to>
      <xdr:col>1</xdr:col>
      <xdr:colOff>0</xdr:colOff>
      <xdr:row>35</xdr:row>
      <xdr:rowOff>0</xdr:rowOff>
    </xdr:to>
    <xdr:sp macro="" textlink="">
      <xdr:nvSpPr>
        <xdr:cNvPr id="19" name="Text 1">
          <a:extLst>
            <a:ext uri="{FF2B5EF4-FFF2-40B4-BE49-F238E27FC236}">
              <a16:creationId xmlns:a16="http://schemas.microsoft.com/office/drawing/2014/main" id="{00000000-0008-0000-2000-000013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10</xdr:col>
      <xdr:colOff>0</xdr:colOff>
      <xdr:row>32</xdr:row>
      <xdr:rowOff>0</xdr:rowOff>
    </xdr:from>
    <xdr:to>
      <xdr:col>11</xdr:col>
      <xdr:colOff>0</xdr:colOff>
      <xdr:row>35</xdr:row>
      <xdr:rowOff>0</xdr:rowOff>
    </xdr:to>
    <xdr:sp macro="" textlink="">
      <xdr:nvSpPr>
        <xdr:cNvPr id="20" name="Text 1">
          <a:extLst>
            <a:ext uri="{FF2B5EF4-FFF2-40B4-BE49-F238E27FC236}">
              <a16:creationId xmlns:a16="http://schemas.microsoft.com/office/drawing/2014/main" id="{00000000-0008-0000-2000-000014000000}"/>
            </a:ext>
          </a:extLst>
        </xdr:cNvPr>
        <xdr:cNvSpPr txBox="1">
          <a:spLocks noChangeArrowheads="1"/>
        </xdr:cNvSpPr>
      </xdr:nvSpPr>
      <xdr:spPr bwMode="auto">
        <a:xfrm>
          <a:off x="857250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62</xdr:row>
      <xdr:rowOff>0</xdr:rowOff>
    </xdr:from>
    <xdr:to>
      <xdr:col>2</xdr:col>
      <xdr:colOff>0</xdr:colOff>
      <xdr:row>64</xdr:row>
      <xdr:rowOff>0</xdr:rowOff>
    </xdr:to>
    <xdr:sp macro="" textlink="">
      <xdr:nvSpPr>
        <xdr:cNvPr id="21" name="Text 1">
          <a:extLst>
            <a:ext uri="{FF2B5EF4-FFF2-40B4-BE49-F238E27FC236}">
              <a16:creationId xmlns:a16="http://schemas.microsoft.com/office/drawing/2014/main" id="{00000000-0008-0000-2000-000015000000}"/>
            </a:ext>
          </a:extLst>
        </xdr:cNvPr>
        <xdr:cNvSpPr txBox="1">
          <a:spLocks noChangeArrowheads="1"/>
        </xdr:cNvSpPr>
      </xdr:nvSpPr>
      <xdr:spPr bwMode="auto">
        <a:xfrm>
          <a:off x="476250" y="6600825"/>
          <a:ext cx="9525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Bruttostrom-erzeugung insgesamt</a:t>
          </a:r>
        </a:p>
      </xdr:txBody>
    </xdr:sp>
    <xdr:clientData/>
  </xdr:twoCellAnchor>
  <xdr:twoCellAnchor>
    <xdr:from>
      <xdr:col>0</xdr:col>
      <xdr:colOff>0</xdr:colOff>
      <xdr:row>62</xdr:row>
      <xdr:rowOff>0</xdr:rowOff>
    </xdr:from>
    <xdr:to>
      <xdr:col>1</xdr:col>
      <xdr:colOff>0</xdr:colOff>
      <xdr:row>65</xdr:row>
      <xdr:rowOff>0</xdr:rowOff>
    </xdr:to>
    <xdr:sp macro="" textlink="">
      <xdr:nvSpPr>
        <xdr:cNvPr id="22" name="Text 1">
          <a:extLst>
            <a:ext uri="{FF2B5EF4-FFF2-40B4-BE49-F238E27FC236}">
              <a16:creationId xmlns:a16="http://schemas.microsoft.com/office/drawing/2014/main" id="{00000000-0008-0000-2000-000016000000}"/>
            </a:ext>
          </a:extLst>
        </xdr:cNvPr>
        <xdr:cNvSpPr txBox="1">
          <a:spLocks noChangeArrowheads="1"/>
        </xdr:cNvSpPr>
      </xdr:nvSpPr>
      <xdr:spPr bwMode="auto">
        <a:xfrm>
          <a:off x="0" y="660082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10</xdr:col>
      <xdr:colOff>0</xdr:colOff>
      <xdr:row>62</xdr:row>
      <xdr:rowOff>0</xdr:rowOff>
    </xdr:from>
    <xdr:to>
      <xdr:col>11</xdr:col>
      <xdr:colOff>0</xdr:colOff>
      <xdr:row>65</xdr:row>
      <xdr:rowOff>0</xdr:rowOff>
    </xdr:to>
    <xdr:sp macro="" textlink="">
      <xdr:nvSpPr>
        <xdr:cNvPr id="23" name="Text 1">
          <a:extLst>
            <a:ext uri="{FF2B5EF4-FFF2-40B4-BE49-F238E27FC236}">
              <a16:creationId xmlns:a16="http://schemas.microsoft.com/office/drawing/2014/main" id="{00000000-0008-0000-2000-000017000000}"/>
            </a:ext>
          </a:extLst>
        </xdr:cNvPr>
        <xdr:cNvSpPr txBox="1">
          <a:spLocks noChangeArrowheads="1"/>
        </xdr:cNvSpPr>
      </xdr:nvSpPr>
      <xdr:spPr bwMode="auto">
        <a:xfrm>
          <a:off x="8572500" y="660082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5</xdr:row>
      <xdr:rowOff>0</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0" y="600075"/>
          <a:ext cx="2286000" cy="60007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twoCellAnchor>
    <xdr:from>
      <xdr:col>10</xdr:col>
      <xdr:colOff>0</xdr:colOff>
      <xdr:row>2</xdr:row>
      <xdr:rowOff>0</xdr:rowOff>
    </xdr:from>
    <xdr:to>
      <xdr:col>11</xdr:col>
      <xdr:colOff>0</xdr:colOff>
      <xdr:row>5</xdr:row>
      <xdr:rowOff>0</xdr:rowOff>
    </xdr:to>
    <xdr:sp macro="" textlink="">
      <xdr:nvSpPr>
        <xdr:cNvPr id="4" name="Text 1">
          <a:extLst>
            <a:ext uri="{FF2B5EF4-FFF2-40B4-BE49-F238E27FC236}">
              <a16:creationId xmlns:a16="http://schemas.microsoft.com/office/drawing/2014/main" id="{00000000-0008-0000-2100-000004000000}"/>
            </a:ext>
          </a:extLst>
        </xdr:cNvPr>
        <xdr:cNvSpPr txBox="1">
          <a:spLocks noChangeArrowheads="1"/>
        </xdr:cNvSpPr>
      </xdr:nvSpPr>
      <xdr:spPr bwMode="auto">
        <a:xfrm>
          <a:off x="0" y="400050"/>
          <a:ext cx="2286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xdr:colOff>
      <xdr:row>2</xdr:row>
      <xdr:rowOff>0</xdr:rowOff>
    </xdr:from>
    <xdr:to>
      <xdr:col>1</xdr:col>
      <xdr:colOff>1</xdr:colOff>
      <xdr:row>4</xdr:row>
      <xdr:rowOff>0</xdr:rowOff>
    </xdr:to>
    <xdr:sp macro="" textlink="">
      <xdr:nvSpPr>
        <xdr:cNvPr id="4" name="Textfeld 3">
          <a:extLst>
            <a:ext uri="{FF2B5EF4-FFF2-40B4-BE49-F238E27FC236}">
              <a16:creationId xmlns:a16="http://schemas.microsoft.com/office/drawing/2014/main" id="{00000000-0008-0000-2200-000004000000}"/>
            </a:ext>
          </a:extLst>
        </xdr:cNvPr>
        <xdr:cNvSpPr txBox="1"/>
      </xdr:nvSpPr>
      <xdr:spPr>
        <a:xfrm>
          <a:off x="1" y="600075"/>
          <a:ext cx="247650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b="0" i="1">
              <a:solidFill>
                <a:schemeClr val="tx1"/>
              </a:solidFill>
              <a:latin typeface="Arial" panose="020B0604020202020204" pitchFamily="34" charset="0"/>
              <a:cs typeface="Arial" panose="020B0604020202020204" pitchFamily="34" charset="0"/>
            </a:rPr>
            <a:t>Merkmal</a:t>
          </a:r>
        </a:p>
      </xdr:txBody>
    </xdr:sp>
    <xdr:clientData/>
  </xdr:twoCellAnchor>
  <xdr:twoCellAnchor>
    <xdr:from>
      <xdr:col>0</xdr:col>
      <xdr:colOff>1</xdr:colOff>
      <xdr:row>2</xdr:row>
      <xdr:rowOff>0</xdr:rowOff>
    </xdr:from>
    <xdr:to>
      <xdr:col>1</xdr:col>
      <xdr:colOff>1</xdr:colOff>
      <xdr:row>4</xdr:row>
      <xdr:rowOff>0</xdr:rowOff>
    </xdr:to>
    <xdr:sp macro="" textlink="">
      <xdr:nvSpPr>
        <xdr:cNvPr id="3" name="Textfeld 2">
          <a:extLst>
            <a:ext uri="{FF2B5EF4-FFF2-40B4-BE49-F238E27FC236}">
              <a16:creationId xmlns:a16="http://schemas.microsoft.com/office/drawing/2014/main" id="{B3CCDA66-5DF9-4813-B687-5DF20C6A6CF0}"/>
            </a:ext>
          </a:extLst>
        </xdr:cNvPr>
        <xdr:cNvSpPr txBox="1"/>
      </xdr:nvSpPr>
      <xdr:spPr>
        <a:xfrm>
          <a:off x="1" y="400050"/>
          <a:ext cx="205740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b="0" i="1">
              <a:solidFill>
                <a:schemeClr val="tx1"/>
              </a:solidFill>
              <a:latin typeface="Arial" panose="020B0604020202020204" pitchFamily="34" charset="0"/>
              <a:cs typeface="Arial" panose="020B0604020202020204" pitchFamily="34" charset="0"/>
            </a:rPr>
            <a:t>Merkmal</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10" name="Text 1">
          <a:extLst>
            <a:ext uri="{FF2B5EF4-FFF2-40B4-BE49-F238E27FC236}">
              <a16:creationId xmlns:a16="http://schemas.microsoft.com/office/drawing/2014/main" id="{00000000-0008-0000-2300-00000A000000}"/>
            </a:ext>
          </a:extLst>
        </xdr:cNvPr>
        <xdr:cNvSpPr txBox="1">
          <a:spLocks noChangeArrowheads="1"/>
        </xdr:cNvSpPr>
      </xdr:nvSpPr>
      <xdr:spPr bwMode="auto">
        <a:xfrm>
          <a:off x="1685925" y="200025"/>
          <a:ext cx="6572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p>
      </xdr:txBody>
    </xdr:sp>
    <xdr:clientData/>
  </xdr:twoCellAnchor>
  <xdr:twoCellAnchor>
    <xdr:from>
      <xdr:col>0</xdr:col>
      <xdr:colOff>0</xdr:colOff>
      <xdr:row>2</xdr:row>
      <xdr:rowOff>0</xdr:rowOff>
    </xdr:from>
    <xdr:to>
      <xdr:col>1</xdr:col>
      <xdr:colOff>0</xdr:colOff>
      <xdr:row>5</xdr:row>
      <xdr:rowOff>0</xdr:rowOff>
    </xdr:to>
    <xdr:sp macro="" textlink="">
      <xdr:nvSpPr>
        <xdr:cNvPr id="11" name="Text 1">
          <a:extLst>
            <a:ext uri="{FF2B5EF4-FFF2-40B4-BE49-F238E27FC236}">
              <a16:creationId xmlns:a16="http://schemas.microsoft.com/office/drawing/2014/main" id="{00000000-0008-0000-2300-00000B000000}"/>
            </a:ext>
          </a:extLst>
        </xdr:cNvPr>
        <xdr:cNvSpPr txBox="1">
          <a:spLocks noChangeArrowheads="1"/>
        </xdr:cNvSpPr>
      </xdr:nvSpPr>
      <xdr:spPr bwMode="auto">
        <a:xfrm>
          <a:off x="0" y="200025"/>
          <a:ext cx="1685925"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4</xdr:col>
      <xdr:colOff>0</xdr:colOff>
      <xdr:row>2</xdr:row>
      <xdr:rowOff>0</xdr:rowOff>
    </xdr:from>
    <xdr:to>
      <xdr:col>5</xdr:col>
      <xdr:colOff>0</xdr:colOff>
      <xdr:row>4</xdr:row>
      <xdr:rowOff>0</xdr:rowOff>
    </xdr:to>
    <xdr:sp macro="" textlink="">
      <xdr:nvSpPr>
        <xdr:cNvPr id="12" name="Text 1">
          <a:extLst>
            <a:ext uri="{FF2B5EF4-FFF2-40B4-BE49-F238E27FC236}">
              <a16:creationId xmlns:a16="http://schemas.microsoft.com/office/drawing/2014/main" id="{00000000-0008-0000-2300-00000C000000}"/>
            </a:ext>
          </a:extLst>
        </xdr:cNvPr>
        <xdr:cNvSpPr txBox="1">
          <a:spLocks noChangeArrowheads="1"/>
        </xdr:cNvSpPr>
      </xdr:nvSpPr>
      <xdr:spPr bwMode="auto">
        <a:xfrm>
          <a:off x="303847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Bezüge</a:t>
          </a:r>
          <a:r>
            <a:rPr lang="de-DE" sz="1000" b="0" i="1" u="none" strike="noStrike" baseline="30000">
              <a:solidFill>
                <a:srgbClr val="000000"/>
              </a:solidFill>
              <a:latin typeface="Arial"/>
              <a:cs typeface="Arial"/>
            </a:rPr>
            <a:t>3)</a:t>
          </a:r>
        </a:p>
      </xdr:txBody>
    </xdr:sp>
    <xdr:clientData/>
  </xdr:twoCellAnchor>
  <xdr:twoCellAnchor>
    <xdr:from>
      <xdr:col>5</xdr:col>
      <xdr:colOff>0</xdr:colOff>
      <xdr:row>2</xdr:row>
      <xdr:rowOff>0</xdr:rowOff>
    </xdr:from>
    <xdr:to>
      <xdr:col>6</xdr:col>
      <xdr:colOff>0</xdr:colOff>
      <xdr:row>4</xdr:row>
      <xdr:rowOff>0</xdr:rowOff>
    </xdr:to>
    <xdr:sp macro="" textlink="">
      <xdr:nvSpPr>
        <xdr:cNvPr id="13" name="Text 1">
          <a:extLst>
            <a:ext uri="{FF2B5EF4-FFF2-40B4-BE49-F238E27FC236}">
              <a16:creationId xmlns:a16="http://schemas.microsoft.com/office/drawing/2014/main" id="{00000000-0008-0000-2300-00000D000000}"/>
            </a:ext>
          </a:extLst>
        </xdr:cNvPr>
        <xdr:cNvSpPr txBox="1">
          <a:spLocks noChangeArrowheads="1"/>
        </xdr:cNvSpPr>
      </xdr:nvSpPr>
      <xdr:spPr bwMode="auto">
        <a:xfrm>
          <a:off x="3695700"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Speicher-entnahme</a:t>
          </a:r>
        </a:p>
      </xdr:txBody>
    </xdr:sp>
    <xdr:clientData/>
  </xdr:twoCellAnchor>
  <xdr:twoCellAnchor>
    <xdr:from>
      <xdr:col>9</xdr:col>
      <xdr:colOff>0</xdr:colOff>
      <xdr:row>2</xdr:row>
      <xdr:rowOff>0</xdr:rowOff>
    </xdr:from>
    <xdr:to>
      <xdr:col>10</xdr:col>
      <xdr:colOff>0</xdr:colOff>
      <xdr:row>4</xdr:row>
      <xdr:rowOff>0</xdr:rowOff>
    </xdr:to>
    <xdr:sp macro="" textlink="">
      <xdr:nvSpPr>
        <xdr:cNvPr id="14" name="Text 1">
          <a:extLst>
            <a:ext uri="{FF2B5EF4-FFF2-40B4-BE49-F238E27FC236}">
              <a16:creationId xmlns:a16="http://schemas.microsoft.com/office/drawing/2014/main" id="{00000000-0008-0000-2300-00000E000000}"/>
            </a:ext>
          </a:extLst>
        </xdr:cNvPr>
        <xdr:cNvSpPr txBox="1">
          <a:spLocks noChangeArrowheads="1"/>
        </xdr:cNvSpPr>
      </xdr:nvSpPr>
      <xdr:spPr bwMode="auto">
        <a:xfrm>
          <a:off x="6324600"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4)</a:t>
          </a:r>
        </a:p>
      </xdr:txBody>
    </xdr:sp>
    <xdr:clientData/>
  </xdr:twoCellAnchor>
  <xdr:twoCellAnchor>
    <xdr:from>
      <xdr:col>8</xdr:col>
      <xdr:colOff>0</xdr:colOff>
      <xdr:row>2</xdr:row>
      <xdr:rowOff>0</xdr:rowOff>
    </xdr:from>
    <xdr:to>
      <xdr:col>9</xdr:col>
      <xdr:colOff>0</xdr:colOff>
      <xdr:row>4</xdr:row>
      <xdr:rowOff>0</xdr:rowOff>
    </xdr:to>
    <xdr:sp macro="" textlink="">
      <xdr:nvSpPr>
        <xdr:cNvPr id="15" name="Text 1">
          <a:extLst>
            <a:ext uri="{FF2B5EF4-FFF2-40B4-BE49-F238E27FC236}">
              <a16:creationId xmlns:a16="http://schemas.microsoft.com/office/drawing/2014/main" id="{00000000-0008-0000-2300-00000F000000}"/>
            </a:ext>
          </a:extLst>
        </xdr:cNvPr>
        <xdr:cNvSpPr txBox="1">
          <a:spLocks noChangeArrowheads="1"/>
        </xdr:cNvSpPr>
      </xdr:nvSpPr>
      <xdr:spPr bwMode="auto">
        <a:xfrm>
          <a:off x="566737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Speicher-einspeisung</a:t>
          </a:r>
        </a:p>
      </xdr:txBody>
    </xdr:sp>
    <xdr:clientData/>
  </xdr:twoCellAnchor>
  <xdr:twoCellAnchor>
    <xdr:from>
      <xdr:col>7</xdr:col>
      <xdr:colOff>9525</xdr:colOff>
      <xdr:row>2</xdr:row>
      <xdr:rowOff>0</xdr:rowOff>
    </xdr:from>
    <xdr:to>
      <xdr:col>8</xdr:col>
      <xdr:colOff>9525</xdr:colOff>
      <xdr:row>4</xdr:row>
      <xdr:rowOff>0</xdr:rowOff>
    </xdr:to>
    <xdr:sp macro="" textlink="">
      <xdr:nvSpPr>
        <xdr:cNvPr id="16" name="Text 1">
          <a:extLst>
            <a:ext uri="{FF2B5EF4-FFF2-40B4-BE49-F238E27FC236}">
              <a16:creationId xmlns:a16="http://schemas.microsoft.com/office/drawing/2014/main" id="{00000000-0008-0000-2300-000010000000}"/>
            </a:ext>
          </a:extLst>
        </xdr:cNvPr>
        <xdr:cNvSpPr txBox="1">
          <a:spLocks noChangeArrowheads="1"/>
        </xdr:cNvSpPr>
      </xdr:nvSpPr>
      <xdr:spPr bwMode="auto">
        <a:xfrm>
          <a:off x="5019675" y="200025"/>
          <a:ext cx="657225"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6</xdr:col>
      <xdr:colOff>0</xdr:colOff>
      <xdr:row>2</xdr:row>
      <xdr:rowOff>0</xdr:rowOff>
    </xdr:from>
    <xdr:to>
      <xdr:col>7</xdr:col>
      <xdr:colOff>0</xdr:colOff>
      <xdr:row>4</xdr:row>
      <xdr:rowOff>0</xdr:rowOff>
    </xdr:to>
    <xdr:sp macro="" textlink="">
      <xdr:nvSpPr>
        <xdr:cNvPr id="17" name="Text 1">
          <a:extLst>
            <a:ext uri="{FF2B5EF4-FFF2-40B4-BE49-F238E27FC236}">
              <a16:creationId xmlns:a16="http://schemas.microsoft.com/office/drawing/2014/main" id="{00000000-0008-0000-2300-000011000000}"/>
            </a:ext>
          </a:extLst>
        </xdr:cNvPr>
        <xdr:cNvSpPr txBox="1">
          <a:spLocks noChangeArrowheads="1"/>
        </xdr:cNvSpPr>
      </xdr:nvSpPr>
      <xdr:spPr bwMode="auto">
        <a:xfrm>
          <a:off x="435292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10</xdr:col>
      <xdr:colOff>0</xdr:colOff>
      <xdr:row>2</xdr:row>
      <xdr:rowOff>0</xdr:rowOff>
    </xdr:from>
    <xdr:to>
      <xdr:col>11</xdr:col>
      <xdr:colOff>0</xdr:colOff>
      <xdr:row>4</xdr:row>
      <xdr:rowOff>0</xdr:rowOff>
    </xdr:to>
    <xdr:sp macro="" textlink="">
      <xdr:nvSpPr>
        <xdr:cNvPr id="18" name="Text 1">
          <a:extLst>
            <a:ext uri="{FF2B5EF4-FFF2-40B4-BE49-F238E27FC236}">
              <a16:creationId xmlns:a16="http://schemas.microsoft.com/office/drawing/2014/main" id="{00000000-0008-0000-2300-000012000000}"/>
            </a:ext>
          </a:extLst>
        </xdr:cNvPr>
        <xdr:cNvSpPr txBox="1">
          <a:spLocks noChangeArrowheads="1"/>
        </xdr:cNvSpPr>
      </xdr:nvSpPr>
      <xdr:spPr bwMode="auto">
        <a:xfrm>
          <a:off x="698182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13</xdr:col>
      <xdr:colOff>0</xdr:colOff>
      <xdr:row>2</xdr:row>
      <xdr:rowOff>0</xdr:rowOff>
    </xdr:from>
    <xdr:to>
      <xdr:col>14</xdr:col>
      <xdr:colOff>0</xdr:colOff>
      <xdr:row>4</xdr:row>
      <xdr:rowOff>0</xdr:rowOff>
    </xdr:to>
    <xdr:sp macro="" textlink="">
      <xdr:nvSpPr>
        <xdr:cNvPr id="19" name="Text 1">
          <a:extLst>
            <a:ext uri="{FF2B5EF4-FFF2-40B4-BE49-F238E27FC236}">
              <a16:creationId xmlns:a16="http://schemas.microsoft.com/office/drawing/2014/main" id="{00000000-0008-0000-2300-000013000000}"/>
            </a:ext>
          </a:extLst>
        </xdr:cNvPr>
        <xdr:cNvSpPr txBox="1">
          <a:spLocks noChangeArrowheads="1"/>
        </xdr:cNvSpPr>
      </xdr:nvSpPr>
      <xdr:spPr bwMode="auto">
        <a:xfrm>
          <a:off x="6657975" y="400050"/>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12</xdr:col>
      <xdr:colOff>0</xdr:colOff>
      <xdr:row>2</xdr:row>
      <xdr:rowOff>0</xdr:rowOff>
    </xdr:from>
    <xdr:to>
      <xdr:col>13</xdr:col>
      <xdr:colOff>0</xdr:colOff>
      <xdr:row>5</xdr:row>
      <xdr:rowOff>0</xdr:rowOff>
    </xdr:to>
    <xdr:sp macro="" textlink="">
      <xdr:nvSpPr>
        <xdr:cNvPr id="20" name="Text 1">
          <a:extLst>
            <a:ext uri="{FF2B5EF4-FFF2-40B4-BE49-F238E27FC236}">
              <a16:creationId xmlns:a16="http://schemas.microsoft.com/office/drawing/2014/main" id="{00000000-0008-0000-2300-000014000000}"/>
            </a:ext>
          </a:extLst>
        </xdr:cNvPr>
        <xdr:cNvSpPr txBox="1">
          <a:spLocks noChangeArrowheads="1"/>
        </xdr:cNvSpPr>
      </xdr:nvSpPr>
      <xdr:spPr bwMode="auto">
        <a:xfrm>
          <a:off x="0" y="400050"/>
          <a:ext cx="657225"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31</xdr:row>
      <xdr:rowOff>0</xdr:rowOff>
    </xdr:from>
    <xdr:to>
      <xdr:col>2</xdr:col>
      <xdr:colOff>0</xdr:colOff>
      <xdr:row>33</xdr:row>
      <xdr:rowOff>0</xdr:rowOff>
    </xdr:to>
    <xdr:sp macro="" textlink="">
      <xdr:nvSpPr>
        <xdr:cNvPr id="32" name="Text 1">
          <a:extLst>
            <a:ext uri="{FF2B5EF4-FFF2-40B4-BE49-F238E27FC236}">
              <a16:creationId xmlns:a16="http://schemas.microsoft.com/office/drawing/2014/main" id="{00000000-0008-0000-2300-000020000000}"/>
            </a:ext>
          </a:extLst>
        </xdr:cNvPr>
        <xdr:cNvSpPr txBox="1">
          <a:spLocks noChangeArrowheads="1"/>
        </xdr:cNvSpPr>
      </xdr:nvSpPr>
      <xdr:spPr bwMode="auto">
        <a:xfrm>
          <a:off x="476250"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p>
      </xdr:txBody>
    </xdr:sp>
    <xdr:clientData/>
  </xdr:twoCellAnchor>
  <xdr:twoCellAnchor>
    <xdr:from>
      <xdr:col>0</xdr:col>
      <xdr:colOff>0</xdr:colOff>
      <xdr:row>31</xdr:row>
      <xdr:rowOff>0</xdr:rowOff>
    </xdr:from>
    <xdr:to>
      <xdr:col>1</xdr:col>
      <xdr:colOff>0</xdr:colOff>
      <xdr:row>34</xdr:row>
      <xdr:rowOff>0</xdr:rowOff>
    </xdr:to>
    <xdr:sp macro="" textlink="">
      <xdr:nvSpPr>
        <xdr:cNvPr id="33" name="Text 1">
          <a:extLst>
            <a:ext uri="{FF2B5EF4-FFF2-40B4-BE49-F238E27FC236}">
              <a16:creationId xmlns:a16="http://schemas.microsoft.com/office/drawing/2014/main" id="{00000000-0008-0000-2300-000021000000}"/>
            </a:ext>
          </a:extLst>
        </xdr:cNvPr>
        <xdr:cNvSpPr txBox="1">
          <a:spLocks noChangeArrowheads="1"/>
        </xdr:cNvSpPr>
      </xdr:nvSpPr>
      <xdr:spPr bwMode="auto">
        <a:xfrm>
          <a:off x="0" y="52006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4</xdr:col>
      <xdr:colOff>0</xdr:colOff>
      <xdr:row>31</xdr:row>
      <xdr:rowOff>0</xdr:rowOff>
    </xdr:from>
    <xdr:to>
      <xdr:col>5</xdr:col>
      <xdr:colOff>0</xdr:colOff>
      <xdr:row>33</xdr:row>
      <xdr:rowOff>0</xdr:rowOff>
    </xdr:to>
    <xdr:sp macro="" textlink="">
      <xdr:nvSpPr>
        <xdr:cNvPr id="34" name="Text 1">
          <a:extLst>
            <a:ext uri="{FF2B5EF4-FFF2-40B4-BE49-F238E27FC236}">
              <a16:creationId xmlns:a16="http://schemas.microsoft.com/office/drawing/2014/main" id="{00000000-0008-0000-2300-000022000000}"/>
            </a:ext>
          </a:extLst>
        </xdr:cNvPr>
        <xdr:cNvSpPr txBox="1">
          <a:spLocks noChangeArrowheads="1"/>
        </xdr:cNvSpPr>
      </xdr:nvSpPr>
      <xdr:spPr bwMode="auto">
        <a:xfrm>
          <a:off x="284797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Bezüge</a:t>
          </a:r>
        </a:p>
      </xdr:txBody>
    </xdr:sp>
    <xdr:clientData/>
  </xdr:twoCellAnchor>
  <xdr:twoCellAnchor>
    <xdr:from>
      <xdr:col>5</xdr:col>
      <xdr:colOff>0</xdr:colOff>
      <xdr:row>31</xdr:row>
      <xdr:rowOff>0</xdr:rowOff>
    </xdr:from>
    <xdr:to>
      <xdr:col>6</xdr:col>
      <xdr:colOff>0</xdr:colOff>
      <xdr:row>33</xdr:row>
      <xdr:rowOff>0</xdr:rowOff>
    </xdr:to>
    <xdr:sp macro="" textlink="">
      <xdr:nvSpPr>
        <xdr:cNvPr id="35" name="Text 1">
          <a:extLst>
            <a:ext uri="{FF2B5EF4-FFF2-40B4-BE49-F238E27FC236}">
              <a16:creationId xmlns:a16="http://schemas.microsoft.com/office/drawing/2014/main" id="{00000000-0008-0000-2300-000023000000}"/>
            </a:ext>
          </a:extLst>
        </xdr:cNvPr>
        <xdr:cNvSpPr txBox="1">
          <a:spLocks noChangeArrowheads="1"/>
        </xdr:cNvSpPr>
      </xdr:nvSpPr>
      <xdr:spPr bwMode="auto">
        <a:xfrm>
          <a:off x="3638550"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Speicher-entnahme</a:t>
          </a:r>
        </a:p>
      </xdr:txBody>
    </xdr:sp>
    <xdr:clientData/>
  </xdr:twoCellAnchor>
  <xdr:twoCellAnchor>
    <xdr:from>
      <xdr:col>8</xdr:col>
      <xdr:colOff>0</xdr:colOff>
      <xdr:row>31</xdr:row>
      <xdr:rowOff>0</xdr:rowOff>
    </xdr:from>
    <xdr:to>
      <xdr:col>9</xdr:col>
      <xdr:colOff>0</xdr:colOff>
      <xdr:row>33</xdr:row>
      <xdr:rowOff>0</xdr:rowOff>
    </xdr:to>
    <xdr:sp macro="" textlink="">
      <xdr:nvSpPr>
        <xdr:cNvPr id="37" name="Text 1">
          <a:extLst>
            <a:ext uri="{FF2B5EF4-FFF2-40B4-BE49-F238E27FC236}">
              <a16:creationId xmlns:a16="http://schemas.microsoft.com/office/drawing/2014/main" id="{00000000-0008-0000-2300-000025000000}"/>
            </a:ext>
          </a:extLst>
        </xdr:cNvPr>
        <xdr:cNvSpPr txBox="1">
          <a:spLocks noChangeArrowheads="1"/>
        </xdr:cNvSpPr>
      </xdr:nvSpPr>
      <xdr:spPr bwMode="auto">
        <a:xfrm>
          <a:off x="601027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Speicher-einspeisung</a:t>
          </a:r>
        </a:p>
      </xdr:txBody>
    </xdr:sp>
    <xdr:clientData/>
  </xdr:twoCellAnchor>
  <xdr:twoCellAnchor>
    <xdr:from>
      <xdr:col>7</xdr:col>
      <xdr:colOff>9525</xdr:colOff>
      <xdr:row>31</xdr:row>
      <xdr:rowOff>0</xdr:rowOff>
    </xdr:from>
    <xdr:to>
      <xdr:col>8</xdr:col>
      <xdr:colOff>9525</xdr:colOff>
      <xdr:row>33</xdr:row>
      <xdr:rowOff>0</xdr:rowOff>
    </xdr:to>
    <xdr:sp macro="" textlink="">
      <xdr:nvSpPr>
        <xdr:cNvPr id="38" name="Text 1">
          <a:extLst>
            <a:ext uri="{FF2B5EF4-FFF2-40B4-BE49-F238E27FC236}">
              <a16:creationId xmlns:a16="http://schemas.microsoft.com/office/drawing/2014/main" id="{00000000-0008-0000-2300-000026000000}"/>
            </a:ext>
          </a:extLst>
        </xdr:cNvPr>
        <xdr:cNvSpPr txBox="1">
          <a:spLocks noChangeArrowheads="1"/>
        </xdr:cNvSpPr>
      </xdr:nvSpPr>
      <xdr:spPr bwMode="auto">
        <a:xfrm>
          <a:off x="522922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6</xdr:col>
      <xdr:colOff>0</xdr:colOff>
      <xdr:row>31</xdr:row>
      <xdr:rowOff>0</xdr:rowOff>
    </xdr:from>
    <xdr:to>
      <xdr:col>7</xdr:col>
      <xdr:colOff>0</xdr:colOff>
      <xdr:row>33</xdr:row>
      <xdr:rowOff>0</xdr:rowOff>
    </xdr:to>
    <xdr:sp macro="" textlink="">
      <xdr:nvSpPr>
        <xdr:cNvPr id="39" name="Text 1">
          <a:extLst>
            <a:ext uri="{FF2B5EF4-FFF2-40B4-BE49-F238E27FC236}">
              <a16:creationId xmlns:a16="http://schemas.microsoft.com/office/drawing/2014/main" id="{00000000-0008-0000-2300-000027000000}"/>
            </a:ext>
          </a:extLst>
        </xdr:cNvPr>
        <xdr:cNvSpPr txBox="1">
          <a:spLocks noChangeArrowheads="1"/>
        </xdr:cNvSpPr>
      </xdr:nvSpPr>
      <xdr:spPr bwMode="auto">
        <a:xfrm>
          <a:off x="442912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10</xdr:col>
      <xdr:colOff>0</xdr:colOff>
      <xdr:row>31</xdr:row>
      <xdr:rowOff>0</xdr:rowOff>
    </xdr:from>
    <xdr:to>
      <xdr:col>11</xdr:col>
      <xdr:colOff>0</xdr:colOff>
      <xdr:row>33</xdr:row>
      <xdr:rowOff>0</xdr:rowOff>
    </xdr:to>
    <xdr:sp macro="" textlink="">
      <xdr:nvSpPr>
        <xdr:cNvPr id="40" name="Text 1">
          <a:extLst>
            <a:ext uri="{FF2B5EF4-FFF2-40B4-BE49-F238E27FC236}">
              <a16:creationId xmlns:a16="http://schemas.microsoft.com/office/drawing/2014/main" id="{00000000-0008-0000-2300-000028000000}"/>
            </a:ext>
          </a:extLst>
        </xdr:cNvPr>
        <xdr:cNvSpPr txBox="1">
          <a:spLocks noChangeArrowheads="1"/>
        </xdr:cNvSpPr>
      </xdr:nvSpPr>
      <xdr:spPr bwMode="auto">
        <a:xfrm>
          <a:off x="759142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13</xdr:col>
      <xdr:colOff>0</xdr:colOff>
      <xdr:row>31</xdr:row>
      <xdr:rowOff>0</xdr:rowOff>
    </xdr:from>
    <xdr:to>
      <xdr:col>14</xdr:col>
      <xdr:colOff>0</xdr:colOff>
      <xdr:row>33</xdr:row>
      <xdr:rowOff>0</xdr:rowOff>
    </xdr:to>
    <xdr:sp macro="" textlink="">
      <xdr:nvSpPr>
        <xdr:cNvPr id="41" name="Text 1">
          <a:extLst>
            <a:ext uri="{FF2B5EF4-FFF2-40B4-BE49-F238E27FC236}">
              <a16:creationId xmlns:a16="http://schemas.microsoft.com/office/drawing/2014/main" id="{00000000-0008-0000-2300-000029000000}"/>
            </a:ext>
          </a:extLst>
        </xdr:cNvPr>
        <xdr:cNvSpPr txBox="1">
          <a:spLocks noChangeArrowheads="1"/>
        </xdr:cNvSpPr>
      </xdr:nvSpPr>
      <xdr:spPr bwMode="auto">
        <a:xfrm>
          <a:off x="9048750"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12</xdr:col>
      <xdr:colOff>0</xdr:colOff>
      <xdr:row>31</xdr:row>
      <xdr:rowOff>0</xdr:rowOff>
    </xdr:from>
    <xdr:to>
      <xdr:col>13</xdr:col>
      <xdr:colOff>0</xdr:colOff>
      <xdr:row>34</xdr:row>
      <xdr:rowOff>0</xdr:rowOff>
    </xdr:to>
    <xdr:sp macro="" textlink="">
      <xdr:nvSpPr>
        <xdr:cNvPr id="42" name="Text 1">
          <a:extLst>
            <a:ext uri="{FF2B5EF4-FFF2-40B4-BE49-F238E27FC236}">
              <a16:creationId xmlns:a16="http://schemas.microsoft.com/office/drawing/2014/main" id="{00000000-0008-0000-2300-00002A000000}"/>
            </a:ext>
          </a:extLst>
        </xdr:cNvPr>
        <xdr:cNvSpPr txBox="1">
          <a:spLocks noChangeArrowheads="1"/>
        </xdr:cNvSpPr>
      </xdr:nvSpPr>
      <xdr:spPr bwMode="auto">
        <a:xfrm>
          <a:off x="8572500" y="52006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61</xdr:row>
      <xdr:rowOff>0</xdr:rowOff>
    </xdr:from>
    <xdr:to>
      <xdr:col>2</xdr:col>
      <xdr:colOff>0</xdr:colOff>
      <xdr:row>63</xdr:row>
      <xdr:rowOff>0</xdr:rowOff>
    </xdr:to>
    <xdr:sp macro="" textlink="">
      <xdr:nvSpPr>
        <xdr:cNvPr id="43" name="Text 1">
          <a:extLst>
            <a:ext uri="{FF2B5EF4-FFF2-40B4-BE49-F238E27FC236}">
              <a16:creationId xmlns:a16="http://schemas.microsoft.com/office/drawing/2014/main" id="{00000000-0008-0000-2300-00002B000000}"/>
            </a:ext>
          </a:extLst>
        </xdr:cNvPr>
        <xdr:cNvSpPr txBox="1">
          <a:spLocks noChangeArrowheads="1"/>
        </xdr:cNvSpPr>
      </xdr:nvSpPr>
      <xdr:spPr bwMode="auto">
        <a:xfrm>
          <a:off x="4762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p>
      </xdr:txBody>
    </xdr:sp>
    <xdr:clientData/>
  </xdr:twoCellAnchor>
  <xdr:twoCellAnchor>
    <xdr:from>
      <xdr:col>0</xdr:col>
      <xdr:colOff>0</xdr:colOff>
      <xdr:row>61</xdr:row>
      <xdr:rowOff>0</xdr:rowOff>
    </xdr:from>
    <xdr:to>
      <xdr:col>1</xdr:col>
      <xdr:colOff>0</xdr:colOff>
      <xdr:row>64</xdr:row>
      <xdr:rowOff>0</xdr:rowOff>
    </xdr:to>
    <xdr:sp macro="" textlink="">
      <xdr:nvSpPr>
        <xdr:cNvPr id="44" name="Text 1">
          <a:extLst>
            <a:ext uri="{FF2B5EF4-FFF2-40B4-BE49-F238E27FC236}">
              <a16:creationId xmlns:a16="http://schemas.microsoft.com/office/drawing/2014/main" id="{00000000-0008-0000-2300-00002C000000}"/>
            </a:ext>
          </a:extLst>
        </xdr:cNvPr>
        <xdr:cNvSpPr txBox="1">
          <a:spLocks noChangeArrowheads="1"/>
        </xdr:cNvSpPr>
      </xdr:nvSpPr>
      <xdr:spPr bwMode="auto">
        <a:xfrm>
          <a:off x="0" y="112014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4</xdr:col>
      <xdr:colOff>0</xdr:colOff>
      <xdr:row>61</xdr:row>
      <xdr:rowOff>0</xdr:rowOff>
    </xdr:from>
    <xdr:to>
      <xdr:col>5</xdr:col>
      <xdr:colOff>0</xdr:colOff>
      <xdr:row>63</xdr:row>
      <xdr:rowOff>0</xdr:rowOff>
    </xdr:to>
    <xdr:sp macro="" textlink="">
      <xdr:nvSpPr>
        <xdr:cNvPr id="45" name="Text 1">
          <a:extLst>
            <a:ext uri="{FF2B5EF4-FFF2-40B4-BE49-F238E27FC236}">
              <a16:creationId xmlns:a16="http://schemas.microsoft.com/office/drawing/2014/main" id="{00000000-0008-0000-2300-00002D000000}"/>
            </a:ext>
          </a:extLst>
        </xdr:cNvPr>
        <xdr:cNvSpPr txBox="1">
          <a:spLocks noChangeArrowheads="1"/>
        </xdr:cNvSpPr>
      </xdr:nvSpPr>
      <xdr:spPr bwMode="auto">
        <a:xfrm>
          <a:off x="284797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Bezüge</a:t>
          </a:r>
        </a:p>
      </xdr:txBody>
    </xdr:sp>
    <xdr:clientData/>
  </xdr:twoCellAnchor>
  <xdr:twoCellAnchor>
    <xdr:from>
      <xdr:col>5</xdr:col>
      <xdr:colOff>0</xdr:colOff>
      <xdr:row>61</xdr:row>
      <xdr:rowOff>0</xdr:rowOff>
    </xdr:from>
    <xdr:to>
      <xdr:col>6</xdr:col>
      <xdr:colOff>0</xdr:colOff>
      <xdr:row>63</xdr:row>
      <xdr:rowOff>0</xdr:rowOff>
    </xdr:to>
    <xdr:sp macro="" textlink="">
      <xdr:nvSpPr>
        <xdr:cNvPr id="46" name="Text 1">
          <a:extLst>
            <a:ext uri="{FF2B5EF4-FFF2-40B4-BE49-F238E27FC236}">
              <a16:creationId xmlns:a16="http://schemas.microsoft.com/office/drawing/2014/main" id="{00000000-0008-0000-2300-00002E000000}"/>
            </a:ext>
          </a:extLst>
        </xdr:cNvPr>
        <xdr:cNvSpPr txBox="1">
          <a:spLocks noChangeArrowheads="1"/>
        </xdr:cNvSpPr>
      </xdr:nvSpPr>
      <xdr:spPr bwMode="auto">
        <a:xfrm>
          <a:off x="36385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Speicher-entnahme</a:t>
          </a:r>
        </a:p>
      </xdr:txBody>
    </xdr:sp>
    <xdr:clientData/>
  </xdr:twoCellAnchor>
  <xdr:twoCellAnchor>
    <xdr:from>
      <xdr:col>9</xdr:col>
      <xdr:colOff>0</xdr:colOff>
      <xdr:row>61</xdr:row>
      <xdr:rowOff>0</xdr:rowOff>
    </xdr:from>
    <xdr:to>
      <xdr:col>10</xdr:col>
      <xdr:colOff>0</xdr:colOff>
      <xdr:row>63</xdr:row>
      <xdr:rowOff>0</xdr:rowOff>
    </xdr:to>
    <xdr:sp macro="" textlink="">
      <xdr:nvSpPr>
        <xdr:cNvPr id="47" name="Text 1">
          <a:extLst>
            <a:ext uri="{FF2B5EF4-FFF2-40B4-BE49-F238E27FC236}">
              <a16:creationId xmlns:a16="http://schemas.microsoft.com/office/drawing/2014/main" id="{00000000-0008-0000-2300-00002F000000}"/>
            </a:ext>
          </a:extLst>
        </xdr:cNvPr>
        <xdr:cNvSpPr txBox="1">
          <a:spLocks noChangeArrowheads="1"/>
        </xdr:cNvSpPr>
      </xdr:nvSpPr>
      <xdr:spPr bwMode="auto">
        <a:xfrm>
          <a:off x="68008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1)</a:t>
          </a:r>
        </a:p>
      </xdr:txBody>
    </xdr:sp>
    <xdr:clientData/>
  </xdr:twoCellAnchor>
  <xdr:twoCellAnchor>
    <xdr:from>
      <xdr:col>8</xdr:col>
      <xdr:colOff>0</xdr:colOff>
      <xdr:row>61</xdr:row>
      <xdr:rowOff>0</xdr:rowOff>
    </xdr:from>
    <xdr:to>
      <xdr:col>9</xdr:col>
      <xdr:colOff>0</xdr:colOff>
      <xdr:row>63</xdr:row>
      <xdr:rowOff>0</xdr:rowOff>
    </xdr:to>
    <xdr:sp macro="" textlink="">
      <xdr:nvSpPr>
        <xdr:cNvPr id="48" name="Text 1">
          <a:extLst>
            <a:ext uri="{FF2B5EF4-FFF2-40B4-BE49-F238E27FC236}">
              <a16:creationId xmlns:a16="http://schemas.microsoft.com/office/drawing/2014/main" id="{00000000-0008-0000-2300-000030000000}"/>
            </a:ext>
          </a:extLst>
        </xdr:cNvPr>
        <xdr:cNvSpPr txBox="1">
          <a:spLocks noChangeArrowheads="1"/>
        </xdr:cNvSpPr>
      </xdr:nvSpPr>
      <xdr:spPr bwMode="auto">
        <a:xfrm>
          <a:off x="601027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Speicher-einspeisung</a:t>
          </a:r>
        </a:p>
      </xdr:txBody>
    </xdr:sp>
    <xdr:clientData/>
  </xdr:twoCellAnchor>
  <xdr:twoCellAnchor>
    <xdr:from>
      <xdr:col>7</xdr:col>
      <xdr:colOff>9525</xdr:colOff>
      <xdr:row>61</xdr:row>
      <xdr:rowOff>0</xdr:rowOff>
    </xdr:from>
    <xdr:to>
      <xdr:col>8</xdr:col>
      <xdr:colOff>9525</xdr:colOff>
      <xdr:row>63</xdr:row>
      <xdr:rowOff>0</xdr:rowOff>
    </xdr:to>
    <xdr:sp macro="" textlink="">
      <xdr:nvSpPr>
        <xdr:cNvPr id="49" name="Text 1">
          <a:extLst>
            <a:ext uri="{FF2B5EF4-FFF2-40B4-BE49-F238E27FC236}">
              <a16:creationId xmlns:a16="http://schemas.microsoft.com/office/drawing/2014/main" id="{00000000-0008-0000-2300-000031000000}"/>
            </a:ext>
          </a:extLst>
        </xdr:cNvPr>
        <xdr:cNvSpPr txBox="1">
          <a:spLocks noChangeArrowheads="1"/>
        </xdr:cNvSpPr>
      </xdr:nvSpPr>
      <xdr:spPr bwMode="auto">
        <a:xfrm>
          <a:off x="522922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6</xdr:col>
      <xdr:colOff>0</xdr:colOff>
      <xdr:row>61</xdr:row>
      <xdr:rowOff>0</xdr:rowOff>
    </xdr:from>
    <xdr:to>
      <xdr:col>7</xdr:col>
      <xdr:colOff>0</xdr:colOff>
      <xdr:row>63</xdr:row>
      <xdr:rowOff>0</xdr:rowOff>
    </xdr:to>
    <xdr:sp macro="" textlink="">
      <xdr:nvSpPr>
        <xdr:cNvPr id="50" name="Text 1">
          <a:extLst>
            <a:ext uri="{FF2B5EF4-FFF2-40B4-BE49-F238E27FC236}">
              <a16:creationId xmlns:a16="http://schemas.microsoft.com/office/drawing/2014/main" id="{00000000-0008-0000-2300-000032000000}"/>
            </a:ext>
          </a:extLst>
        </xdr:cNvPr>
        <xdr:cNvSpPr txBox="1">
          <a:spLocks noChangeArrowheads="1"/>
        </xdr:cNvSpPr>
      </xdr:nvSpPr>
      <xdr:spPr bwMode="auto">
        <a:xfrm>
          <a:off x="442912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10</xdr:col>
      <xdr:colOff>0</xdr:colOff>
      <xdr:row>61</xdr:row>
      <xdr:rowOff>0</xdr:rowOff>
    </xdr:from>
    <xdr:to>
      <xdr:col>11</xdr:col>
      <xdr:colOff>0</xdr:colOff>
      <xdr:row>63</xdr:row>
      <xdr:rowOff>0</xdr:rowOff>
    </xdr:to>
    <xdr:sp macro="" textlink="">
      <xdr:nvSpPr>
        <xdr:cNvPr id="51" name="Text 1">
          <a:extLst>
            <a:ext uri="{FF2B5EF4-FFF2-40B4-BE49-F238E27FC236}">
              <a16:creationId xmlns:a16="http://schemas.microsoft.com/office/drawing/2014/main" id="{00000000-0008-0000-2300-000033000000}"/>
            </a:ext>
          </a:extLst>
        </xdr:cNvPr>
        <xdr:cNvSpPr txBox="1">
          <a:spLocks noChangeArrowheads="1"/>
        </xdr:cNvSpPr>
      </xdr:nvSpPr>
      <xdr:spPr bwMode="auto">
        <a:xfrm>
          <a:off x="759142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13</xdr:col>
      <xdr:colOff>0</xdr:colOff>
      <xdr:row>61</xdr:row>
      <xdr:rowOff>0</xdr:rowOff>
    </xdr:from>
    <xdr:to>
      <xdr:col>14</xdr:col>
      <xdr:colOff>0</xdr:colOff>
      <xdr:row>63</xdr:row>
      <xdr:rowOff>0</xdr:rowOff>
    </xdr:to>
    <xdr:sp macro="" textlink="">
      <xdr:nvSpPr>
        <xdr:cNvPr id="52" name="Text 1">
          <a:extLst>
            <a:ext uri="{FF2B5EF4-FFF2-40B4-BE49-F238E27FC236}">
              <a16:creationId xmlns:a16="http://schemas.microsoft.com/office/drawing/2014/main" id="{00000000-0008-0000-2300-000034000000}"/>
            </a:ext>
          </a:extLst>
        </xdr:cNvPr>
        <xdr:cNvSpPr txBox="1">
          <a:spLocks noChangeArrowheads="1"/>
        </xdr:cNvSpPr>
      </xdr:nvSpPr>
      <xdr:spPr bwMode="auto">
        <a:xfrm>
          <a:off x="90487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12</xdr:col>
      <xdr:colOff>0</xdr:colOff>
      <xdr:row>61</xdr:row>
      <xdr:rowOff>0</xdr:rowOff>
    </xdr:from>
    <xdr:to>
      <xdr:col>13</xdr:col>
      <xdr:colOff>0</xdr:colOff>
      <xdr:row>64</xdr:row>
      <xdr:rowOff>0</xdr:rowOff>
    </xdr:to>
    <xdr:sp macro="" textlink="">
      <xdr:nvSpPr>
        <xdr:cNvPr id="53" name="Text 1">
          <a:extLst>
            <a:ext uri="{FF2B5EF4-FFF2-40B4-BE49-F238E27FC236}">
              <a16:creationId xmlns:a16="http://schemas.microsoft.com/office/drawing/2014/main" id="{00000000-0008-0000-2300-000035000000}"/>
            </a:ext>
          </a:extLst>
        </xdr:cNvPr>
        <xdr:cNvSpPr txBox="1">
          <a:spLocks noChangeArrowheads="1"/>
        </xdr:cNvSpPr>
      </xdr:nvSpPr>
      <xdr:spPr bwMode="auto">
        <a:xfrm>
          <a:off x="8572500" y="112014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9</xdr:col>
      <xdr:colOff>0</xdr:colOff>
      <xdr:row>31</xdr:row>
      <xdr:rowOff>0</xdr:rowOff>
    </xdr:from>
    <xdr:to>
      <xdr:col>10</xdr:col>
      <xdr:colOff>0</xdr:colOff>
      <xdr:row>33</xdr:row>
      <xdr:rowOff>0</xdr:rowOff>
    </xdr:to>
    <xdr:sp macro="" textlink="">
      <xdr:nvSpPr>
        <xdr:cNvPr id="65" name="Text 1">
          <a:extLst>
            <a:ext uri="{FF2B5EF4-FFF2-40B4-BE49-F238E27FC236}">
              <a16:creationId xmlns:a16="http://schemas.microsoft.com/office/drawing/2014/main" id="{00000000-0008-0000-2300-000041000000}"/>
            </a:ext>
          </a:extLst>
        </xdr:cNvPr>
        <xdr:cNvSpPr txBox="1">
          <a:spLocks noChangeArrowheads="1"/>
        </xdr:cNvSpPr>
      </xdr:nvSpPr>
      <xdr:spPr bwMode="auto">
        <a:xfrm>
          <a:off x="6800850" y="6600825"/>
          <a:ext cx="790575"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3)</a:t>
          </a:r>
        </a:p>
      </xdr:txBody>
    </xdr:sp>
    <xdr:clientData/>
  </xdr:twoCellAnchor>
  <xdr:twoCellAnchor>
    <xdr:from>
      <xdr:col>1</xdr:col>
      <xdr:colOff>0</xdr:colOff>
      <xdr:row>91</xdr:row>
      <xdr:rowOff>0</xdr:rowOff>
    </xdr:from>
    <xdr:to>
      <xdr:col>2</xdr:col>
      <xdr:colOff>0</xdr:colOff>
      <xdr:row>93</xdr:row>
      <xdr:rowOff>0</xdr:rowOff>
    </xdr:to>
    <xdr:sp macro="" textlink="">
      <xdr:nvSpPr>
        <xdr:cNvPr id="36" name="Text 1">
          <a:extLst>
            <a:ext uri="{FF2B5EF4-FFF2-40B4-BE49-F238E27FC236}">
              <a16:creationId xmlns:a16="http://schemas.microsoft.com/office/drawing/2014/main" id="{FB8B6895-257A-466A-B78A-8023E8F0B1A1}"/>
            </a:ext>
          </a:extLst>
        </xdr:cNvPr>
        <xdr:cNvSpPr txBox="1">
          <a:spLocks noChangeArrowheads="1"/>
        </xdr:cNvSpPr>
      </xdr:nvSpPr>
      <xdr:spPr bwMode="auto">
        <a:xfrm>
          <a:off x="476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p>
      </xdr:txBody>
    </xdr:sp>
    <xdr:clientData/>
  </xdr:twoCellAnchor>
  <xdr:twoCellAnchor>
    <xdr:from>
      <xdr:col>0</xdr:col>
      <xdr:colOff>0</xdr:colOff>
      <xdr:row>91</xdr:row>
      <xdr:rowOff>0</xdr:rowOff>
    </xdr:from>
    <xdr:to>
      <xdr:col>1</xdr:col>
      <xdr:colOff>0</xdr:colOff>
      <xdr:row>94</xdr:row>
      <xdr:rowOff>0</xdr:rowOff>
    </xdr:to>
    <xdr:sp macro="" textlink="">
      <xdr:nvSpPr>
        <xdr:cNvPr id="54" name="Text 1">
          <a:extLst>
            <a:ext uri="{FF2B5EF4-FFF2-40B4-BE49-F238E27FC236}">
              <a16:creationId xmlns:a16="http://schemas.microsoft.com/office/drawing/2014/main" id="{CCA9F694-E5DE-4180-B499-9B7DB6D4A860}"/>
            </a:ext>
          </a:extLst>
        </xdr:cNvPr>
        <xdr:cNvSpPr txBox="1">
          <a:spLocks noChangeArrowheads="1"/>
        </xdr:cNvSpPr>
      </xdr:nvSpPr>
      <xdr:spPr bwMode="auto">
        <a:xfrm>
          <a:off x="0" y="1244917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4</xdr:col>
      <xdr:colOff>0</xdr:colOff>
      <xdr:row>91</xdr:row>
      <xdr:rowOff>0</xdr:rowOff>
    </xdr:from>
    <xdr:to>
      <xdr:col>5</xdr:col>
      <xdr:colOff>0</xdr:colOff>
      <xdr:row>93</xdr:row>
      <xdr:rowOff>0</xdr:rowOff>
    </xdr:to>
    <xdr:sp macro="" textlink="">
      <xdr:nvSpPr>
        <xdr:cNvPr id="55" name="Text 1">
          <a:extLst>
            <a:ext uri="{FF2B5EF4-FFF2-40B4-BE49-F238E27FC236}">
              <a16:creationId xmlns:a16="http://schemas.microsoft.com/office/drawing/2014/main" id="{05B9BD1A-4396-49E4-A7A7-E51D52C68266}"/>
            </a:ext>
          </a:extLst>
        </xdr:cNvPr>
        <xdr:cNvSpPr txBox="1">
          <a:spLocks noChangeArrowheads="1"/>
        </xdr:cNvSpPr>
      </xdr:nvSpPr>
      <xdr:spPr bwMode="auto">
        <a:xfrm>
          <a:off x="2762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Bezüge</a:t>
          </a:r>
        </a:p>
      </xdr:txBody>
    </xdr:sp>
    <xdr:clientData/>
  </xdr:twoCellAnchor>
  <xdr:twoCellAnchor>
    <xdr:from>
      <xdr:col>5</xdr:col>
      <xdr:colOff>0</xdr:colOff>
      <xdr:row>91</xdr:row>
      <xdr:rowOff>0</xdr:rowOff>
    </xdr:from>
    <xdr:to>
      <xdr:col>6</xdr:col>
      <xdr:colOff>0</xdr:colOff>
      <xdr:row>93</xdr:row>
      <xdr:rowOff>0</xdr:rowOff>
    </xdr:to>
    <xdr:sp macro="" textlink="">
      <xdr:nvSpPr>
        <xdr:cNvPr id="56" name="Text 1">
          <a:extLst>
            <a:ext uri="{FF2B5EF4-FFF2-40B4-BE49-F238E27FC236}">
              <a16:creationId xmlns:a16="http://schemas.microsoft.com/office/drawing/2014/main" id="{BD948BF3-1720-42F9-9B1D-A87DDA736A94}"/>
            </a:ext>
          </a:extLst>
        </xdr:cNvPr>
        <xdr:cNvSpPr txBox="1">
          <a:spLocks noChangeArrowheads="1"/>
        </xdr:cNvSpPr>
      </xdr:nvSpPr>
      <xdr:spPr bwMode="auto">
        <a:xfrm>
          <a:off x="3524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Speicher-entnahme</a:t>
          </a:r>
        </a:p>
      </xdr:txBody>
    </xdr:sp>
    <xdr:clientData/>
  </xdr:twoCellAnchor>
  <xdr:twoCellAnchor>
    <xdr:from>
      <xdr:col>9</xdr:col>
      <xdr:colOff>0</xdr:colOff>
      <xdr:row>91</xdr:row>
      <xdr:rowOff>0</xdr:rowOff>
    </xdr:from>
    <xdr:to>
      <xdr:col>10</xdr:col>
      <xdr:colOff>0</xdr:colOff>
      <xdr:row>93</xdr:row>
      <xdr:rowOff>0</xdr:rowOff>
    </xdr:to>
    <xdr:sp macro="" textlink="">
      <xdr:nvSpPr>
        <xdr:cNvPr id="57" name="Text 1">
          <a:extLst>
            <a:ext uri="{FF2B5EF4-FFF2-40B4-BE49-F238E27FC236}">
              <a16:creationId xmlns:a16="http://schemas.microsoft.com/office/drawing/2014/main" id="{F4448BEC-8341-4833-94BD-1CC6FFA7ADC0}"/>
            </a:ext>
          </a:extLst>
        </xdr:cNvPr>
        <xdr:cNvSpPr txBox="1">
          <a:spLocks noChangeArrowheads="1"/>
        </xdr:cNvSpPr>
      </xdr:nvSpPr>
      <xdr:spPr bwMode="auto">
        <a:xfrm>
          <a:off x="6572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1)</a:t>
          </a:r>
        </a:p>
      </xdr:txBody>
    </xdr:sp>
    <xdr:clientData/>
  </xdr:twoCellAnchor>
  <xdr:twoCellAnchor>
    <xdr:from>
      <xdr:col>8</xdr:col>
      <xdr:colOff>0</xdr:colOff>
      <xdr:row>91</xdr:row>
      <xdr:rowOff>0</xdr:rowOff>
    </xdr:from>
    <xdr:to>
      <xdr:col>9</xdr:col>
      <xdr:colOff>0</xdr:colOff>
      <xdr:row>93</xdr:row>
      <xdr:rowOff>0</xdr:rowOff>
    </xdr:to>
    <xdr:sp macro="" textlink="">
      <xdr:nvSpPr>
        <xdr:cNvPr id="58" name="Text 1">
          <a:extLst>
            <a:ext uri="{FF2B5EF4-FFF2-40B4-BE49-F238E27FC236}">
              <a16:creationId xmlns:a16="http://schemas.microsoft.com/office/drawing/2014/main" id="{FD432F94-03E3-4331-82C9-FB8A5A14642B}"/>
            </a:ext>
          </a:extLst>
        </xdr:cNvPr>
        <xdr:cNvSpPr txBox="1">
          <a:spLocks noChangeArrowheads="1"/>
        </xdr:cNvSpPr>
      </xdr:nvSpPr>
      <xdr:spPr bwMode="auto">
        <a:xfrm>
          <a:off x="5810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Speicher-einspeisung</a:t>
          </a:r>
        </a:p>
      </xdr:txBody>
    </xdr:sp>
    <xdr:clientData/>
  </xdr:twoCellAnchor>
  <xdr:twoCellAnchor>
    <xdr:from>
      <xdr:col>7</xdr:col>
      <xdr:colOff>9525</xdr:colOff>
      <xdr:row>91</xdr:row>
      <xdr:rowOff>0</xdr:rowOff>
    </xdr:from>
    <xdr:to>
      <xdr:col>8</xdr:col>
      <xdr:colOff>9525</xdr:colOff>
      <xdr:row>93</xdr:row>
      <xdr:rowOff>0</xdr:rowOff>
    </xdr:to>
    <xdr:sp macro="" textlink="">
      <xdr:nvSpPr>
        <xdr:cNvPr id="59" name="Text 1">
          <a:extLst>
            <a:ext uri="{FF2B5EF4-FFF2-40B4-BE49-F238E27FC236}">
              <a16:creationId xmlns:a16="http://schemas.microsoft.com/office/drawing/2014/main" id="{0E40A174-AAEF-4FE0-9118-A512C4C94A9C}"/>
            </a:ext>
          </a:extLst>
        </xdr:cNvPr>
        <xdr:cNvSpPr txBox="1">
          <a:spLocks noChangeArrowheads="1"/>
        </xdr:cNvSpPr>
      </xdr:nvSpPr>
      <xdr:spPr bwMode="auto">
        <a:xfrm>
          <a:off x="5057775"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6</xdr:col>
      <xdr:colOff>0</xdr:colOff>
      <xdr:row>91</xdr:row>
      <xdr:rowOff>0</xdr:rowOff>
    </xdr:from>
    <xdr:to>
      <xdr:col>7</xdr:col>
      <xdr:colOff>0</xdr:colOff>
      <xdr:row>93</xdr:row>
      <xdr:rowOff>0</xdr:rowOff>
    </xdr:to>
    <xdr:sp macro="" textlink="">
      <xdr:nvSpPr>
        <xdr:cNvPr id="60" name="Text 1">
          <a:extLst>
            <a:ext uri="{FF2B5EF4-FFF2-40B4-BE49-F238E27FC236}">
              <a16:creationId xmlns:a16="http://schemas.microsoft.com/office/drawing/2014/main" id="{E94D8957-AA03-493F-8CB4-4468B8BEA3E7}"/>
            </a:ext>
          </a:extLst>
        </xdr:cNvPr>
        <xdr:cNvSpPr txBox="1">
          <a:spLocks noChangeArrowheads="1"/>
        </xdr:cNvSpPr>
      </xdr:nvSpPr>
      <xdr:spPr bwMode="auto">
        <a:xfrm>
          <a:off x="4286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10</xdr:col>
      <xdr:colOff>0</xdr:colOff>
      <xdr:row>91</xdr:row>
      <xdr:rowOff>0</xdr:rowOff>
    </xdr:from>
    <xdr:to>
      <xdr:col>11</xdr:col>
      <xdr:colOff>0</xdr:colOff>
      <xdr:row>93</xdr:row>
      <xdr:rowOff>0</xdr:rowOff>
    </xdr:to>
    <xdr:sp macro="" textlink="">
      <xdr:nvSpPr>
        <xdr:cNvPr id="61" name="Text 1">
          <a:extLst>
            <a:ext uri="{FF2B5EF4-FFF2-40B4-BE49-F238E27FC236}">
              <a16:creationId xmlns:a16="http://schemas.microsoft.com/office/drawing/2014/main" id="{E461A9BF-13D4-4A17-A6A0-634E55589392}"/>
            </a:ext>
          </a:extLst>
        </xdr:cNvPr>
        <xdr:cNvSpPr txBox="1">
          <a:spLocks noChangeArrowheads="1"/>
        </xdr:cNvSpPr>
      </xdr:nvSpPr>
      <xdr:spPr bwMode="auto">
        <a:xfrm>
          <a:off x="7334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13</xdr:col>
      <xdr:colOff>0</xdr:colOff>
      <xdr:row>91</xdr:row>
      <xdr:rowOff>0</xdr:rowOff>
    </xdr:from>
    <xdr:to>
      <xdr:col>14</xdr:col>
      <xdr:colOff>0</xdr:colOff>
      <xdr:row>93</xdr:row>
      <xdr:rowOff>0</xdr:rowOff>
    </xdr:to>
    <xdr:sp macro="" textlink="">
      <xdr:nvSpPr>
        <xdr:cNvPr id="62" name="Text 1">
          <a:extLst>
            <a:ext uri="{FF2B5EF4-FFF2-40B4-BE49-F238E27FC236}">
              <a16:creationId xmlns:a16="http://schemas.microsoft.com/office/drawing/2014/main" id="{317AC443-C0D9-4E03-8B01-0886C0732D42}"/>
            </a:ext>
          </a:extLst>
        </xdr:cNvPr>
        <xdr:cNvSpPr txBox="1">
          <a:spLocks noChangeArrowheads="1"/>
        </xdr:cNvSpPr>
      </xdr:nvSpPr>
      <xdr:spPr bwMode="auto">
        <a:xfrm>
          <a:off x="90487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12</xdr:col>
      <xdr:colOff>0</xdr:colOff>
      <xdr:row>91</xdr:row>
      <xdr:rowOff>0</xdr:rowOff>
    </xdr:from>
    <xdr:to>
      <xdr:col>13</xdr:col>
      <xdr:colOff>0</xdr:colOff>
      <xdr:row>94</xdr:row>
      <xdr:rowOff>0</xdr:rowOff>
    </xdr:to>
    <xdr:sp macro="" textlink="">
      <xdr:nvSpPr>
        <xdr:cNvPr id="63" name="Text 1">
          <a:extLst>
            <a:ext uri="{FF2B5EF4-FFF2-40B4-BE49-F238E27FC236}">
              <a16:creationId xmlns:a16="http://schemas.microsoft.com/office/drawing/2014/main" id="{F8B4A108-EF4C-4F44-A33A-FB195FD2DD66}"/>
            </a:ext>
          </a:extLst>
        </xdr:cNvPr>
        <xdr:cNvSpPr txBox="1">
          <a:spLocks noChangeArrowheads="1"/>
        </xdr:cNvSpPr>
      </xdr:nvSpPr>
      <xdr:spPr bwMode="auto">
        <a:xfrm>
          <a:off x="8572500" y="1244917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65722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endParaRPr lang="de-DE" sz="1000" b="0" i="1" u="none" strike="noStrike" baseline="30000">
            <a:solidFill>
              <a:srgbClr val="000000"/>
            </a:solidFill>
            <a:latin typeface="Arial"/>
            <a:cs typeface="Arial"/>
          </a:endParaRP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400-000003000000}"/>
            </a:ext>
          </a:extLst>
        </xdr:cNvPr>
        <xdr:cNvSpPr txBox="1">
          <a:spLocks noChangeArrowheads="1"/>
        </xdr:cNvSpPr>
      </xdr:nvSpPr>
      <xdr:spPr bwMode="auto">
        <a:xfrm>
          <a:off x="0" y="200025"/>
          <a:ext cx="657225"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3</xdr:col>
      <xdr:colOff>0</xdr:colOff>
      <xdr:row>2</xdr:row>
      <xdr:rowOff>0</xdr:rowOff>
    </xdr:from>
    <xdr:to>
      <xdr:col>4</xdr:col>
      <xdr:colOff>0</xdr:colOff>
      <xdr:row>4</xdr:row>
      <xdr:rowOff>0</xdr:rowOff>
    </xdr:to>
    <xdr:sp macro="" textlink="">
      <xdr:nvSpPr>
        <xdr:cNvPr id="4" name="Text 1">
          <a:extLst>
            <a:ext uri="{FF2B5EF4-FFF2-40B4-BE49-F238E27FC236}">
              <a16:creationId xmlns:a16="http://schemas.microsoft.com/office/drawing/2014/main" id="{00000000-0008-0000-2400-000004000000}"/>
            </a:ext>
          </a:extLst>
        </xdr:cNvPr>
        <xdr:cNvSpPr txBox="1">
          <a:spLocks noChangeArrowheads="1"/>
        </xdr:cNvSpPr>
      </xdr:nvSpPr>
      <xdr:spPr bwMode="auto">
        <a:xfrm>
          <a:off x="265747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marL="0" indent="0" algn="ctr" rtl="0">
            <a:lnSpc>
              <a:spcPts val="1100"/>
            </a:lnSpc>
            <a:defRPr sz="1000"/>
          </a:pPr>
          <a:r>
            <a:rPr lang="de-DE" sz="1000" b="0" i="1" u="none" strike="noStrike" baseline="0">
              <a:solidFill>
                <a:srgbClr val="000000"/>
              </a:solidFill>
              <a:latin typeface="Arial"/>
              <a:ea typeface="+mn-ea"/>
              <a:cs typeface="Arial"/>
            </a:rPr>
            <a:t>Bezüge</a:t>
          </a:r>
        </a:p>
      </xdr:txBody>
    </xdr:sp>
    <xdr:clientData/>
  </xdr:twoCellAnchor>
  <xdr:twoCellAnchor>
    <xdr:from>
      <xdr:col>4</xdr:col>
      <xdr:colOff>0</xdr:colOff>
      <xdr:row>2</xdr:row>
      <xdr:rowOff>0</xdr:rowOff>
    </xdr:from>
    <xdr:to>
      <xdr:col>5</xdr:col>
      <xdr:colOff>0</xdr:colOff>
      <xdr:row>4</xdr:row>
      <xdr:rowOff>0</xdr:rowOff>
    </xdr:to>
    <xdr:sp macro="" textlink="">
      <xdr:nvSpPr>
        <xdr:cNvPr id="5" name="Text 1">
          <a:extLst>
            <a:ext uri="{FF2B5EF4-FFF2-40B4-BE49-F238E27FC236}">
              <a16:creationId xmlns:a16="http://schemas.microsoft.com/office/drawing/2014/main" id="{00000000-0008-0000-2400-000005000000}"/>
            </a:ext>
          </a:extLst>
        </xdr:cNvPr>
        <xdr:cNvSpPr txBox="1">
          <a:spLocks noChangeArrowheads="1"/>
        </xdr:cNvSpPr>
      </xdr:nvSpPr>
      <xdr:spPr bwMode="auto">
        <a:xfrm>
          <a:off x="332422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Speichersaldo</a:t>
          </a:r>
        </a:p>
      </xdr:txBody>
    </xdr:sp>
    <xdr:clientData/>
  </xdr:twoCellAnchor>
  <xdr:twoCellAnchor>
    <xdr:from>
      <xdr:col>7</xdr:col>
      <xdr:colOff>0</xdr:colOff>
      <xdr:row>2</xdr:row>
      <xdr:rowOff>0</xdr:rowOff>
    </xdr:from>
    <xdr:to>
      <xdr:col>8</xdr:col>
      <xdr:colOff>0</xdr:colOff>
      <xdr:row>4</xdr:row>
      <xdr:rowOff>0</xdr:rowOff>
    </xdr:to>
    <xdr:sp macro="" textlink="">
      <xdr:nvSpPr>
        <xdr:cNvPr id="6" name="Text 1">
          <a:extLst>
            <a:ext uri="{FF2B5EF4-FFF2-40B4-BE49-F238E27FC236}">
              <a16:creationId xmlns:a16="http://schemas.microsoft.com/office/drawing/2014/main" id="{00000000-0008-0000-2400-000006000000}"/>
            </a:ext>
          </a:extLst>
        </xdr:cNvPr>
        <xdr:cNvSpPr txBox="1">
          <a:spLocks noChangeArrowheads="1"/>
        </xdr:cNvSpPr>
      </xdr:nvSpPr>
      <xdr:spPr bwMode="auto">
        <a:xfrm>
          <a:off x="599122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2)</a:t>
          </a:r>
        </a:p>
      </xdr:txBody>
    </xdr:sp>
    <xdr:clientData/>
  </xdr:twoCellAnchor>
  <xdr:twoCellAnchor>
    <xdr:from>
      <xdr:col>6</xdr:col>
      <xdr:colOff>0</xdr:colOff>
      <xdr:row>2</xdr:row>
      <xdr:rowOff>0</xdr:rowOff>
    </xdr:from>
    <xdr:to>
      <xdr:col>7</xdr:col>
      <xdr:colOff>0</xdr:colOff>
      <xdr:row>4</xdr:row>
      <xdr:rowOff>0</xdr:rowOff>
    </xdr:to>
    <xdr:sp macro="" textlink="">
      <xdr:nvSpPr>
        <xdr:cNvPr id="7" name="Text 1">
          <a:extLst>
            <a:ext uri="{FF2B5EF4-FFF2-40B4-BE49-F238E27FC236}">
              <a16:creationId xmlns:a16="http://schemas.microsoft.com/office/drawing/2014/main" id="{00000000-0008-0000-2400-000007000000}"/>
            </a:ext>
          </a:extLst>
        </xdr:cNvPr>
        <xdr:cNvSpPr txBox="1">
          <a:spLocks noChangeArrowheads="1"/>
        </xdr:cNvSpPr>
      </xdr:nvSpPr>
      <xdr:spPr bwMode="auto">
        <a:xfrm>
          <a:off x="532447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5</xdr:col>
      <xdr:colOff>9525</xdr:colOff>
      <xdr:row>2</xdr:row>
      <xdr:rowOff>0</xdr:rowOff>
    </xdr:from>
    <xdr:to>
      <xdr:col>6</xdr:col>
      <xdr:colOff>9525</xdr:colOff>
      <xdr:row>4</xdr:row>
      <xdr:rowOff>0</xdr:rowOff>
    </xdr:to>
    <xdr:sp macro="" textlink="">
      <xdr:nvSpPr>
        <xdr:cNvPr id="8" name="Text 1">
          <a:extLst>
            <a:ext uri="{FF2B5EF4-FFF2-40B4-BE49-F238E27FC236}">
              <a16:creationId xmlns:a16="http://schemas.microsoft.com/office/drawing/2014/main" id="{00000000-0008-0000-2400-000008000000}"/>
            </a:ext>
          </a:extLst>
        </xdr:cNvPr>
        <xdr:cNvSpPr txBox="1">
          <a:spLocks noChangeArrowheads="1"/>
        </xdr:cNvSpPr>
      </xdr:nvSpPr>
      <xdr:spPr bwMode="auto">
        <a:xfrm>
          <a:off x="4667250"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8</xdr:col>
      <xdr:colOff>0</xdr:colOff>
      <xdr:row>2</xdr:row>
      <xdr:rowOff>0</xdr:rowOff>
    </xdr:from>
    <xdr:to>
      <xdr:col>9</xdr:col>
      <xdr:colOff>0</xdr:colOff>
      <xdr:row>4</xdr:row>
      <xdr:rowOff>0</xdr:rowOff>
    </xdr:to>
    <xdr:sp macro="" textlink="">
      <xdr:nvSpPr>
        <xdr:cNvPr id="10" name="Text 1">
          <a:extLst>
            <a:ext uri="{FF2B5EF4-FFF2-40B4-BE49-F238E27FC236}">
              <a16:creationId xmlns:a16="http://schemas.microsoft.com/office/drawing/2014/main" id="{00000000-0008-0000-2400-00000A000000}"/>
            </a:ext>
          </a:extLst>
        </xdr:cNvPr>
        <xdr:cNvSpPr txBox="1">
          <a:spLocks noChangeArrowheads="1"/>
        </xdr:cNvSpPr>
      </xdr:nvSpPr>
      <xdr:spPr bwMode="auto">
        <a:xfrm>
          <a:off x="665797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0</xdr:col>
      <xdr:colOff>0</xdr:colOff>
      <xdr:row>36</xdr:row>
      <xdr:rowOff>0</xdr:rowOff>
    </xdr:from>
    <xdr:to>
      <xdr:col>1</xdr:col>
      <xdr:colOff>0</xdr:colOff>
      <xdr:row>39</xdr:row>
      <xdr:rowOff>0</xdr:rowOff>
    </xdr:to>
    <xdr:sp macro="" textlink="">
      <xdr:nvSpPr>
        <xdr:cNvPr id="12" name="Text 1">
          <a:extLst>
            <a:ext uri="{FF2B5EF4-FFF2-40B4-BE49-F238E27FC236}">
              <a16:creationId xmlns:a16="http://schemas.microsoft.com/office/drawing/2014/main" id="{00000000-0008-0000-2400-00000C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3</xdr:col>
      <xdr:colOff>0</xdr:colOff>
      <xdr:row>36</xdr:row>
      <xdr:rowOff>0</xdr:rowOff>
    </xdr:from>
    <xdr:to>
      <xdr:col>4</xdr:col>
      <xdr:colOff>0</xdr:colOff>
      <xdr:row>38</xdr:row>
      <xdr:rowOff>0</xdr:rowOff>
    </xdr:to>
    <xdr:sp macro="" textlink="">
      <xdr:nvSpPr>
        <xdr:cNvPr id="13" name="Text 1">
          <a:extLst>
            <a:ext uri="{FF2B5EF4-FFF2-40B4-BE49-F238E27FC236}">
              <a16:creationId xmlns:a16="http://schemas.microsoft.com/office/drawing/2014/main" id="{00000000-0008-0000-2400-00000D000000}"/>
            </a:ext>
          </a:extLst>
        </xdr:cNvPr>
        <xdr:cNvSpPr txBox="1">
          <a:spLocks noChangeArrowheads="1"/>
        </xdr:cNvSpPr>
      </xdr:nvSpPr>
      <xdr:spPr bwMode="auto">
        <a:xfrm>
          <a:off x="224790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marL="0" indent="0" algn="ctr" rtl="0">
            <a:lnSpc>
              <a:spcPts val="1100"/>
            </a:lnSpc>
            <a:defRPr sz="1000"/>
          </a:pPr>
          <a:r>
            <a:rPr lang="de-DE" sz="1000" b="0" i="1" u="none" strike="noStrike" baseline="0">
              <a:solidFill>
                <a:srgbClr val="000000"/>
              </a:solidFill>
              <a:latin typeface="Arial"/>
              <a:ea typeface="+mn-ea"/>
              <a:cs typeface="Arial"/>
            </a:rPr>
            <a:t>Bezüge</a:t>
          </a:r>
        </a:p>
      </xdr:txBody>
    </xdr:sp>
    <xdr:clientData/>
  </xdr:twoCellAnchor>
  <xdr:twoCellAnchor>
    <xdr:from>
      <xdr:col>4</xdr:col>
      <xdr:colOff>0</xdr:colOff>
      <xdr:row>36</xdr:row>
      <xdr:rowOff>0</xdr:rowOff>
    </xdr:from>
    <xdr:to>
      <xdr:col>5</xdr:col>
      <xdr:colOff>0</xdr:colOff>
      <xdr:row>38</xdr:row>
      <xdr:rowOff>0</xdr:rowOff>
    </xdr:to>
    <xdr:sp macro="" textlink="">
      <xdr:nvSpPr>
        <xdr:cNvPr id="14" name="Text 1">
          <a:extLst>
            <a:ext uri="{FF2B5EF4-FFF2-40B4-BE49-F238E27FC236}">
              <a16:creationId xmlns:a16="http://schemas.microsoft.com/office/drawing/2014/main" id="{00000000-0008-0000-2400-00000E000000}"/>
            </a:ext>
          </a:extLst>
        </xdr:cNvPr>
        <xdr:cNvSpPr txBox="1">
          <a:spLocks noChangeArrowheads="1"/>
        </xdr:cNvSpPr>
      </xdr:nvSpPr>
      <xdr:spPr bwMode="auto">
        <a:xfrm>
          <a:off x="3133725"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Speichersaldo</a:t>
          </a:r>
        </a:p>
      </xdr:txBody>
    </xdr:sp>
    <xdr:clientData/>
  </xdr:twoCellAnchor>
  <xdr:twoCellAnchor>
    <xdr:from>
      <xdr:col>6</xdr:col>
      <xdr:colOff>0</xdr:colOff>
      <xdr:row>36</xdr:row>
      <xdr:rowOff>0</xdr:rowOff>
    </xdr:from>
    <xdr:to>
      <xdr:col>7</xdr:col>
      <xdr:colOff>0</xdr:colOff>
      <xdr:row>38</xdr:row>
      <xdr:rowOff>0</xdr:rowOff>
    </xdr:to>
    <xdr:sp macro="" textlink="">
      <xdr:nvSpPr>
        <xdr:cNvPr id="16" name="Text 1">
          <a:extLst>
            <a:ext uri="{FF2B5EF4-FFF2-40B4-BE49-F238E27FC236}">
              <a16:creationId xmlns:a16="http://schemas.microsoft.com/office/drawing/2014/main" id="{00000000-0008-0000-2400-000010000000}"/>
            </a:ext>
          </a:extLst>
        </xdr:cNvPr>
        <xdr:cNvSpPr txBox="1">
          <a:spLocks noChangeArrowheads="1"/>
        </xdr:cNvSpPr>
      </xdr:nvSpPr>
      <xdr:spPr bwMode="auto">
        <a:xfrm>
          <a:off x="579120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5</xdr:col>
      <xdr:colOff>9525</xdr:colOff>
      <xdr:row>36</xdr:row>
      <xdr:rowOff>0</xdr:rowOff>
    </xdr:from>
    <xdr:to>
      <xdr:col>6</xdr:col>
      <xdr:colOff>9525</xdr:colOff>
      <xdr:row>38</xdr:row>
      <xdr:rowOff>0</xdr:rowOff>
    </xdr:to>
    <xdr:sp macro="" textlink="">
      <xdr:nvSpPr>
        <xdr:cNvPr id="17" name="Text 1">
          <a:extLst>
            <a:ext uri="{FF2B5EF4-FFF2-40B4-BE49-F238E27FC236}">
              <a16:creationId xmlns:a16="http://schemas.microsoft.com/office/drawing/2014/main" id="{00000000-0008-0000-2400-000011000000}"/>
            </a:ext>
          </a:extLst>
        </xdr:cNvPr>
        <xdr:cNvSpPr txBox="1">
          <a:spLocks noChangeArrowheads="1"/>
        </xdr:cNvSpPr>
      </xdr:nvSpPr>
      <xdr:spPr bwMode="auto">
        <a:xfrm>
          <a:off x="491490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8</xdr:col>
      <xdr:colOff>0</xdr:colOff>
      <xdr:row>36</xdr:row>
      <xdr:rowOff>0</xdr:rowOff>
    </xdr:from>
    <xdr:to>
      <xdr:col>9</xdr:col>
      <xdr:colOff>0</xdr:colOff>
      <xdr:row>38</xdr:row>
      <xdr:rowOff>0</xdr:rowOff>
    </xdr:to>
    <xdr:sp macro="" textlink="">
      <xdr:nvSpPr>
        <xdr:cNvPr id="19" name="Text 1">
          <a:extLst>
            <a:ext uri="{FF2B5EF4-FFF2-40B4-BE49-F238E27FC236}">
              <a16:creationId xmlns:a16="http://schemas.microsoft.com/office/drawing/2014/main" id="{00000000-0008-0000-2400-000013000000}"/>
            </a:ext>
          </a:extLst>
        </xdr:cNvPr>
        <xdr:cNvSpPr txBox="1">
          <a:spLocks noChangeArrowheads="1"/>
        </xdr:cNvSpPr>
      </xdr:nvSpPr>
      <xdr:spPr bwMode="auto">
        <a:xfrm>
          <a:off x="756285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xdr:col>
      <xdr:colOff>0</xdr:colOff>
      <xdr:row>36</xdr:row>
      <xdr:rowOff>0</xdr:rowOff>
    </xdr:from>
    <xdr:to>
      <xdr:col>2</xdr:col>
      <xdr:colOff>0</xdr:colOff>
      <xdr:row>38</xdr:row>
      <xdr:rowOff>0</xdr:rowOff>
    </xdr:to>
    <xdr:sp macro="" textlink="">
      <xdr:nvSpPr>
        <xdr:cNvPr id="20" name="Text 1">
          <a:extLst>
            <a:ext uri="{FF2B5EF4-FFF2-40B4-BE49-F238E27FC236}">
              <a16:creationId xmlns:a16="http://schemas.microsoft.com/office/drawing/2014/main" id="{00000000-0008-0000-2400-000014000000}"/>
            </a:ext>
          </a:extLst>
        </xdr:cNvPr>
        <xdr:cNvSpPr txBox="1">
          <a:spLocks noChangeArrowheads="1"/>
        </xdr:cNvSpPr>
      </xdr:nvSpPr>
      <xdr:spPr bwMode="auto">
        <a:xfrm>
          <a:off x="476250" y="6200775"/>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endParaRPr lang="de-DE" sz="1000" b="0" i="1" u="none" strike="noStrike" baseline="30000">
            <a:solidFill>
              <a:srgbClr val="000000"/>
            </a:solidFill>
            <a:latin typeface="Arial"/>
            <a:cs typeface="Arial"/>
          </a:endParaRPr>
        </a:p>
      </xdr:txBody>
    </xdr:sp>
    <xdr:clientData/>
  </xdr:twoCellAnchor>
  <xdr:twoCellAnchor>
    <xdr:from>
      <xdr:col>7</xdr:col>
      <xdr:colOff>0</xdr:colOff>
      <xdr:row>36</xdr:row>
      <xdr:rowOff>0</xdr:rowOff>
    </xdr:from>
    <xdr:to>
      <xdr:col>8</xdr:col>
      <xdr:colOff>0</xdr:colOff>
      <xdr:row>38</xdr:row>
      <xdr:rowOff>0</xdr:rowOff>
    </xdr:to>
    <xdr:sp macro="" textlink="">
      <xdr:nvSpPr>
        <xdr:cNvPr id="21" name="Text 1">
          <a:extLst>
            <a:ext uri="{FF2B5EF4-FFF2-40B4-BE49-F238E27FC236}">
              <a16:creationId xmlns:a16="http://schemas.microsoft.com/office/drawing/2014/main" id="{00000000-0008-0000-2400-000015000000}"/>
            </a:ext>
          </a:extLst>
        </xdr:cNvPr>
        <xdr:cNvSpPr txBox="1">
          <a:spLocks noChangeArrowheads="1"/>
        </xdr:cNvSpPr>
      </xdr:nvSpPr>
      <xdr:spPr bwMode="auto">
        <a:xfrm>
          <a:off x="5791200" y="6200775"/>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2)</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0" y="600075"/>
          <a:ext cx="2847975" cy="400050"/>
        </a:xfrm>
        <a:prstGeom prst="rect">
          <a:avLst/>
        </a:prstGeom>
        <a:noFill/>
        <a:ln w="1">
          <a:noFill/>
          <a:miter lim="800000"/>
          <a:headEnd/>
          <a:tailEnd/>
        </a:ln>
      </xdr:spPr>
      <xdr:txBody>
        <a:bodyPr vertOverflow="clip" wrap="square" lIns="27432" tIns="22860" rIns="0" bIns="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21</xdr:row>
      <xdr:rowOff>0</xdr:rowOff>
    </xdr:from>
    <xdr:to>
      <xdr:col>1</xdr:col>
      <xdr:colOff>0</xdr:colOff>
      <xdr:row>23</xdr:row>
      <xdr:rowOff>0</xdr:rowOff>
    </xdr:to>
    <xdr:sp macro="" textlink="">
      <xdr:nvSpPr>
        <xdr:cNvPr id="3" name="Text 1">
          <a:extLst>
            <a:ext uri="{FF2B5EF4-FFF2-40B4-BE49-F238E27FC236}">
              <a16:creationId xmlns:a16="http://schemas.microsoft.com/office/drawing/2014/main" id="{00000000-0008-0000-2500-000003000000}"/>
            </a:ext>
          </a:extLst>
        </xdr:cNvPr>
        <xdr:cNvSpPr txBox="1">
          <a:spLocks noChangeArrowheads="1"/>
        </xdr:cNvSpPr>
      </xdr:nvSpPr>
      <xdr:spPr bwMode="auto">
        <a:xfrm>
          <a:off x="0" y="600075"/>
          <a:ext cx="3695700" cy="400050"/>
        </a:xfrm>
        <a:prstGeom prst="rect">
          <a:avLst/>
        </a:prstGeom>
        <a:noFill/>
        <a:ln w="1">
          <a:noFill/>
          <a:miter lim="800000"/>
          <a:headEnd/>
          <a:tailEnd/>
        </a:ln>
      </xdr:spPr>
      <xdr:txBody>
        <a:bodyPr vertOverflow="clip" wrap="square" lIns="27432" tIns="22860" rIns="0" bIns="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36</xdr:row>
      <xdr:rowOff>0</xdr:rowOff>
    </xdr:from>
    <xdr:to>
      <xdr:col>1</xdr:col>
      <xdr:colOff>0</xdr:colOff>
      <xdr:row>38</xdr:row>
      <xdr:rowOff>0</xdr:rowOff>
    </xdr:to>
    <xdr:sp macro="" textlink="">
      <xdr:nvSpPr>
        <xdr:cNvPr id="4" name="Text 1">
          <a:extLst>
            <a:ext uri="{FF2B5EF4-FFF2-40B4-BE49-F238E27FC236}">
              <a16:creationId xmlns:a16="http://schemas.microsoft.com/office/drawing/2014/main" id="{00000000-0008-0000-2500-000004000000}"/>
            </a:ext>
          </a:extLst>
        </xdr:cNvPr>
        <xdr:cNvSpPr txBox="1">
          <a:spLocks noChangeArrowheads="1"/>
        </xdr:cNvSpPr>
      </xdr:nvSpPr>
      <xdr:spPr bwMode="auto">
        <a:xfrm>
          <a:off x="0" y="3800475"/>
          <a:ext cx="3810000" cy="400050"/>
        </a:xfrm>
        <a:prstGeom prst="rect">
          <a:avLst/>
        </a:prstGeom>
        <a:noFill/>
        <a:ln w="1">
          <a:noFill/>
          <a:miter lim="800000"/>
          <a:headEnd/>
          <a:tailEnd/>
        </a:ln>
      </xdr:spPr>
      <xdr:txBody>
        <a:bodyPr vertOverflow="clip" wrap="square" lIns="27432" tIns="22860" rIns="0" bIns="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0" y="438149"/>
          <a:ext cx="2400300" cy="8191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6">
          <a:extLst>
            <a:ext uri="{FF2B5EF4-FFF2-40B4-BE49-F238E27FC236}">
              <a16:creationId xmlns:a16="http://schemas.microsoft.com/office/drawing/2014/main" id="{00000000-0008-0000-0700-000002000000}"/>
            </a:ext>
          </a:extLst>
        </xdr:cNvPr>
        <xdr:cNvSpPr txBox="1">
          <a:spLocks noChangeArrowheads="1"/>
        </xdr:cNvSpPr>
      </xdr:nvSpPr>
      <xdr:spPr bwMode="auto">
        <a:xfrm>
          <a:off x="7800975"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118872" tIns="105156" rIns="118872" bIns="105156" anchor="ctr" upright="1"/>
        <a:lstStyle/>
        <a:p>
          <a:pPr algn="ctr" rtl="0">
            <a:defRPr sz="1000"/>
          </a:pPr>
          <a:r>
            <a:rPr lang="de-DE" sz="7000" b="1" i="0" u="none" strike="noStrike" baseline="0">
              <a:solidFill>
                <a:srgbClr val="000000"/>
              </a:solidFill>
              <a:latin typeface="Times"/>
              <a:cs typeface="Times"/>
            </a:rPr>
            <a:t>D</a:t>
          </a:r>
        </a:p>
        <a:p>
          <a:pPr algn="ctr" rtl="0">
            <a:defRPr sz="1000"/>
          </a:pPr>
          <a:endParaRPr lang="de-DE" sz="7000" b="1" i="0" u="none" strike="noStrike" baseline="0">
            <a:solidFill>
              <a:srgbClr val="000000"/>
            </a:solidFill>
            <a:latin typeface="Times"/>
            <a:cs typeface="Times"/>
          </a:endParaRPr>
        </a:p>
      </xdr:txBody>
    </xdr:sp>
    <xdr:clientData/>
  </xdr:twoCellAnchor>
  <xdr:twoCellAnchor>
    <xdr:from>
      <xdr:col>0</xdr:col>
      <xdr:colOff>0</xdr:colOff>
      <xdr:row>2</xdr:row>
      <xdr:rowOff>0</xdr:rowOff>
    </xdr:from>
    <xdr:to>
      <xdr:col>1</xdr:col>
      <xdr:colOff>0</xdr:colOff>
      <xdr:row>4</xdr:row>
      <xdr:rowOff>0</xdr:rowOff>
    </xdr:to>
    <xdr:sp macro="" textlink="">
      <xdr:nvSpPr>
        <xdr:cNvPr id="3" name="Text 1">
          <a:extLst>
            <a:ext uri="{FF2B5EF4-FFF2-40B4-BE49-F238E27FC236}">
              <a16:creationId xmlns:a16="http://schemas.microsoft.com/office/drawing/2014/main" id="{00000000-0008-0000-0700-000003000000}"/>
            </a:ext>
          </a:extLst>
        </xdr:cNvPr>
        <xdr:cNvSpPr txBox="1">
          <a:spLocks noChangeArrowheads="1"/>
        </xdr:cNvSpPr>
      </xdr:nvSpPr>
      <xdr:spPr bwMode="auto">
        <a:xfrm>
          <a:off x="0" y="400050"/>
          <a:ext cx="200025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685925" y="200025"/>
          <a:ext cx="6572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700-000003000000}"/>
            </a:ext>
          </a:extLst>
        </xdr:cNvPr>
        <xdr:cNvSpPr txBox="1">
          <a:spLocks noChangeArrowheads="1"/>
        </xdr:cNvSpPr>
      </xdr:nvSpPr>
      <xdr:spPr bwMode="auto">
        <a:xfrm>
          <a:off x="0" y="200025"/>
          <a:ext cx="1685925"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xdr:row>
      <xdr:rowOff>0</xdr:rowOff>
    </xdr:from>
    <xdr:to>
      <xdr:col>6</xdr:col>
      <xdr:colOff>0</xdr:colOff>
      <xdr:row>4</xdr:row>
      <xdr:rowOff>0</xdr:rowOff>
    </xdr:to>
    <xdr:sp macro="" textlink="">
      <xdr:nvSpPr>
        <xdr:cNvPr id="8" name="Text 1">
          <a:extLst>
            <a:ext uri="{FF2B5EF4-FFF2-40B4-BE49-F238E27FC236}">
              <a16:creationId xmlns:a16="http://schemas.microsoft.com/office/drawing/2014/main" id="{00000000-0008-0000-2700-000008000000}"/>
            </a:ext>
          </a:extLst>
        </xdr:cNvPr>
        <xdr:cNvSpPr txBox="1">
          <a:spLocks noChangeArrowheads="1"/>
        </xdr:cNvSpPr>
      </xdr:nvSpPr>
      <xdr:spPr bwMode="auto">
        <a:xfrm>
          <a:off x="4286250" y="400050"/>
          <a:ext cx="952500" cy="80010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2)</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xdr:col>
      <xdr:colOff>0</xdr:colOff>
      <xdr:row>30</xdr:row>
      <xdr:rowOff>0</xdr:rowOff>
    </xdr:from>
    <xdr:to>
      <xdr:col>2</xdr:col>
      <xdr:colOff>0</xdr:colOff>
      <xdr:row>32</xdr:row>
      <xdr:rowOff>0</xdr:rowOff>
    </xdr:to>
    <xdr:sp macro="" textlink="">
      <xdr:nvSpPr>
        <xdr:cNvPr id="10" name="Text 1">
          <a:extLst>
            <a:ext uri="{FF2B5EF4-FFF2-40B4-BE49-F238E27FC236}">
              <a16:creationId xmlns:a16="http://schemas.microsoft.com/office/drawing/2014/main" id="{00000000-0008-0000-2700-00000A000000}"/>
            </a:ext>
          </a:extLst>
        </xdr:cNvPr>
        <xdr:cNvSpPr txBox="1">
          <a:spLocks noChangeArrowheads="1"/>
        </xdr:cNvSpPr>
      </xdr:nvSpPr>
      <xdr:spPr bwMode="auto">
        <a:xfrm>
          <a:off x="4762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insgesamt</a:t>
          </a:r>
        </a:p>
      </xdr:txBody>
    </xdr:sp>
    <xdr:clientData/>
  </xdr:twoCellAnchor>
  <xdr:twoCellAnchor>
    <xdr:from>
      <xdr:col>0</xdr:col>
      <xdr:colOff>0</xdr:colOff>
      <xdr:row>30</xdr:row>
      <xdr:rowOff>0</xdr:rowOff>
    </xdr:from>
    <xdr:to>
      <xdr:col>1</xdr:col>
      <xdr:colOff>0</xdr:colOff>
      <xdr:row>33</xdr:row>
      <xdr:rowOff>0</xdr:rowOff>
    </xdr:to>
    <xdr:sp macro="" textlink="">
      <xdr:nvSpPr>
        <xdr:cNvPr id="11" name="Text 1">
          <a:extLst>
            <a:ext uri="{FF2B5EF4-FFF2-40B4-BE49-F238E27FC236}">
              <a16:creationId xmlns:a16="http://schemas.microsoft.com/office/drawing/2014/main" id="{00000000-0008-0000-2700-00000B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30</xdr:row>
      <xdr:rowOff>0</xdr:rowOff>
    </xdr:from>
    <xdr:to>
      <xdr:col>6</xdr:col>
      <xdr:colOff>0</xdr:colOff>
      <xdr:row>32</xdr:row>
      <xdr:rowOff>0</xdr:rowOff>
    </xdr:to>
    <xdr:sp macro="" textlink="">
      <xdr:nvSpPr>
        <xdr:cNvPr id="12" name="Text 1">
          <a:extLst>
            <a:ext uri="{FF2B5EF4-FFF2-40B4-BE49-F238E27FC236}">
              <a16:creationId xmlns:a16="http://schemas.microsoft.com/office/drawing/2014/main" id="{00000000-0008-0000-2700-00000C000000}"/>
            </a:ext>
          </a:extLst>
        </xdr:cNvPr>
        <xdr:cNvSpPr txBox="1">
          <a:spLocks noChangeArrowheads="1"/>
        </xdr:cNvSpPr>
      </xdr:nvSpPr>
      <xdr:spPr bwMode="auto">
        <a:xfrm>
          <a:off x="4286250" y="400050"/>
          <a:ext cx="952500" cy="800100"/>
        </a:xfrm>
        <a:prstGeom prst="rect">
          <a:avLst/>
        </a:prstGeom>
        <a:noFill/>
        <a:ln w="1">
          <a:noFill/>
          <a:miter lim="800000"/>
          <a:headEnd/>
          <a:tailEnd/>
        </a:ln>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2)</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5</xdr:row>
      <xdr:rowOff>0</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866775" y="400050"/>
          <a:ext cx="866775"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Heizöl insgesamt</a:t>
          </a:r>
        </a:p>
      </xdr:txBody>
    </xdr:sp>
    <xdr:clientData/>
  </xdr:twoCellAnchor>
  <xdr:twoCellAnchor>
    <xdr:from>
      <xdr:col>0</xdr:col>
      <xdr:colOff>0</xdr:colOff>
      <xdr:row>2</xdr:row>
      <xdr:rowOff>0</xdr:rowOff>
    </xdr:from>
    <xdr:to>
      <xdr:col>1</xdr:col>
      <xdr:colOff>0</xdr:colOff>
      <xdr:row>6</xdr:row>
      <xdr:rowOff>0</xdr:rowOff>
    </xdr:to>
    <xdr:sp macro="" textlink="">
      <xdr:nvSpPr>
        <xdr:cNvPr id="3" name="Text 1">
          <a:extLst>
            <a:ext uri="{FF2B5EF4-FFF2-40B4-BE49-F238E27FC236}">
              <a16:creationId xmlns:a16="http://schemas.microsoft.com/office/drawing/2014/main" id="{00000000-0008-0000-2800-000003000000}"/>
            </a:ext>
          </a:extLst>
        </xdr:cNvPr>
        <xdr:cNvSpPr txBox="1">
          <a:spLocks noChangeArrowheads="1"/>
        </xdr:cNvSpPr>
      </xdr:nvSpPr>
      <xdr:spPr bwMode="auto">
        <a:xfrm>
          <a:off x="0" y="400050"/>
          <a:ext cx="8667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15</xdr:col>
      <xdr:colOff>0</xdr:colOff>
      <xdr:row>2</xdr:row>
      <xdr:rowOff>0</xdr:rowOff>
    </xdr:from>
    <xdr:to>
      <xdr:col>16</xdr:col>
      <xdr:colOff>0</xdr:colOff>
      <xdr:row>5</xdr:row>
      <xdr:rowOff>0</xdr:rowOff>
    </xdr:to>
    <xdr:sp macro="" textlink="">
      <xdr:nvSpPr>
        <xdr:cNvPr id="4" name="Text 1">
          <a:extLst>
            <a:ext uri="{FF2B5EF4-FFF2-40B4-BE49-F238E27FC236}">
              <a16:creationId xmlns:a16="http://schemas.microsoft.com/office/drawing/2014/main" id="{00000000-0008-0000-2800-000004000000}"/>
            </a:ext>
          </a:extLst>
        </xdr:cNvPr>
        <xdr:cNvSpPr txBox="1">
          <a:spLocks noChangeArrowheads="1"/>
        </xdr:cNvSpPr>
      </xdr:nvSpPr>
      <xdr:spPr bwMode="auto">
        <a:xfrm>
          <a:off x="13001625" y="400050"/>
          <a:ext cx="866775" cy="60007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2) </a:t>
          </a:r>
        </a:p>
        <a:p>
          <a:pPr algn="ctr" rtl="0">
            <a:lnSpc>
              <a:spcPts val="1100"/>
            </a:lnSpc>
            <a:defRPr sz="1000"/>
          </a:pPr>
          <a:r>
            <a:rPr lang="de-DE" sz="1000" b="0" i="1" u="none" strike="noStrike" baseline="0">
              <a:solidFill>
                <a:srgbClr val="000000"/>
              </a:solidFill>
              <a:latin typeface="Arial"/>
              <a:cs typeface="Arial"/>
            </a:rPr>
            <a:t>Heizöl insgesamt</a:t>
          </a:r>
        </a:p>
      </xdr:txBody>
    </xdr:sp>
    <xdr:clientData/>
  </xdr:twoCellAnchor>
  <xdr:twoCellAnchor>
    <xdr:from>
      <xdr:col>14</xdr:col>
      <xdr:colOff>0</xdr:colOff>
      <xdr:row>2</xdr:row>
      <xdr:rowOff>0</xdr:rowOff>
    </xdr:from>
    <xdr:to>
      <xdr:col>15</xdr:col>
      <xdr:colOff>0</xdr:colOff>
      <xdr:row>6</xdr:row>
      <xdr:rowOff>0</xdr:rowOff>
    </xdr:to>
    <xdr:sp macro="" textlink="">
      <xdr:nvSpPr>
        <xdr:cNvPr id="5" name="Text 1">
          <a:extLst>
            <a:ext uri="{FF2B5EF4-FFF2-40B4-BE49-F238E27FC236}">
              <a16:creationId xmlns:a16="http://schemas.microsoft.com/office/drawing/2014/main" id="{00000000-0008-0000-2800-000005000000}"/>
            </a:ext>
          </a:extLst>
        </xdr:cNvPr>
        <xdr:cNvSpPr txBox="1">
          <a:spLocks noChangeArrowheads="1"/>
        </xdr:cNvSpPr>
      </xdr:nvSpPr>
      <xdr:spPr bwMode="auto">
        <a:xfrm>
          <a:off x="12134850" y="400050"/>
          <a:ext cx="8667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31</xdr:row>
      <xdr:rowOff>0</xdr:rowOff>
    </xdr:from>
    <xdr:to>
      <xdr:col>2</xdr:col>
      <xdr:colOff>0</xdr:colOff>
      <xdr:row>34</xdr:row>
      <xdr:rowOff>0</xdr:rowOff>
    </xdr:to>
    <xdr:sp macro="" textlink="">
      <xdr:nvSpPr>
        <xdr:cNvPr id="6" name="Text 1">
          <a:extLst>
            <a:ext uri="{FF2B5EF4-FFF2-40B4-BE49-F238E27FC236}">
              <a16:creationId xmlns:a16="http://schemas.microsoft.com/office/drawing/2014/main" id="{00000000-0008-0000-2800-000006000000}"/>
            </a:ext>
          </a:extLst>
        </xdr:cNvPr>
        <xdr:cNvSpPr txBox="1">
          <a:spLocks noChangeArrowheads="1"/>
        </xdr:cNvSpPr>
      </xdr:nvSpPr>
      <xdr:spPr bwMode="auto">
        <a:xfrm>
          <a:off x="476250" y="400050"/>
          <a:ext cx="66675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Heizöl insgesamt</a:t>
          </a:r>
        </a:p>
      </xdr:txBody>
    </xdr:sp>
    <xdr:clientData/>
  </xdr:twoCellAnchor>
  <xdr:twoCellAnchor>
    <xdr:from>
      <xdr:col>0</xdr:col>
      <xdr:colOff>0</xdr:colOff>
      <xdr:row>31</xdr:row>
      <xdr:rowOff>0</xdr:rowOff>
    </xdr:from>
    <xdr:to>
      <xdr:col>1</xdr:col>
      <xdr:colOff>0</xdr:colOff>
      <xdr:row>35</xdr:row>
      <xdr:rowOff>0</xdr:rowOff>
    </xdr:to>
    <xdr:sp macro="" textlink="">
      <xdr:nvSpPr>
        <xdr:cNvPr id="7" name="Text 1">
          <a:extLst>
            <a:ext uri="{FF2B5EF4-FFF2-40B4-BE49-F238E27FC236}">
              <a16:creationId xmlns:a16="http://schemas.microsoft.com/office/drawing/2014/main" id="{00000000-0008-0000-2800-000007000000}"/>
            </a:ext>
          </a:extLst>
        </xdr:cNvPr>
        <xdr:cNvSpPr txBox="1">
          <a:spLocks noChangeArrowheads="1"/>
        </xdr:cNvSpPr>
      </xdr:nvSpPr>
      <xdr:spPr bwMode="auto">
        <a:xfrm>
          <a:off x="0" y="400050"/>
          <a:ext cx="476250" cy="14001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15</xdr:col>
      <xdr:colOff>0</xdr:colOff>
      <xdr:row>31</xdr:row>
      <xdr:rowOff>0</xdr:rowOff>
    </xdr:from>
    <xdr:to>
      <xdr:col>16</xdr:col>
      <xdr:colOff>0</xdr:colOff>
      <xdr:row>34</xdr:row>
      <xdr:rowOff>0</xdr:rowOff>
    </xdr:to>
    <xdr:sp macro="" textlink="">
      <xdr:nvSpPr>
        <xdr:cNvPr id="8" name="Text 1">
          <a:extLst>
            <a:ext uri="{FF2B5EF4-FFF2-40B4-BE49-F238E27FC236}">
              <a16:creationId xmlns:a16="http://schemas.microsoft.com/office/drawing/2014/main" id="{00000000-0008-0000-2800-000008000000}"/>
            </a:ext>
          </a:extLst>
        </xdr:cNvPr>
        <xdr:cNvSpPr txBox="1">
          <a:spLocks noChangeArrowheads="1"/>
        </xdr:cNvSpPr>
      </xdr:nvSpPr>
      <xdr:spPr bwMode="auto">
        <a:xfrm>
          <a:off x="9048750" y="400050"/>
          <a:ext cx="666750" cy="120015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2)</a:t>
          </a:r>
          <a:endParaRPr lang="de-DE" sz="1000" b="0" i="1" u="none" strike="noStrike" baseline="0">
            <a:solidFill>
              <a:srgbClr val="000000"/>
            </a:solidFill>
            <a:latin typeface="Arial"/>
            <a:cs typeface="Arial"/>
          </a:endParaRPr>
        </a:p>
        <a:p>
          <a:pPr algn="ctr" rtl="0">
            <a:lnSpc>
              <a:spcPts val="1100"/>
            </a:lnSpc>
            <a:defRPr sz="1000"/>
          </a:pPr>
          <a:r>
            <a:rPr lang="de-DE" sz="1000" b="0" i="1" u="none" strike="noStrike" baseline="0">
              <a:solidFill>
                <a:srgbClr val="000000"/>
              </a:solidFill>
              <a:latin typeface="Arial"/>
              <a:cs typeface="Arial"/>
            </a:rPr>
            <a:t>Heizöl insgesamt</a:t>
          </a:r>
          <a:endParaRPr lang="de-DE" sz="1000" b="0" i="1" u="none" strike="noStrike" baseline="30000">
            <a:solidFill>
              <a:srgbClr val="000000"/>
            </a:solidFill>
            <a:latin typeface="Arial"/>
            <a:cs typeface="Arial"/>
          </a:endParaRPr>
        </a:p>
      </xdr:txBody>
    </xdr:sp>
    <xdr:clientData/>
  </xdr:twoCellAnchor>
  <xdr:twoCellAnchor>
    <xdr:from>
      <xdr:col>14</xdr:col>
      <xdr:colOff>0</xdr:colOff>
      <xdr:row>31</xdr:row>
      <xdr:rowOff>0</xdr:rowOff>
    </xdr:from>
    <xdr:to>
      <xdr:col>15</xdr:col>
      <xdr:colOff>0</xdr:colOff>
      <xdr:row>35</xdr:row>
      <xdr:rowOff>0</xdr:rowOff>
    </xdr:to>
    <xdr:sp macro="" textlink="">
      <xdr:nvSpPr>
        <xdr:cNvPr id="9" name="Text 1">
          <a:extLst>
            <a:ext uri="{FF2B5EF4-FFF2-40B4-BE49-F238E27FC236}">
              <a16:creationId xmlns:a16="http://schemas.microsoft.com/office/drawing/2014/main" id="{00000000-0008-0000-2800-000009000000}"/>
            </a:ext>
          </a:extLst>
        </xdr:cNvPr>
        <xdr:cNvSpPr txBox="1">
          <a:spLocks noChangeArrowheads="1"/>
        </xdr:cNvSpPr>
      </xdr:nvSpPr>
      <xdr:spPr bwMode="auto">
        <a:xfrm>
          <a:off x="8572500" y="400050"/>
          <a:ext cx="476250" cy="14001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2900-000002000000}"/>
            </a:ext>
          </a:extLst>
        </xdr:cNvPr>
        <xdr:cNvSpPr txBox="1">
          <a:spLocks noChangeArrowheads="1"/>
        </xdr:cNvSpPr>
      </xdr:nvSpPr>
      <xdr:spPr bwMode="auto">
        <a:xfrm>
          <a:off x="0" y="600075"/>
          <a:ext cx="3190875"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0</xdr:colOff>
      <xdr:row>4</xdr:row>
      <xdr:rowOff>0</xdr:rowOff>
    </xdr:to>
    <xdr:sp macro="" textlink="">
      <xdr:nvSpPr>
        <xdr:cNvPr id="2" name="Text 1">
          <a:extLst>
            <a:ext uri="{FF2B5EF4-FFF2-40B4-BE49-F238E27FC236}">
              <a16:creationId xmlns:a16="http://schemas.microsoft.com/office/drawing/2014/main" id="{00000000-0008-0000-2A00-000002000000}"/>
            </a:ext>
          </a:extLst>
        </xdr:cNvPr>
        <xdr:cNvSpPr txBox="1">
          <a:spLocks noChangeArrowheads="1"/>
        </xdr:cNvSpPr>
      </xdr:nvSpPr>
      <xdr:spPr bwMode="auto">
        <a:xfrm>
          <a:off x="590550" y="200025"/>
          <a:ext cx="7620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Steinkohlen</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A00-000003000000}"/>
            </a:ext>
          </a:extLst>
        </xdr:cNvPr>
        <xdr:cNvSpPr txBox="1">
          <a:spLocks noChangeArrowheads="1"/>
        </xdr:cNvSpPr>
      </xdr:nvSpPr>
      <xdr:spPr bwMode="auto">
        <a:xfrm>
          <a:off x="0" y="20002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xdr:row>
      <xdr:rowOff>0</xdr:rowOff>
    </xdr:from>
    <xdr:to>
      <xdr:col>6</xdr:col>
      <xdr:colOff>0</xdr:colOff>
      <xdr:row>4</xdr:row>
      <xdr:rowOff>0</xdr:rowOff>
    </xdr:to>
    <xdr:sp macro="" textlink="">
      <xdr:nvSpPr>
        <xdr:cNvPr id="4" name="Text 1">
          <a:extLst>
            <a:ext uri="{FF2B5EF4-FFF2-40B4-BE49-F238E27FC236}">
              <a16:creationId xmlns:a16="http://schemas.microsoft.com/office/drawing/2014/main" id="{00000000-0008-0000-2A00-000004000000}"/>
            </a:ext>
          </a:extLst>
        </xdr:cNvPr>
        <xdr:cNvSpPr txBox="1">
          <a:spLocks noChangeArrowheads="1"/>
        </xdr:cNvSpPr>
      </xdr:nvSpPr>
      <xdr:spPr bwMode="auto">
        <a:xfrm>
          <a:off x="3638550" y="200025"/>
          <a:ext cx="7620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Braunkohlen</a:t>
          </a:r>
        </a:p>
      </xdr:txBody>
    </xdr:sp>
    <xdr:clientData/>
  </xdr:twoCellAnchor>
  <xdr:twoCellAnchor>
    <xdr:from>
      <xdr:col>1</xdr:col>
      <xdr:colOff>0</xdr:colOff>
      <xdr:row>2</xdr:row>
      <xdr:rowOff>0</xdr:rowOff>
    </xdr:from>
    <xdr:to>
      <xdr:col>2</xdr:col>
      <xdr:colOff>0</xdr:colOff>
      <xdr:row>4</xdr:row>
      <xdr:rowOff>0</xdr:rowOff>
    </xdr:to>
    <xdr:sp macro="" textlink="">
      <xdr:nvSpPr>
        <xdr:cNvPr id="6" name="Text 1">
          <a:extLst>
            <a:ext uri="{FF2B5EF4-FFF2-40B4-BE49-F238E27FC236}">
              <a16:creationId xmlns:a16="http://schemas.microsoft.com/office/drawing/2014/main" id="{00000000-0008-0000-2A00-000006000000}"/>
            </a:ext>
          </a:extLst>
        </xdr:cNvPr>
        <xdr:cNvSpPr txBox="1">
          <a:spLocks noChangeArrowheads="1"/>
        </xdr:cNvSpPr>
      </xdr:nvSpPr>
      <xdr:spPr bwMode="auto">
        <a:xfrm>
          <a:off x="1181100" y="200025"/>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2</xdr:col>
      <xdr:colOff>0</xdr:colOff>
      <xdr:row>30</xdr:row>
      <xdr:rowOff>0</xdr:rowOff>
    </xdr:from>
    <xdr:to>
      <xdr:col>3</xdr:col>
      <xdr:colOff>0</xdr:colOff>
      <xdr:row>32</xdr:row>
      <xdr:rowOff>0</xdr:rowOff>
    </xdr:to>
    <xdr:sp macro="" textlink="">
      <xdr:nvSpPr>
        <xdr:cNvPr id="7" name="Text 1">
          <a:extLst>
            <a:ext uri="{FF2B5EF4-FFF2-40B4-BE49-F238E27FC236}">
              <a16:creationId xmlns:a16="http://schemas.microsoft.com/office/drawing/2014/main" id="{00000000-0008-0000-2A00-000007000000}"/>
            </a:ext>
          </a:extLst>
        </xdr:cNvPr>
        <xdr:cNvSpPr txBox="1">
          <a:spLocks noChangeArrowheads="1"/>
        </xdr:cNvSpPr>
      </xdr:nvSpPr>
      <xdr:spPr bwMode="auto">
        <a:xfrm>
          <a:off x="14287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Steinkohlen</a:t>
          </a:r>
        </a:p>
      </xdr:txBody>
    </xdr:sp>
    <xdr:clientData/>
  </xdr:twoCellAnchor>
  <xdr:twoCellAnchor>
    <xdr:from>
      <xdr:col>0</xdr:col>
      <xdr:colOff>0</xdr:colOff>
      <xdr:row>30</xdr:row>
      <xdr:rowOff>0</xdr:rowOff>
    </xdr:from>
    <xdr:to>
      <xdr:col>1</xdr:col>
      <xdr:colOff>0</xdr:colOff>
      <xdr:row>33</xdr:row>
      <xdr:rowOff>0</xdr:rowOff>
    </xdr:to>
    <xdr:sp macro="" textlink="">
      <xdr:nvSpPr>
        <xdr:cNvPr id="8" name="Text 1">
          <a:extLst>
            <a:ext uri="{FF2B5EF4-FFF2-40B4-BE49-F238E27FC236}">
              <a16:creationId xmlns:a16="http://schemas.microsoft.com/office/drawing/2014/main" id="{00000000-0008-0000-2A00-000008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30</xdr:row>
      <xdr:rowOff>0</xdr:rowOff>
    </xdr:from>
    <xdr:to>
      <xdr:col>6</xdr:col>
      <xdr:colOff>0</xdr:colOff>
      <xdr:row>32</xdr:row>
      <xdr:rowOff>0</xdr:rowOff>
    </xdr:to>
    <xdr:sp macro="" textlink="">
      <xdr:nvSpPr>
        <xdr:cNvPr id="9" name="Text 1">
          <a:extLst>
            <a:ext uri="{FF2B5EF4-FFF2-40B4-BE49-F238E27FC236}">
              <a16:creationId xmlns:a16="http://schemas.microsoft.com/office/drawing/2014/main" id="{00000000-0008-0000-2A00-000009000000}"/>
            </a:ext>
          </a:extLst>
        </xdr:cNvPr>
        <xdr:cNvSpPr txBox="1">
          <a:spLocks noChangeArrowheads="1"/>
        </xdr:cNvSpPr>
      </xdr:nvSpPr>
      <xdr:spPr bwMode="auto">
        <a:xfrm>
          <a:off x="42862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Braunkohlen</a:t>
          </a:r>
        </a:p>
      </xdr:txBody>
    </xdr:sp>
    <xdr:clientData/>
  </xdr:twoCellAnchor>
  <xdr:twoCellAnchor>
    <xdr:from>
      <xdr:col>1</xdr:col>
      <xdr:colOff>0</xdr:colOff>
      <xdr:row>30</xdr:row>
      <xdr:rowOff>0</xdr:rowOff>
    </xdr:from>
    <xdr:to>
      <xdr:col>2</xdr:col>
      <xdr:colOff>0</xdr:colOff>
      <xdr:row>32</xdr:row>
      <xdr:rowOff>0</xdr:rowOff>
    </xdr:to>
    <xdr:sp macro="" textlink="">
      <xdr:nvSpPr>
        <xdr:cNvPr id="10" name="Text 1">
          <a:extLst>
            <a:ext uri="{FF2B5EF4-FFF2-40B4-BE49-F238E27FC236}">
              <a16:creationId xmlns:a16="http://schemas.microsoft.com/office/drawing/2014/main" id="{00000000-0008-0000-2A00-00000A000000}"/>
            </a:ext>
          </a:extLst>
        </xdr:cNvPr>
        <xdr:cNvSpPr txBox="1">
          <a:spLocks noChangeArrowheads="1"/>
        </xdr:cNvSpPr>
      </xdr:nvSpPr>
      <xdr:spPr bwMode="auto">
        <a:xfrm>
          <a:off x="4762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0</xdr:colOff>
      <xdr:row>4</xdr:row>
      <xdr:rowOff>0</xdr:rowOff>
    </xdr:to>
    <xdr:sp macro="" textlink="">
      <xdr:nvSpPr>
        <xdr:cNvPr id="2" name="Text 1">
          <a:extLst>
            <a:ext uri="{FF2B5EF4-FFF2-40B4-BE49-F238E27FC236}">
              <a16:creationId xmlns:a16="http://schemas.microsoft.com/office/drawing/2014/main" id="{00000000-0008-0000-2B00-000002000000}"/>
            </a:ext>
          </a:extLst>
        </xdr:cNvPr>
        <xdr:cNvSpPr txBox="1">
          <a:spLocks noChangeArrowheads="1"/>
        </xdr:cNvSpPr>
      </xdr:nvSpPr>
      <xdr:spPr bwMode="auto">
        <a:xfrm>
          <a:off x="144780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Elektrizitäts- und Heizwerke</a:t>
          </a:r>
          <a:r>
            <a:rPr lang="de-DE" sz="1000" b="0" i="1" u="none" strike="noStrike" baseline="30000">
              <a:solidFill>
                <a:srgbClr val="000000"/>
              </a:solidFill>
              <a:latin typeface="Arial"/>
              <a:cs typeface="Arial"/>
            </a:rPr>
            <a:t>1)</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B00-000003000000}"/>
            </a:ext>
          </a:extLst>
        </xdr:cNvPr>
        <xdr:cNvSpPr txBox="1">
          <a:spLocks noChangeArrowheads="1"/>
        </xdr:cNvSpPr>
      </xdr:nvSpPr>
      <xdr:spPr bwMode="auto">
        <a:xfrm>
          <a:off x="0" y="20002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xdr:row>
      <xdr:rowOff>0</xdr:rowOff>
    </xdr:from>
    <xdr:to>
      <xdr:col>6</xdr:col>
      <xdr:colOff>0</xdr:colOff>
      <xdr:row>4</xdr:row>
      <xdr:rowOff>0</xdr:rowOff>
    </xdr:to>
    <xdr:sp macro="" textlink="">
      <xdr:nvSpPr>
        <xdr:cNvPr id="4" name="Text 1">
          <a:extLst>
            <a:ext uri="{FF2B5EF4-FFF2-40B4-BE49-F238E27FC236}">
              <a16:creationId xmlns:a16="http://schemas.microsoft.com/office/drawing/2014/main" id="{00000000-0008-0000-2B00-000004000000}"/>
            </a:ext>
          </a:extLst>
        </xdr:cNvPr>
        <xdr:cNvSpPr txBox="1">
          <a:spLocks noChangeArrowheads="1"/>
        </xdr:cNvSpPr>
      </xdr:nvSpPr>
      <xdr:spPr bwMode="auto">
        <a:xfrm>
          <a:off x="401955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Verarbeiten-des Gewerbe</a:t>
          </a:r>
        </a:p>
      </xdr:txBody>
    </xdr:sp>
    <xdr:clientData/>
  </xdr:twoCellAnchor>
  <xdr:twoCellAnchor>
    <xdr:from>
      <xdr:col>1</xdr:col>
      <xdr:colOff>0</xdr:colOff>
      <xdr:row>2</xdr:row>
      <xdr:rowOff>0</xdr:rowOff>
    </xdr:from>
    <xdr:to>
      <xdr:col>2</xdr:col>
      <xdr:colOff>0</xdr:colOff>
      <xdr:row>4</xdr:row>
      <xdr:rowOff>0</xdr:rowOff>
    </xdr:to>
    <xdr:sp macro="" textlink="">
      <xdr:nvSpPr>
        <xdr:cNvPr id="5" name="Text 1">
          <a:extLst>
            <a:ext uri="{FF2B5EF4-FFF2-40B4-BE49-F238E27FC236}">
              <a16:creationId xmlns:a16="http://schemas.microsoft.com/office/drawing/2014/main" id="{00000000-0008-0000-2B00-000005000000}"/>
            </a:ext>
          </a:extLst>
        </xdr:cNvPr>
        <xdr:cNvSpPr txBox="1">
          <a:spLocks noChangeArrowheads="1"/>
        </xdr:cNvSpPr>
      </xdr:nvSpPr>
      <xdr:spPr bwMode="auto">
        <a:xfrm>
          <a:off x="59055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r>
            <a:rPr lang="de-DE" sz="1000" b="0" i="1" u="none" strike="noStrike" baseline="30000">
              <a:solidFill>
                <a:srgbClr val="000000"/>
              </a:solidFill>
              <a:latin typeface="Arial"/>
              <a:cs typeface="Arial"/>
            </a:rPr>
            <a:t>1)</a:t>
          </a:r>
        </a:p>
      </xdr:txBody>
    </xdr:sp>
    <xdr:clientData/>
  </xdr:twoCellAnchor>
  <xdr:twoCellAnchor>
    <xdr:from>
      <xdr:col>8</xdr:col>
      <xdr:colOff>0</xdr:colOff>
      <xdr:row>2</xdr:row>
      <xdr:rowOff>0</xdr:rowOff>
    </xdr:from>
    <xdr:to>
      <xdr:col>9</xdr:col>
      <xdr:colOff>0</xdr:colOff>
      <xdr:row>4</xdr:row>
      <xdr:rowOff>0</xdr:rowOff>
    </xdr:to>
    <xdr:sp macro="" textlink="">
      <xdr:nvSpPr>
        <xdr:cNvPr id="6" name="Text 1">
          <a:extLst>
            <a:ext uri="{FF2B5EF4-FFF2-40B4-BE49-F238E27FC236}">
              <a16:creationId xmlns:a16="http://schemas.microsoft.com/office/drawing/2014/main" id="{00000000-0008-0000-2B00-000006000000}"/>
            </a:ext>
          </a:extLst>
        </xdr:cNvPr>
        <xdr:cNvSpPr txBox="1">
          <a:spLocks noChangeArrowheads="1"/>
        </xdr:cNvSpPr>
      </xdr:nvSpPr>
      <xdr:spPr bwMode="auto">
        <a:xfrm>
          <a:off x="401955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Haushalte und sonstige Verbraucher</a:t>
          </a:r>
        </a:p>
      </xdr:txBody>
    </xdr:sp>
    <xdr:clientData/>
  </xdr:twoCellAnchor>
  <xdr:twoCellAnchor>
    <xdr:from>
      <xdr:col>2</xdr:col>
      <xdr:colOff>0</xdr:colOff>
      <xdr:row>29</xdr:row>
      <xdr:rowOff>0</xdr:rowOff>
    </xdr:from>
    <xdr:to>
      <xdr:col>3</xdr:col>
      <xdr:colOff>0</xdr:colOff>
      <xdr:row>31</xdr:row>
      <xdr:rowOff>0</xdr:rowOff>
    </xdr:to>
    <xdr:sp macro="" textlink="">
      <xdr:nvSpPr>
        <xdr:cNvPr id="7" name="Text 1">
          <a:extLst>
            <a:ext uri="{FF2B5EF4-FFF2-40B4-BE49-F238E27FC236}">
              <a16:creationId xmlns:a16="http://schemas.microsoft.com/office/drawing/2014/main" id="{00000000-0008-0000-2B00-000007000000}"/>
            </a:ext>
          </a:extLst>
        </xdr:cNvPr>
        <xdr:cNvSpPr txBox="1">
          <a:spLocks noChangeArrowheads="1"/>
        </xdr:cNvSpPr>
      </xdr:nvSpPr>
      <xdr:spPr bwMode="auto">
        <a:xfrm>
          <a:off x="1238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Elektrizitäts- und Heizwerke</a:t>
          </a:r>
          <a:endParaRPr lang="de-DE" sz="1000" b="0" i="1" u="none" strike="noStrike" baseline="30000">
            <a:solidFill>
              <a:srgbClr val="000000"/>
            </a:solidFill>
            <a:latin typeface="Arial"/>
            <a:cs typeface="Arial"/>
          </a:endParaRPr>
        </a:p>
      </xdr:txBody>
    </xdr:sp>
    <xdr:clientData/>
  </xdr:twoCellAnchor>
  <xdr:twoCellAnchor>
    <xdr:from>
      <xdr:col>0</xdr:col>
      <xdr:colOff>0</xdr:colOff>
      <xdr:row>29</xdr:row>
      <xdr:rowOff>0</xdr:rowOff>
    </xdr:from>
    <xdr:to>
      <xdr:col>1</xdr:col>
      <xdr:colOff>0</xdr:colOff>
      <xdr:row>32</xdr:row>
      <xdr:rowOff>0</xdr:rowOff>
    </xdr:to>
    <xdr:sp macro="" textlink="">
      <xdr:nvSpPr>
        <xdr:cNvPr id="8" name="Text 1">
          <a:extLst>
            <a:ext uri="{FF2B5EF4-FFF2-40B4-BE49-F238E27FC236}">
              <a16:creationId xmlns:a16="http://schemas.microsoft.com/office/drawing/2014/main" id="{00000000-0008-0000-2B00-000008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29</xdr:row>
      <xdr:rowOff>0</xdr:rowOff>
    </xdr:from>
    <xdr:to>
      <xdr:col>6</xdr:col>
      <xdr:colOff>0</xdr:colOff>
      <xdr:row>31</xdr:row>
      <xdr:rowOff>0</xdr:rowOff>
    </xdr:to>
    <xdr:sp macro="" textlink="">
      <xdr:nvSpPr>
        <xdr:cNvPr id="9" name="Text 1">
          <a:extLst>
            <a:ext uri="{FF2B5EF4-FFF2-40B4-BE49-F238E27FC236}">
              <a16:creationId xmlns:a16="http://schemas.microsoft.com/office/drawing/2014/main" id="{00000000-0008-0000-2B00-000009000000}"/>
            </a:ext>
          </a:extLst>
        </xdr:cNvPr>
        <xdr:cNvSpPr txBox="1">
          <a:spLocks noChangeArrowheads="1"/>
        </xdr:cNvSpPr>
      </xdr:nvSpPr>
      <xdr:spPr bwMode="auto">
        <a:xfrm>
          <a:off x="3524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Verarbeiten-des Gewerbe</a:t>
          </a:r>
        </a:p>
      </xdr:txBody>
    </xdr:sp>
    <xdr:clientData/>
  </xdr:twoCellAnchor>
  <xdr:twoCellAnchor>
    <xdr:from>
      <xdr:col>1</xdr:col>
      <xdr:colOff>0</xdr:colOff>
      <xdr:row>29</xdr:row>
      <xdr:rowOff>0</xdr:rowOff>
    </xdr:from>
    <xdr:to>
      <xdr:col>2</xdr:col>
      <xdr:colOff>0</xdr:colOff>
      <xdr:row>31</xdr:row>
      <xdr:rowOff>0</xdr:rowOff>
    </xdr:to>
    <xdr:sp macro="" textlink="">
      <xdr:nvSpPr>
        <xdr:cNvPr id="10" name="Text 1">
          <a:extLst>
            <a:ext uri="{FF2B5EF4-FFF2-40B4-BE49-F238E27FC236}">
              <a16:creationId xmlns:a16="http://schemas.microsoft.com/office/drawing/2014/main" id="{00000000-0008-0000-2B00-00000A000000}"/>
            </a:ext>
          </a:extLst>
        </xdr:cNvPr>
        <xdr:cNvSpPr txBox="1">
          <a:spLocks noChangeArrowheads="1"/>
        </xdr:cNvSpPr>
      </xdr:nvSpPr>
      <xdr:spPr bwMode="auto">
        <a:xfrm>
          <a:off x="476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endParaRPr lang="de-DE" sz="1000" b="0" i="1" u="none" strike="noStrike" baseline="30000">
            <a:solidFill>
              <a:srgbClr val="000000"/>
            </a:solidFill>
            <a:latin typeface="Arial"/>
            <a:cs typeface="Arial"/>
          </a:endParaRPr>
        </a:p>
      </xdr:txBody>
    </xdr:sp>
    <xdr:clientData/>
  </xdr:twoCellAnchor>
  <xdr:twoCellAnchor>
    <xdr:from>
      <xdr:col>8</xdr:col>
      <xdr:colOff>0</xdr:colOff>
      <xdr:row>29</xdr:row>
      <xdr:rowOff>0</xdr:rowOff>
    </xdr:from>
    <xdr:to>
      <xdr:col>9</xdr:col>
      <xdr:colOff>0</xdr:colOff>
      <xdr:row>31</xdr:row>
      <xdr:rowOff>0</xdr:rowOff>
    </xdr:to>
    <xdr:sp macro="" textlink="">
      <xdr:nvSpPr>
        <xdr:cNvPr id="11" name="Text 1">
          <a:extLst>
            <a:ext uri="{FF2B5EF4-FFF2-40B4-BE49-F238E27FC236}">
              <a16:creationId xmlns:a16="http://schemas.microsoft.com/office/drawing/2014/main" id="{00000000-0008-0000-2B00-00000B000000}"/>
            </a:ext>
          </a:extLst>
        </xdr:cNvPr>
        <xdr:cNvSpPr txBox="1">
          <a:spLocks noChangeArrowheads="1"/>
        </xdr:cNvSpPr>
      </xdr:nvSpPr>
      <xdr:spPr bwMode="auto">
        <a:xfrm>
          <a:off x="5810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Haushalte und sonstige Verbraucher</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11</xdr:row>
      <xdr:rowOff>0</xdr:rowOff>
    </xdr:to>
    <xdr:sp macro="" textlink="">
      <xdr:nvSpPr>
        <xdr:cNvPr id="2" name="Textfeld 1">
          <a:extLst>
            <a:ext uri="{FF2B5EF4-FFF2-40B4-BE49-F238E27FC236}">
              <a16:creationId xmlns:a16="http://schemas.microsoft.com/office/drawing/2014/main" id="{00000000-0008-0000-2C00-000002000000}"/>
            </a:ext>
          </a:extLst>
        </xdr:cNvPr>
        <xdr:cNvSpPr txBox="1"/>
      </xdr:nvSpPr>
      <xdr:spPr>
        <a:xfrm>
          <a:off x="0" y="323850"/>
          <a:ext cx="438150" cy="1781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de-DE" sz="1100">
              <a:latin typeface="Times New Roman" panose="02020603050405020304" pitchFamily="18" charset="0"/>
              <a:cs typeface="Times New Roman" panose="02020603050405020304" pitchFamily="18" charset="0"/>
            </a:rPr>
            <a:t>Primärenergiebilanz</a:t>
          </a:r>
        </a:p>
      </xdr:txBody>
    </xdr:sp>
    <xdr:clientData/>
  </xdr:twoCellAnchor>
  <xdr:twoCellAnchor>
    <xdr:from>
      <xdr:col>0</xdr:col>
      <xdr:colOff>0</xdr:colOff>
      <xdr:row>11</xdr:row>
      <xdr:rowOff>0</xdr:rowOff>
    </xdr:from>
    <xdr:to>
      <xdr:col>1</xdr:col>
      <xdr:colOff>0</xdr:colOff>
      <xdr:row>23</xdr:row>
      <xdr:rowOff>0</xdr:rowOff>
    </xdr:to>
    <xdr:sp macro="" textlink="">
      <xdr:nvSpPr>
        <xdr:cNvPr id="3" name="Textfeld 2">
          <a:extLst>
            <a:ext uri="{FF2B5EF4-FFF2-40B4-BE49-F238E27FC236}">
              <a16:creationId xmlns:a16="http://schemas.microsoft.com/office/drawing/2014/main" id="{00000000-0008-0000-2C00-000003000000}"/>
            </a:ext>
          </a:extLst>
        </xdr:cNvPr>
        <xdr:cNvSpPr txBox="1"/>
      </xdr:nvSpPr>
      <xdr:spPr>
        <a:xfrm>
          <a:off x="0" y="2105025"/>
          <a:ext cx="438150" cy="2590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de-DE" sz="1100">
              <a:latin typeface="Times New Roman" panose="02020603050405020304" pitchFamily="18" charset="0"/>
              <a:cs typeface="Times New Roman" panose="02020603050405020304" pitchFamily="18" charset="0"/>
            </a:rPr>
            <a:t>Umwandlungsbilanz</a:t>
          </a:r>
        </a:p>
      </xdr:txBody>
    </xdr:sp>
    <xdr:clientData/>
  </xdr:twoCellAnchor>
  <xdr:twoCellAnchor>
    <xdr:from>
      <xdr:col>0</xdr:col>
      <xdr:colOff>0</xdr:colOff>
      <xdr:row>23</xdr:row>
      <xdr:rowOff>0</xdr:rowOff>
    </xdr:from>
    <xdr:to>
      <xdr:col>1</xdr:col>
      <xdr:colOff>0</xdr:colOff>
      <xdr:row>29</xdr:row>
      <xdr:rowOff>0</xdr:rowOff>
    </xdr:to>
    <xdr:sp macro="" textlink="">
      <xdr:nvSpPr>
        <xdr:cNvPr id="4" name="Textfeld 3">
          <a:extLst>
            <a:ext uri="{FF2B5EF4-FFF2-40B4-BE49-F238E27FC236}">
              <a16:creationId xmlns:a16="http://schemas.microsoft.com/office/drawing/2014/main" id="{00000000-0008-0000-2C00-000004000000}"/>
            </a:ext>
          </a:extLst>
        </xdr:cNvPr>
        <xdr:cNvSpPr txBox="1"/>
      </xdr:nvSpPr>
      <xdr:spPr>
        <a:xfrm>
          <a:off x="0" y="4695825"/>
          <a:ext cx="438150" cy="1295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de-DE" sz="1100">
              <a:latin typeface="Times New Roman" panose="02020603050405020304" pitchFamily="18" charset="0"/>
              <a:cs typeface="Times New Roman" panose="02020603050405020304" pitchFamily="18" charset="0"/>
            </a:rPr>
            <a:t>Endenergiebilanz</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7</xdr:row>
      <xdr:rowOff>0</xdr:rowOff>
    </xdr:to>
    <xdr:sp macro="" textlink="">
      <xdr:nvSpPr>
        <xdr:cNvPr id="2" name="Line 10">
          <a:extLst>
            <a:ext uri="{FF2B5EF4-FFF2-40B4-BE49-F238E27FC236}">
              <a16:creationId xmlns:a16="http://schemas.microsoft.com/office/drawing/2014/main" id="{00000000-0008-0000-2E00-000002000000}"/>
            </a:ext>
          </a:extLst>
        </xdr:cNvPr>
        <xdr:cNvSpPr>
          <a:spLocks noChangeShapeType="1"/>
        </xdr:cNvSpPr>
      </xdr:nvSpPr>
      <xdr:spPr bwMode="auto">
        <a:xfrm flipH="1">
          <a:off x="6096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xdr:row>
      <xdr:rowOff>0</xdr:rowOff>
    </xdr:from>
    <xdr:to>
      <xdr:col>13</xdr:col>
      <xdr:colOff>0</xdr:colOff>
      <xdr:row>7</xdr:row>
      <xdr:rowOff>0</xdr:rowOff>
    </xdr:to>
    <xdr:sp macro="" textlink="">
      <xdr:nvSpPr>
        <xdr:cNvPr id="3" name="Line 11">
          <a:extLst>
            <a:ext uri="{FF2B5EF4-FFF2-40B4-BE49-F238E27FC236}">
              <a16:creationId xmlns:a16="http://schemas.microsoft.com/office/drawing/2014/main" id="{00000000-0008-0000-2E00-000003000000}"/>
            </a:ext>
          </a:extLst>
        </xdr:cNvPr>
        <xdr:cNvSpPr>
          <a:spLocks noChangeShapeType="1"/>
        </xdr:cNvSpPr>
      </xdr:nvSpPr>
      <xdr:spPr bwMode="auto">
        <a:xfrm>
          <a:off x="9144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5</xdr:row>
      <xdr:rowOff>0</xdr:rowOff>
    </xdr:from>
    <xdr:to>
      <xdr:col>15</xdr:col>
      <xdr:colOff>0</xdr:colOff>
      <xdr:row>7</xdr:row>
      <xdr:rowOff>0</xdr:rowOff>
    </xdr:to>
    <xdr:sp macro="" textlink="">
      <xdr:nvSpPr>
        <xdr:cNvPr id="4" name="Line 12">
          <a:extLst>
            <a:ext uri="{FF2B5EF4-FFF2-40B4-BE49-F238E27FC236}">
              <a16:creationId xmlns:a16="http://schemas.microsoft.com/office/drawing/2014/main" id="{00000000-0008-0000-2E00-000004000000}"/>
            </a:ext>
          </a:extLst>
        </xdr:cNvPr>
        <xdr:cNvSpPr>
          <a:spLocks noChangeShapeType="1"/>
        </xdr:cNvSpPr>
      </xdr:nvSpPr>
      <xdr:spPr bwMode="auto">
        <a:xfrm flipH="1">
          <a:off x="10668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8</xdr:row>
      <xdr:rowOff>0</xdr:rowOff>
    </xdr:from>
    <xdr:to>
      <xdr:col>6</xdr:col>
      <xdr:colOff>0</xdr:colOff>
      <xdr:row>32</xdr:row>
      <xdr:rowOff>0</xdr:rowOff>
    </xdr:to>
    <xdr:sp macro="" textlink="">
      <xdr:nvSpPr>
        <xdr:cNvPr id="5" name="Line 13">
          <a:extLst>
            <a:ext uri="{FF2B5EF4-FFF2-40B4-BE49-F238E27FC236}">
              <a16:creationId xmlns:a16="http://schemas.microsoft.com/office/drawing/2014/main" id="{00000000-0008-0000-2E00-000005000000}"/>
            </a:ext>
          </a:extLst>
        </xdr:cNvPr>
        <xdr:cNvSpPr>
          <a:spLocks noChangeShapeType="1"/>
        </xdr:cNvSpPr>
      </xdr:nvSpPr>
      <xdr:spPr bwMode="auto">
        <a:xfrm flipH="1">
          <a:off x="4572000" y="2266950"/>
          <a:ext cx="0" cy="3724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12</xdr:row>
      <xdr:rowOff>0</xdr:rowOff>
    </xdr:from>
    <xdr:to>
      <xdr:col>7</xdr:col>
      <xdr:colOff>0</xdr:colOff>
      <xdr:row>12</xdr:row>
      <xdr:rowOff>0</xdr:rowOff>
    </xdr:to>
    <xdr:sp macro="" textlink="">
      <xdr:nvSpPr>
        <xdr:cNvPr id="6" name="Line 14">
          <a:extLst>
            <a:ext uri="{FF2B5EF4-FFF2-40B4-BE49-F238E27FC236}">
              <a16:creationId xmlns:a16="http://schemas.microsoft.com/office/drawing/2014/main" id="{00000000-0008-0000-2E00-000006000000}"/>
            </a:ext>
          </a:extLst>
        </xdr:cNvPr>
        <xdr:cNvSpPr>
          <a:spLocks noChangeShapeType="1"/>
        </xdr:cNvSpPr>
      </xdr:nvSpPr>
      <xdr:spPr bwMode="auto">
        <a:xfrm>
          <a:off x="4572000" y="2914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7</xdr:col>
      <xdr:colOff>0</xdr:colOff>
      <xdr:row>16</xdr:row>
      <xdr:rowOff>0</xdr:rowOff>
    </xdr:to>
    <xdr:sp macro="" textlink="">
      <xdr:nvSpPr>
        <xdr:cNvPr id="7" name="Line 15">
          <a:extLst>
            <a:ext uri="{FF2B5EF4-FFF2-40B4-BE49-F238E27FC236}">
              <a16:creationId xmlns:a16="http://schemas.microsoft.com/office/drawing/2014/main" id="{00000000-0008-0000-2E00-000007000000}"/>
            </a:ext>
          </a:extLst>
        </xdr:cNvPr>
        <xdr:cNvSpPr>
          <a:spLocks noChangeShapeType="1"/>
        </xdr:cNvSpPr>
      </xdr:nvSpPr>
      <xdr:spPr bwMode="auto">
        <a:xfrm>
          <a:off x="4572000" y="35623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20</xdr:row>
      <xdr:rowOff>0</xdr:rowOff>
    </xdr:from>
    <xdr:to>
      <xdr:col>7</xdr:col>
      <xdr:colOff>0</xdr:colOff>
      <xdr:row>20</xdr:row>
      <xdr:rowOff>0</xdr:rowOff>
    </xdr:to>
    <xdr:sp macro="" textlink="">
      <xdr:nvSpPr>
        <xdr:cNvPr id="8" name="Line 16">
          <a:extLst>
            <a:ext uri="{FF2B5EF4-FFF2-40B4-BE49-F238E27FC236}">
              <a16:creationId xmlns:a16="http://schemas.microsoft.com/office/drawing/2014/main" id="{00000000-0008-0000-2E00-000008000000}"/>
            </a:ext>
          </a:extLst>
        </xdr:cNvPr>
        <xdr:cNvSpPr>
          <a:spLocks noChangeShapeType="1"/>
        </xdr:cNvSpPr>
      </xdr:nvSpPr>
      <xdr:spPr bwMode="auto">
        <a:xfrm>
          <a:off x="3200400" y="4200525"/>
          <a:ext cx="5334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28</xdr:row>
      <xdr:rowOff>0</xdr:rowOff>
    </xdr:from>
    <xdr:to>
      <xdr:col>7</xdr:col>
      <xdr:colOff>0</xdr:colOff>
      <xdr:row>28</xdr:row>
      <xdr:rowOff>0</xdr:rowOff>
    </xdr:to>
    <xdr:sp macro="" textlink="">
      <xdr:nvSpPr>
        <xdr:cNvPr id="9" name="Line 17">
          <a:extLst>
            <a:ext uri="{FF2B5EF4-FFF2-40B4-BE49-F238E27FC236}">
              <a16:creationId xmlns:a16="http://schemas.microsoft.com/office/drawing/2014/main" id="{00000000-0008-0000-2E00-000009000000}"/>
            </a:ext>
          </a:extLst>
        </xdr:cNvPr>
        <xdr:cNvSpPr>
          <a:spLocks noChangeShapeType="1"/>
        </xdr:cNvSpPr>
      </xdr:nvSpPr>
      <xdr:spPr bwMode="auto">
        <a:xfrm>
          <a:off x="4572000" y="51816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2</xdr:col>
      <xdr:colOff>0</xdr:colOff>
      <xdr:row>12</xdr:row>
      <xdr:rowOff>0</xdr:rowOff>
    </xdr:from>
    <xdr:to>
      <xdr:col>3</xdr:col>
      <xdr:colOff>0</xdr:colOff>
      <xdr:row>12</xdr:row>
      <xdr:rowOff>0</xdr:rowOff>
    </xdr:to>
    <xdr:sp macro="" textlink="">
      <xdr:nvSpPr>
        <xdr:cNvPr id="10" name="Line 19">
          <a:extLst>
            <a:ext uri="{FF2B5EF4-FFF2-40B4-BE49-F238E27FC236}">
              <a16:creationId xmlns:a16="http://schemas.microsoft.com/office/drawing/2014/main" id="{00000000-0008-0000-2E00-00000A000000}"/>
            </a:ext>
          </a:extLst>
        </xdr:cNvPr>
        <xdr:cNvSpPr>
          <a:spLocks noChangeShapeType="1"/>
        </xdr:cNvSpPr>
      </xdr:nvSpPr>
      <xdr:spPr bwMode="auto">
        <a:xfrm flipH="1" flipV="1">
          <a:off x="1524000" y="2914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32</xdr:row>
      <xdr:rowOff>0</xdr:rowOff>
    </xdr:from>
    <xdr:to>
      <xdr:col>7</xdr:col>
      <xdr:colOff>0</xdr:colOff>
      <xdr:row>32</xdr:row>
      <xdr:rowOff>0</xdr:rowOff>
    </xdr:to>
    <xdr:sp macro="" textlink="">
      <xdr:nvSpPr>
        <xdr:cNvPr id="11" name="Line 21">
          <a:extLst>
            <a:ext uri="{FF2B5EF4-FFF2-40B4-BE49-F238E27FC236}">
              <a16:creationId xmlns:a16="http://schemas.microsoft.com/office/drawing/2014/main" id="{00000000-0008-0000-2E00-00000B000000}"/>
            </a:ext>
          </a:extLst>
        </xdr:cNvPr>
        <xdr:cNvSpPr>
          <a:spLocks noChangeShapeType="1"/>
        </xdr:cNvSpPr>
      </xdr:nvSpPr>
      <xdr:spPr bwMode="auto">
        <a:xfrm>
          <a:off x="4572000" y="599122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15</xdr:col>
      <xdr:colOff>0</xdr:colOff>
      <xdr:row>8</xdr:row>
      <xdr:rowOff>9525</xdr:rowOff>
    </xdr:from>
    <xdr:to>
      <xdr:col>15</xdr:col>
      <xdr:colOff>0</xdr:colOff>
      <xdr:row>32</xdr:row>
      <xdr:rowOff>0</xdr:rowOff>
    </xdr:to>
    <xdr:sp macro="" textlink="">
      <xdr:nvSpPr>
        <xdr:cNvPr id="12" name="Line 22">
          <a:extLst>
            <a:ext uri="{FF2B5EF4-FFF2-40B4-BE49-F238E27FC236}">
              <a16:creationId xmlns:a16="http://schemas.microsoft.com/office/drawing/2014/main" id="{00000000-0008-0000-2E00-00000C000000}"/>
            </a:ext>
          </a:extLst>
        </xdr:cNvPr>
        <xdr:cNvSpPr>
          <a:spLocks noChangeShapeType="1"/>
        </xdr:cNvSpPr>
      </xdr:nvSpPr>
      <xdr:spPr bwMode="auto">
        <a:xfrm flipH="1">
          <a:off x="11430000" y="2276475"/>
          <a:ext cx="0" cy="3714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8</xdr:row>
      <xdr:rowOff>0</xdr:rowOff>
    </xdr:from>
    <xdr:to>
      <xdr:col>15</xdr:col>
      <xdr:colOff>0</xdr:colOff>
      <xdr:row>8</xdr:row>
      <xdr:rowOff>0</xdr:rowOff>
    </xdr:to>
    <xdr:sp macro="" textlink="">
      <xdr:nvSpPr>
        <xdr:cNvPr id="13" name="Line 23">
          <a:extLst>
            <a:ext uri="{FF2B5EF4-FFF2-40B4-BE49-F238E27FC236}">
              <a16:creationId xmlns:a16="http://schemas.microsoft.com/office/drawing/2014/main" id="{00000000-0008-0000-2E00-00000D000000}"/>
            </a:ext>
          </a:extLst>
        </xdr:cNvPr>
        <xdr:cNvSpPr>
          <a:spLocks noChangeShapeType="1"/>
        </xdr:cNvSpPr>
      </xdr:nvSpPr>
      <xdr:spPr bwMode="auto">
        <a:xfrm>
          <a:off x="10668000" y="2266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12</xdr:row>
      <xdr:rowOff>0</xdr:rowOff>
    </xdr:from>
    <xdr:to>
      <xdr:col>15</xdr:col>
      <xdr:colOff>0</xdr:colOff>
      <xdr:row>12</xdr:row>
      <xdr:rowOff>0</xdr:rowOff>
    </xdr:to>
    <xdr:sp macro="" textlink="">
      <xdr:nvSpPr>
        <xdr:cNvPr id="14" name="Line 24">
          <a:extLst>
            <a:ext uri="{FF2B5EF4-FFF2-40B4-BE49-F238E27FC236}">
              <a16:creationId xmlns:a16="http://schemas.microsoft.com/office/drawing/2014/main" id="{00000000-0008-0000-2E00-00000E000000}"/>
            </a:ext>
          </a:extLst>
        </xdr:cNvPr>
        <xdr:cNvSpPr>
          <a:spLocks noChangeShapeType="1"/>
        </xdr:cNvSpPr>
      </xdr:nvSpPr>
      <xdr:spPr bwMode="auto">
        <a:xfrm flipH="1">
          <a:off x="10668000" y="2914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15</xdr:col>
      <xdr:colOff>0</xdr:colOff>
      <xdr:row>16</xdr:row>
      <xdr:rowOff>0</xdr:rowOff>
    </xdr:to>
    <xdr:sp macro="" textlink="">
      <xdr:nvSpPr>
        <xdr:cNvPr id="15" name="Line 25">
          <a:extLst>
            <a:ext uri="{FF2B5EF4-FFF2-40B4-BE49-F238E27FC236}">
              <a16:creationId xmlns:a16="http://schemas.microsoft.com/office/drawing/2014/main" id="{00000000-0008-0000-2E00-00000F000000}"/>
            </a:ext>
          </a:extLst>
        </xdr:cNvPr>
        <xdr:cNvSpPr>
          <a:spLocks noChangeShapeType="1"/>
        </xdr:cNvSpPr>
      </xdr:nvSpPr>
      <xdr:spPr bwMode="auto">
        <a:xfrm flipH="1">
          <a:off x="10668000" y="35623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32</xdr:row>
      <xdr:rowOff>0</xdr:rowOff>
    </xdr:from>
    <xdr:to>
      <xdr:col>15</xdr:col>
      <xdr:colOff>0</xdr:colOff>
      <xdr:row>32</xdr:row>
      <xdr:rowOff>0</xdr:rowOff>
    </xdr:to>
    <xdr:sp macro="" textlink="">
      <xdr:nvSpPr>
        <xdr:cNvPr id="16" name="Line 28">
          <a:extLst>
            <a:ext uri="{FF2B5EF4-FFF2-40B4-BE49-F238E27FC236}">
              <a16:creationId xmlns:a16="http://schemas.microsoft.com/office/drawing/2014/main" id="{00000000-0008-0000-2E00-000010000000}"/>
            </a:ext>
          </a:extLst>
        </xdr:cNvPr>
        <xdr:cNvSpPr>
          <a:spLocks noChangeShapeType="1"/>
        </xdr:cNvSpPr>
      </xdr:nvSpPr>
      <xdr:spPr bwMode="auto">
        <a:xfrm flipH="1" flipV="1">
          <a:off x="10668000" y="599122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32</xdr:row>
      <xdr:rowOff>0</xdr:rowOff>
    </xdr:from>
    <xdr:to>
      <xdr:col>14</xdr:col>
      <xdr:colOff>0</xdr:colOff>
      <xdr:row>60</xdr:row>
      <xdr:rowOff>0</xdr:rowOff>
    </xdr:to>
    <xdr:sp macro="" textlink="">
      <xdr:nvSpPr>
        <xdr:cNvPr id="17" name="Line 29">
          <a:extLst>
            <a:ext uri="{FF2B5EF4-FFF2-40B4-BE49-F238E27FC236}">
              <a16:creationId xmlns:a16="http://schemas.microsoft.com/office/drawing/2014/main" id="{00000000-0008-0000-2E00-000011000000}"/>
            </a:ext>
          </a:extLst>
        </xdr:cNvPr>
        <xdr:cNvSpPr>
          <a:spLocks noChangeShapeType="1"/>
        </xdr:cNvSpPr>
      </xdr:nvSpPr>
      <xdr:spPr bwMode="auto">
        <a:xfrm>
          <a:off x="7467600" y="6400800"/>
          <a:ext cx="0" cy="5800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36</xdr:row>
      <xdr:rowOff>0</xdr:rowOff>
    </xdr:from>
    <xdr:to>
      <xdr:col>14</xdr:col>
      <xdr:colOff>0</xdr:colOff>
      <xdr:row>36</xdr:row>
      <xdr:rowOff>0</xdr:rowOff>
    </xdr:to>
    <xdr:sp macro="" textlink="">
      <xdr:nvSpPr>
        <xdr:cNvPr id="18" name="Line 30">
          <a:extLst>
            <a:ext uri="{FF2B5EF4-FFF2-40B4-BE49-F238E27FC236}">
              <a16:creationId xmlns:a16="http://schemas.microsoft.com/office/drawing/2014/main" id="{00000000-0008-0000-2E00-000012000000}"/>
            </a:ext>
          </a:extLst>
        </xdr:cNvPr>
        <xdr:cNvSpPr>
          <a:spLocks noChangeShapeType="1"/>
        </xdr:cNvSpPr>
      </xdr:nvSpPr>
      <xdr:spPr bwMode="auto">
        <a:xfrm flipH="1">
          <a:off x="9144000" y="68008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0</xdr:rowOff>
    </xdr:from>
    <xdr:to>
      <xdr:col>14</xdr:col>
      <xdr:colOff>0</xdr:colOff>
      <xdr:row>38</xdr:row>
      <xdr:rowOff>0</xdr:rowOff>
    </xdr:to>
    <xdr:sp macro="" textlink="">
      <xdr:nvSpPr>
        <xdr:cNvPr id="19" name="Line 31">
          <a:extLst>
            <a:ext uri="{FF2B5EF4-FFF2-40B4-BE49-F238E27FC236}">
              <a16:creationId xmlns:a16="http://schemas.microsoft.com/office/drawing/2014/main" id="{00000000-0008-0000-2E00-000013000000}"/>
            </a:ext>
          </a:extLst>
        </xdr:cNvPr>
        <xdr:cNvSpPr>
          <a:spLocks noChangeShapeType="1"/>
        </xdr:cNvSpPr>
      </xdr:nvSpPr>
      <xdr:spPr bwMode="auto">
        <a:xfrm flipH="1">
          <a:off x="9144000" y="71247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40</xdr:row>
      <xdr:rowOff>0</xdr:rowOff>
    </xdr:from>
    <xdr:to>
      <xdr:col>14</xdr:col>
      <xdr:colOff>0</xdr:colOff>
      <xdr:row>40</xdr:row>
      <xdr:rowOff>0</xdr:rowOff>
    </xdr:to>
    <xdr:sp macro="" textlink="">
      <xdr:nvSpPr>
        <xdr:cNvPr id="20" name="Line 32">
          <a:extLst>
            <a:ext uri="{FF2B5EF4-FFF2-40B4-BE49-F238E27FC236}">
              <a16:creationId xmlns:a16="http://schemas.microsoft.com/office/drawing/2014/main" id="{00000000-0008-0000-2E00-000014000000}"/>
            </a:ext>
          </a:extLst>
        </xdr:cNvPr>
        <xdr:cNvSpPr>
          <a:spLocks noChangeShapeType="1"/>
        </xdr:cNvSpPr>
      </xdr:nvSpPr>
      <xdr:spPr bwMode="auto">
        <a:xfrm flipH="1">
          <a:off x="9144000" y="74485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42</xdr:row>
      <xdr:rowOff>0</xdr:rowOff>
    </xdr:from>
    <xdr:to>
      <xdr:col>14</xdr:col>
      <xdr:colOff>0</xdr:colOff>
      <xdr:row>42</xdr:row>
      <xdr:rowOff>0</xdr:rowOff>
    </xdr:to>
    <xdr:sp macro="" textlink="">
      <xdr:nvSpPr>
        <xdr:cNvPr id="21" name="Line 33">
          <a:extLst>
            <a:ext uri="{FF2B5EF4-FFF2-40B4-BE49-F238E27FC236}">
              <a16:creationId xmlns:a16="http://schemas.microsoft.com/office/drawing/2014/main" id="{00000000-0008-0000-2E00-000015000000}"/>
            </a:ext>
          </a:extLst>
        </xdr:cNvPr>
        <xdr:cNvSpPr>
          <a:spLocks noChangeShapeType="1"/>
        </xdr:cNvSpPr>
      </xdr:nvSpPr>
      <xdr:spPr bwMode="auto">
        <a:xfrm flipH="1">
          <a:off x="9144000" y="77724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44</xdr:row>
      <xdr:rowOff>0</xdr:rowOff>
    </xdr:from>
    <xdr:to>
      <xdr:col>14</xdr:col>
      <xdr:colOff>0</xdr:colOff>
      <xdr:row>44</xdr:row>
      <xdr:rowOff>0</xdr:rowOff>
    </xdr:to>
    <xdr:sp macro="" textlink="">
      <xdr:nvSpPr>
        <xdr:cNvPr id="22" name="Line 34">
          <a:extLst>
            <a:ext uri="{FF2B5EF4-FFF2-40B4-BE49-F238E27FC236}">
              <a16:creationId xmlns:a16="http://schemas.microsoft.com/office/drawing/2014/main" id="{00000000-0008-0000-2E00-000016000000}"/>
            </a:ext>
          </a:extLst>
        </xdr:cNvPr>
        <xdr:cNvSpPr>
          <a:spLocks noChangeShapeType="1"/>
        </xdr:cNvSpPr>
      </xdr:nvSpPr>
      <xdr:spPr bwMode="auto">
        <a:xfrm flipH="1">
          <a:off x="9144000" y="80962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46</xdr:row>
      <xdr:rowOff>0</xdr:rowOff>
    </xdr:from>
    <xdr:to>
      <xdr:col>14</xdr:col>
      <xdr:colOff>0</xdr:colOff>
      <xdr:row>46</xdr:row>
      <xdr:rowOff>0</xdr:rowOff>
    </xdr:to>
    <xdr:sp macro="" textlink="">
      <xdr:nvSpPr>
        <xdr:cNvPr id="23" name="Line 35">
          <a:extLst>
            <a:ext uri="{FF2B5EF4-FFF2-40B4-BE49-F238E27FC236}">
              <a16:creationId xmlns:a16="http://schemas.microsoft.com/office/drawing/2014/main" id="{00000000-0008-0000-2E00-000017000000}"/>
            </a:ext>
          </a:extLst>
        </xdr:cNvPr>
        <xdr:cNvSpPr>
          <a:spLocks noChangeShapeType="1"/>
        </xdr:cNvSpPr>
      </xdr:nvSpPr>
      <xdr:spPr bwMode="auto">
        <a:xfrm flipH="1">
          <a:off x="9144000" y="84201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48</xdr:row>
      <xdr:rowOff>0</xdr:rowOff>
    </xdr:from>
    <xdr:to>
      <xdr:col>14</xdr:col>
      <xdr:colOff>0</xdr:colOff>
      <xdr:row>48</xdr:row>
      <xdr:rowOff>0</xdr:rowOff>
    </xdr:to>
    <xdr:sp macro="" textlink="">
      <xdr:nvSpPr>
        <xdr:cNvPr id="24" name="Line 37">
          <a:extLst>
            <a:ext uri="{FF2B5EF4-FFF2-40B4-BE49-F238E27FC236}">
              <a16:creationId xmlns:a16="http://schemas.microsoft.com/office/drawing/2014/main" id="{00000000-0008-0000-2E00-000018000000}"/>
            </a:ext>
          </a:extLst>
        </xdr:cNvPr>
        <xdr:cNvSpPr>
          <a:spLocks noChangeShapeType="1"/>
        </xdr:cNvSpPr>
      </xdr:nvSpPr>
      <xdr:spPr bwMode="auto">
        <a:xfrm flipH="1">
          <a:off x="9144000" y="87439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50</xdr:row>
      <xdr:rowOff>0</xdr:rowOff>
    </xdr:from>
    <xdr:to>
      <xdr:col>14</xdr:col>
      <xdr:colOff>0</xdr:colOff>
      <xdr:row>50</xdr:row>
      <xdr:rowOff>0</xdr:rowOff>
    </xdr:to>
    <xdr:sp macro="" textlink="">
      <xdr:nvSpPr>
        <xdr:cNvPr id="25" name="Line 38">
          <a:extLst>
            <a:ext uri="{FF2B5EF4-FFF2-40B4-BE49-F238E27FC236}">
              <a16:creationId xmlns:a16="http://schemas.microsoft.com/office/drawing/2014/main" id="{00000000-0008-0000-2E00-000019000000}"/>
            </a:ext>
          </a:extLst>
        </xdr:cNvPr>
        <xdr:cNvSpPr>
          <a:spLocks noChangeShapeType="1"/>
        </xdr:cNvSpPr>
      </xdr:nvSpPr>
      <xdr:spPr bwMode="auto">
        <a:xfrm flipH="1" flipV="1">
          <a:off x="9144000" y="90678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52</xdr:row>
      <xdr:rowOff>0</xdr:rowOff>
    </xdr:from>
    <xdr:to>
      <xdr:col>14</xdr:col>
      <xdr:colOff>0</xdr:colOff>
      <xdr:row>52</xdr:row>
      <xdr:rowOff>0</xdr:rowOff>
    </xdr:to>
    <xdr:sp macro="" textlink="">
      <xdr:nvSpPr>
        <xdr:cNvPr id="26" name="Line 39">
          <a:extLst>
            <a:ext uri="{FF2B5EF4-FFF2-40B4-BE49-F238E27FC236}">
              <a16:creationId xmlns:a16="http://schemas.microsoft.com/office/drawing/2014/main" id="{00000000-0008-0000-2E00-00001A000000}"/>
            </a:ext>
          </a:extLst>
        </xdr:cNvPr>
        <xdr:cNvSpPr>
          <a:spLocks noChangeShapeType="1"/>
        </xdr:cNvSpPr>
      </xdr:nvSpPr>
      <xdr:spPr bwMode="auto">
        <a:xfrm flipH="1">
          <a:off x="9144000" y="93916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54</xdr:row>
      <xdr:rowOff>0</xdr:rowOff>
    </xdr:from>
    <xdr:to>
      <xdr:col>14</xdr:col>
      <xdr:colOff>0</xdr:colOff>
      <xdr:row>54</xdr:row>
      <xdr:rowOff>0</xdr:rowOff>
    </xdr:to>
    <xdr:sp macro="" textlink="">
      <xdr:nvSpPr>
        <xdr:cNvPr id="27" name="Line 40">
          <a:extLst>
            <a:ext uri="{FF2B5EF4-FFF2-40B4-BE49-F238E27FC236}">
              <a16:creationId xmlns:a16="http://schemas.microsoft.com/office/drawing/2014/main" id="{00000000-0008-0000-2E00-00001B000000}"/>
            </a:ext>
          </a:extLst>
        </xdr:cNvPr>
        <xdr:cNvSpPr>
          <a:spLocks noChangeShapeType="1"/>
        </xdr:cNvSpPr>
      </xdr:nvSpPr>
      <xdr:spPr bwMode="auto">
        <a:xfrm flipH="1" flipV="1">
          <a:off x="9144000" y="97155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56</xdr:row>
      <xdr:rowOff>0</xdr:rowOff>
    </xdr:from>
    <xdr:to>
      <xdr:col>14</xdr:col>
      <xdr:colOff>0</xdr:colOff>
      <xdr:row>56</xdr:row>
      <xdr:rowOff>0</xdr:rowOff>
    </xdr:to>
    <xdr:sp macro="" textlink="">
      <xdr:nvSpPr>
        <xdr:cNvPr id="28" name="Line 41">
          <a:extLst>
            <a:ext uri="{FF2B5EF4-FFF2-40B4-BE49-F238E27FC236}">
              <a16:creationId xmlns:a16="http://schemas.microsoft.com/office/drawing/2014/main" id="{00000000-0008-0000-2E00-00001C000000}"/>
            </a:ext>
          </a:extLst>
        </xdr:cNvPr>
        <xdr:cNvSpPr>
          <a:spLocks noChangeShapeType="1"/>
        </xdr:cNvSpPr>
      </xdr:nvSpPr>
      <xdr:spPr bwMode="auto">
        <a:xfrm flipH="1">
          <a:off x="9144000" y="100393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58</xdr:row>
      <xdr:rowOff>0</xdr:rowOff>
    </xdr:from>
    <xdr:to>
      <xdr:col>14</xdr:col>
      <xdr:colOff>0</xdr:colOff>
      <xdr:row>58</xdr:row>
      <xdr:rowOff>0</xdr:rowOff>
    </xdr:to>
    <xdr:sp macro="" textlink="">
      <xdr:nvSpPr>
        <xdr:cNvPr id="29" name="Line 42">
          <a:extLst>
            <a:ext uri="{FF2B5EF4-FFF2-40B4-BE49-F238E27FC236}">
              <a16:creationId xmlns:a16="http://schemas.microsoft.com/office/drawing/2014/main" id="{00000000-0008-0000-2E00-00001D000000}"/>
            </a:ext>
          </a:extLst>
        </xdr:cNvPr>
        <xdr:cNvSpPr>
          <a:spLocks noChangeShapeType="1"/>
        </xdr:cNvSpPr>
      </xdr:nvSpPr>
      <xdr:spPr bwMode="auto">
        <a:xfrm flipH="1" flipV="1">
          <a:off x="9144000" y="103632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11</xdr:col>
      <xdr:colOff>615462</xdr:colOff>
      <xdr:row>59</xdr:row>
      <xdr:rowOff>154598</xdr:rowOff>
    </xdr:from>
    <xdr:to>
      <xdr:col>13</xdr:col>
      <xdr:colOff>556846</xdr:colOff>
      <xdr:row>59</xdr:row>
      <xdr:rowOff>154598</xdr:rowOff>
    </xdr:to>
    <xdr:sp macro="" textlink="">
      <xdr:nvSpPr>
        <xdr:cNvPr id="30" name="Line 43">
          <a:extLst>
            <a:ext uri="{FF2B5EF4-FFF2-40B4-BE49-F238E27FC236}">
              <a16:creationId xmlns:a16="http://schemas.microsoft.com/office/drawing/2014/main" id="{00000000-0008-0000-2E00-00001E000000}"/>
            </a:ext>
          </a:extLst>
        </xdr:cNvPr>
        <xdr:cNvSpPr>
          <a:spLocks noChangeShapeType="1"/>
        </xdr:cNvSpPr>
      </xdr:nvSpPr>
      <xdr:spPr bwMode="auto">
        <a:xfrm flipH="1">
          <a:off x="6879981" y="11606579"/>
          <a:ext cx="111369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xdr:row>
      <xdr:rowOff>0</xdr:rowOff>
    </xdr:from>
    <xdr:to>
      <xdr:col>3</xdr:col>
      <xdr:colOff>0</xdr:colOff>
      <xdr:row>33</xdr:row>
      <xdr:rowOff>0</xdr:rowOff>
    </xdr:to>
    <xdr:sp macro="" textlink="">
      <xdr:nvSpPr>
        <xdr:cNvPr id="31" name="Line 44">
          <a:extLst>
            <a:ext uri="{FF2B5EF4-FFF2-40B4-BE49-F238E27FC236}">
              <a16:creationId xmlns:a16="http://schemas.microsoft.com/office/drawing/2014/main" id="{00000000-0008-0000-2E00-00001F000000}"/>
            </a:ext>
          </a:extLst>
        </xdr:cNvPr>
        <xdr:cNvSpPr>
          <a:spLocks noChangeShapeType="1"/>
        </xdr:cNvSpPr>
      </xdr:nvSpPr>
      <xdr:spPr bwMode="auto">
        <a:xfrm flipV="1">
          <a:off x="1524000" y="631507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33</xdr:row>
      <xdr:rowOff>0</xdr:rowOff>
    </xdr:from>
    <xdr:to>
      <xdr:col>7</xdr:col>
      <xdr:colOff>0</xdr:colOff>
      <xdr:row>33</xdr:row>
      <xdr:rowOff>0</xdr:rowOff>
    </xdr:to>
    <xdr:sp macro="" textlink="">
      <xdr:nvSpPr>
        <xdr:cNvPr id="32" name="Line 45">
          <a:extLst>
            <a:ext uri="{FF2B5EF4-FFF2-40B4-BE49-F238E27FC236}">
              <a16:creationId xmlns:a16="http://schemas.microsoft.com/office/drawing/2014/main" id="{00000000-0008-0000-2E00-000020000000}"/>
            </a:ext>
          </a:extLst>
        </xdr:cNvPr>
        <xdr:cNvSpPr>
          <a:spLocks noChangeShapeType="1"/>
        </xdr:cNvSpPr>
      </xdr:nvSpPr>
      <xdr:spPr bwMode="auto">
        <a:xfrm flipH="1">
          <a:off x="2286000" y="6315075"/>
          <a:ext cx="3048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32</xdr:row>
      <xdr:rowOff>0</xdr:rowOff>
    </xdr:from>
    <xdr:to>
      <xdr:col>7</xdr:col>
      <xdr:colOff>0</xdr:colOff>
      <xdr:row>33</xdr:row>
      <xdr:rowOff>0</xdr:rowOff>
    </xdr:to>
    <xdr:sp macro="" textlink="">
      <xdr:nvSpPr>
        <xdr:cNvPr id="33" name="Line 46">
          <a:extLst>
            <a:ext uri="{FF2B5EF4-FFF2-40B4-BE49-F238E27FC236}">
              <a16:creationId xmlns:a16="http://schemas.microsoft.com/office/drawing/2014/main" id="{00000000-0008-0000-2E00-000021000000}"/>
            </a:ext>
          </a:extLst>
        </xdr:cNvPr>
        <xdr:cNvSpPr>
          <a:spLocks noChangeShapeType="1"/>
        </xdr:cNvSpPr>
      </xdr:nvSpPr>
      <xdr:spPr bwMode="auto">
        <a:xfrm>
          <a:off x="5334000" y="5991225"/>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33</xdr:row>
      <xdr:rowOff>0</xdr:rowOff>
    </xdr:from>
    <xdr:to>
      <xdr:col>3</xdr:col>
      <xdr:colOff>0</xdr:colOff>
      <xdr:row>40</xdr:row>
      <xdr:rowOff>9525</xdr:rowOff>
    </xdr:to>
    <xdr:sp macro="" textlink="">
      <xdr:nvSpPr>
        <xdr:cNvPr id="34" name="Line 47">
          <a:extLst>
            <a:ext uri="{FF2B5EF4-FFF2-40B4-BE49-F238E27FC236}">
              <a16:creationId xmlns:a16="http://schemas.microsoft.com/office/drawing/2014/main" id="{00000000-0008-0000-2E00-000022000000}"/>
            </a:ext>
          </a:extLst>
        </xdr:cNvPr>
        <xdr:cNvSpPr>
          <a:spLocks noChangeShapeType="1"/>
        </xdr:cNvSpPr>
      </xdr:nvSpPr>
      <xdr:spPr bwMode="auto">
        <a:xfrm>
          <a:off x="2286000" y="6315075"/>
          <a:ext cx="0" cy="1143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36</xdr:row>
      <xdr:rowOff>0</xdr:rowOff>
    </xdr:from>
    <xdr:to>
      <xdr:col>4</xdr:col>
      <xdr:colOff>0</xdr:colOff>
      <xdr:row>36</xdr:row>
      <xdr:rowOff>0</xdr:rowOff>
    </xdr:to>
    <xdr:sp macro="" textlink="">
      <xdr:nvSpPr>
        <xdr:cNvPr id="35" name="Line 48">
          <a:extLst>
            <a:ext uri="{FF2B5EF4-FFF2-40B4-BE49-F238E27FC236}">
              <a16:creationId xmlns:a16="http://schemas.microsoft.com/office/drawing/2014/main" id="{00000000-0008-0000-2E00-000023000000}"/>
            </a:ext>
          </a:extLst>
        </xdr:cNvPr>
        <xdr:cNvSpPr>
          <a:spLocks noChangeShapeType="1"/>
        </xdr:cNvSpPr>
      </xdr:nvSpPr>
      <xdr:spPr bwMode="auto">
        <a:xfrm flipV="1">
          <a:off x="2286000" y="68008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3</xdr:col>
      <xdr:colOff>0</xdr:colOff>
      <xdr:row>38</xdr:row>
      <xdr:rowOff>0</xdr:rowOff>
    </xdr:from>
    <xdr:to>
      <xdr:col>4</xdr:col>
      <xdr:colOff>0</xdr:colOff>
      <xdr:row>38</xdr:row>
      <xdr:rowOff>0</xdr:rowOff>
    </xdr:to>
    <xdr:sp macro="" textlink="">
      <xdr:nvSpPr>
        <xdr:cNvPr id="36" name="Line 49">
          <a:extLst>
            <a:ext uri="{FF2B5EF4-FFF2-40B4-BE49-F238E27FC236}">
              <a16:creationId xmlns:a16="http://schemas.microsoft.com/office/drawing/2014/main" id="{00000000-0008-0000-2E00-000024000000}"/>
            </a:ext>
          </a:extLst>
        </xdr:cNvPr>
        <xdr:cNvSpPr>
          <a:spLocks noChangeShapeType="1"/>
        </xdr:cNvSpPr>
      </xdr:nvSpPr>
      <xdr:spPr bwMode="auto">
        <a:xfrm flipV="1">
          <a:off x="2286000" y="71247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3</xdr:col>
      <xdr:colOff>0</xdr:colOff>
      <xdr:row>40</xdr:row>
      <xdr:rowOff>0</xdr:rowOff>
    </xdr:from>
    <xdr:to>
      <xdr:col>4</xdr:col>
      <xdr:colOff>0</xdr:colOff>
      <xdr:row>40</xdr:row>
      <xdr:rowOff>0</xdr:rowOff>
    </xdr:to>
    <xdr:sp macro="" textlink="">
      <xdr:nvSpPr>
        <xdr:cNvPr id="37" name="Line 50">
          <a:extLst>
            <a:ext uri="{FF2B5EF4-FFF2-40B4-BE49-F238E27FC236}">
              <a16:creationId xmlns:a16="http://schemas.microsoft.com/office/drawing/2014/main" id="{00000000-0008-0000-2E00-000025000000}"/>
            </a:ext>
          </a:extLst>
        </xdr:cNvPr>
        <xdr:cNvSpPr>
          <a:spLocks noChangeShapeType="1"/>
        </xdr:cNvSpPr>
      </xdr:nvSpPr>
      <xdr:spPr bwMode="auto">
        <a:xfrm flipV="1">
          <a:off x="2286000" y="74485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7</xdr:col>
      <xdr:colOff>0</xdr:colOff>
      <xdr:row>33</xdr:row>
      <xdr:rowOff>0</xdr:rowOff>
    </xdr:from>
    <xdr:to>
      <xdr:col>8</xdr:col>
      <xdr:colOff>0</xdr:colOff>
      <xdr:row>33</xdr:row>
      <xdr:rowOff>0</xdr:rowOff>
    </xdr:to>
    <xdr:sp macro="" textlink="">
      <xdr:nvSpPr>
        <xdr:cNvPr id="38" name="Line 52">
          <a:extLst>
            <a:ext uri="{FF2B5EF4-FFF2-40B4-BE49-F238E27FC236}">
              <a16:creationId xmlns:a16="http://schemas.microsoft.com/office/drawing/2014/main" id="{00000000-0008-0000-2E00-000026000000}"/>
            </a:ext>
          </a:extLst>
        </xdr:cNvPr>
        <xdr:cNvSpPr>
          <a:spLocks noChangeShapeType="1"/>
        </xdr:cNvSpPr>
      </xdr:nvSpPr>
      <xdr:spPr bwMode="auto">
        <a:xfrm>
          <a:off x="5334000" y="631507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60</xdr:row>
      <xdr:rowOff>0</xdr:rowOff>
    </xdr:to>
    <xdr:sp macro="" textlink="">
      <xdr:nvSpPr>
        <xdr:cNvPr id="39" name="Line 53">
          <a:extLst>
            <a:ext uri="{FF2B5EF4-FFF2-40B4-BE49-F238E27FC236}">
              <a16:creationId xmlns:a16="http://schemas.microsoft.com/office/drawing/2014/main" id="{00000000-0008-0000-2E00-000027000000}"/>
            </a:ext>
          </a:extLst>
        </xdr:cNvPr>
        <xdr:cNvSpPr>
          <a:spLocks noChangeShapeType="1"/>
        </xdr:cNvSpPr>
      </xdr:nvSpPr>
      <xdr:spPr bwMode="auto">
        <a:xfrm flipH="1">
          <a:off x="6096000" y="6315075"/>
          <a:ext cx="0" cy="437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36</xdr:row>
      <xdr:rowOff>0</xdr:rowOff>
    </xdr:from>
    <xdr:to>
      <xdr:col>9</xdr:col>
      <xdr:colOff>0</xdr:colOff>
      <xdr:row>36</xdr:row>
      <xdr:rowOff>0</xdr:rowOff>
    </xdr:to>
    <xdr:sp macro="" textlink="">
      <xdr:nvSpPr>
        <xdr:cNvPr id="40" name="Line 54">
          <a:extLst>
            <a:ext uri="{FF2B5EF4-FFF2-40B4-BE49-F238E27FC236}">
              <a16:creationId xmlns:a16="http://schemas.microsoft.com/office/drawing/2014/main" id="{00000000-0008-0000-2E00-000028000000}"/>
            </a:ext>
          </a:extLst>
        </xdr:cNvPr>
        <xdr:cNvSpPr>
          <a:spLocks noChangeShapeType="1"/>
        </xdr:cNvSpPr>
      </xdr:nvSpPr>
      <xdr:spPr bwMode="auto">
        <a:xfrm flipV="1">
          <a:off x="6096000" y="68008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38</xdr:row>
      <xdr:rowOff>0</xdr:rowOff>
    </xdr:from>
    <xdr:to>
      <xdr:col>9</xdr:col>
      <xdr:colOff>0</xdr:colOff>
      <xdr:row>38</xdr:row>
      <xdr:rowOff>0</xdr:rowOff>
    </xdr:to>
    <xdr:sp macro="" textlink="">
      <xdr:nvSpPr>
        <xdr:cNvPr id="41" name="Line 55">
          <a:extLst>
            <a:ext uri="{FF2B5EF4-FFF2-40B4-BE49-F238E27FC236}">
              <a16:creationId xmlns:a16="http://schemas.microsoft.com/office/drawing/2014/main" id="{00000000-0008-0000-2E00-000029000000}"/>
            </a:ext>
          </a:extLst>
        </xdr:cNvPr>
        <xdr:cNvSpPr>
          <a:spLocks noChangeShapeType="1"/>
        </xdr:cNvSpPr>
      </xdr:nvSpPr>
      <xdr:spPr bwMode="auto">
        <a:xfrm flipV="1">
          <a:off x="6096000" y="71247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40</xdr:row>
      <xdr:rowOff>0</xdr:rowOff>
    </xdr:from>
    <xdr:to>
      <xdr:col>9</xdr:col>
      <xdr:colOff>0</xdr:colOff>
      <xdr:row>40</xdr:row>
      <xdr:rowOff>0</xdr:rowOff>
    </xdr:to>
    <xdr:sp macro="" textlink="">
      <xdr:nvSpPr>
        <xdr:cNvPr id="42" name="Line 57">
          <a:extLst>
            <a:ext uri="{FF2B5EF4-FFF2-40B4-BE49-F238E27FC236}">
              <a16:creationId xmlns:a16="http://schemas.microsoft.com/office/drawing/2014/main" id="{00000000-0008-0000-2E00-00002A000000}"/>
            </a:ext>
          </a:extLst>
        </xdr:cNvPr>
        <xdr:cNvSpPr>
          <a:spLocks noChangeShapeType="1"/>
        </xdr:cNvSpPr>
      </xdr:nvSpPr>
      <xdr:spPr bwMode="auto">
        <a:xfrm flipV="1">
          <a:off x="6096000" y="74485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42</xdr:row>
      <xdr:rowOff>0</xdr:rowOff>
    </xdr:from>
    <xdr:to>
      <xdr:col>9</xdr:col>
      <xdr:colOff>0</xdr:colOff>
      <xdr:row>42</xdr:row>
      <xdr:rowOff>0</xdr:rowOff>
    </xdr:to>
    <xdr:sp macro="" textlink="">
      <xdr:nvSpPr>
        <xdr:cNvPr id="43" name="Line 58">
          <a:extLst>
            <a:ext uri="{FF2B5EF4-FFF2-40B4-BE49-F238E27FC236}">
              <a16:creationId xmlns:a16="http://schemas.microsoft.com/office/drawing/2014/main" id="{00000000-0008-0000-2E00-00002B000000}"/>
            </a:ext>
          </a:extLst>
        </xdr:cNvPr>
        <xdr:cNvSpPr>
          <a:spLocks noChangeShapeType="1"/>
        </xdr:cNvSpPr>
      </xdr:nvSpPr>
      <xdr:spPr bwMode="auto">
        <a:xfrm flipV="1">
          <a:off x="6096000" y="77724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9</xdr:col>
      <xdr:colOff>0</xdr:colOff>
      <xdr:row>44</xdr:row>
      <xdr:rowOff>0</xdr:rowOff>
    </xdr:to>
    <xdr:sp macro="" textlink="">
      <xdr:nvSpPr>
        <xdr:cNvPr id="44" name="Line 59">
          <a:extLst>
            <a:ext uri="{FF2B5EF4-FFF2-40B4-BE49-F238E27FC236}">
              <a16:creationId xmlns:a16="http://schemas.microsoft.com/office/drawing/2014/main" id="{00000000-0008-0000-2E00-00002C000000}"/>
            </a:ext>
          </a:extLst>
        </xdr:cNvPr>
        <xdr:cNvSpPr>
          <a:spLocks noChangeShapeType="1"/>
        </xdr:cNvSpPr>
      </xdr:nvSpPr>
      <xdr:spPr bwMode="auto">
        <a:xfrm flipV="1">
          <a:off x="6096000" y="80962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46</xdr:row>
      <xdr:rowOff>0</xdr:rowOff>
    </xdr:from>
    <xdr:to>
      <xdr:col>9</xdr:col>
      <xdr:colOff>0</xdr:colOff>
      <xdr:row>46</xdr:row>
      <xdr:rowOff>0</xdr:rowOff>
    </xdr:to>
    <xdr:sp macro="" textlink="">
      <xdr:nvSpPr>
        <xdr:cNvPr id="45" name="Line 60">
          <a:extLst>
            <a:ext uri="{FF2B5EF4-FFF2-40B4-BE49-F238E27FC236}">
              <a16:creationId xmlns:a16="http://schemas.microsoft.com/office/drawing/2014/main" id="{00000000-0008-0000-2E00-00002D000000}"/>
            </a:ext>
          </a:extLst>
        </xdr:cNvPr>
        <xdr:cNvSpPr>
          <a:spLocks noChangeShapeType="1"/>
        </xdr:cNvSpPr>
      </xdr:nvSpPr>
      <xdr:spPr bwMode="auto">
        <a:xfrm flipV="1">
          <a:off x="6096000" y="84201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48</xdr:row>
      <xdr:rowOff>0</xdr:rowOff>
    </xdr:from>
    <xdr:to>
      <xdr:col>9</xdr:col>
      <xdr:colOff>0</xdr:colOff>
      <xdr:row>48</xdr:row>
      <xdr:rowOff>0</xdr:rowOff>
    </xdr:to>
    <xdr:sp macro="" textlink="">
      <xdr:nvSpPr>
        <xdr:cNvPr id="46" name="Line 62">
          <a:extLst>
            <a:ext uri="{FF2B5EF4-FFF2-40B4-BE49-F238E27FC236}">
              <a16:creationId xmlns:a16="http://schemas.microsoft.com/office/drawing/2014/main" id="{00000000-0008-0000-2E00-00002E000000}"/>
            </a:ext>
          </a:extLst>
        </xdr:cNvPr>
        <xdr:cNvSpPr>
          <a:spLocks noChangeShapeType="1"/>
        </xdr:cNvSpPr>
      </xdr:nvSpPr>
      <xdr:spPr bwMode="auto">
        <a:xfrm flipV="1">
          <a:off x="6096000" y="8743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50</xdr:row>
      <xdr:rowOff>0</xdr:rowOff>
    </xdr:from>
    <xdr:to>
      <xdr:col>9</xdr:col>
      <xdr:colOff>0</xdr:colOff>
      <xdr:row>50</xdr:row>
      <xdr:rowOff>0</xdr:rowOff>
    </xdr:to>
    <xdr:sp macro="" textlink="">
      <xdr:nvSpPr>
        <xdr:cNvPr id="47" name="Line 63">
          <a:extLst>
            <a:ext uri="{FF2B5EF4-FFF2-40B4-BE49-F238E27FC236}">
              <a16:creationId xmlns:a16="http://schemas.microsoft.com/office/drawing/2014/main" id="{00000000-0008-0000-2E00-00002F000000}"/>
            </a:ext>
          </a:extLst>
        </xdr:cNvPr>
        <xdr:cNvSpPr>
          <a:spLocks noChangeShapeType="1"/>
        </xdr:cNvSpPr>
      </xdr:nvSpPr>
      <xdr:spPr bwMode="auto">
        <a:xfrm flipV="1">
          <a:off x="6096000" y="90678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52</xdr:row>
      <xdr:rowOff>0</xdr:rowOff>
    </xdr:from>
    <xdr:to>
      <xdr:col>9</xdr:col>
      <xdr:colOff>0</xdr:colOff>
      <xdr:row>52</xdr:row>
      <xdr:rowOff>0</xdr:rowOff>
    </xdr:to>
    <xdr:sp macro="" textlink="">
      <xdr:nvSpPr>
        <xdr:cNvPr id="48" name="Line 64">
          <a:extLst>
            <a:ext uri="{FF2B5EF4-FFF2-40B4-BE49-F238E27FC236}">
              <a16:creationId xmlns:a16="http://schemas.microsoft.com/office/drawing/2014/main" id="{00000000-0008-0000-2E00-000030000000}"/>
            </a:ext>
          </a:extLst>
        </xdr:cNvPr>
        <xdr:cNvSpPr>
          <a:spLocks noChangeShapeType="1"/>
        </xdr:cNvSpPr>
      </xdr:nvSpPr>
      <xdr:spPr bwMode="auto">
        <a:xfrm flipV="1">
          <a:off x="6096000" y="9391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54</xdr:row>
      <xdr:rowOff>0</xdr:rowOff>
    </xdr:from>
    <xdr:to>
      <xdr:col>9</xdr:col>
      <xdr:colOff>0</xdr:colOff>
      <xdr:row>54</xdr:row>
      <xdr:rowOff>0</xdr:rowOff>
    </xdr:to>
    <xdr:sp macro="" textlink="">
      <xdr:nvSpPr>
        <xdr:cNvPr id="49" name="Line 65">
          <a:extLst>
            <a:ext uri="{FF2B5EF4-FFF2-40B4-BE49-F238E27FC236}">
              <a16:creationId xmlns:a16="http://schemas.microsoft.com/office/drawing/2014/main" id="{00000000-0008-0000-2E00-000031000000}"/>
            </a:ext>
          </a:extLst>
        </xdr:cNvPr>
        <xdr:cNvSpPr>
          <a:spLocks noChangeShapeType="1"/>
        </xdr:cNvSpPr>
      </xdr:nvSpPr>
      <xdr:spPr bwMode="auto">
        <a:xfrm flipV="1">
          <a:off x="6096000" y="97155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9</xdr:col>
      <xdr:colOff>0</xdr:colOff>
      <xdr:row>56</xdr:row>
      <xdr:rowOff>0</xdr:rowOff>
    </xdr:to>
    <xdr:sp macro="" textlink="">
      <xdr:nvSpPr>
        <xdr:cNvPr id="50" name="Line 66">
          <a:extLst>
            <a:ext uri="{FF2B5EF4-FFF2-40B4-BE49-F238E27FC236}">
              <a16:creationId xmlns:a16="http://schemas.microsoft.com/office/drawing/2014/main" id="{00000000-0008-0000-2E00-000032000000}"/>
            </a:ext>
          </a:extLst>
        </xdr:cNvPr>
        <xdr:cNvSpPr>
          <a:spLocks noChangeShapeType="1"/>
        </xdr:cNvSpPr>
      </xdr:nvSpPr>
      <xdr:spPr bwMode="auto">
        <a:xfrm flipV="1">
          <a:off x="6096000" y="100393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58</xdr:row>
      <xdr:rowOff>0</xdr:rowOff>
    </xdr:from>
    <xdr:to>
      <xdr:col>9</xdr:col>
      <xdr:colOff>0</xdr:colOff>
      <xdr:row>58</xdr:row>
      <xdr:rowOff>0</xdr:rowOff>
    </xdr:to>
    <xdr:sp macro="" textlink="">
      <xdr:nvSpPr>
        <xdr:cNvPr id="51" name="Line 67">
          <a:extLst>
            <a:ext uri="{FF2B5EF4-FFF2-40B4-BE49-F238E27FC236}">
              <a16:creationId xmlns:a16="http://schemas.microsoft.com/office/drawing/2014/main" id="{00000000-0008-0000-2E00-000033000000}"/>
            </a:ext>
          </a:extLst>
        </xdr:cNvPr>
        <xdr:cNvSpPr>
          <a:spLocks noChangeShapeType="1"/>
        </xdr:cNvSpPr>
      </xdr:nvSpPr>
      <xdr:spPr bwMode="auto">
        <a:xfrm flipV="1">
          <a:off x="6096000" y="103632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60</xdr:row>
      <xdr:rowOff>0</xdr:rowOff>
    </xdr:from>
    <xdr:to>
      <xdr:col>9</xdr:col>
      <xdr:colOff>0</xdr:colOff>
      <xdr:row>60</xdr:row>
      <xdr:rowOff>0</xdr:rowOff>
    </xdr:to>
    <xdr:sp macro="" textlink="">
      <xdr:nvSpPr>
        <xdr:cNvPr id="52" name="Line 68">
          <a:extLst>
            <a:ext uri="{FF2B5EF4-FFF2-40B4-BE49-F238E27FC236}">
              <a16:creationId xmlns:a16="http://schemas.microsoft.com/office/drawing/2014/main" id="{00000000-0008-0000-2E00-000034000000}"/>
            </a:ext>
          </a:extLst>
        </xdr:cNvPr>
        <xdr:cNvSpPr>
          <a:spLocks noChangeShapeType="1"/>
        </xdr:cNvSpPr>
      </xdr:nvSpPr>
      <xdr:spPr bwMode="auto">
        <a:xfrm flipV="1">
          <a:off x="4876800" y="12201525"/>
          <a:ext cx="609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1</xdr:col>
      <xdr:colOff>0</xdr:colOff>
      <xdr:row>7</xdr:row>
      <xdr:rowOff>9525</xdr:rowOff>
    </xdr:to>
    <xdr:sp macro="" textlink="">
      <xdr:nvSpPr>
        <xdr:cNvPr id="53" name="Line 69">
          <a:extLst>
            <a:ext uri="{FF2B5EF4-FFF2-40B4-BE49-F238E27FC236}">
              <a16:creationId xmlns:a16="http://schemas.microsoft.com/office/drawing/2014/main" id="{00000000-0008-0000-2E00-000035000000}"/>
            </a:ext>
          </a:extLst>
        </xdr:cNvPr>
        <xdr:cNvSpPr>
          <a:spLocks noChangeShapeType="1"/>
        </xdr:cNvSpPr>
      </xdr:nvSpPr>
      <xdr:spPr bwMode="auto">
        <a:xfrm>
          <a:off x="0" y="1781175"/>
          <a:ext cx="7620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0</xdr:colOff>
      <xdr:row>7</xdr:row>
      <xdr:rowOff>0</xdr:rowOff>
    </xdr:to>
    <xdr:sp macro="" textlink="">
      <xdr:nvSpPr>
        <xdr:cNvPr id="54" name="Line 71">
          <a:extLst>
            <a:ext uri="{FF2B5EF4-FFF2-40B4-BE49-F238E27FC236}">
              <a16:creationId xmlns:a16="http://schemas.microsoft.com/office/drawing/2014/main" id="{00000000-0008-0000-2E00-000036000000}"/>
            </a:ext>
          </a:extLst>
        </xdr:cNvPr>
        <xdr:cNvSpPr>
          <a:spLocks noChangeShapeType="1"/>
        </xdr:cNvSpPr>
      </xdr:nvSpPr>
      <xdr:spPr bwMode="auto">
        <a:xfrm flipH="1">
          <a:off x="1524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18</xdr:row>
      <xdr:rowOff>0</xdr:rowOff>
    </xdr:from>
    <xdr:to>
      <xdr:col>13</xdr:col>
      <xdr:colOff>0</xdr:colOff>
      <xdr:row>18</xdr:row>
      <xdr:rowOff>0</xdr:rowOff>
    </xdr:to>
    <xdr:sp macro="" textlink="">
      <xdr:nvSpPr>
        <xdr:cNvPr id="55" name="Line 76">
          <a:extLst>
            <a:ext uri="{FF2B5EF4-FFF2-40B4-BE49-F238E27FC236}">
              <a16:creationId xmlns:a16="http://schemas.microsoft.com/office/drawing/2014/main" id="{00000000-0008-0000-2E00-000037000000}"/>
            </a:ext>
          </a:extLst>
        </xdr:cNvPr>
        <xdr:cNvSpPr>
          <a:spLocks noChangeShapeType="1"/>
        </xdr:cNvSpPr>
      </xdr:nvSpPr>
      <xdr:spPr bwMode="auto">
        <a:xfrm flipH="1" flipV="1">
          <a:off x="4572000" y="3886200"/>
          <a:ext cx="533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24</xdr:row>
      <xdr:rowOff>0</xdr:rowOff>
    </xdr:from>
    <xdr:to>
      <xdr:col>10</xdr:col>
      <xdr:colOff>0</xdr:colOff>
      <xdr:row>24</xdr:row>
      <xdr:rowOff>0</xdr:rowOff>
    </xdr:to>
    <xdr:sp macro="" textlink="">
      <xdr:nvSpPr>
        <xdr:cNvPr id="56" name="Line 79">
          <a:extLst>
            <a:ext uri="{FF2B5EF4-FFF2-40B4-BE49-F238E27FC236}">
              <a16:creationId xmlns:a16="http://schemas.microsoft.com/office/drawing/2014/main" id="{00000000-0008-0000-2E00-000038000000}"/>
            </a:ext>
          </a:extLst>
        </xdr:cNvPr>
        <xdr:cNvSpPr>
          <a:spLocks noChangeShapeType="1"/>
        </xdr:cNvSpPr>
      </xdr:nvSpPr>
      <xdr:spPr bwMode="auto">
        <a:xfrm>
          <a:off x="3200400" y="5000625"/>
          <a:ext cx="2133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0</xdr:rowOff>
    </xdr:from>
    <xdr:to>
      <xdr:col>15</xdr:col>
      <xdr:colOff>0</xdr:colOff>
      <xdr:row>24</xdr:row>
      <xdr:rowOff>0</xdr:rowOff>
    </xdr:to>
    <xdr:sp macro="" textlink="">
      <xdr:nvSpPr>
        <xdr:cNvPr id="57" name="Line 80">
          <a:extLst>
            <a:ext uri="{FF2B5EF4-FFF2-40B4-BE49-F238E27FC236}">
              <a16:creationId xmlns:a16="http://schemas.microsoft.com/office/drawing/2014/main" id="{00000000-0008-0000-2E00-000039000000}"/>
            </a:ext>
          </a:extLst>
        </xdr:cNvPr>
        <xdr:cNvSpPr>
          <a:spLocks noChangeShapeType="1"/>
        </xdr:cNvSpPr>
      </xdr:nvSpPr>
      <xdr:spPr bwMode="auto">
        <a:xfrm>
          <a:off x="8382000" y="4533900"/>
          <a:ext cx="3048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16</xdr:row>
      <xdr:rowOff>0</xdr:rowOff>
    </xdr:from>
    <xdr:to>
      <xdr:col>13</xdr:col>
      <xdr:colOff>0</xdr:colOff>
      <xdr:row>18</xdr:row>
      <xdr:rowOff>0</xdr:rowOff>
    </xdr:to>
    <xdr:sp macro="" textlink="">
      <xdr:nvSpPr>
        <xdr:cNvPr id="59" name="Line 102">
          <a:extLst>
            <a:ext uri="{FF2B5EF4-FFF2-40B4-BE49-F238E27FC236}">
              <a16:creationId xmlns:a16="http://schemas.microsoft.com/office/drawing/2014/main" id="{00000000-0008-0000-2E00-00003B000000}"/>
            </a:ext>
          </a:extLst>
        </xdr:cNvPr>
        <xdr:cNvSpPr>
          <a:spLocks noChangeShapeType="1"/>
        </xdr:cNvSpPr>
      </xdr:nvSpPr>
      <xdr:spPr bwMode="auto">
        <a:xfrm>
          <a:off x="9906000" y="3562350"/>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8</xdr:row>
      <xdr:rowOff>0</xdr:rowOff>
    </xdr:from>
    <xdr:to>
      <xdr:col>7</xdr:col>
      <xdr:colOff>0</xdr:colOff>
      <xdr:row>8</xdr:row>
      <xdr:rowOff>0</xdr:rowOff>
    </xdr:to>
    <xdr:sp macro="" textlink="">
      <xdr:nvSpPr>
        <xdr:cNvPr id="60" name="Line 103">
          <a:extLst>
            <a:ext uri="{FF2B5EF4-FFF2-40B4-BE49-F238E27FC236}">
              <a16:creationId xmlns:a16="http://schemas.microsoft.com/office/drawing/2014/main" id="{00000000-0008-0000-2E00-00003C000000}"/>
            </a:ext>
          </a:extLst>
        </xdr:cNvPr>
        <xdr:cNvSpPr>
          <a:spLocks noChangeShapeType="1"/>
        </xdr:cNvSpPr>
      </xdr:nvSpPr>
      <xdr:spPr bwMode="auto">
        <a:xfrm flipH="1">
          <a:off x="4572000" y="2266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32</xdr:row>
      <xdr:rowOff>0</xdr:rowOff>
    </xdr:from>
    <xdr:to>
      <xdr:col>2</xdr:col>
      <xdr:colOff>0</xdr:colOff>
      <xdr:row>33</xdr:row>
      <xdr:rowOff>0</xdr:rowOff>
    </xdr:to>
    <xdr:sp macro="" textlink="">
      <xdr:nvSpPr>
        <xdr:cNvPr id="61" name="Line 106">
          <a:extLst>
            <a:ext uri="{FF2B5EF4-FFF2-40B4-BE49-F238E27FC236}">
              <a16:creationId xmlns:a16="http://schemas.microsoft.com/office/drawing/2014/main" id="{00000000-0008-0000-2E00-00003D000000}"/>
            </a:ext>
          </a:extLst>
        </xdr:cNvPr>
        <xdr:cNvSpPr>
          <a:spLocks noChangeShapeType="1"/>
        </xdr:cNvSpPr>
      </xdr:nvSpPr>
      <xdr:spPr bwMode="auto">
        <a:xfrm flipH="1">
          <a:off x="1524000" y="5991225"/>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8</xdr:row>
      <xdr:rowOff>0</xdr:rowOff>
    </xdr:from>
    <xdr:to>
      <xdr:col>3</xdr:col>
      <xdr:colOff>0</xdr:colOff>
      <xdr:row>8</xdr:row>
      <xdr:rowOff>0</xdr:rowOff>
    </xdr:to>
    <xdr:sp macro="" textlink="">
      <xdr:nvSpPr>
        <xdr:cNvPr id="62" name="Line 107">
          <a:extLst>
            <a:ext uri="{FF2B5EF4-FFF2-40B4-BE49-F238E27FC236}">
              <a16:creationId xmlns:a16="http://schemas.microsoft.com/office/drawing/2014/main" id="{00000000-0008-0000-2E00-00003E000000}"/>
            </a:ext>
          </a:extLst>
        </xdr:cNvPr>
        <xdr:cNvSpPr>
          <a:spLocks noChangeShapeType="1"/>
        </xdr:cNvSpPr>
      </xdr:nvSpPr>
      <xdr:spPr bwMode="auto">
        <a:xfrm>
          <a:off x="1524000" y="2266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8</xdr:row>
      <xdr:rowOff>0</xdr:rowOff>
    </xdr:from>
    <xdr:to>
      <xdr:col>3</xdr:col>
      <xdr:colOff>0</xdr:colOff>
      <xdr:row>32</xdr:row>
      <xdr:rowOff>0</xdr:rowOff>
    </xdr:to>
    <xdr:sp macro="" textlink="">
      <xdr:nvSpPr>
        <xdr:cNvPr id="63" name="Line 108">
          <a:extLst>
            <a:ext uri="{FF2B5EF4-FFF2-40B4-BE49-F238E27FC236}">
              <a16:creationId xmlns:a16="http://schemas.microsoft.com/office/drawing/2014/main" id="{00000000-0008-0000-2E00-00003F000000}"/>
            </a:ext>
          </a:extLst>
        </xdr:cNvPr>
        <xdr:cNvSpPr>
          <a:spLocks noChangeShapeType="1"/>
        </xdr:cNvSpPr>
      </xdr:nvSpPr>
      <xdr:spPr bwMode="auto">
        <a:xfrm flipH="1">
          <a:off x="2286000" y="2266950"/>
          <a:ext cx="0" cy="3724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32</xdr:row>
      <xdr:rowOff>0</xdr:rowOff>
    </xdr:from>
    <xdr:to>
      <xdr:col>3</xdr:col>
      <xdr:colOff>0</xdr:colOff>
      <xdr:row>32</xdr:row>
      <xdr:rowOff>0</xdr:rowOff>
    </xdr:to>
    <xdr:sp macro="" textlink="">
      <xdr:nvSpPr>
        <xdr:cNvPr id="64" name="Line 109">
          <a:extLst>
            <a:ext uri="{FF2B5EF4-FFF2-40B4-BE49-F238E27FC236}">
              <a16:creationId xmlns:a16="http://schemas.microsoft.com/office/drawing/2014/main" id="{00000000-0008-0000-2E00-000040000000}"/>
            </a:ext>
          </a:extLst>
        </xdr:cNvPr>
        <xdr:cNvSpPr>
          <a:spLocks noChangeShapeType="1"/>
        </xdr:cNvSpPr>
      </xdr:nvSpPr>
      <xdr:spPr bwMode="auto">
        <a:xfrm flipH="1">
          <a:off x="1524000" y="599122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5</xdr:row>
      <xdr:rowOff>0</xdr:rowOff>
    </xdr:from>
    <xdr:to>
      <xdr:col>7</xdr:col>
      <xdr:colOff>0</xdr:colOff>
      <xdr:row>7</xdr:row>
      <xdr:rowOff>0</xdr:rowOff>
    </xdr:to>
    <xdr:sp macro="" textlink="">
      <xdr:nvSpPr>
        <xdr:cNvPr id="65" name="Line 110">
          <a:extLst>
            <a:ext uri="{FF2B5EF4-FFF2-40B4-BE49-F238E27FC236}">
              <a16:creationId xmlns:a16="http://schemas.microsoft.com/office/drawing/2014/main" id="{00000000-0008-0000-2E00-000041000000}"/>
            </a:ext>
          </a:extLst>
        </xdr:cNvPr>
        <xdr:cNvSpPr>
          <a:spLocks noChangeShapeType="1"/>
        </xdr:cNvSpPr>
      </xdr:nvSpPr>
      <xdr:spPr bwMode="auto">
        <a:xfrm>
          <a:off x="4572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oneCellAnchor>
    <xdr:from>
      <xdr:col>16</xdr:col>
      <xdr:colOff>0</xdr:colOff>
      <xdr:row>3</xdr:row>
      <xdr:rowOff>0</xdr:rowOff>
    </xdr:from>
    <xdr:ext cx="76200" cy="200025"/>
    <xdr:sp macro="" textlink="">
      <xdr:nvSpPr>
        <xdr:cNvPr id="124" name="Text Box 63">
          <a:extLst>
            <a:ext uri="{FF2B5EF4-FFF2-40B4-BE49-F238E27FC236}">
              <a16:creationId xmlns:a16="http://schemas.microsoft.com/office/drawing/2014/main" id="{00000000-0008-0000-2E00-00007C000000}"/>
            </a:ext>
          </a:extLst>
        </xdr:cNvPr>
        <xdr:cNvSpPr txBox="1">
          <a:spLocks noChangeArrowheads="1"/>
        </xdr:cNvSpPr>
      </xdr:nvSpPr>
      <xdr:spPr bwMode="auto">
        <a:xfrm>
          <a:off x="14020800" y="1133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7</xdr:col>
      <xdr:colOff>0</xdr:colOff>
      <xdr:row>31</xdr:row>
      <xdr:rowOff>142875</xdr:rowOff>
    </xdr:from>
    <xdr:to>
      <xdr:col>7</xdr:col>
      <xdr:colOff>0</xdr:colOff>
      <xdr:row>32</xdr:row>
      <xdr:rowOff>142875</xdr:rowOff>
    </xdr:to>
    <xdr:sp macro="" textlink="">
      <xdr:nvSpPr>
        <xdr:cNvPr id="66" name="Line 46">
          <a:extLst>
            <a:ext uri="{FF2B5EF4-FFF2-40B4-BE49-F238E27FC236}">
              <a16:creationId xmlns:a16="http://schemas.microsoft.com/office/drawing/2014/main" id="{00000000-0008-0000-2E00-000042000000}"/>
            </a:ext>
          </a:extLst>
        </xdr:cNvPr>
        <xdr:cNvSpPr>
          <a:spLocks noChangeShapeType="1"/>
        </xdr:cNvSpPr>
      </xdr:nvSpPr>
      <xdr:spPr bwMode="auto">
        <a:xfrm>
          <a:off x="3733800" y="6343650"/>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1</xdr:col>
      <xdr:colOff>0</xdr:colOff>
      <xdr:row>6</xdr:row>
      <xdr:rowOff>0</xdr:rowOff>
    </xdr:to>
    <xdr:sp macro="" textlink="">
      <xdr:nvSpPr>
        <xdr:cNvPr id="2" name="Text 1">
          <a:extLst>
            <a:ext uri="{FF2B5EF4-FFF2-40B4-BE49-F238E27FC236}">
              <a16:creationId xmlns:a16="http://schemas.microsoft.com/office/drawing/2014/main" id="{00000000-0008-0000-0800-000002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6">
          <a:extLst>
            <a:ext uri="{FF2B5EF4-FFF2-40B4-BE49-F238E27FC236}">
              <a16:creationId xmlns:a16="http://schemas.microsoft.com/office/drawing/2014/main" id="{00000000-0008-0000-0900-000002000000}"/>
            </a:ext>
          </a:extLst>
        </xdr:cNvPr>
        <xdr:cNvSpPr txBox="1">
          <a:spLocks noChangeArrowheads="1"/>
        </xdr:cNvSpPr>
      </xdr:nvSpPr>
      <xdr:spPr bwMode="auto">
        <a:xfrm>
          <a:off x="7800975"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118872" tIns="105156" rIns="118872" bIns="105156" anchor="ctr" upright="1"/>
        <a:lstStyle/>
        <a:p>
          <a:pPr algn="ctr" rtl="0">
            <a:defRPr sz="1000"/>
          </a:pPr>
          <a:r>
            <a:rPr lang="de-DE" sz="7000" b="1" i="0" u="none" strike="noStrike" baseline="0">
              <a:solidFill>
                <a:srgbClr val="000000"/>
              </a:solidFill>
              <a:latin typeface="Times"/>
              <a:cs typeface="Times"/>
            </a:rPr>
            <a:t>D</a:t>
          </a:r>
        </a:p>
        <a:p>
          <a:pPr algn="ctr" rtl="0">
            <a:defRPr sz="1000"/>
          </a:pPr>
          <a:endParaRPr lang="de-DE" sz="7000" b="1" i="0" u="none" strike="noStrike" baseline="0">
            <a:solidFill>
              <a:srgbClr val="000000"/>
            </a:solidFill>
            <a:latin typeface="Times"/>
            <a:cs typeface="Times"/>
          </a:endParaRPr>
        </a:p>
      </xdr:txBody>
    </xdr:sp>
    <xdr:clientData/>
  </xdr:twoCellAnchor>
  <xdr:twoCellAnchor>
    <xdr:from>
      <xdr:col>1</xdr:col>
      <xdr:colOff>0</xdr:colOff>
      <xdr:row>2</xdr:row>
      <xdr:rowOff>0</xdr:rowOff>
    </xdr:from>
    <xdr:to>
      <xdr:col>2</xdr:col>
      <xdr:colOff>0</xdr:colOff>
      <xdr:row>4</xdr:row>
      <xdr:rowOff>0</xdr:rowOff>
    </xdr:to>
    <xdr:sp macro="" textlink="">
      <xdr:nvSpPr>
        <xdr:cNvPr id="3" name="Text 1">
          <a:extLst>
            <a:ext uri="{FF2B5EF4-FFF2-40B4-BE49-F238E27FC236}">
              <a16:creationId xmlns:a16="http://schemas.microsoft.com/office/drawing/2014/main" id="{00000000-0008-0000-0900-000003000000}"/>
            </a:ext>
          </a:extLst>
        </xdr:cNvPr>
        <xdr:cNvSpPr txBox="1">
          <a:spLocks noChangeArrowheads="1"/>
        </xdr:cNvSpPr>
      </xdr:nvSpPr>
      <xdr:spPr bwMode="auto">
        <a:xfrm>
          <a:off x="952500" y="400050"/>
          <a:ext cx="342900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2</xdr:row>
      <xdr:rowOff>0</xdr:rowOff>
    </xdr:from>
    <xdr:to>
      <xdr:col>1</xdr:col>
      <xdr:colOff>0</xdr:colOff>
      <xdr:row>4</xdr:row>
      <xdr:rowOff>0</xdr:rowOff>
    </xdr:to>
    <xdr:sp macro="" textlink="">
      <xdr:nvSpPr>
        <xdr:cNvPr id="4" name="Text 1">
          <a:extLst>
            <a:ext uri="{FF2B5EF4-FFF2-40B4-BE49-F238E27FC236}">
              <a16:creationId xmlns:a16="http://schemas.microsoft.com/office/drawing/2014/main" id="{00000000-0008-0000-0900-000004000000}"/>
            </a:ext>
          </a:extLst>
        </xdr:cNvPr>
        <xdr:cNvSpPr txBox="1">
          <a:spLocks noChangeArrowheads="1"/>
        </xdr:cNvSpPr>
      </xdr:nvSpPr>
      <xdr:spPr bwMode="auto">
        <a:xfrm>
          <a:off x="0" y="400050"/>
          <a:ext cx="95250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Lfd. Nr.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0A00-000002000000}"/>
            </a:ext>
          </a:extLst>
        </xdr:cNvPr>
        <xdr:cNvSpPr txBox="1">
          <a:spLocks noChangeArrowheads="1"/>
        </xdr:cNvSpPr>
      </xdr:nvSpPr>
      <xdr:spPr bwMode="auto">
        <a:xfrm>
          <a:off x="9525" y="504825"/>
          <a:ext cx="3038475" cy="4857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0E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0E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26</xdr:row>
      <xdr:rowOff>0</xdr:rowOff>
    </xdr:from>
    <xdr:to>
      <xdr:col>2</xdr:col>
      <xdr:colOff>0</xdr:colOff>
      <xdr:row>28</xdr:row>
      <xdr:rowOff>0</xdr:rowOff>
    </xdr:to>
    <xdr:sp macro="" textlink="">
      <xdr:nvSpPr>
        <xdr:cNvPr id="8" name="Text 1">
          <a:extLst>
            <a:ext uri="{FF2B5EF4-FFF2-40B4-BE49-F238E27FC236}">
              <a16:creationId xmlns:a16="http://schemas.microsoft.com/office/drawing/2014/main" id="{00000000-0008-0000-0E00-000008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26</xdr:row>
      <xdr:rowOff>0</xdr:rowOff>
    </xdr:from>
    <xdr:to>
      <xdr:col>1</xdr:col>
      <xdr:colOff>0</xdr:colOff>
      <xdr:row>29</xdr:row>
      <xdr:rowOff>0</xdr:rowOff>
    </xdr:to>
    <xdr:sp macro="" textlink="">
      <xdr:nvSpPr>
        <xdr:cNvPr id="9" name="Text 1">
          <a:extLst>
            <a:ext uri="{FF2B5EF4-FFF2-40B4-BE49-F238E27FC236}">
              <a16:creationId xmlns:a16="http://schemas.microsoft.com/office/drawing/2014/main" id="{00000000-0008-0000-0E00-000009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52</xdr:row>
      <xdr:rowOff>0</xdr:rowOff>
    </xdr:from>
    <xdr:to>
      <xdr:col>2</xdr:col>
      <xdr:colOff>0</xdr:colOff>
      <xdr:row>54</xdr:row>
      <xdr:rowOff>0</xdr:rowOff>
    </xdr:to>
    <xdr:sp macro="" textlink="">
      <xdr:nvSpPr>
        <xdr:cNvPr id="14" name="Text 1">
          <a:extLst>
            <a:ext uri="{FF2B5EF4-FFF2-40B4-BE49-F238E27FC236}">
              <a16:creationId xmlns:a16="http://schemas.microsoft.com/office/drawing/2014/main" id="{00000000-0008-0000-0E00-00000E000000}"/>
            </a:ext>
          </a:extLst>
        </xdr:cNvPr>
        <xdr:cNvSpPr txBox="1">
          <a:spLocks noChangeArrowheads="1"/>
        </xdr:cNvSpPr>
      </xdr:nvSpPr>
      <xdr:spPr bwMode="auto">
        <a:xfrm>
          <a:off x="476250" y="880110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52</xdr:row>
      <xdr:rowOff>0</xdr:rowOff>
    </xdr:from>
    <xdr:to>
      <xdr:col>1</xdr:col>
      <xdr:colOff>0</xdr:colOff>
      <xdr:row>55</xdr:row>
      <xdr:rowOff>0</xdr:rowOff>
    </xdr:to>
    <xdr:sp macro="" textlink="">
      <xdr:nvSpPr>
        <xdr:cNvPr id="15" name="Text 1">
          <a:extLst>
            <a:ext uri="{FF2B5EF4-FFF2-40B4-BE49-F238E27FC236}">
              <a16:creationId xmlns:a16="http://schemas.microsoft.com/office/drawing/2014/main" id="{00000000-0008-0000-0E00-00000F000000}"/>
            </a:ext>
          </a:extLst>
        </xdr:cNvPr>
        <xdr:cNvSpPr txBox="1">
          <a:spLocks noChangeArrowheads="1"/>
        </xdr:cNvSpPr>
      </xdr:nvSpPr>
      <xdr:spPr bwMode="auto">
        <a:xfrm>
          <a:off x="0" y="88011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78</xdr:row>
      <xdr:rowOff>0</xdr:rowOff>
    </xdr:from>
    <xdr:to>
      <xdr:col>2</xdr:col>
      <xdr:colOff>0</xdr:colOff>
      <xdr:row>80</xdr:row>
      <xdr:rowOff>0</xdr:rowOff>
    </xdr:to>
    <xdr:sp macro="" textlink="">
      <xdr:nvSpPr>
        <xdr:cNvPr id="10" name="Text 1">
          <a:extLst>
            <a:ext uri="{FF2B5EF4-FFF2-40B4-BE49-F238E27FC236}">
              <a16:creationId xmlns:a16="http://schemas.microsoft.com/office/drawing/2014/main" id="{91FA7029-F908-4050-BB96-3CD04C9CED7D}"/>
            </a:ext>
          </a:extLst>
        </xdr:cNvPr>
        <xdr:cNvSpPr txBox="1">
          <a:spLocks noChangeArrowheads="1"/>
        </xdr:cNvSpPr>
      </xdr:nvSpPr>
      <xdr:spPr bwMode="auto">
        <a:xfrm>
          <a:off x="476250" y="1100137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78</xdr:row>
      <xdr:rowOff>0</xdr:rowOff>
    </xdr:from>
    <xdr:to>
      <xdr:col>1</xdr:col>
      <xdr:colOff>0</xdr:colOff>
      <xdr:row>81</xdr:row>
      <xdr:rowOff>0</xdr:rowOff>
    </xdr:to>
    <xdr:sp macro="" textlink="">
      <xdr:nvSpPr>
        <xdr:cNvPr id="11" name="Text 1">
          <a:extLst>
            <a:ext uri="{FF2B5EF4-FFF2-40B4-BE49-F238E27FC236}">
              <a16:creationId xmlns:a16="http://schemas.microsoft.com/office/drawing/2014/main" id="{660F6953-B038-4DDE-90AE-8268502D32F3}"/>
            </a:ext>
          </a:extLst>
        </xdr:cNvPr>
        <xdr:cNvSpPr txBox="1">
          <a:spLocks noChangeArrowheads="1"/>
        </xdr:cNvSpPr>
      </xdr:nvSpPr>
      <xdr:spPr bwMode="auto">
        <a:xfrm>
          <a:off x="0" y="11001375"/>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78</xdr:row>
      <xdr:rowOff>0</xdr:rowOff>
    </xdr:from>
    <xdr:to>
      <xdr:col>2</xdr:col>
      <xdr:colOff>0</xdr:colOff>
      <xdr:row>80</xdr:row>
      <xdr:rowOff>0</xdr:rowOff>
    </xdr:to>
    <xdr:sp macro="" textlink="">
      <xdr:nvSpPr>
        <xdr:cNvPr id="12" name="Text 1">
          <a:extLst>
            <a:ext uri="{FF2B5EF4-FFF2-40B4-BE49-F238E27FC236}">
              <a16:creationId xmlns:a16="http://schemas.microsoft.com/office/drawing/2014/main" id="{02BFB334-307D-42DC-AFD7-6A24CED1EADF}"/>
            </a:ext>
          </a:extLst>
        </xdr:cNvPr>
        <xdr:cNvSpPr txBox="1">
          <a:spLocks noChangeArrowheads="1"/>
        </xdr:cNvSpPr>
      </xdr:nvSpPr>
      <xdr:spPr bwMode="auto">
        <a:xfrm>
          <a:off x="476250" y="1100137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78</xdr:row>
      <xdr:rowOff>0</xdr:rowOff>
    </xdr:from>
    <xdr:to>
      <xdr:col>1</xdr:col>
      <xdr:colOff>0</xdr:colOff>
      <xdr:row>81</xdr:row>
      <xdr:rowOff>0</xdr:rowOff>
    </xdr:to>
    <xdr:sp macro="" textlink="">
      <xdr:nvSpPr>
        <xdr:cNvPr id="13" name="Text 1">
          <a:extLst>
            <a:ext uri="{FF2B5EF4-FFF2-40B4-BE49-F238E27FC236}">
              <a16:creationId xmlns:a16="http://schemas.microsoft.com/office/drawing/2014/main" id="{C03017BA-D89B-43A3-8068-B4F1F2C2465B}"/>
            </a:ext>
          </a:extLst>
        </xdr:cNvPr>
        <xdr:cNvSpPr txBox="1">
          <a:spLocks noChangeArrowheads="1"/>
        </xdr:cNvSpPr>
      </xdr:nvSpPr>
      <xdr:spPr bwMode="auto">
        <a:xfrm>
          <a:off x="0" y="11001375"/>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0</xdr:rowOff>
    </xdr:from>
    <xdr:to>
      <xdr:col>1</xdr:col>
      <xdr:colOff>0</xdr:colOff>
      <xdr:row>5</xdr:row>
      <xdr:rowOff>1</xdr:rowOff>
    </xdr:to>
    <xdr:sp macro="" textlink="">
      <xdr:nvSpPr>
        <xdr:cNvPr id="2" name="Text 1">
          <a:extLst>
            <a:ext uri="{FF2B5EF4-FFF2-40B4-BE49-F238E27FC236}">
              <a16:creationId xmlns:a16="http://schemas.microsoft.com/office/drawing/2014/main" id="{00000000-0008-0000-0F00-000002000000}"/>
            </a:ext>
          </a:extLst>
        </xdr:cNvPr>
        <xdr:cNvSpPr txBox="1">
          <a:spLocks noChangeArrowheads="1"/>
        </xdr:cNvSpPr>
      </xdr:nvSpPr>
      <xdr:spPr bwMode="auto">
        <a:xfrm>
          <a:off x="0" y="400050"/>
          <a:ext cx="762000" cy="4000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28</xdr:row>
      <xdr:rowOff>0</xdr:rowOff>
    </xdr:from>
    <xdr:to>
      <xdr:col>1</xdr:col>
      <xdr:colOff>0</xdr:colOff>
      <xdr:row>30</xdr:row>
      <xdr:rowOff>1</xdr:rowOff>
    </xdr:to>
    <xdr:sp macro="" textlink="">
      <xdr:nvSpPr>
        <xdr:cNvPr id="4" name="Text 1">
          <a:extLst>
            <a:ext uri="{FF2B5EF4-FFF2-40B4-BE49-F238E27FC236}">
              <a16:creationId xmlns:a16="http://schemas.microsoft.com/office/drawing/2014/main" id="{00000000-0008-0000-0F00-000004000000}"/>
            </a:ext>
          </a:extLst>
        </xdr:cNvPr>
        <xdr:cNvSpPr txBox="1">
          <a:spLocks noChangeArrowheads="1"/>
        </xdr:cNvSpPr>
      </xdr:nvSpPr>
      <xdr:spPr bwMode="auto">
        <a:xfrm>
          <a:off x="0" y="400050"/>
          <a:ext cx="762000" cy="4000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40</xdr:row>
      <xdr:rowOff>0</xdr:rowOff>
    </xdr:from>
    <xdr:to>
      <xdr:col>1</xdr:col>
      <xdr:colOff>0</xdr:colOff>
      <xdr:row>40</xdr:row>
      <xdr:rowOff>1</xdr:rowOff>
    </xdr:to>
    <xdr:sp macro="" textlink="">
      <xdr:nvSpPr>
        <xdr:cNvPr id="5" name="Text 1">
          <a:extLst>
            <a:ext uri="{FF2B5EF4-FFF2-40B4-BE49-F238E27FC236}">
              <a16:creationId xmlns:a16="http://schemas.microsoft.com/office/drawing/2014/main" id="{00000000-0008-0000-0F00-000005000000}"/>
            </a:ext>
          </a:extLst>
        </xdr:cNvPr>
        <xdr:cNvSpPr txBox="1">
          <a:spLocks noChangeArrowheads="1"/>
        </xdr:cNvSpPr>
      </xdr:nvSpPr>
      <xdr:spPr bwMode="auto">
        <a:xfrm>
          <a:off x="0" y="9401175"/>
          <a:ext cx="476250" cy="4000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55</xdr:row>
      <xdr:rowOff>0</xdr:rowOff>
    </xdr:from>
    <xdr:to>
      <xdr:col>1</xdr:col>
      <xdr:colOff>0</xdr:colOff>
      <xdr:row>57</xdr:row>
      <xdr:rowOff>0</xdr:rowOff>
    </xdr:to>
    <xdr:sp macro="" textlink="">
      <xdr:nvSpPr>
        <xdr:cNvPr id="6" name="Text 1">
          <a:extLst>
            <a:ext uri="{FF2B5EF4-FFF2-40B4-BE49-F238E27FC236}">
              <a16:creationId xmlns:a16="http://schemas.microsoft.com/office/drawing/2014/main" id="{00000000-0008-0000-0F00-000006000000}"/>
            </a:ext>
          </a:extLst>
        </xdr:cNvPr>
        <xdr:cNvSpPr txBox="1">
          <a:spLocks noChangeArrowheads="1"/>
        </xdr:cNvSpPr>
      </xdr:nvSpPr>
      <xdr:spPr bwMode="auto">
        <a:xfrm>
          <a:off x="0" y="13119652"/>
          <a:ext cx="480391" cy="39756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81</xdr:row>
      <xdr:rowOff>0</xdr:rowOff>
    </xdr:from>
    <xdr:to>
      <xdr:col>1</xdr:col>
      <xdr:colOff>0</xdr:colOff>
      <xdr:row>83</xdr:row>
      <xdr:rowOff>0</xdr:rowOff>
    </xdr:to>
    <xdr:sp macro="" textlink="">
      <xdr:nvSpPr>
        <xdr:cNvPr id="8" name="Text 1">
          <a:extLst>
            <a:ext uri="{FF2B5EF4-FFF2-40B4-BE49-F238E27FC236}">
              <a16:creationId xmlns:a16="http://schemas.microsoft.com/office/drawing/2014/main" id="{D1FFEBD6-B098-47CF-893D-4AC6077E75C8}"/>
            </a:ext>
          </a:extLst>
        </xdr:cNvPr>
        <xdr:cNvSpPr txBox="1">
          <a:spLocks noChangeArrowheads="1"/>
        </xdr:cNvSpPr>
      </xdr:nvSpPr>
      <xdr:spPr bwMode="auto">
        <a:xfrm>
          <a:off x="0" y="11405152"/>
          <a:ext cx="480391" cy="39756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3</xdr:row>
      <xdr:rowOff>0</xdr:rowOff>
    </xdr:from>
    <xdr:to>
      <xdr:col>1</xdr:col>
      <xdr:colOff>0</xdr:colOff>
      <xdr:row>5</xdr:row>
      <xdr:rowOff>1</xdr:rowOff>
    </xdr:to>
    <xdr:sp macro="" textlink="">
      <xdr:nvSpPr>
        <xdr:cNvPr id="7" name="Text 1">
          <a:extLst>
            <a:ext uri="{FF2B5EF4-FFF2-40B4-BE49-F238E27FC236}">
              <a16:creationId xmlns:a16="http://schemas.microsoft.com/office/drawing/2014/main" id="{687EC91F-0373-4FA3-B23C-8BC998D830B0}"/>
            </a:ext>
          </a:extLst>
        </xdr:cNvPr>
        <xdr:cNvSpPr txBox="1">
          <a:spLocks noChangeArrowheads="1"/>
        </xdr:cNvSpPr>
      </xdr:nvSpPr>
      <xdr:spPr bwMode="auto">
        <a:xfrm>
          <a:off x="0" y="600075"/>
          <a:ext cx="485775" cy="4000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28</xdr:row>
      <xdr:rowOff>0</xdr:rowOff>
    </xdr:from>
    <xdr:to>
      <xdr:col>1</xdr:col>
      <xdr:colOff>0</xdr:colOff>
      <xdr:row>30</xdr:row>
      <xdr:rowOff>1</xdr:rowOff>
    </xdr:to>
    <xdr:sp macro="" textlink="">
      <xdr:nvSpPr>
        <xdr:cNvPr id="9" name="Text 1">
          <a:extLst>
            <a:ext uri="{FF2B5EF4-FFF2-40B4-BE49-F238E27FC236}">
              <a16:creationId xmlns:a16="http://schemas.microsoft.com/office/drawing/2014/main" id="{B75DA2E2-47FF-4CCA-9F93-9C1E05B91407}"/>
            </a:ext>
          </a:extLst>
        </xdr:cNvPr>
        <xdr:cNvSpPr txBox="1">
          <a:spLocks noChangeArrowheads="1"/>
        </xdr:cNvSpPr>
      </xdr:nvSpPr>
      <xdr:spPr bwMode="auto">
        <a:xfrm>
          <a:off x="0" y="5400675"/>
          <a:ext cx="485775" cy="4000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40</xdr:row>
      <xdr:rowOff>0</xdr:rowOff>
    </xdr:from>
    <xdr:to>
      <xdr:col>1</xdr:col>
      <xdr:colOff>0</xdr:colOff>
      <xdr:row>40</xdr:row>
      <xdr:rowOff>1</xdr:rowOff>
    </xdr:to>
    <xdr:sp macro="" textlink="">
      <xdr:nvSpPr>
        <xdr:cNvPr id="10" name="Text 1">
          <a:extLst>
            <a:ext uri="{FF2B5EF4-FFF2-40B4-BE49-F238E27FC236}">
              <a16:creationId xmlns:a16="http://schemas.microsoft.com/office/drawing/2014/main" id="{F153189D-A5B1-46BA-B6A6-AF4CBF5D907C}"/>
            </a:ext>
          </a:extLst>
        </xdr:cNvPr>
        <xdr:cNvSpPr txBox="1">
          <a:spLocks noChangeArrowheads="1"/>
        </xdr:cNvSpPr>
      </xdr:nvSpPr>
      <xdr:spPr bwMode="auto">
        <a:xfrm>
          <a:off x="0" y="7515225"/>
          <a:ext cx="485775" cy="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55</xdr:row>
      <xdr:rowOff>0</xdr:rowOff>
    </xdr:from>
    <xdr:to>
      <xdr:col>1</xdr:col>
      <xdr:colOff>0</xdr:colOff>
      <xdr:row>57</xdr:row>
      <xdr:rowOff>0</xdr:rowOff>
    </xdr:to>
    <xdr:sp macro="" textlink="">
      <xdr:nvSpPr>
        <xdr:cNvPr id="11" name="Text 1">
          <a:extLst>
            <a:ext uri="{FF2B5EF4-FFF2-40B4-BE49-F238E27FC236}">
              <a16:creationId xmlns:a16="http://schemas.microsoft.com/office/drawing/2014/main" id="{1A61CABA-8090-474F-BD4A-FE2265AA12D0}"/>
            </a:ext>
          </a:extLst>
        </xdr:cNvPr>
        <xdr:cNvSpPr txBox="1">
          <a:spLocks noChangeArrowheads="1"/>
        </xdr:cNvSpPr>
      </xdr:nvSpPr>
      <xdr:spPr bwMode="auto">
        <a:xfrm>
          <a:off x="0" y="10506075"/>
          <a:ext cx="485775"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81</xdr:row>
      <xdr:rowOff>0</xdr:rowOff>
    </xdr:from>
    <xdr:to>
      <xdr:col>1</xdr:col>
      <xdr:colOff>0</xdr:colOff>
      <xdr:row>83</xdr:row>
      <xdr:rowOff>0</xdr:rowOff>
    </xdr:to>
    <xdr:sp macro="" textlink="">
      <xdr:nvSpPr>
        <xdr:cNvPr id="12" name="Text 1">
          <a:extLst>
            <a:ext uri="{FF2B5EF4-FFF2-40B4-BE49-F238E27FC236}">
              <a16:creationId xmlns:a16="http://schemas.microsoft.com/office/drawing/2014/main" id="{D4CC4F53-8BAA-4460-9699-E7D446C531F8}"/>
            </a:ext>
          </a:extLst>
        </xdr:cNvPr>
        <xdr:cNvSpPr txBox="1">
          <a:spLocks noChangeArrowheads="1"/>
        </xdr:cNvSpPr>
      </xdr:nvSpPr>
      <xdr:spPr bwMode="auto">
        <a:xfrm>
          <a:off x="0" y="15059025"/>
          <a:ext cx="485775" cy="3619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5" name="Text 1">
          <a:extLst>
            <a:ext uri="{FF2B5EF4-FFF2-40B4-BE49-F238E27FC236}">
              <a16:creationId xmlns:a16="http://schemas.microsoft.com/office/drawing/2014/main" id="{00000000-0008-0000-0B00-000005000000}"/>
            </a:ext>
          </a:extLst>
        </xdr:cNvPr>
        <xdr:cNvSpPr txBox="1">
          <a:spLocks noChangeArrowheads="1"/>
        </xdr:cNvSpPr>
      </xdr:nvSpPr>
      <xdr:spPr bwMode="auto">
        <a:xfrm>
          <a:off x="0" y="400050"/>
          <a:ext cx="1990725"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KUME~1\IWERNI~1\LOKALE~1\Temp\notes2402E6\EB2005.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agrammvorlage_frei_130815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ruppende\i4.6\Int\Berichterstattung\DZU\Emissionsuebersichten\nationale_Trendtabellen\Germany_2006_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Abteilung3\sg36\3603\Energie\AgFilser\Statistische_Berichte\E-IV-4-j-Energiewirtschaft_in_Bayern_Jahresbericht\2011\energiewirtschaft_E_IV_4_j_2011_basis_final%20-%20Kopi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Z2003 Zuordn. der EB"/>
      <sheetName val="Bil  TJ"/>
      <sheetName val="Bil  SKE"/>
      <sheetName val="Bil nat"/>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rberechnung"/>
      <sheetName val="Daten"/>
      <sheetName val="Balkendiagramm gestapelt"/>
      <sheetName val="Balkendiagramm gestapelt 100%"/>
      <sheetName val="Balkendiagramm Gruppe"/>
      <sheetName val="Flächendiagramm gestapelt"/>
      <sheetName val="Liniendiagramm"/>
      <sheetName val="Liniendiagramm gestapelt"/>
      <sheetName val="Punktliniendiagramm"/>
      <sheetName val="Punktliniendiagramm gestapelt"/>
      <sheetName val="Säulen gestapelt"/>
      <sheetName val="Säulen gestapelt 100%"/>
      <sheetName val="Säulendiagramm Gruppe"/>
      <sheetName val="Diagrammvorlage_frei_1308151"/>
    </sheetNames>
    <sheetDataSet>
      <sheetData sheetId="0"/>
      <sheetData sheetId="1">
        <row r="5">
          <cell r="B5" t="str">
            <v>Achsenbezeichnung Datenbereiche</v>
          </cell>
        </row>
        <row r="10">
          <cell r="B10">
            <v>2005</v>
          </cell>
          <cell r="C10">
            <v>5</v>
          </cell>
          <cell r="D10">
            <v>10</v>
          </cell>
          <cell r="E10">
            <v>15</v>
          </cell>
          <cell r="F10">
            <v>20</v>
          </cell>
          <cell r="G10">
            <v>25</v>
          </cell>
          <cell r="H10">
            <v>30</v>
          </cell>
          <cell r="I10">
            <v>35</v>
          </cell>
          <cell r="J10">
            <v>40</v>
          </cell>
          <cell r="K10">
            <v>45</v>
          </cell>
          <cell r="L10">
            <v>50</v>
          </cell>
        </row>
        <row r="11">
          <cell r="B11">
            <v>2010</v>
          </cell>
          <cell r="C11">
            <v>2</v>
          </cell>
          <cell r="D11">
            <v>4</v>
          </cell>
          <cell r="E11">
            <v>6</v>
          </cell>
          <cell r="F11">
            <v>8</v>
          </cell>
          <cell r="G11">
            <v>10</v>
          </cell>
          <cell r="H11">
            <v>12</v>
          </cell>
          <cell r="I11">
            <v>14</v>
          </cell>
          <cell r="J11">
            <v>16</v>
          </cell>
          <cell r="K11">
            <v>18</v>
          </cell>
          <cell r="L11">
            <v>20</v>
          </cell>
        </row>
        <row r="12">
          <cell r="B12">
            <v>2015</v>
          </cell>
          <cell r="C12">
            <v>3</v>
          </cell>
          <cell r="D12">
            <v>6</v>
          </cell>
          <cell r="E12">
            <v>9</v>
          </cell>
          <cell r="F12">
            <v>12</v>
          </cell>
          <cell r="G12">
            <v>15</v>
          </cell>
          <cell r="H12">
            <v>18</v>
          </cell>
          <cell r="I12">
            <v>21</v>
          </cell>
          <cell r="J12">
            <v>24</v>
          </cell>
          <cell r="K12">
            <v>27</v>
          </cell>
          <cell r="L12">
            <v>30</v>
          </cell>
        </row>
        <row r="13">
          <cell r="B13">
            <v>2020</v>
          </cell>
          <cell r="C13">
            <v>6</v>
          </cell>
          <cell r="D13">
            <v>12</v>
          </cell>
          <cell r="E13">
            <v>18</v>
          </cell>
          <cell r="F13">
            <v>24</v>
          </cell>
          <cell r="G13">
            <v>30</v>
          </cell>
          <cell r="H13">
            <v>36</v>
          </cell>
          <cell r="I13">
            <v>42</v>
          </cell>
          <cell r="J13">
            <v>48</v>
          </cell>
          <cell r="K13">
            <v>54</v>
          </cell>
          <cell r="L13">
            <v>60</v>
          </cell>
        </row>
        <row r="14">
          <cell r="B14">
            <v>2025</v>
          </cell>
          <cell r="C14">
            <v>10</v>
          </cell>
          <cell r="D14">
            <v>10</v>
          </cell>
          <cell r="E14">
            <v>18</v>
          </cell>
          <cell r="F14">
            <v>21.6666666666667</v>
          </cell>
          <cell r="G14">
            <v>25.6666666666667</v>
          </cell>
          <cell r="H14">
            <v>29.6666666666667</v>
          </cell>
          <cell r="I14">
            <v>33.6666666666667</v>
          </cell>
          <cell r="J14">
            <v>37.6666666666667</v>
          </cell>
          <cell r="K14">
            <v>41.6666666666667</v>
          </cell>
          <cell r="L14">
            <v>45.6666666666667</v>
          </cell>
        </row>
        <row r="15">
          <cell r="B15">
            <v>2030</v>
          </cell>
          <cell r="C15">
            <v>3</v>
          </cell>
          <cell r="D15">
            <v>9</v>
          </cell>
          <cell r="E15">
            <v>11</v>
          </cell>
          <cell r="F15">
            <v>15.6666666666667</v>
          </cell>
          <cell r="G15">
            <v>19.6666666666667</v>
          </cell>
          <cell r="H15">
            <v>23.6666666666667</v>
          </cell>
          <cell r="I15">
            <v>27.6666666666667</v>
          </cell>
          <cell r="J15">
            <v>31.6666666666667</v>
          </cell>
          <cell r="K15">
            <v>35.6666666666667</v>
          </cell>
          <cell r="L15">
            <v>39.6666666666667</v>
          </cell>
        </row>
        <row r="16">
          <cell r="B16">
            <v>2035</v>
          </cell>
          <cell r="C16">
            <v>6</v>
          </cell>
          <cell r="D16">
            <v>4</v>
          </cell>
          <cell r="E16">
            <v>6.6</v>
          </cell>
          <cell r="F16">
            <v>6.1333333333333302</v>
          </cell>
          <cell r="G16">
            <v>6.43333333333333</v>
          </cell>
          <cell r="H16">
            <v>6.7333333333333298</v>
          </cell>
          <cell r="I16">
            <v>7.0333333333333297</v>
          </cell>
          <cell r="J16">
            <v>7.3333333333333304</v>
          </cell>
          <cell r="K16">
            <v>7.6333333333333302</v>
          </cell>
          <cell r="L16">
            <v>7.93333333333333</v>
          </cell>
        </row>
        <row r="17">
          <cell r="B17">
            <v>2040</v>
          </cell>
          <cell r="C17">
            <v>4</v>
          </cell>
          <cell r="D17">
            <v>1</v>
          </cell>
          <cell r="E17">
            <v>7</v>
          </cell>
          <cell r="F17">
            <v>7</v>
          </cell>
          <cell r="G17">
            <v>8.5</v>
          </cell>
          <cell r="H17">
            <v>10</v>
          </cell>
          <cell r="I17">
            <v>11.5</v>
          </cell>
          <cell r="J17">
            <v>13</v>
          </cell>
          <cell r="K17">
            <v>14.5</v>
          </cell>
          <cell r="L17">
            <v>16</v>
          </cell>
        </row>
        <row r="18">
          <cell r="B18">
            <v>2045</v>
          </cell>
          <cell r="C18">
            <v>5.78571428571429</v>
          </cell>
          <cell r="D18">
            <v>4.5357142857142803</v>
          </cell>
          <cell r="E18">
            <v>8.1785714285714306</v>
          </cell>
          <cell r="F18">
            <v>8.5595238095238297</v>
          </cell>
          <cell r="G18">
            <v>9.7559523809523601</v>
          </cell>
          <cell r="H18">
            <v>10.952380952381001</v>
          </cell>
          <cell r="I18">
            <v>12.1488095238096</v>
          </cell>
          <cell r="J18">
            <v>13.3452380952381</v>
          </cell>
          <cell r="K18">
            <v>14.5416666666667</v>
          </cell>
          <cell r="L18">
            <v>15.738095238095299</v>
          </cell>
        </row>
        <row r="19">
          <cell r="B19">
            <v>2050</v>
          </cell>
          <cell r="C19">
            <v>5.9880952380952399</v>
          </cell>
          <cell r="D19">
            <v>3.9047619047619002</v>
          </cell>
          <cell r="E19">
            <v>7.5238095238095202</v>
          </cell>
          <cell r="F19">
            <v>7.3412698412698596</v>
          </cell>
          <cell r="G19">
            <v>8.1091269841269593</v>
          </cell>
          <cell r="H19">
            <v>8.8769841269841603</v>
          </cell>
          <cell r="I19">
            <v>9.64484126984126</v>
          </cell>
          <cell r="J19">
            <v>10.4126984126985</v>
          </cell>
          <cell r="K19">
            <v>11.1805555555556</v>
          </cell>
          <cell r="L19">
            <v>11.948412698412801</v>
          </cell>
        </row>
        <row r="20">
          <cell r="B20">
            <v>2055</v>
          </cell>
          <cell r="C20">
            <v>6.1904761904761996</v>
          </cell>
          <cell r="D20">
            <v>3.2738095238095202</v>
          </cell>
          <cell r="E20">
            <v>6.8690476190476204</v>
          </cell>
          <cell r="F20">
            <v>6.1230158730158601</v>
          </cell>
          <cell r="G20">
            <v>6.4623015873015603</v>
          </cell>
          <cell r="H20">
            <v>6.80158730158736</v>
          </cell>
          <cell r="I20">
            <v>7.1408730158730602</v>
          </cell>
          <cell r="J20">
            <v>7.4801587301587604</v>
          </cell>
          <cell r="K20">
            <v>7.81944444444445</v>
          </cell>
          <cell r="L20">
            <v>8.1587301587301599</v>
          </cell>
        </row>
        <row r="21">
          <cell r="B21">
            <v>2060</v>
          </cell>
          <cell r="C21">
            <v>6.3928571428571503</v>
          </cell>
          <cell r="D21">
            <v>2.6428571428571401</v>
          </cell>
          <cell r="E21">
            <v>6.21428571428571</v>
          </cell>
          <cell r="F21">
            <v>4.9047619047619602</v>
          </cell>
          <cell r="G21">
            <v>4.8154761904761596</v>
          </cell>
          <cell r="H21">
            <v>4.7261904761904603</v>
          </cell>
          <cell r="I21">
            <v>4.6369047619047601</v>
          </cell>
          <cell r="J21">
            <v>4.5476190476190599</v>
          </cell>
          <cell r="K21">
            <v>4.4583333333333499</v>
          </cell>
          <cell r="L21">
            <v>4.3690476190476604</v>
          </cell>
        </row>
        <row r="22">
          <cell r="B22">
            <v>2065</v>
          </cell>
          <cell r="C22">
            <v>6.5952380952381002</v>
          </cell>
          <cell r="D22">
            <v>8.5952380952381002</v>
          </cell>
          <cell r="E22">
            <v>10.5952380952381</v>
          </cell>
          <cell r="F22">
            <v>12.5952380952381</v>
          </cell>
          <cell r="G22">
            <v>14.5952380952381</v>
          </cell>
          <cell r="H22">
            <v>16.595238095238098</v>
          </cell>
          <cell r="I22">
            <v>18.595238095238098</v>
          </cell>
          <cell r="J22">
            <v>20.595238095238098</v>
          </cell>
          <cell r="K22">
            <v>22.595238095238098</v>
          </cell>
          <cell r="L22">
            <v>24.595238095238098</v>
          </cell>
        </row>
        <row r="23">
          <cell r="B23">
            <v>2070</v>
          </cell>
          <cell r="C23">
            <v>6.7976190476190501</v>
          </cell>
          <cell r="D23">
            <v>8.7976190476190492</v>
          </cell>
          <cell r="E23">
            <v>10.797619047619101</v>
          </cell>
          <cell r="F23">
            <v>12.797619047619101</v>
          </cell>
          <cell r="G23">
            <v>14.797619047619101</v>
          </cell>
          <cell r="H23">
            <v>16.797619047619101</v>
          </cell>
          <cell r="I23">
            <v>18.797619047619101</v>
          </cell>
          <cell r="J23">
            <v>20.797619047619101</v>
          </cell>
          <cell r="K23">
            <v>22.797619047619101</v>
          </cell>
          <cell r="L23">
            <v>24.797619047619101</v>
          </cell>
        </row>
        <row r="24">
          <cell r="B24">
            <v>2075</v>
          </cell>
          <cell r="C24">
            <v>7.0000000000000098</v>
          </cell>
          <cell r="D24">
            <v>8.0000000000000107</v>
          </cell>
          <cell r="E24">
            <v>9.0000000000000107</v>
          </cell>
          <cell r="F24">
            <v>10</v>
          </cell>
          <cell r="G24">
            <v>11</v>
          </cell>
          <cell r="H24">
            <v>12</v>
          </cell>
          <cell r="I24">
            <v>13</v>
          </cell>
          <cell r="J24">
            <v>14</v>
          </cell>
          <cell r="K24">
            <v>15</v>
          </cell>
          <cell r="L24">
            <v>16</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E"/>
      <sheetName val="Table2(II).Fs1"/>
      <sheetName val="Table2(II).Fs2"/>
      <sheetName val="Table3"/>
      <sheetName val="Table3.A-D"/>
      <sheetName val="Table4s1"/>
      <sheetName val="Table4s2"/>
      <sheetName val="Table4.A"/>
      <sheetName val="Table4.B(a)"/>
      <sheetName val="Table4.B(b)"/>
      <sheetName val="Table4.C"/>
      <sheetName val="Table4.D"/>
      <sheetName val="Table4.F"/>
      <sheetName val="Table4.E"/>
      <sheetName val="Table5"/>
      <sheetName val="Table5.A"/>
      <sheetName val="Table5.B"/>
      <sheetName val="Table5.C"/>
      <sheetName val="Table5.D"/>
      <sheetName val="Table6"/>
      <sheetName val="Table6.A,C"/>
      <sheetName val="Table6.B"/>
      <sheetName val="Summary1.As1"/>
      <sheetName val="Summary1.As2"/>
      <sheetName val="Summary1.As3"/>
      <sheetName val="Summary1.B"/>
      <sheetName val="Summary2"/>
      <sheetName val="Summary3s1"/>
      <sheetName val="Summary3s2"/>
      <sheetName val="Table7s1"/>
      <sheetName val="Table7s2"/>
      <sheetName val="Table7s3"/>
      <sheetName val="Table8(a)s1"/>
      <sheetName val="Table8(a)s2"/>
      <sheetName val="Table8(b)"/>
      <sheetName val="Table9s1"/>
      <sheetName val="Table9s2"/>
      <sheetName val="Table10s1"/>
      <sheetName val="Table10s2"/>
      <sheetName val="Table10s3"/>
      <sheetName val="Table10s4"/>
      <sheetName val="Table10s5"/>
      <sheetName val="Table11"/>
      <sheetName val="Help"/>
      <sheetName val="Table3_A_D"/>
    </sheetNames>
    <sheetDataSet>
      <sheetData sheetId="0">
        <row r="4">
          <cell r="C4" t="str">
            <v>Germany</v>
          </cell>
        </row>
        <row r="6">
          <cell r="C6">
            <v>2004</v>
          </cell>
        </row>
        <row r="30">
          <cell r="C30">
            <v>2006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refreshError="1"/>
      <sheetData sheetId="6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s1"/>
      <sheetName val="s2"/>
      <sheetName val="t1"/>
      <sheetName val="BJ 067 Tab02.Zu"/>
      <sheetName val="VJ 067 Tab02.Zu"/>
      <sheetName val="t2"/>
      <sheetName val="t3"/>
      <sheetName val="t4"/>
      <sheetName val="BJ 060 Tab01_Bund"/>
      <sheetName val="VJ 060 Tab01_Bund"/>
      <sheetName val="BJ 066 Tab05a Jan"/>
      <sheetName val="BJ 066 Tab05a Feb"/>
      <sheetName val="BJ 066 Tab05a Mär"/>
      <sheetName val="BJ 066 Tab05a Apr"/>
      <sheetName val="BJ 066 Tab05a Mai"/>
      <sheetName val="BJ 066 Tab05a Jun"/>
      <sheetName val="BJ 066 Tab05a Jul"/>
      <sheetName val="BJ 066 Tab05a Aug"/>
      <sheetName val="BJ 066 Tab05a Sep"/>
      <sheetName val="BJ 066 Tab05a Okt"/>
      <sheetName val="BJ 066 Tab05a Nov"/>
      <sheetName val="BJ 066 Tab05a Dez"/>
      <sheetName val="VJ 066 Tab05a Jan"/>
      <sheetName val="VJ 066 Tab05a Feb"/>
      <sheetName val="VJ 066 Tab05a Mär"/>
      <sheetName val="VJ 066 Tab05a Apr"/>
      <sheetName val="VJ 066 Tab05a Mai"/>
      <sheetName val="VJ 066 Tab05a Jun"/>
      <sheetName val="VJ 066 Tab05a Jul"/>
      <sheetName val="VJ 066 Tab05a Aug"/>
      <sheetName val="VJ 066 Tab05a Sep"/>
      <sheetName val="VJ 066 Tab05a Okt"/>
      <sheetName val="VJ 066 Tab05a Nov"/>
      <sheetName val="VJ 066 Tab05a Dez"/>
      <sheetName val="BJ 066 Tab05b"/>
      <sheetName val="VJ 066 Tab05b"/>
      <sheetName val="BJ 067 Tab04"/>
      <sheetName val="VJ 067 Tab04"/>
      <sheetName val="BJ 070 Tab_3.2_MWh"/>
      <sheetName val="VJ 070 Tab_3.2_MWh"/>
      <sheetName val="BJ 070 Tab_3.2_Fall"/>
      <sheetName val="VJ 070 Tab_3.2_Fall"/>
      <sheetName val="VJ 070 Tab_3.3_MWh"/>
      <sheetName val="VJ 070 Tab_3.3_Fall"/>
      <sheetName val="BJ 070 Tab_3.4_MWh"/>
      <sheetName val="BJ 070 Tab_3.4_Fall"/>
      <sheetName val="BJ 070 Tab_3.5_MWh"/>
      <sheetName val="VJ 070 Tab_3.5_MWh"/>
      <sheetName val="BJ 070 Tab_3.5_Fall"/>
      <sheetName val="VJ 070 Tab_3.5_Fall"/>
      <sheetName val="BJ 070 Tab_3.7_MWh"/>
      <sheetName val="VJ 070 Tab_3.7_MWh"/>
      <sheetName val="BJ 070 Tab_3.7_Fall"/>
      <sheetName val="VJ 070 Tab_3.7_Fall"/>
      <sheetName val="BJ 070 Tab_3.8_MWh"/>
      <sheetName val="VJ 070 Tab_3.8_MWh"/>
      <sheetName val="BJ 070 Tab_3.8_Fall"/>
      <sheetName val="VJ 070 Tab_3.8_Fall"/>
      <sheetName val="BJ 070 Tab_3.9_MWh"/>
      <sheetName val="VJ 070 Tab_3.9_MWh"/>
      <sheetName val="BJ 070 Tab_3.9_Fall"/>
      <sheetName val="VJ 070 Tab_3.9_Fall"/>
      <sheetName val="t5"/>
      <sheetName val="BJ 073_01"/>
      <sheetName val="BJ 073_02"/>
      <sheetName val="VJ 073"/>
      <sheetName val="s3"/>
      <sheetName val="t6"/>
      <sheetName val="t7"/>
      <sheetName val="BJ 062 Tab01"/>
      <sheetName val="VJ 062 TabA"/>
      <sheetName val="BJ 062 Tab02"/>
      <sheetName val="VJ 062 Tab B"/>
      <sheetName val="s4"/>
      <sheetName val="t8"/>
      <sheetName val="BJ 064 Tab02"/>
      <sheetName val="VJ 064 Tab02"/>
      <sheetName val="BJ 066 Tab06a Jan"/>
      <sheetName val="BJ 066 Tab06a Feb"/>
      <sheetName val="BJ 066 Tab06a Mär"/>
      <sheetName val="BJ 066 Tab06a Apr"/>
      <sheetName val="BJ 066 Tab06a Mai"/>
      <sheetName val="BJ 066 Tab06a Jun"/>
      <sheetName val="BJ 066 Tab06a Jul"/>
      <sheetName val="BJ 066 Tab06a Aug"/>
      <sheetName val="BJ 066 Tab06a Sep"/>
      <sheetName val="BJ 066 Tab06a Okt"/>
      <sheetName val="BJ 066 Tab06a Nov"/>
      <sheetName val="BJ 066 Tab06a Dez"/>
      <sheetName val="VJ 066 Tab06a Jan"/>
      <sheetName val="VJ 066 Tab06a Feb"/>
      <sheetName val="VJ 066 Tab06a Mär"/>
      <sheetName val="VJ 066 Tab06a Apr"/>
      <sheetName val="VJ 066 Tab06a Mai"/>
      <sheetName val="VJ 066 Tab06a Jun"/>
      <sheetName val="VJ 066 Tab06a Jul"/>
      <sheetName val="VJ 066 Tab06a Aug"/>
      <sheetName val="VJ 066 Tab06a Sep"/>
      <sheetName val="VJ 066 Tab06a Okt"/>
      <sheetName val="VJ 066 Tab06a Nov"/>
      <sheetName val="VJ 066 Tab06a Dez"/>
      <sheetName val="BJ 066 Tab06b"/>
      <sheetName val="VJ 066 Tab06b"/>
      <sheetName val="BJ 067 Tab05"/>
      <sheetName val="VJ 067 Tab05"/>
      <sheetName val="s5"/>
      <sheetName val="t9"/>
      <sheetName val="t10"/>
      <sheetName val="BJ Internettab EV"/>
      <sheetName val="VJ Internettab EV"/>
      <sheetName val="BJ 060 Tab_Regio"/>
      <sheetName val="VJ 060 Tab_Regio"/>
      <sheetName val="t11"/>
      <sheetName val="Brutto- und Nettostromverbrauch"/>
      <sheetName val="t12"/>
      <sheetName val="BJ 083 Tab3.1_Cent_kWh"/>
      <sheetName val="BJ 083 Tab3.1_Fallzahlen"/>
      <sheetName val="BJ 083 Tab3.2_Cent_kWh"/>
      <sheetName val="BJ 083 Tab3.2_Fallzahlen"/>
      <sheetName val="BJ 082 XMLT5AT"/>
      <sheetName val="BJ 082 XMLT5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comments" Target="../comments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5">
    <tabColor indexed="22"/>
  </sheetPr>
  <dimension ref="A1:E74"/>
  <sheetViews>
    <sheetView view="pageBreakPreview" topLeftCell="A13" zoomScaleNormal="100" zoomScaleSheetLayoutView="100" workbookViewId="0">
      <selection activeCell="H21" sqref="H21"/>
    </sheetView>
  </sheetViews>
  <sheetFormatPr baseColWidth="10" defaultColWidth="11.453125" defaultRowHeight="15.75" customHeight="1"/>
  <cols>
    <col min="1" max="3" width="2.1796875" style="341" customWidth="1"/>
    <col min="4" max="4" width="117.81640625" style="341" customWidth="1"/>
    <col min="5" max="6" width="2.1796875" style="341" customWidth="1"/>
    <col min="7" max="16384" width="11.453125" style="341"/>
  </cols>
  <sheetData>
    <row r="1" spans="1:5" ht="15.75" customHeight="1">
      <c r="A1" s="403"/>
      <c r="B1" s="403"/>
      <c r="C1" s="403"/>
      <c r="D1" s="403"/>
      <c r="E1" s="403"/>
    </row>
    <row r="2" spans="1:5" ht="15.75" customHeight="1">
      <c r="A2" s="340"/>
      <c r="B2" s="404"/>
      <c r="C2" s="405"/>
      <c r="D2" s="404"/>
      <c r="E2" s="406"/>
    </row>
    <row r="3" spans="1:5" ht="15.75" customHeight="1">
      <c r="A3" s="340"/>
      <c r="B3" s="407"/>
      <c r="C3" s="340"/>
      <c r="D3" s="407"/>
      <c r="E3" s="408"/>
    </row>
    <row r="4" spans="1:5" ht="15.75" customHeight="1">
      <c r="A4" s="340"/>
      <c r="B4" s="409"/>
      <c r="C4" s="410"/>
      <c r="D4" s="409"/>
      <c r="E4" s="411"/>
    </row>
    <row r="5" spans="1:5" ht="15.75" customHeight="1">
      <c r="A5" s="340"/>
      <c r="B5" s="414"/>
      <c r="C5" s="415"/>
      <c r="D5" s="415"/>
      <c r="E5" s="416"/>
    </row>
    <row r="6" spans="1:5" ht="15.75" customHeight="1">
      <c r="A6" s="340"/>
      <c r="B6" s="414"/>
      <c r="C6" s="417" t="s">
        <v>488</v>
      </c>
      <c r="D6" s="415"/>
      <c r="E6" s="416"/>
    </row>
    <row r="7" spans="1:5" ht="15.75" customHeight="1">
      <c r="A7" s="340"/>
      <c r="B7" s="414"/>
      <c r="C7" s="415"/>
      <c r="D7" s="415" t="str">
        <f>Erläuterungen!A1</f>
        <v>Erläuterungen zu den Bilanzübersichten und Tabellen</v>
      </c>
      <c r="E7" s="416"/>
    </row>
    <row r="8" spans="1:5" ht="15.75" customHeight="1">
      <c r="A8" s="340"/>
      <c r="B8" s="414"/>
      <c r="C8" s="415"/>
      <c r="D8" s="415" t="str">
        <f>LEFT(Heizwerte!A1,60)</f>
        <v xml:space="preserve">Heizwerte der Energieträger und Faktoren für die Umrechnung </v>
      </c>
      <c r="E8" s="416"/>
    </row>
    <row r="9" spans="1:5" ht="15.75" customHeight="1">
      <c r="A9" s="340"/>
      <c r="B9" s="419"/>
      <c r="C9" s="420"/>
      <c r="D9" s="420"/>
      <c r="E9" s="421"/>
    </row>
    <row r="10" spans="1:5" ht="15.75" customHeight="1">
      <c r="A10" s="340"/>
      <c r="B10" s="414"/>
      <c r="C10" s="415"/>
      <c r="D10" s="415"/>
      <c r="E10" s="416"/>
    </row>
    <row r="11" spans="1:5" ht="15.75" customHeight="1">
      <c r="A11" s="340"/>
      <c r="B11" s="414"/>
      <c r="C11" s="417" t="s">
        <v>489</v>
      </c>
      <c r="D11" s="415"/>
      <c r="E11" s="416"/>
    </row>
    <row r="12" spans="1:5" ht="15.75" customHeight="1">
      <c r="A12" s="340"/>
      <c r="B12" s="414"/>
      <c r="C12" s="415"/>
      <c r="D12" s="418" t="str">
        <f>'EB-1'!A2</f>
        <v>Energiebilanz Bayern 2022 
in Terajoule</v>
      </c>
      <c r="E12" s="416"/>
    </row>
    <row r="13" spans="1:5" ht="15.75" customHeight="1">
      <c r="A13" s="340"/>
      <c r="B13" s="414"/>
      <c r="C13" s="415"/>
      <c r="D13" s="418" t="str">
        <f>'EB-2'!A2</f>
        <v>Energiebilanz Bayern 2022 
in spezifischen Mengeneinheiten</v>
      </c>
      <c r="E13" s="416"/>
    </row>
    <row r="14" spans="1:5" ht="15.75" hidden="1" customHeight="1">
      <c r="A14" s="340"/>
      <c r="B14" s="414"/>
      <c r="C14" s="415"/>
      <c r="D14" s="415" t="str">
        <f>'EB-3'!A2</f>
        <v>Energiebilanz Bayern 2019 
in Steinkohleeinheiten</v>
      </c>
      <c r="E14" s="416"/>
    </row>
    <row r="15" spans="1:5" ht="15.75" customHeight="1">
      <c r="A15" s="340"/>
      <c r="B15" s="419"/>
      <c r="C15" s="420"/>
      <c r="D15" s="420"/>
      <c r="E15" s="421"/>
    </row>
    <row r="16" spans="1:5" ht="15.75" customHeight="1">
      <c r="A16" s="340"/>
      <c r="B16" s="414"/>
      <c r="C16" s="415"/>
      <c r="D16" s="415"/>
      <c r="E16" s="416"/>
    </row>
    <row r="17" spans="1:5" ht="15.75" customHeight="1">
      <c r="A17" s="340"/>
      <c r="B17" s="414"/>
      <c r="C17" s="417" t="s">
        <v>490</v>
      </c>
      <c r="D17" s="415"/>
      <c r="E17" s="416"/>
    </row>
    <row r="18" spans="1:5" ht="15.75" customHeight="1">
      <c r="A18" s="340"/>
      <c r="B18" s="414"/>
      <c r="C18" s="415"/>
      <c r="D18" s="415" t="str">
        <f>'PEV-1'!A1</f>
        <v>PEV-1. Struktur des Primärenergieverbrauchs (PEV) in Bayern und Deutschland 2022</v>
      </c>
      <c r="E18" s="416"/>
    </row>
    <row r="19" spans="1:5" ht="15.75" customHeight="1">
      <c r="A19" s="340"/>
      <c r="B19" s="414"/>
      <c r="C19" s="415"/>
      <c r="D19" s="415" t="str">
        <f>'PEV-2'!A1</f>
        <v>PEV-2. Veränderung von Primärenergieverbrauch (PEV), Energieproduktivität und Energieintensität in Bayern</v>
      </c>
      <c r="E19" s="416"/>
    </row>
    <row r="20" spans="1:5" ht="15.75" customHeight="1">
      <c r="A20" s="340"/>
      <c r="B20" s="414"/>
      <c r="C20" s="415"/>
      <c r="D20" s="415" t="str">
        <f>'PEV-3'!A1</f>
        <v>PEV-3. Primärenergieverbrauch, Umwandlungsverbrauch und Endenergieverbrauch in Bayern 2022</v>
      </c>
      <c r="E20" s="416"/>
    </row>
    <row r="21" spans="1:5" ht="15.75" customHeight="1">
      <c r="A21" s="340"/>
      <c r="B21" s="414"/>
      <c r="C21" s="415"/>
      <c r="D21" s="415" t="str">
        <f>'PEV-4'!A1</f>
        <v>PEV-4. Struktur des Primärenergieverbrauchs in Bayern 2021 und 2022</v>
      </c>
      <c r="E21" s="416"/>
    </row>
    <row r="22" spans="1:5" ht="15.75" customHeight="1">
      <c r="A22" s="340"/>
      <c r="B22" s="414"/>
      <c r="C22" s="415"/>
      <c r="D22" s="415" t="str">
        <f>'PEV-5'!A1</f>
        <v>PEV-5. Entwicklung des Primärenergieverbrauchs (PEV) in Bayern 1950 bis 2022 nach Energieträgern (Wirkungsgradmethode)</v>
      </c>
      <c r="E22" s="416"/>
    </row>
    <row r="23" spans="1:5" ht="15.75" customHeight="1">
      <c r="A23" s="340"/>
      <c r="B23" s="414"/>
      <c r="C23" s="415"/>
      <c r="D23" s="1423" t="str">
        <f>'PEV-6'!A1&amp;RIGHT('PEV-6'!A2,54)</f>
        <v>PEV-6. Entwicklung des Primärenergieverbrauchs (PEV) in Bayern 1950 bis 2022 nach Endenergieverbrauch (EEV), und nichtenergetischem Verbrauch (Wirkungsgradmethode)</v>
      </c>
      <c r="E23" s="1424"/>
    </row>
    <row r="24" spans="1:5" ht="15.75" customHeight="1">
      <c r="A24" s="340"/>
      <c r="B24" s="414"/>
      <c r="C24" s="415"/>
      <c r="D24" s="1423"/>
      <c r="E24" s="1424"/>
    </row>
    <row r="25" spans="1:5" ht="15.75" customHeight="1">
      <c r="A25" s="340"/>
      <c r="B25" s="414"/>
      <c r="C25" s="415"/>
      <c r="D25" s="418" t="str">
        <f>'EE-1'!A2</f>
        <v>EE-1. Bilanztabelle Erneuerbare Energien 2022</v>
      </c>
      <c r="E25" s="416"/>
    </row>
    <row r="26" spans="1:5" ht="15.75" customHeight="1">
      <c r="A26" s="340"/>
      <c r="B26" s="414"/>
      <c r="C26" s="415"/>
      <c r="D26" s="415" t="str">
        <f>'EE-2a'!A1</f>
        <v>EE-2a. Struktur des Primärenergieverbrauchs (PEV) bei den erneuerbaren Energieträgern in Bayern 2022</v>
      </c>
      <c r="E26" s="416"/>
    </row>
    <row r="27" spans="1:5" ht="15.75" customHeight="1">
      <c r="A27" s="340"/>
      <c r="B27" s="414"/>
      <c r="C27" s="415"/>
      <c r="D27" s="415" t="str">
        <f>'EE-2b'!A1</f>
        <v>EE-2b. Struktur des Primärenergieverbrauchs (PEV) bei den erneuerbaren Energieträgern in Bayern 1990 bis 2022</v>
      </c>
      <c r="E27" s="416"/>
    </row>
    <row r="28" spans="1:5" ht="15.75" customHeight="1">
      <c r="A28" s="340"/>
      <c r="B28" s="414"/>
      <c r="C28" s="415"/>
      <c r="D28" s="415" t="str">
        <f>'EE-3'!A1</f>
        <v>EE-3. Struktur des Primärenergieverbrauchs (PEV) bei der Biomasse in Bayern 2022</v>
      </c>
      <c r="E28" s="416"/>
    </row>
    <row r="29" spans="1:5" ht="15.75" customHeight="1">
      <c r="A29" s="340"/>
      <c r="B29" s="414"/>
      <c r="C29" s="415"/>
      <c r="D29" s="418" t="str">
        <f>'EEV-1'!A1</f>
        <v>EEV-1. Struktur des Endenergieverbrauchs (EEV) in Bayern 2021 und 2022</v>
      </c>
      <c r="E29" s="416"/>
    </row>
    <row r="30" spans="1:5" ht="15.75" customHeight="1">
      <c r="A30" s="340"/>
      <c r="B30" s="414"/>
      <c r="C30" s="415"/>
      <c r="D30" s="418" t="str">
        <f>'EEV-2'!A1</f>
        <v>EEV-2. Entwicklung des Endenergieverbrauchs (EEV) in Bayern 1950 bis 2022 nach Energieträgern</v>
      </c>
      <c r="E30" s="416"/>
    </row>
    <row r="31" spans="1:5" ht="15.75" customHeight="1">
      <c r="A31" s="340"/>
      <c r="B31" s="414"/>
      <c r="C31" s="415"/>
      <c r="D31" s="418" t="str">
        <f>'EEV-3'!A1</f>
        <v>EEV-3. Entwicklung des Endenergieverbrauchs (EEV) in Bayern 1950 bis 2022 nach Verbrauchssektoren</v>
      </c>
      <c r="E31" s="416"/>
    </row>
    <row r="32" spans="1:5" ht="15.75" customHeight="1">
      <c r="A32" s="340"/>
      <c r="B32" s="414"/>
      <c r="C32" s="415"/>
      <c r="D32" s="415" t="str">
        <f>LEFT('EEV-4'!A1,77)&amp;RIGHT('EEV-4'!A1,24)</f>
        <v>EEV-4. Entwicklung des Endenergieverbrauchs (EEV) des Verarbeitenden Gewerbes in Bayern 1950 bis 2022</v>
      </c>
      <c r="E32" s="416"/>
    </row>
    <row r="33" spans="1:5" ht="15.75" customHeight="1">
      <c r="A33" s="340"/>
      <c r="B33" s="414"/>
      <c r="C33" s="415"/>
      <c r="D33" s="418" t="str">
        <f>'EEV-5'!A1</f>
        <v>EEV-5. Entwicklung des Endenergieverbrauchs (EEV) der Haushalte und sonstigen Kleinverbraucher in Bayern 1950 bis 2022</v>
      </c>
      <c r="E33" s="416"/>
    </row>
    <row r="34" spans="1:5" ht="15.75" customHeight="1">
      <c r="A34" s="340"/>
      <c r="B34" s="414"/>
      <c r="C34" s="415"/>
      <c r="D34" s="418" t="str">
        <f>'EEV-6'!A1</f>
        <v>EEV-6. Entwicklung des Endenergieverbrauchs (EEV) des Verkehrs in Bayern 1950 bis 2022</v>
      </c>
      <c r="E34" s="416"/>
    </row>
    <row r="35" spans="1:5" ht="15.75" customHeight="1">
      <c r="A35" s="340"/>
      <c r="B35" s="414"/>
      <c r="C35" s="890" t="s">
        <v>632</v>
      </c>
      <c r="D35" s="885"/>
      <c r="E35" s="416"/>
    </row>
    <row r="36" spans="1:5" ht="15.75" customHeight="1">
      <c r="A36" s="340"/>
      <c r="B36" s="414"/>
      <c r="C36" s="415"/>
      <c r="D36" s="418" t="str">
        <f>LEFT('CO2-1'!A1,52)&amp;RIGHT('CO2-1'!A1,16)</f>
        <v>CO2-1. Energiebedingte CO2-Emissionen in Bayern 2022 (Quellenbilanz)</v>
      </c>
      <c r="E36" s="416"/>
    </row>
    <row r="37" spans="1:5" ht="15.75" customHeight="1">
      <c r="A37" s="340"/>
      <c r="B37" s="414"/>
      <c r="C37" s="415"/>
      <c r="D37" s="418" t="str">
        <f>LEFT('CO2-2'!A1,100)&amp;RIGHT('CO2-2'!A1,0)</f>
        <v>CO2-2. Energiebedingte CO2-Emissionen in Bayern und in Deutschland seit 1990 (Quellenbilanz)</v>
      </c>
      <c r="E37" s="416"/>
    </row>
    <row r="38" spans="1:5" ht="15.75" customHeight="1">
      <c r="A38" s="340"/>
      <c r="B38" s="414"/>
      <c r="C38" s="415"/>
      <c r="D38" s="418" t="str">
        <f>LEFT('CO2-3'!A1,81)&amp;RIGHT('CO2-3'!A1,16)</f>
        <v>CO2-3: Energiebedingte CO2-Emissionen in Bayern nach Emittentensektoren seit 1990 (Quellenbilanz)</v>
      </c>
      <c r="E38" s="416"/>
    </row>
    <row r="39" spans="1:5" ht="15.75" customHeight="1">
      <c r="A39" s="340"/>
      <c r="B39" s="414"/>
      <c r="C39" s="415"/>
      <c r="D39" s="418" t="str">
        <f>LEFT('CO2-4'!A1,95)&amp;RIGHT('CO2-4'!A1,15)</f>
        <v>CO2-4: Energiebedingte CO2-Emissionen je Einwohner in Bayern nach Emittentensektoren seit 1990 (Quellenbilanz)</v>
      </c>
      <c r="E39" s="416"/>
    </row>
    <row r="40" spans="1:5" ht="15.75" customHeight="1">
      <c r="A40" s="340"/>
      <c r="B40" s="419"/>
      <c r="C40" s="420"/>
      <c r="D40" s="420"/>
      <c r="E40" s="421"/>
    </row>
    <row r="41" spans="1:5" ht="15.75" customHeight="1">
      <c r="A41" s="340"/>
      <c r="B41" s="414"/>
      <c r="C41" s="415"/>
      <c r="D41" s="415"/>
      <c r="E41" s="416"/>
    </row>
    <row r="42" spans="1:5" ht="15.75" customHeight="1">
      <c r="B42" s="414"/>
      <c r="C42" s="417" t="s">
        <v>633</v>
      </c>
      <c r="D42" s="422"/>
      <c r="E42" s="416"/>
    </row>
    <row r="43" spans="1:5" ht="15.75" customHeight="1">
      <c r="B43" s="414"/>
      <c r="C43" s="415" t="s">
        <v>569</v>
      </c>
      <c r="D43" s="422"/>
      <c r="E43" s="416"/>
    </row>
    <row r="44" spans="1:5" ht="15.75" customHeight="1">
      <c r="B44" s="414"/>
      <c r="C44" s="415"/>
      <c r="D44" s="423" t="str">
        <f>'E-1'!A1</f>
        <v>E-1. Aufkommen und Verbrauch von Strom in Bayern 2020 bis 2022</v>
      </c>
      <c r="E44" s="416"/>
    </row>
    <row r="45" spans="1:5" ht="15.75" customHeight="1">
      <c r="B45" s="414"/>
      <c r="C45" s="415"/>
      <c r="D45" s="423" t="str">
        <f>'E-2'!A1</f>
        <v>E-2. Entwicklung des Stromaufkommens und -verbrauchs in Bayern 1950 bis 2023</v>
      </c>
      <c r="E45" s="416"/>
    </row>
    <row r="46" spans="1:5" ht="15.75" customHeight="1">
      <c r="B46" s="414"/>
      <c r="C46" s="415"/>
      <c r="D46" s="423" t="str">
        <f>LEFT('E-3'!A1,52)&amp;RIGHT('E-3'!A1,20)</f>
        <v>E-3. Entwicklung des Stromaufkommens und -verbrauchschland 1960 bis 2023</v>
      </c>
      <c r="E46" s="416"/>
    </row>
    <row r="47" spans="1:5" ht="15.75" customHeight="1">
      <c r="B47" s="414"/>
      <c r="C47" s="415"/>
      <c r="D47" s="418" t="str">
        <f>LEFT('E-4'!A1,95)&amp;RIGHT('E-4'!A1,15)</f>
        <v>E-4. Emissionen der Kraft- und Heizwerke in Bayern 1976 bis 2022 (Schwefeldioxid, Stickstoffoxi, Kohlendioxid)</v>
      </c>
      <c r="E47" s="416"/>
    </row>
    <row r="48" spans="1:5" ht="15.75" customHeight="1">
      <c r="B48" s="414"/>
      <c r="C48" s="415"/>
      <c r="D48" s="415" t="str">
        <f>LEFT('E-5'!A1,119)</f>
        <v>E-5. Entwicklung der Bruttostromerzeugung der Stromerzeugungsanlagen der allgemeinen Versorgung in Bayern 1955 bis 2023</v>
      </c>
      <c r="E48" s="416"/>
    </row>
    <row r="49" spans="2:5" ht="15.75" customHeight="1">
      <c r="B49" s="414"/>
      <c r="C49" s="415"/>
      <c r="D49" s="415" t="str">
        <f>'E-6'!A1</f>
        <v>E-6. Bruttostromerzeugung nach Energieträgern 2020 bis 2023 in Bayern und Deutschland</v>
      </c>
      <c r="E49" s="416"/>
    </row>
    <row r="50" spans="2:5" ht="15.75" customHeight="1">
      <c r="B50" s="414"/>
      <c r="C50" s="415" t="s">
        <v>487</v>
      </c>
      <c r="D50" s="415"/>
      <c r="E50" s="416"/>
    </row>
    <row r="51" spans="2:5" ht="15.75" customHeight="1">
      <c r="B51" s="414"/>
      <c r="C51" s="415"/>
      <c r="D51" s="415" t="str">
        <f>'G-1'!A1</f>
        <v>G-1. Öffentliche Gasversorgung in Bayern 2021 und 2022</v>
      </c>
      <c r="E51" s="416"/>
    </row>
    <row r="52" spans="2:5" ht="15.75" customHeight="1">
      <c r="B52" s="414"/>
      <c r="C52" s="415"/>
      <c r="D52" s="415" t="str">
        <f>'G-2'!A1</f>
        <v>G-2. Entwicklung der öffentlichen Gasversorgung in Bayern 1950 bis 2022</v>
      </c>
      <c r="E52" s="416"/>
    </row>
    <row r="53" spans="2:5" ht="15.75" customHeight="1">
      <c r="B53" s="414"/>
      <c r="C53" s="415"/>
      <c r="D53" s="415" t="str">
        <f>LEFT('G-3'!A1,76)</f>
        <v>G-3. Entwicklung der öffentlichen Gasversorgung in Deutschland 1970 bis 2022</v>
      </c>
      <c r="E53" s="416"/>
    </row>
    <row r="54" spans="2:5" ht="15.75" customHeight="1">
      <c r="B54" s="414"/>
      <c r="C54" s="415" t="s">
        <v>570</v>
      </c>
      <c r="D54" s="415"/>
      <c r="E54" s="416"/>
    </row>
    <row r="55" spans="2:5" ht="15.75" customHeight="1">
      <c r="B55" s="414"/>
      <c r="C55" s="415"/>
      <c r="D55" s="415" t="str">
        <f>'M-1'!A1</f>
        <v>M-1. Aufkommen von Mineralölprodukten in Bayern 2021 und 2022</v>
      </c>
      <c r="E55" s="416"/>
    </row>
    <row r="56" spans="2:5" ht="15.75" customHeight="1">
      <c r="B56" s="414"/>
      <c r="C56" s="415"/>
      <c r="D56" s="415" t="str">
        <f>'M-2'!A1</f>
        <v>M-2. Verbrauch von Mineralölprodukten in Bayern 2021 und 2022</v>
      </c>
      <c r="E56" s="416"/>
    </row>
    <row r="57" spans="2:5" ht="15.75" customHeight="1">
      <c r="B57" s="414"/>
      <c r="C57" s="415"/>
      <c r="D57" s="415" t="str">
        <f>LEFT('M-3'!A1,41)&amp;RIGHT('M-3'!A1,40)</f>
        <v>M-3. Entwicklung des Kraftstoffverbrauchs in Bayern und Deutschland 1970 bis 2022</v>
      </c>
      <c r="E57" s="416"/>
    </row>
    <row r="58" spans="2:5" ht="15.75" customHeight="1">
      <c r="B58" s="414"/>
      <c r="C58" s="415"/>
      <c r="D58" s="415" t="str">
        <f>LEFT('M-4'!A1,37)&amp;RIGHT('M-4'!A1,40)</f>
        <v>M-4. Entwicklung des Heizölverbrauchs in Bayern und Deutschland 1970 bis 2022</v>
      </c>
      <c r="E58" s="416"/>
    </row>
    <row r="59" spans="2:5" ht="15.75" customHeight="1">
      <c r="B59" s="414"/>
      <c r="C59" s="415" t="s">
        <v>571</v>
      </c>
      <c r="D59" s="415"/>
      <c r="E59" s="416"/>
    </row>
    <row r="60" spans="2:5" ht="15.75" customHeight="1">
      <c r="B60" s="414"/>
      <c r="C60" s="415"/>
      <c r="D60" s="415" t="str">
        <f>'K-1'!A1</f>
        <v>K-1. Kohleaufkommen in Bayern 2021 und 2022</v>
      </c>
      <c r="E60" s="416"/>
    </row>
    <row r="61" spans="2:5" ht="15.75" customHeight="1">
      <c r="B61" s="414"/>
      <c r="C61" s="415"/>
      <c r="D61" s="415" t="str">
        <f>'K-2'!A1</f>
        <v>K-2. Entwicklung des Kohleverbrauchs in Bayern 1970 bis 2022 nach Kohlearten</v>
      </c>
      <c r="E61" s="416"/>
    </row>
    <row r="62" spans="2:5" ht="15.75" customHeight="1">
      <c r="B62" s="414"/>
      <c r="C62" s="415"/>
      <c r="D62" s="415" t="str">
        <f>'K-3'!A1</f>
        <v>K-3. Entwicklung des Kohleverbrauchs in Bayern 1970 bis 2022 nach Verbrauchergruppen und Kohlearten</v>
      </c>
      <c r="E62" s="416"/>
    </row>
    <row r="63" spans="2:5" ht="15.75" customHeight="1">
      <c r="B63" s="419"/>
      <c r="C63" s="420"/>
      <c r="D63" s="420"/>
      <c r="E63" s="421"/>
    </row>
    <row r="64" spans="2:5" ht="15.75" customHeight="1">
      <c r="B64" s="414"/>
      <c r="C64" s="415"/>
      <c r="D64" s="415"/>
      <c r="E64" s="416"/>
    </row>
    <row r="65" spans="2:5" ht="15.75" customHeight="1">
      <c r="B65" s="414"/>
      <c r="C65" s="417" t="s">
        <v>483</v>
      </c>
      <c r="D65" s="415"/>
      <c r="E65" s="416"/>
    </row>
    <row r="66" spans="2:5" ht="15.75" customHeight="1">
      <c r="B66" s="414"/>
      <c r="C66" s="415"/>
      <c r="D66" s="415" t="str">
        <f>LEFT(aufbau!A1,32)</f>
        <v>1. Aufbau der Energiebilanz 2022</v>
      </c>
      <c r="E66" s="416"/>
    </row>
    <row r="67" spans="2:5" ht="15.75" hidden="1" customHeight="1">
      <c r="B67" s="414"/>
      <c r="C67" s="415"/>
      <c r="D67" s="415" t="str">
        <f>pev!A1</f>
        <v>2. Entwicklung des Primärenergieverbrauchs in Bayern nach Energieträgern 2019 (in Mio t SKE)</v>
      </c>
      <c r="E67" s="416"/>
    </row>
    <row r="68" spans="2:5" ht="15.75" customHeight="1">
      <c r="B68" s="414"/>
      <c r="C68" s="415"/>
      <c r="D68" s="415" t="str">
        <f>strom!A1</f>
        <v>2. Elektrizitätsversorgung in Bayern 2022 (in Mio kWh)</v>
      </c>
      <c r="E68" s="416"/>
    </row>
    <row r="69" spans="2:5" ht="15.75" customHeight="1">
      <c r="B69" s="414"/>
      <c r="C69" s="415"/>
      <c r="D69" s="415" t="str">
        <f>gas!A1</f>
        <v>3. Gasversorgung in Bayern 2022 (in Mio m³)</v>
      </c>
      <c r="E69" s="416"/>
    </row>
    <row r="70" spans="2:5" ht="15.75" customHeight="1">
      <c r="B70" s="414"/>
      <c r="C70" s="415"/>
      <c r="D70" s="415" t="str">
        <f>mineralöl!A1</f>
        <v>4. Mineralölversorgung in Bayern 2022 (in Mio t)</v>
      </c>
      <c r="E70" s="416"/>
    </row>
    <row r="71" spans="2:5" ht="15.75" customHeight="1">
      <c r="B71" s="414"/>
      <c r="C71" s="415"/>
      <c r="D71" s="415"/>
      <c r="E71" s="416"/>
    </row>
    <row r="72" spans="2:5" ht="15.75" customHeight="1">
      <c r="B72" s="419"/>
      <c r="C72" s="420"/>
      <c r="D72" s="420"/>
      <c r="E72" s="421"/>
    </row>
    <row r="73" spans="2:5" ht="31.15" customHeight="1">
      <c r="B73" s="1425" t="s">
        <v>804</v>
      </c>
      <c r="C73" s="1426"/>
      <c r="D73" s="1426"/>
      <c r="E73" s="424"/>
    </row>
    <row r="74" spans="2:5" ht="15.75" customHeight="1">
      <c r="B74" s="424"/>
      <c r="C74" s="424"/>
      <c r="D74" s="424"/>
      <c r="E74" s="424"/>
    </row>
  </sheetData>
  <mergeCells count="2">
    <mergeCell ref="D23:E24"/>
    <mergeCell ref="B73:D73"/>
  </mergeCells>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4" manualBreakCount="4">
    <brk id="9" max="5" man="1"/>
    <brk id="15" max="5" man="1"/>
    <brk id="40" max="5" man="1"/>
    <brk id="63" max="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7">
    <tabColor rgb="FFEDF082"/>
  </sheetPr>
  <dimension ref="A1:L38"/>
  <sheetViews>
    <sheetView view="pageBreakPreview" zoomScaleNormal="100" zoomScaleSheetLayoutView="100" workbookViewId="0"/>
  </sheetViews>
  <sheetFormatPr baseColWidth="10" defaultColWidth="11.453125" defaultRowHeight="15.75" customHeight="1"/>
  <cols>
    <col min="1" max="1" width="35.7265625" style="13" customWidth="1"/>
    <col min="2" max="6" width="18" style="13" customWidth="1"/>
    <col min="7" max="7" width="2.81640625" style="32" customWidth="1"/>
    <col min="8" max="12" width="11.453125" style="13"/>
    <col min="13" max="13" width="12.81640625" style="13" bestFit="1" customWidth="1"/>
    <col min="14" max="16384" width="11.453125" style="13"/>
  </cols>
  <sheetData>
    <row r="1" spans="1:12" ht="15.75" customHeight="1">
      <c r="A1" s="508" t="s">
        <v>741</v>
      </c>
      <c r="B1" s="509"/>
      <c r="C1" s="509"/>
      <c r="D1" s="509"/>
      <c r="E1" s="509"/>
      <c r="F1" s="509"/>
    </row>
    <row r="2" spans="1:12" ht="10.15" customHeight="1">
      <c r="A2" s="510"/>
      <c r="B2" s="510"/>
      <c r="C2" s="510"/>
      <c r="D2" s="510"/>
      <c r="E2" s="510"/>
      <c r="F2" s="510"/>
    </row>
    <row r="3" spans="1:12" ht="15.5">
      <c r="A3" s="563"/>
      <c r="B3" s="276">
        <v>2021</v>
      </c>
      <c r="C3" s="4">
        <v>2022</v>
      </c>
      <c r="D3" s="276">
        <v>2021</v>
      </c>
      <c r="E3" s="4">
        <v>2022</v>
      </c>
      <c r="F3" s="5" t="s">
        <v>55</v>
      </c>
    </row>
    <row r="4" spans="1:12" ht="15.5">
      <c r="A4" s="564"/>
      <c r="B4" s="362" t="s">
        <v>17</v>
      </c>
      <c r="C4" s="592"/>
      <c r="D4" s="277" t="s">
        <v>5</v>
      </c>
      <c r="E4" s="14"/>
      <c r="F4" s="14"/>
    </row>
    <row r="5" spans="1:12" ht="15.75" customHeight="1">
      <c r="A5" s="778" t="s">
        <v>24</v>
      </c>
      <c r="B5" s="947">
        <v>420313.51154807385</v>
      </c>
      <c r="C5" s="947">
        <v>423476.85389497143</v>
      </c>
      <c r="D5" s="849">
        <v>23.070984636277856</v>
      </c>
      <c r="E5" s="849">
        <v>24.666207364152953</v>
      </c>
      <c r="F5" s="849">
        <v>0.75261495526197564</v>
      </c>
      <c r="I5" s="667"/>
      <c r="J5" s="667"/>
    </row>
    <row r="6" spans="1:12" ht="14.5">
      <c r="A6" s="783" t="s">
        <v>179</v>
      </c>
      <c r="B6" s="954">
        <v>0</v>
      </c>
      <c r="C6" s="954">
        <v>0</v>
      </c>
      <c r="D6" s="848">
        <v>0</v>
      </c>
      <c r="E6" s="848">
        <v>0</v>
      </c>
      <c r="F6" s="981" t="s">
        <v>31</v>
      </c>
      <c r="H6" s="28"/>
      <c r="I6" s="667"/>
      <c r="J6" s="667"/>
      <c r="K6" s="698"/>
      <c r="L6" s="698"/>
    </row>
    <row r="7" spans="1:12" ht="15.75" customHeight="1">
      <c r="A7" s="783" t="s">
        <v>180</v>
      </c>
      <c r="B7" s="954">
        <v>0</v>
      </c>
      <c r="C7" s="954">
        <v>0</v>
      </c>
      <c r="D7" s="848">
        <v>0</v>
      </c>
      <c r="E7" s="848">
        <v>0</v>
      </c>
      <c r="F7" s="981" t="s">
        <v>31</v>
      </c>
      <c r="H7" s="28"/>
      <c r="I7" s="667"/>
      <c r="J7" s="667"/>
      <c r="K7" s="698"/>
      <c r="L7" s="698"/>
    </row>
    <row r="8" spans="1:12" ht="15.75" customHeight="1">
      <c r="A8" s="783" t="s">
        <v>181</v>
      </c>
      <c r="B8" s="954">
        <v>1547.0119800000002</v>
      </c>
      <c r="C8" s="954">
        <v>1462.8456079999999</v>
      </c>
      <c r="D8" s="848">
        <v>8.4915399201092728E-2</v>
      </c>
      <c r="E8" s="848">
        <v>8.5206199056200332E-2</v>
      </c>
      <c r="F8" s="848">
        <v>-5.4405766140221061</v>
      </c>
      <c r="H8" s="28"/>
      <c r="I8" s="667"/>
      <c r="J8" s="667"/>
      <c r="K8" s="698"/>
      <c r="L8" s="698"/>
    </row>
    <row r="9" spans="1:12" ht="15.75" customHeight="1">
      <c r="A9" s="783" t="s">
        <v>182</v>
      </c>
      <c r="B9" s="1122">
        <v>46.424657010710575</v>
      </c>
      <c r="C9" s="954">
        <v>42.873711158992762</v>
      </c>
      <c r="D9" s="984">
        <v>2.5482467710678598E-3</v>
      </c>
      <c r="E9" s="848">
        <v>2.4972600986140261E-3</v>
      </c>
      <c r="F9" s="848">
        <v>-7.6488359427159196</v>
      </c>
      <c r="H9" s="28"/>
      <c r="I9" s="667"/>
      <c r="J9" s="667"/>
      <c r="K9" s="698"/>
      <c r="L9" s="698"/>
    </row>
    <row r="10" spans="1:12" ht="15.75" customHeight="1">
      <c r="A10" s="783" t="s">
        <v>183</v>
      </c>
      <c r="B10" s="954">
        <v>378541.86173606315</v>
      </c>
      <c r="C10" s="954">
        <v>382566.90447081253</v>
      </c>
      <c r="D10" s="984">
        <v>20.77814116451939</v>
      </c>
      <c r="E10" s="848">
        <v>22.283330268339867</v>
      </c>
      <c r="F10" s="848">
        <v>1.0633018806136363</v>
      </c>
      <c r="H10" s="28"/>
      <c r="I10" s="667"/>
      <c r="J10" s="667"/>
      <c r="K10" s="698"/>
      <c r="L10" s="698"/>
    </row>
    <row r="11" spans="1:12" ht="15.75" customHeight="1">
      <c r="A11" s="783" t="s">
        <v>184</v>
      </c>
      <c r="B11" s="1122">
        <v>40178.213174999997</v>
      </c>
      <c r="C11" s="954">
        <v>39404.230104999995</v>
      </c>
      <c r="D11" s="984">
        <v>2.2053798257863058</v>
      </c>
      <c r="E11" s="848">
        <v>2.2951736366582791</v>
      </c>
      <c r="F11" s="848">
        <v>-1.926375039698371</v>
      </c>
      <c r="I11" s="667"/>
      <c r="J11" s="667"/>
      <c r="K11" s="698"/>
      <c r="L11" s="698"/>
    </row>
    <row r="12" spans="1:12" ht="15.75" customHeight="1">
      <c r="A12" s="798" t="s">
        <v>185</v>
      </c>
      <c r="B12" s="963">
        <v>1353258.2343830881</v>
      </c>
      <c r="C12" s="963">
        <v>1353759.2691323468</v>
      </c>
      <c r="D12" s="988">
        <v>74.280267173371101</v>
      </c>
      <c r="E12" s="849">
        <v>78.852259684172381</v>
      </c>
      <c r="F12" s="981" t="s">
        <v>52</v>
      </c>
      <c r="I12" s="667"/>
      <c r="J12" s="667"/>
      <c r="K12" s="698"/>
      <c r="L12" s="698"/>
    </row>
    <row r="13" spans="1:12" ht="14">
      <c r="A13" s="783" t="s">
        <v>179</v>
      </c>
      <c r="B13" s="954">
        <v>32715.322729999996</v>
      </c>
      <c r="C13" s="954">
        <v>39531.462820000008</v>
      </c>
      <c r="D13" s="984">
        <v>1.7957421956166959</v>
      </c>
      <c r="E13" s="848">
        <v>2.3025845459035641</v>
      </c>
      <c r="F13" s="982" t="s">
        <v>52</v>
      </c>
      <c r="I13" s="667"/>
      <c r="J13" s="667"/>
      <c r="K13" s="698"/>
      <c r="L13" s="698"/>
    </row>
    <row r="14" spans="1:12" ht="15.75" customHeight="1">
      <c r="A14" s="783" t="s">
        <v>180</v>
      </c>
      <c r="B14" s="1122">
        <v>10638.497496960998</v>
      </c>
      <c r="C14" s="1122">
        <v>9911.9682534330004</v>
      </c>
      <c r="D14" s="984">
        <v>0.58394651982867574</v>
      </c>
      <c r="E14" s="984">
        <v>0.5773412692508495</v>
      </c>
      <c r="F14" s="982" t="s">
        <v>52</v>
      </c>
      <c r="I14" s="667"/>
      <c r="J14" s="667"/>
      <c r="K14" s="698"/>
      <c r="L14" s="698"/>
    </row>
    <row r="15" spans="1:12" ht="15.75" customHeight="1">
      <c r="A15" s="783" t="s">
        <v>187</v>
      </c>
      <c r="B15" s="1122">
        <v>616700.00933225977</v>
      </c>
      <c r="C15" s="1122">
        <v>651729.52119779331</v>
      </c>
      <c r="D15" s="984">
        <v>33.850628280051488</v>
      </c>
      <c r="E15" s="848">
        <v>37.961214095521498</v>
      </c>
      <c r="F15" s="982" t="s">
        <v>52</v>
      </c>
      <c r="I15" s="667"/>
      <c r="J15" s="667"/>
      <c r="K15" s="698"/>
      <c r="L15" s="698"/>
    </row>
    <row r="16" spans="1:12" ht="15.75" customHeight="1">
      <c r="A16" s="783" t="s">
        <v>182</v>
      </c>
      <c r="B16" s="1122">
        <v>400904.61180740141</v>
      </c>
      <c r="C16" s="1122">
        <v>445935.72002555046</v>
      </c>
      <c r="D16" s="984">
        <v>22.005631238346716</v>
      </c>
      <c r="E16" s="984">
        <v>25.974366343906794</v>
      </c>
      <c r="F16" s="982" t="s">
        <v>52</v>
      </c>
      <c r="I16" s="667"/>
      <c r="J16" s="667"/>
      <c r="K16" s="698"/>
      <c r="L16" s="698"/>
    </row>
    <row r="17" spans="1:12" ht="15.75" customHeight="1">
      <c r="A17" s="783" t="s">
        <v>183</v>
      </c>
      <c r="B17" s="1122">
        <v>17109.090281787663</v>
      </c>
      <c r="C17" s="1122">
        <v>17082.746683246762</v>
      </c>
      <c r="D17" s="984">
        <v>0.93911698812153688</v>
      </c>
      <c r="E17" s="848">
        <v>0.99501677166697267</v>
      </c>
      <c r="F17" s="982" t="s">
        <v>52</v>
      </c>
      <c r="I17" s="667"/>
      <c r="J17" s="667"/>
      <c r="K17" s="698"/>
      <c r="L17" s="698"/>
    </row>
    <row r="18" spans="1:12" ht="15.75" customHeight="1">
      <c r="A18" s="783" t="s">
        <v>188</v>
      </c>
      <c r="B18" s="1122">
        <v>256329.49094181816</v>
      </c>
      <c r="C18" s="1122">
        <v>133893.48000000001</v>
      </c>
      <c r="D18" s="984">
        <v>14.069911113640742</v>
      </c>
      <c r="E18" s="848">
        <v>7.7988780544005154</v>
      </c>
      <c r="F18" s="982" t="s">
        <v>52</v>
      </c>
      <c r="I18" s="667"/>
      <c r="J18" s="667"/>
      <c r="K18" s="698"/>
      <c r="L18" s="698"/>
    </row>
    <row r="19" spans="1:12" ht="15.75" customHeight="1">
      <c r="A19" s="783" t="s">
        <v>189</v>
      </c>
      <c r="B19" s="1122">
        <v>18861.211792860278</v>
      </c>
      <c r="C19" s="1122">
        <v>55674.370152323536</v>
      </c>
      <c r="D19" s="984">
        <v>1.0352908377652565</v>
      </c>
      <c r="E19" s="848">
        <v>3.2428586035221958</v>
      </c>
      <c r="F19" s="982" t="s">
        <v>52</v>
      </c>
      <c r="I19" s="667"/>
      <c r="J19" s="667"/>
      <c r="K19" s="698"/>
      <c r="L19" s="698"/>
    </row>
    <row r="20" spans="1:12" ht="15.75" customHeight="1">
      <c r="A20" s="777" t="s">
        <v>190</v>
      </c>
      <c r="B20" s="1122">
        <v>0</v>
      </c>
      <c r="C20" s="1122">
        <v>0</v>
      </c>
      <c r="D20" s="984">
        <v>0</v>
      </c>
      <c r="E20" s="848">
        <v>0</v>
      </c>
      <c r="F20" s="982" t="s">
        <v>52</v>
      </c>
      <c r="I20" s="667"/>
      <c r="J20" s="667"/>
      <c r="K20" s="698"/>
      <c r="L20" s="698"/>
    </row>
    <row r="21" spans="1:12" ht="15.75" customHeight="1">
      <c r="A21" s="798" t="s">
        <v>191</v>
      </c>
      <c r="B21" s="1125">
        <v>48255.619369727377</v>
      </c>
      <c r="C21" s="1125">
        <v>-60406.098682334661</v>
      </c>
      <c r="D21" s="988">
        <v>2.6487481903510424</v>
      </c>
      <c r="E21" s="849">
        <v>-3.5184670483253679</v>
      </c>
      <c r="F21" s="981" t="s">
        <v>52</v>
      </c>
      <c r="I21" s="667"/>
      <c r="J21" s="667"/>
      <c r="K21" s="698"/>
      <c r="L21" s="698"/>
    </row>
    <row r="22" spans="1:12" s="65" customFormat="1" ht="14">
      <c r="A22" s="783" t="s">
        <v>179</v>
      </c>
      <c r="B22" s="1122">
        <v>2389.0242699999999</v>
      </c>
      <c r="C22" s="1122">
        <v>-2680.5118200000002</v>
      </c>
      <c r="D22" s="984">
        <v>0.13113340569486032</v>
      </c>
      <c r="E22" s="848">
        <v>-0.15613146217096746</v>
      </c>
      <c r="F22" s="982" t="s">
        <v>52</v>
      </c>
      <c r="G22" s="66"/>
      <c r="I22" s="667"/>
      <c r="J22" s="667"/>
      <c r="K22" s="698"/>
      <c r="L22" s="698"/>
    </row>
    <row r="23" spans="1:12" s="65" customFormat="1" ht="15.75" customHeight="1">
      <c r="A23" s="783" t="s">
        <v>180</v>
      </c>
      <c r="B23" s="1122">
        <v>3.2328799999999998</v>
      </c>
      <c r="C23" s="1122">
        <v>9.6139400000000013</v>
      </c>
      <c r="D23" s="984">
        <v>1.7745259850491179E-4</v>
      </c>
      <c r="E23" s="984">
        <v>5.5998205201868905E-4</v>
      </c>
      <c r="F23" s="982" t="s">
        <v>52</v>
      </c>
      <c r="G23" s="66"/>
      <c r="I23" s="667"/>
      <c r="J23" s="667"/>
      <c r="K23" s="698"/>
      <c r="L23" s="698"/>
    </row>
    <row r="24" spans="1:12" s="65" customFormat="1" ht="15.75" customHeight="1">
      <c r="A24" s="783" t="s">
        <v>187</v>
      </c>
      <c r="B24" s="1122">
        <v>-3976.5925226165682</v>
      </c>
      <c r="C24" s="1122">
        <v>-1604.3346656893621</v>
      </c>
      <c r="D24" s="984">
        <v>-0.21827493638288839</v>
      </c>
      <c r="E24" s="848">
        <v>-9.344749584639038E-2</v>
      </c>
      <c r="F24" s="982" t="s">
        <v>52</v>
      </c>
      <c r="G24" s="66"/>
      <c r="I24" s="667"/>
      <c r="J24" s="667"/>
      <c r="K24" s="698"/>
      <c r="L24" s="698"/>
    </row>
    <row r="25" spans="1:12" s="65" customFormat="1" ht="15.75" customHeight="1">
      <c r="A25" s="783" t="s">
        <v>182</v>
      </c>
      <c r="B25" s="1122">
        <v>49820.116160463564</v>
      </c>
      <c r="C25" s="1122">
        <v>-56712.689416645298</v>
      </c>
      <c r="D25" s="984">
        <v>2.734623329814533</v>
      </c>
      <c r="E25" s="984">
        <v>-3.3033374657041357</v>
      </c>
      <c r="F25" s="982" t="s">
        <v>52</v>
      </c>
      <c r="G25" s="66"/>
      <c r="I25" s="667"/>
      <c r="J25" s="667"/>
      <c r="K25" s="698"/>
      <c r="L25" s="698"/>
    </row>
    <row r="26" spans="1:12" s="65" customFormat="1" ht="15.75" customHeight="1">
      <c r="A26" s="783" t="s">
        <v>183</v>
      </c>
      <c r="B26" s="1122">
        <v>97.623256880385881</v>
      </c>
      <c r="C26" s="1122">
        <v>291.86338499999999</v>
      </c>
      <c r="D26" s="984">
        <v>5.3585349929279732E-3</v>
      </c>
      <c r="E26" s="848">
        <v>1.7000132853067593E-2</v>
      </c>
      <c r="F26" s="982" t="s">
        <v>52</v>
      </c>
      <c r="G26" s="66"/>
      <c r="I26" s="667"/>
      <c r="J26" s="667"/>
      <c r="K26" s="698"/>
      <c r="L26" s="698"/>
    </row>
    <row r="27" spans="1:12" s="65" customFormat="1" ht="15.75" customHeight="1">
      <c r="A27" s="783" t="s">
        <v>184</v>
      </c>
      <c r="B27" s="1122">
        <v>-77.784675000000007</v>
      </c>
      <c r="C27" s="954">
        <v>289.95989499999996</v>
      </c>
      <c r="D27" s="984">
        <v>-4.2695963668957868E-3</v>
      </c>
      <c r="E27" s="848">
        <v>1.6889260491039428E-2</v>
      </c>
      <c r="F27" s="982" t="s">
        <v>52</v>
      </c>
      <c r="G27" s="66"/>
      <c r="I27" s="667"/>
      <c r="J27" s="667"/>
      <c r="K27" s="698"/>
      <c r="L27" s="698"/>
    </row>
    <row r="28" spans="1:12" s="32" customFormat="1" ht="15.75" customHeight="1">
      <c r="A28" s="798" t="s">
        <v>16</v>
      </c>
      <c r="B28" s="963">
        <v>1821827.3653008894</v>
      </c>
      <c r="C28" s="963">
        <v>1716830.0243449842</v>
      </c>
      <c r="D28" s="849">
        <v>100</v>
      </c>
      <c r="E28" s="849">
        <v>100</v>
      </c>
      <c r="F28" s="849">
        <v>-5.7632980465503181</v>
      </c>
      <c r="I28" s="667"/>
      <c r="J28" s="667"/>
      <c r="K28" s="698"/>
      <c r="L28" s="698"/>
    </row>
    <row r="29" spans="1:12" s="32" customFormat="1" ht="14">
      <c r="A29" s="99" t="s">
        <v>160</v>
      </c>
      <c r="B29" s="109"/>
      <c r="C29" s="109"/>
      <c r="D29" s="110"/>
      <c r="E29" s="111"/>
      <c r="F29" s="112"/>
    </row>
    <row r="30" spans="1:12" s="32" customFormat="1" ht="15.75" customHeight="1">
      <c r="A30" s="105" t="s">
        <v>192</v>
      </c>
      <c r="B30" s="104"/>
      <c r="C30" s="104"/>
      <c r="D30" s="104"/>
      <c r="E30" s="104"/>
      <c r="F30" s="104"/>
    </row>
    <row r="31" spans="1:12" s="32" customFormat="1" ht="15.75" customHeight="1">
      <c r="A31" s="105" t="s">
        <v>178</v>
      </c>
      <c r="B31" s="105"/>
      <c r="C31" s="106"/>
      <c r="D31" s="105"/>
      <c r="E31" s="106"/>
      <c r="F31" s="106"/>
    </row>
    <row r="32" spans="1:12" ht="15.75" customHeight="1">
      <c r="B32" s="107"/>
      <c r="C32" s="106"/>
      <c r="D32" s="107"/>
      <c r="E32" s="106"/>
      <c r="F32" s="106"/>
    </row>
    <row r="34" spans="1:5" ht="15.75" customHeight="1">
      <c r="A34" s="951"/>
      <c r="B34" s="951"/>
      <c r="C34" s="951"/>
      <c r="D34" s="951"/>
      <c r="E34" s="951"/>
    </row>
    <row r="35" spans="1:5" ht="15.75" customHeight="1">
      <c r="A35" s="951"/>
      <c r="B35" s="951"/>
      <c r="C35" s="951"/>
      <c r="D35" s="951"/>
      <c r="E35" s="951"/>
    </row>
    <row r="36" spans="1:5" ht="15.75" customHeight="1">
      <c r="A36" s="951"/>
      <c r="B36" s="951"/>
      <c r="C36" s="951"/>
      <c r="D36" s="951"/>
      <c r="E36" s="951"/>
    </row>
    <row r="37" spans="1:5" ht="15.75" customHeight="1">
      <c r="A37" s="951"/>
      <c r="B37" s="951"/>
      <c r="C37" s="951"/>
      <c r="D37" s="951"/>
      <c r="E37" s="951"/>
    </row>
    <row r="38" spans="1:5" ht="15.75" customHeight="1">
      <c r="A38" s="951"/>
      <c r="B38" s="951"/>
      <c r="C38" s="951"/>
      <c r="D38" s="951"/>
      <c r="E38" s="951"/>
    </row>
  </sheetData>
  <conditionalFormatting sqref="A1:GR995">
    <cfRule type="cellIs" dxfId="195"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44">
    <tabColor rgb="FFEDF082"/>
  </sheetPr>
  <dimension ref="A1:W85"/>
  <sheetViews>
    <sheetView view="pageBreakPreview" zoomScaleNormal="100" zoomScaleSheetLayoutView="100" workbookViewId="0"/>
  </sheetViews>
  <sheetFormatPr baseColWidth="10" defaultColWidth="9.81640625" defaultRowHeight="15.75" customHeight="1"/>
  <cols>
    <col min="1" max="1" width="8.7265625" style="286" customWidth="1"/>
    <col min="2" max="6" width="12.81640625" style="286" customWidth="1"/>
    <col min="7" max="7" width="13.7265625" style="286" customWidth="1"/>
    <col min="8" max="8" width="12.81640625" style="286" customWidth="1"/>
    <col min="9" max="10" width="13.7265625" style="286" customWidth="1"/>
    <col min="11" max="12" width="9.81640625" style="286"/>
    <col min="13" max="13" width="13.7265625" style="286" customWidth="1"/>
    <col min="14" max="16384" width="9.81640625" style="286"/>
  </cols>
  <sheetData>
    <row r="1" spans="1:20" ht="15.75" customHeight="1">
      <c r="A1" s="442" t="s">
        <v>742</v>
      </c>
      <c r="B1" s="513"/>
      <c r="C1" s="513"/>
      <c r="D1" s="513"/>
      <c r="E1" s="287"/>
      <c r="F1" s="287"/>
      <c r="G1" s="287"/>
      <c r="H1" s="287"/>
      <c r="I1" s="287"/>
      <c r="J1" s="287"/>
      <c r="K1" s="287"/>
      <c r="L1" s="287"/>
      <c r="M1" s="287"/>
      <c r="N1" s="287"/>
      <c r="O1" s="287"/>
      <c r="P1" s="287"/>
      <c r="Q1" s="287"/>
      <c r="R1" s="287"/>
      <c r="S1" s="287"/>
      <c r="T1" s="287"/>
    </row>
    <row r="3" spans="1:20" ht="15.75" customHeight="1">
      <c r="A3" s="345"/>
      <c r="B3" s="265"/>
      <c r="C3" s="270" t="s">
        <v>11</v>
      </c>
      <c r="D3" s="269"/>
      <c r="E3" s="269"/>
      <c r="F3" s="269"/>
      <c r="G3" s="269"/>
      <c r="H3" s="269"/>
      <c r="I3" s="269"/>
      <c r="J3" s="269"/>
    </row>
    <row r="4" spans="1:20" ht="47.25" customHeight="1">
      <c r="A4" s="346"/>
      <c r="B4" s="264"/>
      <c r="C4" s="551" t="s">
        <v>4</v>
      </c>
      <c r="D4" s="551" t="s">
        <v>3</v>
      </c>
      <c r="E4" s="551" t="s">
        <v>248</v>
      </c>
      <c r="F4" s="551" t="s">
        <v>2</v>
      </c>
      <c r="G4" s="551" t="s">
        <v>1</v>
      </c>
      <c r="H4" s="551" t="s">
        <v>30</v>
      </c>
      <c r="I4" s="551" t="s">
        <v>19</v>
      </c>
      <c r="J4" s="549" t="s">
        <v>245</v>
      </c>
    </row>
    <row r="5" spans="1:20" ht="15.75" customHeight="1">
      <c r="A5" s="347"/>
      <c r="B5" s="348" t="s">
        <v>17</v>
      </c>
      <c r="C5" s="349"/>
      <c r="D5" s="349"/>
      <c r="E5" s="349"/>
      <c r="F5" s="349"/>
      <c r="G5" s="349"/>
      <c r="H5" s="349"/>
      <c r="I5" s="349"/>
      <c r="J5" s="349"/>
      <c r="L5" s="65"/>
      <c r="M5" s="943"/>
    </row>
    <row r="6" spans="1:20" ht="15.75" customHeight="1">
      <c r="A6" s="85">
        <v>1950</v>
      </c>
      <c r="B6" s="310">
        <v>361749.6</v>
      </c>
      <c r="C6" s="304">
        <v>158263.20000000001</v>
      </c>
      <c r="D6" s="304">
        <v>102578</v>
      </c>
      <c r="E6" s="304">
        <v>23446.400000000001</v>
      </c>
      <c r="F6" s="305" t="s">
        <v>31</v>
      </c>
      <c r="G6" s="304">
        <v>76410.799999999988</v>
      </c>
      <c r="H6" s="306">
        <v>0</v>
      </c>
      <c r="I6" s="305" t="s">
        <v>31</v>
      </c>
      <c r="J6" s="306">
        <v>1051.2</v>
      </c>
      <c r="L6" s="65"/>
      <c r="M6" s="943"/>
    </row>
    <row r="7" spans="1:20" ht="15.75" customHeight="1">
      <c r="A7" s="85">
        <v>1955</v>
      </c>
      <c r="B7" s="311">
        <v>528649.19999999995</v>
      </c>
      <c r="C7" s="88">
        <v>263772</v>
      </c>
      <c r="D7" s="88">
        <v>126024.4</v>
      </c>
      <c r="E7" s="88">
        <v>58616</v>
      </c>
      <c r="F7" s="307" t="s">
        <v>31</v>
      </c>
      <c r="G7" s="88">
        <v>52754.400000000001</v>
      </c>
      <c r="H7" s="308">
        <v>0</v>
      </c>
      <c r="I7" s="307" t="s">
        <v>31</v>
      </c>
      <c r="J7" s="308">
        <v>27482.400000000001</v>
      </c>
      <c r="L7" s="65"/>
      <c r="M7" s="943"/>
    </row>
    <row r="8" spans="1:20" ht="15.75" customHeight="1">
      <c r="A8" s="85">
        <v>1958</v>
      </c>
      <c r="B8" s="311">
        <v>557919.28421052615</v>
      </c>
      <c r="C8" s="88">
        <v>237394.8</v>
      </c>
      <c r="D8" s="88">
        <v>126024.4</v>
      </c>
      <c r="E8" s="88">
        <v>111370.4</v>
      </c>
      <c r="F8" s="88">
        <v>2930.8</v>
      </c>
      <c r="G8" s="88">
        <v>49823.6</v>
      </c>
      <c r="H8" s="308">
        <v>0</v>
      </c>
      <c r="I8" s="307" t="s">
        <v>31</v>
      </c>
      <c r="J8" s="308">
        <v>30375.284210526323</v>
      </c>
      <c r="L8" s="65"/>
      <c r="M8" s="943"/>
    </row>
    <row r="9" spans="1:20" ht="15.75" customHeight="1">
      <c r="A9" s="85">
        <v>1960</v>
      </c>
      <c r="B9" s="311">
        <v>628749.19999999984</v>
      </c>
      <c r="C9" s="88">
        <v>240325.59999999998</v>
      </c>
      <c r="D9" s="88">
        <v>140678.39999999999</v>
      </c>
      <c r="E9" s="88">
        <v>167055.6</v>
      </c>
      <c r="F9" s="88">
        <v>5861.6</v>
      </c>
      <c r="G9" s="88">
        <v>70608.800000000003</v>
      </c>
      <c r="H9" s="308">
        <v>0</v>
      </c>
      <c r="I9" s="307" t="s">
        <v>31</v>
      </c>
      <c r="J9" s="308">
        <v>4219.2</v>
      </c>
      <c r="L9" s="65"/>
      <c r="M9" s="943"/>
    </row>
    <row r="10" spans="1:20" ht="15.75" customHeight="1">
      <c r="A10" s="85">
        <v>1965</v>
      </c>
      <c r="B10" s="311">
        <v>830687.15299999993</v>
      </c>
      <c r="C10" s="88">
        <v>167055.6</v>
      </c>
      <c r="D10" s="88">
        <v>128955.20000000003</v>
      </c>
      <c r="E10" s="88">
        <v>439620</v>
      </c>
      <c r="F10" s="88">
        <v>23446.400000000001</v>
      </c>
      <c r="G10" s="88">
        <v>62186.8</v>
      </c>
      <c r="H10" s="308">
        <v>0</v>
      </c>
      <c r="I10" s="307" t="s">
        <v>31</v>
      </c>
      <c r="J10" s="308">
        <v>9423.1530000000002</v>
      </c>
      <c r="L10" s="65"/>
      <c r="M10" s="943"/>
    </row>
    <row r="11" spans="1:20" ht="15.75" customHeight="1">
      <c r="A11" s="85">
        <v>1967</v>
      </c>
      <c r="B11" s="311">
        <v>866103.13300000003</v>
      </c>
      <c r="C11" s="88">
        <v>143609.20000000001</v>
      </c>
      <c r="D11" s="88">
        <v>105508.8</v>
      </c>
      <c r="E11" s="88">
        <v>512890</v>
      </c>
      <c r="F11" s="88">
        <v>29308</v>
      </c>
      <c r="G11" s="88">
        <v>55957.599999999999</v>
      </c>
      <c r="H11" s="88">
        <v>12403.533000000001</v>
      </c>
      <c r="I11" s="307" t="s">
        <v>31</v>
      </c>
      <c r="J11" s="308">
        <v>6426</v>
      </c>
      <c r="L11" s="65"/>
      <c r="M11" s="943"/>
    </row>
    <row r="12" spans="1:20" ht="15.75" customHeight="1">
      <c r="A12" s="85">
        <v>1968</v>
      </c>
      <c r="B12" s="311">
        <v>949343.24200000009</v>
      </c>
      <c r="C12" s="88">
        <v>146540</v>
      </c>
      <c r="D12" s="88">
        <v>102578</v>
      </c>
      <c r="E12" s="88">
        <v>589090.80000000005</v>
      </c>
      <c r="F12" s="88">
        <v>41031.199999999997</v>
      </c>
      <c r="G12" s="88">
        <v>52094.399999999994</v>
      </c>
      <c r="H12" s="88">
        <v>12414.442000000001</v>
      </c>
      <c r="I12" s="307" t="s">
        <v>31</v>
      </c>
      <c r="J12" s="308">
        <v>5594.4000000000005</v>
      </c>
      <c r="L12" s="65"/>
      <c r="M12" s="943"/>
    </row>
    <row r="13" spans="1:20" ht="15.75" customHeight="1">
      <c r="A13" s="85">
        <v>1969</v>
      </c>
      <c r="B13" s="311">
        <v>1053073.081</v>
      </c>
      <c r="C13" s="88">
        <v>146540</v>
      </c>
      <c r="D13" s="88">
        <v>105508.8</v>
      </c>
      <c r="E13" s="88">
        <v>691668.8</v>
      </c>
      <c r="F13" s="88">
        <v>51289</v>
      </c>
      <c r="G13" s="88">
        <v>37043.760000000002</v>
      </c>
      <c r="H13" s="88">
        <v>14716.241000000002</v>
      </c>
      <c r="I13" s="307" t="s">
        <v>31</v>
      </c>
      <c r="J13" s="308">
        <v>6306.48</v>
      </c>
      <c r="L13" s="65"/>
      <c r="M13" s="943"/>
    </row>
    <row r="14" spans="1:20" ht="15.75" customHeight="1">
      <c r="A14" s="85">
        <v>1970</v>
      </c>
      <c r="B14" s="311">
        <v>1176000</v>
      </c>
      <c r="C14" s="88">
        <v>146000</v>
      </c>
      <c r="D14" s="88">
        <v>94000</v>
      </c>
      <c r="E14" s="88">
        <v>800000</v>
      </c>
      <c r="F14" s="88">
        <v>59000</v>
      </c>
      <c r="G14" s="88">
        <v>50203.200000000004</v>
      </c>
      <c r="H14" s="88">
        <v>21392.549000000003</v>
      </c>
      <c r="I14" s="307" t="s">
        <v>31</v>
      </c>
      <c r="J14" s="308">
        <v>5536.8</v>
      </c>
      <c r="L14" s="65"/>
      <c r="M14" s="943"/>
    </row>
    <row r="15" spans="1:20" ht="15.75" customHeight="1">
      <c r="A15" s="85">
        <v>1971</v>
      </c>
      <c r="B15" s="311">
        <v>1279410.328</v>
      </c>
      <c r="C15" s="88">
        <v>126024.4</v>
      </c>
      <c r="D15" s="88">
        <v>82062.399999999994</v>
      </c>
      <c r="E15" s="88">
        <v>929063.6</v>
      </c>
      <c r="F15" s="88">
        <v>64477.600000000013</v>
      </c>
      <c r="G15" s="88">
        <v>44433.2</v>
      </c>
      <c r="H15" s="88">
        <v>23039.808000000001</v>
      </c>
      <c r="I15" s="307" t="s">
        <v>31</v>
      </c>
      <c r="J15" s="308">
        <v>10309.32</v>
      </c>
      <c r="L15" s="65"/>
      <c r="M15" s="943"/>
    </row>
    <row r="16" spans="1:20" ht="15.75" customHeight="1">
      <c r="A16" s="85">
        <v>1972</v>
      </c>
      <c r="B16" s="311">
        <v>1349530.5327000003</v>
      </c>
      <c r="C16" s="88">
        <v>120162.79999999999</v>
      </c>
      <c r="D16" s="88">
        <v>82062.399999999994</v>
      </c>
      <c r="E16" s="88">
        <v>984748.8</v>
      </c>
      <c r="F16" s="88">
        <v>82062.399999999994</v>
      </c>
      <c r="G16" s="88">
        <v>45802.679999999993</v>
      </c>
      <c r="H16" s="88">
        <v>19857.652700000002</v>
      </c>
      <c r="I16" s="307" t="s">
        <v>31</v>
      </c>
      <c r="J16" s="308">
        <v>14833.800000000001</v>
      </c>
      <c r="L16" s="65"/>
      <c r="M16" s="943"/>
    </row>
    <row r="17" spans="1:13" ht="15.75" customHeight="1">
      <c r="A17" s="85">
        <v>1973</v>
      </c>
      <c r="B17" s="311">
        <v>1432616.2128999999</v>
      </c>
      <c r="C17" s="88">
        <v>106388.04</v>
      </c>
      <c r="D17" s="88">
        <v>93785.600000000006</v>
      </c>
      <c r="E17" s="88">
        <v>1047467.92</v>
      </c>
      <c r="F17" s="88">
        <v>101991.84</v>
      </c>
      <c r="G17" s="88">
        <v>50526.16</v>
      </c>
      <c r="H17" s="88">
        <v>19397.2929</v>
      </c>
      <c r="I17" s="307" t="s">
        <v>31</v>
      </c>
      <c r="J17" s="308">
        <v>13059.36</v>
      </c>
      <c r="L17" s="65"/>
      <c r="M17" s="943"/>
    </row>
    <row r="18" spans="1:13" ht="15.75" customHeight="1">
      <c r="A18" s="85">
        <v>1974</v>
      </c>
      <c r="B18" s="311">
        <v>1427459.3721</v>
      </c>
      <c r="C18" s="88">
        <v>109318.84</v>
      </c>
      <c r="D18" s="88">
        <v>100819.52</v>
      </c>
      <c r="E18" s="88">
        <v>1006436.7200000002</v>
      </c>
      <c r="F18" s="88">
        <v>125145.15999999999</v>
      </c>
      <c r="G18" s="88">
        <v>54423.920000000013</v>
      </c>
      <c r="H18" s="88">
        <v>22111.452100000002</v>
      </c>
      <c r="I18" s="307" t="s">
        <v>31</v>
      </c>
      <c r="J18" s="308">
        <v>9203.76</v>
      </c>
      <c r="L18" s="65"/>
      <c r="M18" s="943"/>
    </row>
    <row r="19" spans="1:13" ht="15.75" customHeight="1">
      <c r="A19" s="85">
        <v>1975</v>
      </c>
      <c r="B19" s="311">
        <v>1372000</v>
      </c>
      <c r="C19" s="88">
        <v>75000</v>
      </c>
      <c r="D19" s="88">
        <v>91000</v>
      </c>
      <c r="E19" s="88">
        <v>987000</v>
      </c>
      <c r="F19" s="88">
        <v>136000</v>
      </c>
      <c r="G19" s="88">
        <v>49335.6</v>
      </c>
      <c r="H19" s="88">
        <v>21523.457000000002</v>
      </c>
      <c r="I19" s="307" t="s">
        <v>31</v>
      </c>
      <c r="J19" s="308">
        <v>11995.2</v>
      </c>
      <c r="L19" s="65"/>
      <c r="M19" s="943"/>
    </row>
    <row r="20" spans="1:13" ht="15.75" customHeight="1">
      <c r="A20" s="85">
        <v>1976</v>
      </c>
      <c r="B20" s="311">
        <v>1506040.3722000001</v>
      </c>
      <c r="C20" s="88">
        <v>85000</v>
      </c>
      <c r="D20" s="88">
        <v>85000</v>
      </c>
      <c r="E20" s="88">
        <v>1110000</v>
      </c>
      <c r="F20" s="88">
        <v>153000</v>
      </c>
      <c r="G20" s="88">
        <v>42400.2</v>
      </c>
      <c r="H20" s="88">
        <v>15117.692200000001</v>
      </c>
      <c r="I20" s="307" t="s">
        <v>31</v>
      </c>
      <c r="J20" s="308">
        <v>15522.480000000001</v>
      </c>
      <c r="L20" s="65"/>
      <c r="M20" s="943"/>
    </row>
    <row r="21" spans="1:13" ht="15.75" customHeight="1">
      <c r="A21" s="85">
        <v>1977</v>
      </c>
      <c r="B21" s="311">
        <v>1483559.5287000001</v>
      </c>
      <c r="C21" s="88">
        <v>80000</v>
      </c>
      <c r="D21" s="88">
        <v>84000</v>
      </c>
      <c r="E21" s="88">
        <v>1070000</v>
      </c>
      <c r="F21" s="88">
        <v>175000</v>
      </c>
      <c r="G21" s="88">
        <v>47730.16</v>
      </c>
      <c r="H21" s="88">
        <v>2883.2487000000001</v>
      </c>
      <c r="I21" s="307" t="s">
        <v>31</v>
      </c>
      <c r="J21" s="308">
        <v>23946.12</v>
      </c>
      <c r="L21" s="65"/>
      <c r="M21" s="943"/>
    </row>
    <row r="22" spans="1:13" ht="15.75" customHeight="1">
      <c r="A22" s="85">
        <v>1978</v>
      </c>
      <c r="B22" s="311">
        <v>1535611.4323999998</v>
      </c>
      <c r="C22" s="88">
        <v>85000</v>
      </c>
      <c r="D22" s="88">
        <v>85000</v>
      </c>
      <c r="E22" s="88">
        <v>1070000</v>
      </c>
      <c r="F22" s="88">
        <v>197000</v>
      </c>
      <c r="G22" s="88">
        <v>50028.68</v>
      </c>
      <c r="H22" s="88">
        <v>27529.952400000002</v>
      </c>
      <c r="I22" s="307" t="s">
        <v>31</v>
      </c>
      <c r="J22" s="308">
        <v>21052.799999999999</v>
      </c>
      <c r="L22" s="65"/>
      <c r="M22" s="943"/>
    </row>
    <row r="23" spans="1:13" ht="15.75" customHeight="1">
      <c r="A23" s="85">
        <v>1979</v>
      </c>
      <c r="B23" s="311">
        <v>1587299.182</v>
      </c>
      <c r="C23" s="88">
        <v>92000</v>
      </c>
      <c r="D23" s="88">
        <v>81000</v>
      </c>
      <c r="E23" s="88">
        <v>1084000</v>
      </c>
      <c r="F23" s="88">
        <v>195000</v>
      </c>
      <c r="G23" s="88">
        <v>51394.8</v>
      </c>
      <c r="H23" s="88">
        <v>60195.862000000001</v>
      </c>
      <c r="I23" s="307" t="s">
        <v>31</v>
      </c>
      <c r="J23" s="308">
        <v>23708.52</v>
      </c>
      <c r="L23" s="65"/>
      <c r="M23" s="943"/>
    </row>
    <row r="24" spans="1:13" s="943" customFormat="1" ht="15.75" customHeight="1">
      <c r="A24" s="953"/>
      <c r="B24" s="1122"/>
      <c r="C24" s="1122"/>
      <c r="D24" s="1122"/>
      <c r="E24" s="1122"/>
      <c r="F24" s="1122"/>
      <c r="G24" s="1122"/>
      <c r="H24" s="1122"/>
      <c r="I24" s="958"/>
      <c r="J24" s="1117"/>
      <c r="L24" s="268"/>
    </row>
    <row r="25" spans="1:13" ht="15.75" customHeight="1">
      <c r="A25" s="442" t="s">
        <v>742</v>
      </c>
      <c r="B25" s="513"/>
      <c r="C25" s="513"/>
      <c r="D25" s="513"/>
      <c r="E25" s="287"/>
      <c r="F25" s="287"/>
      <c r="G25" s="287"/>
      <c r="H25" s="287"/>
      <c r="I25" s="287"/>
      <c r="J25" s="287"/>
      <c r="L25" s="268"/>
      <c r="M25" s="943"/>
    </row>
    <row r="26" spans="1:13" ht="15.75" customHeight="1">
      <c r="L26" s="268"/>
      <c r="M26" s="943"/>
    </row>
    <row r="27" spans="1:13" ht="15.75" customHeight="1">
      <c r="A27" s="345"/>
      <c r="B27" s="265"/>
      <c r="C27" s="270" t="s">
        <v>11</v>
      </c>
      <c r="D27" s="269"/>
      <c r="E27" s="269"/>
      <c r="F27" s="269"/>
      <c r="G27" s="269"/>
      <c r="H27" s="269"/>
      <c r="I27" s="269"/>
      <c r="J27" s="269"/>
      <c r="L27" s="268"/>
      <c r="M27" s="943"/>
    </row>
    <row r="28" spans="1:13" ht="47.25" customHeight="1">
      <c r="A28" s="346"/>
      <c r="B28" s="264"/>
      <c r="C28" s="551" t="s">
        <v>4</v>
      </c>
      <c r="D28" s="551" t="s">
        <v>3</v>
      </c>
      <c r="E28" s="551" t="s">
        <v>248</v>
      </c>
      <c r="F28" s="551" t="s">
        <v>2</v>
      </c>
      <c r="G28" s="551" t="s">
        <v>1</v>
      </c>
      <c r="H28" s="551" t="s">
        <v>30</v>
      </c>
      <c r="I28" s="551" t="s">
        <v>19</v>
      </c>
      <c r="J28" s="549" t="s">
        <v>245</v>
      </c>
      <c r="L28" s="65"/>
      <c r="M28" s="943"/>
    </row>
    <row r="29" spans="1:13" ht="15.75" customHeight="1">
      <c r="A29" s="347"/>
      <c r="B29" s="320" t="s">
        <v>17</v>
      </c>
      <c r="C29" s="274"/>
      <c r="D29" s="274"/>
      <c r="E29" s="274"/>
      <c r="F29" s="274"/>
      <c r="G29" s="274"/>
      <c r="H29" s="274"/>
      <c r="I29" s="274"/>
      <c r="J29" s="274"/>
      <c r="L29" s="65"/>
      <c r="M29" s="943"/>
    </row>
    <row r="30" spans="1:13" ht="15.75" customHeight="1">
      <c r="A30" s="85">
        <v>1980</v>
      </c>
      <c r="B30" s="896">
        <v>1509000</v>
      </c>
      <c r="C30" s="891">
        <v>101000</v>
      </c>
      <c r="D30" s="891">
        <v>81000</v>
      </c>
      <c r="E30" s="891">
        <v>1001000</v>
      </c>
      <c r="F30" s="891">
        <v>193000</v>
      </c>
      <c r="G30" s="891">
        <v>52000</v>
      </c>
      <c r="H30" s="891">
        <v>48915.956000000006</v>
      </c>
      <c r="I30" s="305" t="s">
        <v>31</v>
      </c>
      <c r="J30" s="891">
        <v>31654.799999999999</v>
      </c>
      <c r="L30" s="65"/>
      <c r="M30" s="1024"/>
    </row>
    <row r="31" spans="1:13" ht="15.75" customHeight="1">
      <c r="A31" s="85">
        <v>1981</v>
      </c>
      <c r="B31" s="896">
        <v>1402978.7287999997</v>
      </c>
      <c r="C31" s="891">
        <v>103000</v>
      </c>
      <c r="D31" s="891">
        <v>81000</v>
      </c>
      <c r="E31" s="891">
        <v>889000</v>
      </c>
      <c r="F31" s="891">
        <v>186000</v>
      </c>
      <c r="G31" s="891">
        <v>56704.560000000005</v>
      </c>
      <c r="H31" s="891">
        <v>48252.688800000004</v>
      </c>
      <c r="I31" s="870" t="s">
        <v>31</v>
      </c>
      <c r="J31" s="891">
        <v>39021.479999999996</v>
      </c>
      <c r="L31" s="65"/>
      <c r="M31" s="1024"/>
    </row>
    <row r="32" spans="1:13" ht="15.75" customHeight="1">
      <c r="A32" s="85">
        <v>1982</v>
      </c>
      <c r="B32" s="896">
        <v>1399068.7925000002</v>
      </c>
      <c r="C32" s="891">
        <v>110000</v>
      </c>
      <c r="D32" s="891">
        <v>66000</v>
      </c>
      <c r="E32" s="891">
        <v>841000</v>
      </c>
      <c r="F32" s="891">
        <v>186000</v>
      </c>
      <c r="G32" s="891">
        <v>54837.68</v>
      </c>
      <c r="H32" s="891">
        <v>113480.87250000001</v>
      </c>
      <c r="I32" s="870" t="s">
        <v>31</v>
      </c>
      <c r="J32" s="891">
        <v>27750.239999999998</v>
      </c>
      <c r="L32" s="65"/>
      <c r="M32" s="1024"/>
    </row>
    <row r="33" spans="1:23" ht="15.75" customHeight="1">
      <c r="A33" s="85">
        <v>1983</v>
      </c>
      <c r="B33" s="896">
        <v>1465801.1721999999</v>
      </c>
      <c r="C33" s="891">
        <v>102000</v>
      </c>
      <c r="D33" s="891">
        <v>69000</v>
      </c>
      <c r="E33" s="891">
        <v>832000</v>
      </c>
      <c r="F33" s="891">
        <v>190000</v>
      </c>
      <c r="G33" s="891">
        <v>54616.560000000005</v>
      </c>
      <c r="H33" s="891">
        <v>190970.77220000001</v>
      </c>
      <c r="I33" s="870" t="s">
        <v>31</v>
      </c>
      <c r="J33" s="891">
        <v>27213.84</v>
      </c>
      <c r="L33" s="65"/>
      <c r="M33" s="1024"/>
      <c r="O33" s="893"/>
      <c r="P33" s="893"/>
      <c r="Q33" s="893"/>
      <c r="R33" s="893"/>
      <c r="S33" s="893"/>
      <c r="T33" s="893"/>
      <c r="U33" s="893"/>
      <c r="V33" s="893"/>
      <c r="W33" s="893"/>
    </row>
    <row r="34" spans="1:23" ht="15.75" customHeight="1">
      <c r="A34" s="85">
        <v>1984</v>
      </c>
      <c r="B34" s="896">
        <v>1559581.5325000002</v>
      </c>
      <c r="C34" s="891">
        <v>128000</v>
      </c>
      <c r="D34" s="891">
        <v>64000</v>
      </c>
      <c r="E34" s="891">
        <v>827000</v>
      </c>
      <c r="F34" s="891">
        <v>211000</v>
      </c>
      <c r="G34" s="891">
        <v>57212.200000000004</v>
      </c>
      <c r="H34" s="891">
        <v>262061.45250000004</v>
      </c>
      <c r="I34" s="870" t="s">
        <v>31</v>
      </c>
      <c r="J34" s="891">
        <v>10307.880000000001</v>
      </c>
      <c r="L34" s="65"/>
      <c r="M34" s="1024"/>
      <c r="O34" s="893"/>
      <c r="P34" s="893"/>
      <c r="Q34" s="893"/>
      <c r="R34" s="893"/>
      <c r="S34" s="893"/>
      <c r="T34" s="893"/>
      <c r="U34" s="893"/>
      <c r="V34" s="893"/>
      <c r="W34" s="893"/>
    </row>
    <row r="35" spans="1:23" ht="15.75" customHeight="1">
      <c r="A35" s="85">
        <v>1985</v>
      </c>
      <c r="B35" s="896">
        <v>1674000</v>
      </c>
      <c r="C35" s="891">
        <v>120000</v>
      </c>
      <c r="D35" s="891">
        <v>61000</v>
      </c>
      <c r="E35" s="891">
        <v>832000</v>
      </c>
      <c r="F35" s="891">
        <v>221000</v>
      </c>
      <c r="G35" s="891">
        <v>58000</v>
      </c>
      <c r="H35" s="891">
        <v>397251.23500000004</v>
      </c>
      <c r="I35" s="870" t="s">
        <v>31</v>
      </c>
      <c r="J35" s="891">
        <v>-14706</v>
      </c>
      <c r="L35" s="65"/>
      <c r="M35" s="1024"/>
      <c r="O35" s="893"/>
      <c r="P35" s="893"/>
      <c r="Q35" s="893"/>
      <c r="R35" s="893"/>
      <c r="S35" s="893"/>
      <c r="T35" s="893"/>
      <c r="U35" s="893"/>
      <c r="V35" s="893"/>
      <c r="W35" s="893"/>
    </row>
    <row r="36" spans="1:23" ht="15.75" customHeight="1">
      <c r="A36" s="85">
        <v>1986</v>
      </c>
      <c r="B36" s="896">
        <v>1695427.6479</v>
      </c>
      <c r="C36" s="891">
        <v>118000</v>
      </c>
      <c r="D36" s="891">
        <v>55000</v>
      </c>
      <c r="E36" s="891">
        <v>889000</v>
      </c>
      <c r="F36" s="891">
        <v>219000</v>
      </c>
      <c r="G36" s="891">
        <v>60303.28</v>
      </c>
      <c r="H36" s="891">
        <v>360794.44790000003</v>
      </c>
      <c r="I36" s="870" t="s">
        <v>31</v>
      </c>
      <c r="J36" s="891">
        <v>-6670.08</v>
      </c>
      <c r="L36" s="65"/>
      <c r="M36" s="1024"/>
      <c r="O36" s="893"/>
      <c r="P36" s="893"/>
      <c r="Q36" s="893"/>
      <c r="R36" s="893"/>
      <c r="S36" s="893"/>
      <c r="T36" s="893"/>
      <c r="U36" s="893"/>
      <c r="V36" s="893"/>
      <c r="W36" s="893"/>
    </row>
    <row r="37" spans="1:23" ht="15.75" customHeight="1">
      <c r="A37" s="85">
        <v>1987</v>
      </c>
      <c r="B37" s="896">
        <v>1673094.6705</v>
      </c>
      <c r="C37" s="891">
        <v>111000</v>
      </c>
      <c r="D37" s="891">
        <v>45000</v>
      </c>
      <c r="E37" s="891">
        <v>859000</v>
      </c>
      <c r="F37" s="891">
        <v>236000</v>
      </c>
      <c r="G37" s="891">
        <v>63923.88</v>
      </c>
      <c r="H37" s="891">
        <v>359391.55050000001</v>
      </c>
      <c r="I37" s="870" t="s">
        <v>31</v>
      </c>
      <c r="J37" s="891">
        <v>-1220.7600000000002</v>
      </c>
      <c r="L37" s="65"/>
      <c r="M37" s="1024"/>
      <c r="O37" s="893"/>
      <c r="P37" s="893"/>
      <c r="Q37" s="893"/>
      <c r="R37" s="893"/>
      <c r="S37" s="893"/>
      <c r="T37" s="893"/>
      <c r="U37" s="893"/>
      <c r="V37" s="893"/>
      <c r="W37" s="893"/>
    </row>
    <row r="38" spans="1:23" ht="15.75" customHeight="1">
      <c r="A38" s="85">
        <v>1988</v>
      </c>
      <c r="B38" s="896">
        <v>1736129.6307999999</v>
      </c>
      <c r="C38" s="891">
        <v>98000</v>
      </c>
      <c r="D38" s="891">
        <v>44000</v>
      </c>
      <c r="E38" s="891">
        <v>882000</v>
      </c>
      <c r="F38" s="891">
        <v>231000</v>
      </c>
      <c r="G38" s="891">
        <v>64711.560000000005</v>
      </c>
      <c r="H38" s="891">
        <v>422191.39079999999</v>
      </c>
      <c r="I38" s="870" t="s">
        <v>31</v>
      </c>
      <c r="J38" s="891">
        <v>-5773.3200000000006</v>
      </c>
      <c r="L38" s="65"/>
      <c r="M38" s="1024"/>
      <c r="P38" s="893"/>
      <c r="Q38" s="893"/>
      <c r="R38" s="893"/>
      <c r="S38" s="893"/>
      <c r="T38" s="893"/>
      <c r="U38" s="893"/>
      <c r="V38" s="893"/>
      <c r="W38" s="893"/>
    </row>
    <row r="39" spans="1:23" ht="15.75" customHeight="1">
      <c r="A39" s="85">
        <v>1989</v>
      </c>
      <c r="B39" s="1112">
        <v>1728562.9470000002</v>
      </c>
      <c r="C39" s="1122">
        <v>90000</v>
      </c>
      <c r="D39" s="1122">
        <v>44000</v>
      </c>
      <c r="E39" s="1122">
        <v>824000</v>
      </c>
      <c r="F39" s="1122">
        <v>256000</v>
      </c>
      <c r="G39" s="1122">
        <v>64339.079999999994</v>
      </c>
      <c r="H39" s="1122">
        <v>459301.62700000004</v>
      </c>
      <c r="I39" s="958" t="s">
        <v>31</v>
      </c>
      <c r="J39" s="1122">
        <v>-9077.76</v>
      </c>
      <c r="L39" s="65"/>
      <c r="M39" s="990"/>
    </row>
    <row r="40" spans="1:23" ht="15.75" customHeight="1">
      <c r="A40" s="85">
        <v>1990</v>
      </c>
      <c r="B40" s="1018">
        <v>1785107.85223487</v>
      </c>
      <c r="C40" s="1015">
        <v>96123.450787118243</v>
      </c>
      <c r="D40" s="1015">
        <v>48348.138407385253</v>
      </c>
      <c r="E40" s="1015">
        <v>863904.98185924103</v>
      </c>
      <c r="F40" s="1015">
        <v>270454.53109877149</v>
      </c>
      <c r="G40" s="1015">
        <v>61349.83756896769</v>
      </c>
      <c r="H40" s="1015">
        <v>448309.09090909088</v>
      </c>
      <c r="I40" s="1015">
        <v>4610.4250459784635</v>
      </c>
      <c r="J40" s="1015">
        <v>-7992.6034416826069</v>
      </c>
      <c r="L40" s="65"/>
      <c r="M40" s="990"/>
    </row>
    <row r="41" spans="1:23" ht="15.75" customHeight="1">
      <c r="A41" s="85">
        <v>1991</v>
      </c>
      <c r="B41" s="1018">
        <v>1879723.4261232563</v>
      </c>
      <c r="C41" s="1015">
        <v>99844.013800767105</v>
      </c>
      <c r="D41" s="1015">
        <v>43003.722422363222</v>
      </c>
      <c r="E41" s="1015">
        <v>909641.50906364387</v>
      </c>
      <c r="F41" s="1015">
        <v>285420.89723445947</v>
      </c>
      <c r="G41" s="1015">
        <v>56973.768952192244</v>
      </c>
      <c r="H41" s="1015">
        <v>489855.90909090912</v>
      </c>
      <c r="I41" s="1015">
        <v>4367.6055589209991</v>
      </c>
      <c r="J41" s="1015">
        <v>-9384.0000000000291</v>
      </c>
      <c r="L41" s="65"/>
      <c r="M41" s="990"/>
    </row>
    <row r="42" spans="1:23" ht="15.75" customHeight="1">
      <c r="A42" s="85">
        <v>1992</v>
      </c>
      <c r="B42" s="1018">
        <v>1863576.5382051547</v>
      </c>
      <c r="C42" s="1015">
        <v>96646.28025477707</v>
      </c>
      <c r="D42" s="1015">
        <v>43716.300448430018</v>
      </c>
      <c r="E42" s="1015">
        <v>900435.99551569496</v>
      </c>
      <c r="F42" s="1015">
        <v>274838.1628913256</v>
      </c>
      <c r="G42" s="1015">
        <v>63259.381275137799</v>
      </c>
      <c r="H42" s="1015">
        <v>484636.36363636365</v>
      </c>
      <c r="I42" s="1015">
        <v>4763.0541834251944</v>
      </c>
      <c r="J42" s="1015">
        <v>-4719</v>
      </c>
      <c r="L42" s="65"/>
      <c r="M42" s="990"/>
    </row>
    <row r="43" spans="1:23" ht="15.75" customHeight="1">
      <c r="A43" s="85">
        <v>1993</v>
      </c>
      <c r="B43" s="1018">
        <v>1884424.54179464</v>
      </c>
      <c r="C43" s="1015">
        <v>98643.216216216228</v>
      </c>
      <c r="D43" s="1015">
        <v>41975.621621621496</v>
      </c>
      <c r="E43" s="1015">
        <v>934479.12499999988</v>
      </c>
      <c r="F43" s="1015">
        <v>277804.11206152249</v>
      </c>
      <c r="G43" s="1015">
        <v>65039.920137167799</v>
      </c>
      <c r="H43" s="1015">
        <v>459480</v>
      </c>
      <c r="I43" s="1015">
        <v>4955.9467581118643</v>
      </c>
      <c r="J43" s="1015">
        <v>2046.6</v>
      </c>
      <c r="L43" s="65"/>
      <c r="M43" s="990"/>
    </row>
    <row r="44" spans="1:23" ht="15.75" customHeight="1">
      <c r="A44" s="85">
        <v>1994</v>
      </c>
      <c r="B44" s="1018">
        <v>1876089.6</v>
      </c>
      <c r="C44" s="1015">
        <v>93400</v>
      </c>
      <c r="D44" s="1015">
        <v>40978.392</v>
      </c>
      <c r="E44" s="1015">
        <v>920265</v>
      </c>
      <c r="F44" s="1015">
        <v>270655</v>
      </c>
      <c r="G44" s="1015">
        <v>68275.399999999994</v>
      </c>
      <c r="H44" s="1015">
        <v>479520</v>
      </c>
      <c r="I44" s="1015">
        <v>5130</v>
      </c>
      <c r="J44" s="1015">
        <v>-2134.8000000000002</v>
      </c>
      <c r="L44" s="65"/>
      <c r="M44" s="990"/>
    </row>
    <row r="45" spans="1:23" ht="15.75" customHeight="1">
      <c r="A45" s="85">
        <v>1995</v>
      </c>
      <c r="B45" s="987">
        <v>1952962</v>
      </c>
      <c r="C45" s="983">
        <v>99276</v>
      </c>
      <c r="D45" s="983">
        <v>34393.182000000001</v>
      </c>
      <c r="E45" s="983">
        <v>903094</v>
      </c>
      <c r="F45" s="983">
        <v>296876</v>
      </c>
      <c r="G45" s="983">
        <v>108068.6</v>
      </c>
      <c r="H45" s="983">
        <v>510636</v>
      </c>
      <c r="I45" s="983">
        <v>8748.4</v>
      </c>
      <c r="J45" s="983">
        <v>-8130</v>
      </c>
      <c r="L45" s="65"/>
      <c r="M45" s="990"/>
    </row>
    <row r="46" spans="1:23" ht="15.75" customHeight="1">
      <c r="A46" s="85">
        <v>1996</v>
      </c>
      <c r="B46" s="987">
        <v>2020547</v>
      </c>
      <c r="C46" s="983">
        <v>109470</v>
      </c>
      <c r="D46" s="983">
        <v>38526.192999999999</v>
      </c>
      <c r="E46" s="983">
        <v>934503</v>
      </c>
      <c r="F46" s="983">
        <v>318388</v>
      </c>
      <c r="G46" s="983">
        <v>105929.4</v>
      </c>
      <c r="H46" s="983">
        <v>511289</v>
      </c>
      <c r="I46" s="983">
        <v>9011.6</v>
      </c>
      <c r="J46" s="983">
        <v>-6570</v>
      </c>
      <c r="L46" s="65"/>
      <c r="M46" s="990"/>
    </row>
    <row r="47" spans="1:23" ht="15.75" customHeight="1">
      <c r="A47" s="85">
        <v>1997</v>
      </c>
      <c r="B47" s="987">
        <v>2008185.7758716464</v>
      </c>
      <c r="C47" s="983">
        <v>103846</v>
      </c>
      <c r="D47" s="983">
        <v>36527.699994500006</v>
      </c>
      <c r="E47" s="983">
        <v>929090</v>
      </c>
      <c r="F47" s="983">
        <v>307333</v>
      </c>
      <c r="G47" s="983">
        <v>106513.57587164649</v>
      </c>
      <c r="H47" s="983">
        <v>520184</v>
      </c>
      <c r="I47" s="983">
        <v>9679.2000000000007</v>
      </c>
      <c r="J47" s="983">
        <v>-4986</v>
      </c>
      <c r="L47" s="65"/>
      <c r="M47" s="990"/>
    </row>
    <row r="48" spans="1:23" ht="15.75" customHeight="1">
      <c r="A48" s="85">
        <v>1998</v>
      </c>
      <c r="B48" s="987">
        <v>2043130.0147440718</v>
      </c>
      <c r="C48" s="983">
        <v>102708.59235886323</v>
      </c>
      <c r="D48" s="983">
        <v>41569.453430599999</v>
      </c>
      <c r="E48" s="983">
        <v>959293.08798749966</v>
      </c>
      <c r="F48" s="983">
        <v>309700.14162711729</v>
      </c>
      <c r="G48" s="983">
        <v>110107.0111737917</v>
      </c>
      <c r="H48" s="983">
        <v>515434.14831600006</v>
      </c>
      <c r="I48" s="983">
        <v>10145.751600000001</v>
      </c>
      <c r="J48" s="983">
        <v>-5829.0551999999998</v>
      </c>
      <c r="L48" s="65"/>
      <c r="M48" s="990"/>
    </row>
    <row r="49" spans="1:13" ht="15.75" customHeight="1">
      <c r="A49" s="85">
        <v>1999</v>
      </c>
      <c r="B49" s="987">
        <v>2027316.7566746534</v>
      </c>
      <c r="C49" s="983">
        <v>97141.100851981755</v>
      </c>
      <c r="D49" s="983">
        <v>36049.557682860366</v>
      </c>
      <c r="E49" s="983">
        <v>925516.07454809488</v>
      </c>
      <c r="F49" s="983">
        <v>326747.06902739371</v>
      </c>
      <c r="G49" s="983">
        <v>120086.7315351828</v>
      </c>
      <c r="H49" s="983">
        <v>519402.11161300004</v>
      </c>
      <c r="I49" s="983">
        <v>11335.3488</v>
      </c>
      <c r="J49" s="983">
        <v>-8961.0048000000006</v>
      </c>
      <c r="L49" s="65"/>
      <c r="M49" s="990"/>
    </row>
    <row r="50" spans="1:13" s="943" customFormat="1" ht="15.75" customHeight="1">
      <c r="A50" s="953"/>
      <c r="B50" s="1122"/>
      <c r="C50" s="1122"/>
      <c r="D50" s="1122"/>
      <c r="E50" s="1122"/>
      <c r="F50" s="1122"/>
      <c r="G50" s="1122"/>
      <c r="H50" s="1122"/>
      <c r="I50" s="1122"/>
      <c r="J50" s="1122"/>
      <c r="L50" s="65"/>
      <c r="M50" s="990"/>
    </row>
    <row r="51" spans="1:13" s="757" customFormat="1" ht="15.75" customHeight="1">
      <c r="A51" s="442" t="s">
        <v>742</v>
      </c>
      <c r="B51" s="513"/>
      <c r="C51" s="513"/>
      <c r="D51" s="513"/>
      <c r="E51" s="287"/>
      <c r="F51" s="287"/>
      <c r="G51" s="287"/>
      <c r="H51" s="287"/>
      <c r="I51" s="287"/>
      <c r="J51" s="287"/>
      <c r="L51" s="65"/>
      <c r="M51" s="990"/>
    </row>
    <row r="52" spans="1:13" s="757" customFormat="1" ht="15.75" customHeight="1">
      <c r="L52" s="65"/>
      <c r="M52" s="990"/>
    </row>
    <row r="53" spans="1:13" s="757" customFormat="1" ht="15.75" customHeight="1">
      <c r="A53" s="345"/>
      <c r="B53" s="265"/>
      <c r="C53" s="270" t="s">
        <v>11</v>
      </c>
      <c r="D53" s="269"/>
      <c r="E53" s="269"/>
      <c r="F53" s="269"/>
      <c r="G53" s="269"/>
      <c r="H53" s="269"/>
      <c r="I53" s="269"/>
      <c r="J53" s="269"/>
      <c r="L53" s="65"/>
      <c r="M53" s="990"/>
    </row>
    <row r="54" spans="1:13" s="757" customFormat="1" ht="47.25" customHeight="1">
      <c r="A54" s="346"/>
      <c r="B54" s="264"/>
      <c r="C54" s="764" t="s">
        <v>4</v>
      </c>
      <c r="D54" s="764" t="s">
        <v>3</v>
      </c>
      <c r="E54" s="764" t="s">
        <v>248</v>
      </c>
      <c r="F54" s="764" t="s">
        <v>2</v>
      </c>
      <c r="G54" s="764" t="s">
        <v>1</v>
      </c>
      <c r="H54" s="764" t="s">
        <v>30</v>
      </c>
      <c r="I54" s="764" t="s">
        <v>19</v>
      </c>
      <c r="J54" s="763" t="s">
        <v>245</v>
      </c>
      <c r="L54" s="65"/>
      <c r="M54" s="990"/>
    </row>
    <row r="55" spans="1:13" s="757" customFormat="1" ht="15.75" customHeight="1">
      <c r="A55" s="347"/>
      <c r="B55" s="320" t="s">
        <v>17</v>
      </c>
      <c r="C55" s="274"/>
      <c r="D55" s="274"/>
      <c r="E55" s="274"/>
      <c r="F55" s="274"/>
      <c r="G55" s="274"/>
      <c r="H55" s="274"/>
      <c r="I55" s="274"/>
      <c r="J55" s="274"/>
      <c r="L55" s="65"/>
      <c r="M55" s="990"/>
    </row>
    <row r="56" spans="1:13" ht="15.75" customHeight="1">
      <c r="A56" s="85">
        <v>2000</v>
      </c>
      <c r="B56" s="987">
        <v>2037323.6173326652</v>
      </c>
      <c r="C56" s="983">
        <v>96072.20216660884</v>
      </c>
      <c r="D56" s="983">
        <v>35300.748415597969</v>
      </c>
      <c r="E56" s="983">
        <v>907298.206962</v>
      </c>
      <c r="F56" s="983">
        <v>324848.80682576139</v>
      </c>
      <c r="G56" s="983">
        <v>129444.86387730992</v>
      </c>
      <c r="H56" s="983">
        <v>540772.36261700001</v>
      </c>
      <c r="I56" s="983">
        <v>12015.7736</v>
      </c>
      <c r="J56" s="983">
        <v>-8429.0364000000009</v>
      </c>
      <c r="L56" s="65"/>
      <c r="M56" s="990"/>
    </row>
    <row r="57" spans="1:13" ht="15.75" customHeight="1">
      <c r="A57" s="85">
        <v>2001</v>
      </c>
      <c r="B57" s="987">
        <v>2089719.9620417184</v>
      </c>
      <c r="C57" s="983">
        <v>79334.291687916077</v>
      </c>
      <c r="D57" s="983">
        <v>37964.676937395147</v>
      </c>
      <c r="E57" s="983">
        <v>924964.59456000011</v>
      </c>
      <c r="F57" s="983">
        <v>346356.57032899396</v>
      </c>
      <c r="G57" s="983">
        <v>133220.66827140778</v>
      </c>
      <c r="H57" s="983">
        <v>553990.11064999993</v>
      </c>
      <c r="I57" s="983">
        <v>11568.338800000001</v>
      </c>
      <c r="J57" s="983">
        <v>2321.021449400836</v>
      </c>
      <c r="L57" s="65"/>
      <c r="M57" s="990"/>
    </row>
    <row r="58" spans="1:13" ht="15.75" customHeight="1">
      <c r="A58" s="85">
        <v>2002</v>
      </c>
      <c r="B58" s="987">
        <v>2027273.1677785646</v>
      </c>
      <c r="C58" s="983">
        <v>66933.454140643065</v>
      </c>
      <c r="D58" s="983">
        <v>24888.300547840099</v>
      </c>
      <c r="E58" s="983">
        <v>876800.69149300002</v>
      </c>
      <c r="F58" s="983">
        <v>341133.1785644574</v>
      </c>
      <c r="G58" s="983">
        <v>145946.97346059722</v>
      </c>
      <c r="H58" s="983">
        <v>565204.99901000003</v>
      </c>
      <c r="I58" s="983">
        <v>12351.639200000001</v>
      </c>
      <c r="J58" s="983">
        <v>-5986.0663033742312</v>
      </c>
      <c r="L58" s="65"/>
      <c r="M58" s="990"/>
    </row>
    <row r="59" spans="1:13" ht="15.75" customHeight="1">
      <c r="A59" s="85">
        <v>2003</v>
      </c>
      <c r="B59" s="987">
        <v>2002229.5288091239</v>
      </c>
      <c r="C59" s="983">
        <v>68300.898297000007</v>
      </c>
      <c r="D59" s="983">
        <v>9493.3477635309446</v>
      </c>
      <c r="E59" s="983">
        <v>864592.56550599972</v>
      </c>
      <c r="F59" s="983">
        <v>362099.24353506422</v>
      </c>
      <c r="G59" s="983">
        <v>138729.98598372898</v>
      </c>
      <c r="H59" s="983">
        <v>558454.11708600004</v>
      </c>
      <c r="I59" s="983">
        <v>13058.545999999998</v>
      </c>
      <c r="J59" s="983">
        <v>-12499.176303405404</v>
      </c>
      <c r="L59" s="65"/>
      <c r="M59" s="990"/>
    </row>
    <row r="60" spans="1:13" ht="15.75" customHeight="1">
      <c r="A60" s="85">
        <v>2004</v>
      </c>
      <c r="B60" s="987">
        <v>2003840.0162189726</v>
      </c>
      <c r="C60" s="983">
        <v>64307.860968999994</v>
      </c>
      <c r="D60" s="983">
        <v>4654.0378381999999</v>
      </c>
      <c r="E60" s="983">
        <v>859150.88527199987</v>
      </c>
      <c r="F60" s="983">
        <v>371004.25446523115</v>
      </c>
      <c r="G60" s="983">
        <v>145225.39265864188</v>
      </c>
      <c r="H60" s="983">
        <v>541789.87777400005</v>
      </c>
      <c r="I60" s="983">
        <v>18412.9804</v>
      </c>
      <c r="J60" s="983">
        <v>-705.2727123001099</v>
      </c>
      <c r="L60" s="65"/>
      <c r="M60" s="990"/>
    </row>
    <row r="61" spans="1:13" ht="15.75" customHeight="1">
      <c r="A61" s="85">
        <v>2005</v>
      </c>
      <c r="B61" s="987">
        <v>2008059.3892406567</v>
      </c>
      <c r="C61" s="983">
        <v>57032.967463000001</v>
      </c>
      <c r="D61" s="983">
        <v>5294.6514102862584</v>
      </c>
      <c r="E61" s="983">
        <v>846742.40941325703</v>
      </c>
      <c r="F61" s="983">
        <v>366955.33637369482</v>
      </c>
      <c r="G61" s="983">
        <v>161614.06838860031</v>
      </c>
      <c r="H61" s="983">
        <v>560421.78432500002</v>
      </c>
      <c r="I61" s="983">
        <v>18029.088391999998</v>
      </c>
      <c r="J61" s="983">
        <v>-8030.1867886857572</v>
      </c>
      <c r="L61" s="65"/>
      <c r="M61" s="990"/>
    </row>
    <row r="62" spans="1:13" ht="15.75" customHeight="1">
      <c r="A62" s="85">
        <v>2006</v>
      </c>
      <c r="B62" s="987">
        <v>2075051.2143986027</v>
      </c>
      <c r="C62" s="983">
        <v>51611.716583999994</v>
      </c>
      <c r="D62" s="983">
        <v>6056.7578490056221</v>
      </c>
      <c r="E62" s="983">
        <v>867956.37842895265</v>
      </c>
      <c r="F62" s="983">
        <v>384593.68848020158</v>
      </c>
      <c r="G62" s="983">
        <v>190028.55811960035</v>
      </c>
      <c r="H62" s="983">
        <v>557684.93767770007</v>
      </c>
      <c r="I62" s="983">
        <v>18913.193737999998</v>
      </c>
      <c r="J62" s="983">
        <v>-1793.8532013106228</v>
      </c>
      <c r="L62" s="65"/>
      <c r="M62" s="990"/>
    </row>
    <row r="63" spans="1:13" ht="15.75" customHeight="1">
      <c r="A63" s="85">
        <v>2007</v>
      </c>
      <c r="B63" s="987">
        <v>1977854.7880824537</v>
      </c>
      <c r="C63" s="983">
        <v>59600.005764399997</v>
      </c>
      <c r="D63" s="983">
        <v>6585.2780693432132</v>
      </c>
      <c r="E63" s="983">
        <v>767341.41395760479</v>
      </c>
      <c r="F63" s="983">
        <v>366545.52627254056</v>
      </c>
      <c r="G63" s="983">
        <v>206331.15480136059</v>
      </c>
      <c r="H63" s="983">
        <v>560250.82065880008</v>
      </c>
      <c r="I63" s="983">
        <v>18608.451061999996</v>
      </c>
      <c r="J63" s="983">
        <v>-7407.8625035952691</v>
      </c>
      <c r="L63" s="65"/>
      <c r="M63" s="990"/>
    </row>
    <row r="64" spans="1:13" ht="15.75" customHeight="1">
      <c r="A64" s="85">
        <v>2008</v>
      </c>
      <c r="B64" s="987">
        <v>2039701.7644462034</v>
      </c>
      <c r="C64" s="983">
        <v>58673.965554000002</v>
      </c>
      <c r="D64" s="983">
        <v>6575.2217199351426</v>
      </c>
      <c r="E64" s="983">
        <v>807865.51910312974</v>
      </c>
      <c r="F64" s="983">
        <v>385091.66079729161</v>
      </c>
      <c r="G64" s="983">
        <v>206977.89295662791</v>
      </c>
      <c r="H64" s="983">
        <v>555152.89877820003</v>
      </c>
      <c r="I64" s="983">
        <v>20284.271049152369</v>
      </c>
      <c r="J64" s="983">
        <v>-919.83182813345161</v>
      </c>
      <c r="L64" s="65"/>
      <c r="M64" s="990"/>
    </row>
    <row r="65" spans="1:13" ht="15.75" customHeight="1">
      <c r="A65" s="85">
        <v>2009</v>
      </c>
      <c r="B65" s="987">
        <v>2004322.384286596</v>
      </c>
      <c r="C65" s="983">
        <v>53790.155670999993</v>
      </c>
      <c r="D65" s="983">
        <v>6694.5746330000002</v>
      </c>
      <c r="E65" s="983">
        <v>777367.53672726278</v>
      </c>
      <c r="F65" s="983">
        <v>374994.90911946358</v>
      </c>
      <c r="G65" s="983">
        <v>214681.97539905939</v>
      </c>
      <c r="H65" s="983">
        <v>566947.64848780015</v>
      </c>
      <c r="I65" s="983">
        <v>27981.303576573035</v>
      </c>
      <c r="J65" s="983">
        <v>-18135.719327563194</v>
      </c>
      <c r="L65" s="65"/>
      <c r="M65" s="990"/>
    </row>
    <row r="66" spans="1:13" ht="15.75" customHeight="1">
      <c r="A66" s="85">
        <v>2010</v>
      </c>
      <c r="B66" s="707">
        <v>2081418.6986512144</v>
      </c>
      <c r="C66" s="725">
        <v>51614.612617000013</v>
      </c>
      <c r="D66" s="725">
        <v>8807.4767069999998</v>
      </c>
      <c r="E66" s="725">
        <v>784598.57698885561</v>
      </c>
      <c r="F66" s="725">
        <v>427986.27764153882</v>
      </c>
      <c r="G66" s="725">
        <v>269358.82179103669</v>
      </c>
      <c r="H66" s="725">
        <v>516843.65547910001</v>
      </c>
      <c r="I66" s="725">
        <v>29220.373997096536</v>
      </c>
      <c r="J66" s="725">
        <v>-7011.3839054129921</v>
      </c>
      <c r="L66" s="65"/>
      <c r="M66" s="990"/>
    </row>
    <row r="67" spans="1:13" ht="15.75" customHeight="1">
      <c r="A67" s="85">
        <v>2011</v>
      </c>
      <c r="B67" s="707">
        <v>2037592.637014074</v>
      </c>
      <c r="C67" s="725">
        <v>52220.073682000002</v>
      </c>
      <c r="D67" s="725">
        <v>9425.1248680000008</v>
      </c>
      <c r="E67" s="725">
        <v>758866.87706243608</v>
      </c>
      <c r="F67" s="725">
        <v>412918.92976432585</v>
      </c>
      <c r="G67" s="725">
        <v>288424.76278051641</v>
      </c>
      <c r="H67" s="725">
        <v>477372.15859280009</v>
      </c>
      <c r="I67" s="725">
        <v>28855.869254889007</v>
      </c>
      <c r="J67" s="725">
        <v>9508.4760147389206</v>
      </c>
      <c r="L67" s="65"/>
      <c r="M67" s="990"/>
    </row>
    <row r="68" spans="1:13" ht="15.75" customHeight="1">
      <c r="A68" s="1118">
        <v>2012</v>
      </c>
      <c r="B68" s="707">
        <v>1989896.017244539</v>
      </c>
      <c r="C68" s="725">
        <v>56545.334305999997</v>
      </c>
      <c r="D68" s="725">
        <v>9109.829146</v>
      </c>
      <c r="E68" s="725">
        <v>723741.28435095435</v>
      </c>
      <c r="F68" s="725">
        <v>409429.46441810729</v>
      </c>
      <c r="G68" s="725">
        <v>307829.22969835042</v>
      </c>
      <c r="H68" s="725">
        <v>476327.02588413004</v>
      </c>
      <c r="I68" s="725">
        <v>34119.569792103706</v>
      </c>
      <c r="J68" s="725">
        <v>-27205.720351106644</v>
      </c>
      <c r="L68" s="65"/>
      <c r="M68" s="990"/>
    </row>
    <row r="69" spans="1:13" ht="15.75" customHeight="1">
      <c r="A69" s="1118">
        <v>2013</v>
      </c>
      <c r="B69" s="1112">
        <v>2002800.7499551147</v>
      </c>
      <c r="C69" s="1122">
        <v>58064.087879999999</v>
      </c>
      <c r="D69" s="1122">
        <v>9435.9602099999993</v>
      </c>
      <c r="E69" s="1122">
        <v>741871.42385418853</v>
      </c>
      <c r="F69" s="1122">
        <v>385746.63140242838</v>
      </c>
      <c r="G69" s="1122">
        <v>319169.62007081677</v>
      </c>
      <c r="H69" s="1122">
        <v>468448.12968760001</v>
      </c>
      <c r="I69" s="1122">
        <v>40172.230669999997</v>
      </c>
      <c r="J69" s="1122">
        <v>-20107.307974919557</v>
      </c>
      <c r="L69" s="65"/>
      <c r="M69" s="990"/>
    </row>
    <row r="70" spans="1:13" ht="15.75" customHeight="1">
      <c r="A70" s="1118">
        <v>2014</v>
      </c>
      <c r="B70" s="1112">
        <v>1931844.930626913</v>
      </c>
      <c r="C70" s="1122">
        <v>52445.745223999998</v>
      </c>
      <c r="D70" s="1122">
        <v>8484.7846429999991</v>
      </c>
      <c r="E70" s="1122">
        <v>719228.81540416146</v>
      </c>
      <c r="F70" s="1122">
        <v>351291.36278256343</v>
      </c>
      <c r="G70" s="1122">
        <v>314707.12542591</v>
      </c>
      <c r="H70" s="1122">
        <v>462740.9870657</v>
      </c>
      <c r="I70" s="1122">
        <v>41221.007026546191</v>
      </c>
      <c r="J70" s="1122">
        <v>-18274.896944967568</v>
      </c>
      <c r="L70" s="65"/>
      <c r="M70" s="990"/>
    </row>
    <row r="71" spans="1:13" ht="15.75" customHeight="1">
      <c r="A71" s="1118">
        <v>2015</v>
      </c>
      <c r="B71" s="1112">
        <v>1934442.8268480569</v>
      </c>
      <c r="C71" s="1122">
        <v>53000.822258999993</v>
      </c>
      <c r="D71" s="1122">
        <v>8624.6643519999998</v>
      </c>
      <c r="E71" s="1122">
        <v>731482.31559505232</v>
      </c>
      <c r="F71" s="1122">
        <v>375496.05115962808</v>
      </c>
      <c r="G71" s="1122">
        <v>330370.79217372165</v>
      </c>
      <c r="H71" s="1122">
        <v>400236.37376000005</v>
      </c>
      <c r="I71" s="1122">
        <v>41220.517639999998</v>
      </c>
      <c r="J71" s="1122">
        <v>-5988.7100913456079</v>
      </c>
      <c r="L71" s="65"/>
      <c r="M71" s="990"/>
    </row>
    <row r="72" spans="1:13" ht="15.75" customHeight="1">
      <c r="A72" s="1118">
        <v>2016</v>
      </c>
      <c r="B72" s="1112">
        <v>1936862.810510264</v>
      </c>
      <c r="C72" s="1122">
        <v>49939.139385999995</v>
      </c>
      <c r="D72" s="1122">
        <v>10368.892328999998</v>
      </c>
      <c r="E72" s="1122">
        <v>742274.99135869835</v>
      </c>
      <c r="F72" s="1122">
        <v>396508.89906635653</v>
      </c>
      <c r="G72" s="1122">
        <v>346265.68419683818</v>
      </c>
      <c r="H72" s="1122">
        <v>342574.99973000004</v>
      </c>
      <c r="I72" s="1122">
        <v>41750.8632</v>
      </c>
      <c r="J72" s="1122">
        <v>7179.3412433711883</v>
      </c>
      <c r="L72" s="65"/>
      <c r="M72" s="990"/>
    </row>
    <row r="73" spans="1:13" ht="15.75" customHeight="1">
      <c r="A73" s="1118">
        <v>2017</v>
      </c>
      <c r="B73" s="1112">
        <v>1945969.9717402679</v>
      </c>
      <c r="C73" s="1122">
        <v>47440.626519999998</v>
      </c>
      <c r="D73" s="1122">
        <v>11568.78656024</v>
      </c>
      <c r="E73" s="1122">
        <v>741778.71119035268</v>
      </c>
      <c r="F73" s="1122">
        <v>407641.0072110683</v>
      </c>
      <c r="G73" s="1122">
        <v>359518.4198737418</v>
      </c>
      <c r="H73" s="1122">
        <v>339739.46699600003</v>
      </c>
      <c r="I73" s="1122">
        <v>39905.430295000006</v>
      </c>
      <c r="J73" s="1122">
        <v>-1622.476900335133</v>
      </c>
      <c r="L73" s="65"/>
      <c r="M73" s="990"/>
    </row>
    <row r="74" spans="1:13" ht="15.75" customHeight="1">
      <c r="A74" s="937">
        <v>2018</v>
      </c>
      <c r="B74" s="987">
        <v>1830783.4204458564</v>
      </c>
      <c r="C74" s="983">
        <v>37497.365611401423</v>
      </c>
      <c r="D74" s="983">
        <v>11215.579480800739</v>
      </c>
      <c r="E74" s="983">
        <v>688118.30627517845</v>
      </c>
      <c r="F74" s="983">
        <v>402979.04781955038</v>
      </c>
      <c r="G74" s="983">
        <v>360560.92743436818</v>
      </c>
      <c r="H74" s="983">
        <v>245338.41065454544</v>
      </c>
      <c r="I74" s="983">
        <v>39067.781999999999</v>
      </c>
      <c r="J74" s="983">
        <v>46006.001170011645</v>
      </c>
      <c r="L74" s="65"/>
      <c r="M74" s="990"/>
    </row>
    <row r="75" spans="1:13" ht="15.75" customHeight="1">
      <c r="A75" s="960">
        <v>2019</v>
      </c>
      <c r="B75" s="1015">
        <v>1866903.645117518</v>
      </c>
      <c r="C75" s="1015">
        <v>35365.821000000004</v>
      </c>
      <c r="D75" s="1015">
        <v>10830.290481615257</v>
      </c>
      <c r="E75" s="1015">
        <v>729928.41073318047</v>
      </c>
      <c r="F75" s="1122">
        <v>394503.52250446926</v>
      </c>
      <c r="G75" s="1015">
        <v>375733.63182772952</v>
      </c>
      <c r="H75" s="1015">
        <v>244564.96363636365</v>
      </c>
      <c r="I75" s="1122">
        <v>41652.379199999996</v>
      </c>
      <c r="J75" s="1015">
        <v>34324.625734160283</v>
      </c>
      <c r="L75" s="65"/>
      <c r="M75" s="990"/>
    </row>
    <row r="76" spans="1:13" s="943" customFormat="1" ht="15.75" customHeight="1">
      <c r="A76" s="1118"/>
      <c r="B76" s="1122"/>
      <c r="C76" s="1122"/>
      <c r="D76" s="1122"/>
      <c r="E76" s="1122"/>
      <c r="F76" s="1122"/>
      <c r="G76" s="1122"/>
      <c r="H76" s="1122"/>
      <c r="I76" s="1122"/>
      <c r="J76" s="1122"/>
      <c r="L76" s="65"/>
      <c r="M76" s="990"/>
    </row>
    <row r="77" spans="1:13" s="943" customFormat="1" ht="15.75" customHeight="1">
      <c r="A77" s="897" t="s">
        <v>742</v>
      </c>
      <c r="B77" s="513"/>
      <c r="C77" s="513"/>
      <c r="D77" s="513"/>
      <c r="E77" s="287"/>
      <c r="F77" s="287"/>
      <c r="G77" s="287"/>
      <c r="H77" s="287"/>
      <c r="I77" s="287"/>
      <c r="J77" s="287"/>
      <c r="L77" s="65"/>
      <c r="M77" s="990"/>
    </row>
    <row r="78" spans="1:13" s="943" customFormat="1" ht="15.75" customHeight="1">
      <c r="L78" s="65"/>
      <c r="M78" s="990"/>
    </row>
    <row r="79" spans="1:13" s="943" customFormat="1" ht="15.75" customHeight="1">
      <c r="A79" s="345"/>
      <c r="B79" s="265"/>
      <c r="C79" s="270" t="s">
        <v>11</v>
      </c>
      <c r="D79" s="269"/>
      <c r="E79" s="269"/>
      <c r="F79" s="269"/>
      <c r="G79" s="269"/>
      <c r="H79" s="269"/>
      <c r="I79" s="269"/>
      <c r="J79" s="269"/>
      <c r="L79" s="65"/>
      <c r="M79" s="990"/>
    </row>
    <row r="80" spans="1:13" s="943" customFormat="1" ht="47.25" customHeight="1">
      <c r="A80" s="346"/>
      <c r="B80" s="264"/>
      <c r="C80" s="1265" t="s">
        <v>4</v>
      </c>
      <c r="D80" s="1265" t="s">
        <v>3</v>
      </c>
      <c r="E80" s="1265" t="s">
        <v>248</v>
      </c>
      <c r="F80" s="1265" t="s">
        <v>2</v>
      </c>
      <c r="G80" s="1265" t="s">
        <v>1</v>
      </c>
      <c r="H80" s="1265" t="s">
        <v>30</v>
      </c>
      <c r="I80" s="1265" t="s">
        <v>19</v>
      </c>
      <c r="J80" s="1263" t="s">
        <v>245</v>
      </c>
      <c r="L80" s="65"/>
      <c r="M80" s="990"/>
    </row>
    <row r="81" spans="1:13" s="943" customFormat="1" ht="15.75" customHeight="1">
      <c r="A81" s="347"/>
      <c r="B81" s="320" t="s">
        <v>17</v>
      </c>
      <c r="C81" s="274"/>
      <c r="D81" s="274"/>
      <c r="E81" s="274"/>
      <c r="F81" s="274"/>
      <c r="G81" s="274"/>
      <c r="H81" s="274"/>
      <c r="I81" s="274"/>
      <c r="J81" s="274"/>
      <c r="L81" s="65"/>
      <c r="M81" s="990"/>
    </row>
    <row r="82" spans="1:13" ht="15.75" customHeight="1">
      <c r="A82" s="1204">
        <v>2020</v>
      </c>
      <c r="B82" s="1122">
        <v>1770459.4185197251</v>
      </c>
      <c r="C82" s="1122">
        <v>28032.703999999998</v>
      </c>
      <c r="D82" s="1122">
        <v>9895.7587686750012</v>
      </c>
      <c r="E82" s="1122">
        <v>655726.51298002235</v>
      </c>
      <c r="F82" s="1122">
        <v>399243.83922982495</v>
      </c>
      <c r="G82" s="1122">
        <v>389564.14642949071</v>
      </c>
      <c r="H82" s="1122">
        <v>227135.86909090908</v>
      </c>
      <c r="I82" s="1122">
        <v>32014.285620000002</v>
      </c>
      <c r="J82" s="1122">
        <v>28846.302400803183</v>
      </c>
      <c r="L82" s="65"/>
      <c r="M82" s="990"/>
    </row>
    <row r="83" spans="1:13" s="943" customFormat="1" ht="15.75" customHeight="1">
      <c r="A83" s="1118">
        <v>2021</v>
      </c>
      <c r="B83" s="1122">
        <v>1821827.3653008894</v>
      </c>
      <c r="C83" s="1122">
        <v>35104.346999999994</v>
      </c>
      <c r="D83" s="1122">
        <v>10641.730376960999</v>
      </c>
      <c r="E83" s="1122">
        <v>614270.42878964311</v>
      </c>
      <c r="F83" s="1122">
        <v>450771.15262487566</v>
      </c>
      <c r="G83" s="1122">
        <v>395748.57527473127</v>
      </c>
      <c r="H83" s="1122">
        <v>256329.49094181816</v>
      </c>
      <c r="I83" s="1122">
        <v>40100.428499999995</v>
      </c>
      <c r="J83" s="1122">
        <v>18861.211792860278</v>
      </c>
      <c r="L83" s="65"/>
      <c r="M83" s="990"/>
    </row>
    <row r="84" spans="1:13" s="943" customFormat="1" ht="15.75" customHeight="1">
      <c r="A84" s="1118">
        <v>2022</v>
      </c>
      <c r="B84" s="1122">
        <v>1716830.0243449842</v>
      </c>
      <c r="C84" s="1122">
        <v>36850.951000000001</v>
      </c>
      <c r="D84" s="1122">
        <v>9921.5821934329997</v>
      </c>
      <c r="E84" s="1122">
        <v>651588.0321401041</v>
      </c>
      <c r="F84" s="1122">
        <v>389265.90432006412</v>
      </c>
      <c r="G84" s="1122">
        <v>399941.51453905925</v>
      </c>
      <c r="H84" s="1122">
        <v>133893.48000000001</v>
      </c>
      <c r="I84" s="1122">
        <v>39694.189999999995</v>
      </c>
      <c r="J84" s="1122">
        <v>55674.370152323536</v>
      </c>
      <c r="L84" s="65"/>
      <c r="M84" s="990"/>
    </row>
    <row r="85" spans="1:13" s="943" customFormat="1" ht="15.75" customHeight="1">
      <c r="A85" s="953"/>
      <c r="B85" s="1122"/>
      <c r="C85" s="1122"/>
      <c r="D85" s="1122"/>
      <c r="E85" s="1122"/>
      <c r="F85" s="1122"/>
      <c r="G85" s="1122"/>
      <c r="H85" s="1122"/>
      <c r="I85" s="1122"/>
      <c r="J85" s="1122"/>
      <c r="L85" s="201"/>
      <c r="M85" s="990"/>
    </row>
  </sheetData>
  <conditionalFormatting sqref="A1:GQ4 A5:K67 L5:GQ84 A68:A73 K68:K73 A74:K84 A85:GQ1011">
    <cfRule type="cellIs" dxfId="194" priority="7" stopIfTrue="1" operator="equal">
      <formula>0</formula>
    </cfRule>
  </conditionalFormatting>
  <conditionalFormatting sqref="B68:J71">
    <cfRule type="cellIs" dxfId="193" priority="4"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3" manualBreakCount="3">
    <brk id="24" max="10" man="1"/>
    <brk id="50" max="10" man="1"/>
    <brk id="76" max="1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3">
    <tabColor rgb="FFEDF082"/>
  </sheetPr>
  <dimension ref="A1:I87"/>
  <sheetViews>
    <sheetView view="pageBreakPreview" zoomScaleNormal="100" zoomScaleSheetLayoutView="100" workbookViewId="0"/>
  </sheetViews>
  <sheetFormatPr baseColWidth="10" defaultColWidth="11.453125" defaultRowHeight="15.75" customHeight="1"/>
  <cols>
    <col min="1" max="1" width="7.1796875" style="1014" customWidth="1"/>
    <col min="2" max="5" width="30" style="1014" customWidth="1"/>
    <col min="6" max="16384" width="11.453125" style="1014"/>
  </cols>
  <sheetData>
    <row r="1" spans="1:7" ht="15.75" customHeight="1">
      <c r="A1" s="514" t="s">
        <v>743</v>
      </c>
    </row>
    <row r="2" spans="1:7" ht="15.75" customHeight="1">
      <c r="A2" s="514" t="s">
        <v>596</v>
      </c>
    </row>
    <row r="4" spans="1:7" ht="15.75" customHeight="1">
      <c r="A4" s="567"/>
      <c r="B4" s="1334" t="s">
        <v>684</v>
      </c>
      <c r="C4" s="11" t="s">
        <v>255</v>
      </c>
      <c r="D4" s="11" t="s">
        <v>685</v>
      </c>
      <c r="E4" s="1334" t="s">
        <v>32</v>
      </c>
    </row>
    <row r="5" spans="1:7" ht="15.75" customHeight="1">
      <c r="A5" s="568"/>
      <c r="B5" s="1335" t="s">
        <v>17</v>
      </c>
      <c r="C5" s="1335"/>
      <c r="D5" s="1335"/>
      <c r="E5" s="1335"/>
    </row>
    <row r="6" spans="1:7" ht="14">
      <c r="A6" s="894">
        <v>1950</v>
      </c>
      <c r="B6" s="986">
        <f>'PEV-5'!B6</f>
        <v>361749.6</v>
      </c>
      <c r="C6" s="1122">
        <v>337000</v>
      </c>
      <c r="D6" s="1122">
        <v>25000</v>
      </c>
      <c r="E6" s="958" t="s">
        <v>31</v>
      </c>
      <c r="G6" s="1122"/>
    </row>
    <row r="7" spans="1:7" ht="14">
      <c r="A7" s="894">
        <v>1955</v>
      </c>
      <c r="B7" s="1112">
        <f>'PEV-5'!B7</f>
        <v>528649.19999999995</v>
      </c>
      <c r="C7" s="1122">
        <v>492000</v>
      </c>
      <c r="D7" s="1122">
        <v>36000</v>
      </c>
      <c r="E7" s="958" t="s">
        <v>31</v>
      </c>
      <c r="G7" s="1122"/>
    </row>
    <row r="8" spans="1:7" ht="14">
      <c r="A8" s="894">
        <v>1958</v>
      </c>
      <c r="B8" s="1112">
        <f>'PEV-5'!B8</f>
        <v>557919.28421052615</v>
      </c>
      <c r="C8" s="1122">
        <v>522000</v>
      </c>
      <c r="D8" s="1122">
        <v>36000</v>
      </c>
      <c r="E8" s="958" t="s">
        <v>31</v>
      </c>
      <c r="G8" s="1122"/>
    </row>
    <row r="9" spans="1:7" ht="14">
      <c r="A9" s="894">
        <v>1960</v>
      </c>
      <c r="B9" s="1112">
        <f>'PEV-5'!B9</f>
        <v>628749.19999999984</v>
      </c>
      <c r="C9" s="1122">
        <v>598000</v>
      </c>
      <c r="D9" s="1122">
        <v>31000</v>
      </c>
      <c r="E9" s="958" t="s">
        <v>31</v>
      </c>
      <c r="G9" s="1122"/>
    </row>
    <row r="10" spans="1:7" ht="14">
      <c r="A10" s="894">
        <v>1965</v>
      </c>
      <c r="B10" s="1112">
        <f>'PEV-5'!B10</f>
        <v>830687.15299999993</v>
      </c>
      <c r="C10" s="1122">
        <v>736000</v>
      </c>
      <c r="D10" s="1122">
        <v>95000</v>
      </c>
      <c r="E10" s="958" t="s">
        <v>31</v>
      </c>
      <c r="G10" s="1122"/>
    </row>
    <row r="11" spans="1:7" ht="14">
      <c r="A11" s="894">
        <v>1967</v>
      </c>
      <c r="B11" s="1112">
        <f>'PEV-5'!B11</f>
        <v>866103.13300000003</v>
      </c>
      <c r="C11" s="1122">
        <v>769000</v>
      </c>
      <c r="D11" s="1122">
        <v>97000</v>
      </c>
      <c r="E11" s="958" t="s">
        <v>31</v>
      </c>
      <c r="G11" s="1122"/>
    </row>
    <row r="12" spans="1:7" ht="14">
      <c r="A12" s="894">
        <v>1968</v>
      </c>
      <c r="B12" s="1112">
        <f>'PEV-5'!B12</f>
        <v>949343.24200000009</v>
      </c>
      <c r="C12" s="1122">
        <v>826000</v>
      </c>
      <c r="D12" s="1122">
        <v>123000</v>
      </c>
      <c r="E12" s="958" t="s">
        <v>31</v>
      </c>
      <c r="G12" s="1122"/>
    </row>
    <row r="13" spans="1:7" ht="14">
      <c r="A13" s="894">
        <v>1969</v>
      </c>
      <c r="B13" s="1112">
        <f>'PEV-5'!B13</f>
        <v>1053073.081</v>
      </c>
      <c r="C13" s="1122">
        <v>897000</v>
      </c>
      <c r="D13" s="1122">
        <v>156000</v>
      </c>
      <c r="E13" s="958" t="s">
        <v>31</v>
      </c>
      <c r="G13" s="1122"/>
    </row>
    <row r="14" spans="1:7" ht="14">
      <c r="A14" s="894">
        <v>1970</v>
      </c>
      <c r="B14" s="1112">
        <f>'PEV-5'!B14</f>
        <v>1176000</v>
      </c>
      <c r="C14" s="1122">
        <v>952589.99999999988</v>
      </c>
      <c r="D14" s="1122">
        <v>224000</v>
      </c>
      <c r="E14" s="958" t="s">
        <v>31</v>
      </c>
      <c r="G14" s="1122"/>
    </row>
    <row r="15" spans="1:7" ht="14">
      <c r="A15" s="894">
        <v>1971</v>
      </c>
      <c r="B15" s="1112">
        <f>'PEV-5'!B15</f>
        <v>1279410.328</v>
      </c>
      <c r="C15" s="1122">
        <v>980381.90800000005</v>
      </c>
      <c r="D15" s="1122">
        <v>230000</v>
      </c>
      <c r="E15" s="1122">
        <v>67000</v>
      </c>
      <c r="G15" s="1122"/>
    </row>
    <row r="16" spans="1:7" ht="14">
      <c r="A16" s="894">
        <v>1972</v>
      </c>
      <c r="B16" s="1112">
        <f>'PEV-5'!B16</f>
        <v>1349530.5327000003</v>
      </c>
      <c r="C16" s="1122">
        <v>1035568.8719999999</v>
      </c>
      <c r="D16" s="1122">
        <v>248000</v>
      </c>
      <c r="E16" s="1122">
        <v>70000</v>
      </c>
      <c r="G16" s="1122"/>
    </row>
    <row r="17" spans="1:7" ht="14">
      <c r="A17" s="894">
        <v>1973</v>
      </c>
      <c r="B17" s="1112">
        <f>'PEV-5'!B18</f>
        <v>1427459.3721</v>
      </c>
      <c r="C17" s="1122">
        <v>1070972.9360000002</v>
      </c>
      <c r="D17" s="1122">
        <v>270000</v>
      </c>
      <c r="E17" s="1122">
        <v>92000</v>
      </c>
      <c r="G17" s="1122"/>
    </row>
    <row r="18" spans="1:7" ht="14">
      <c r="A18" s="894">
        <v>1974</v>
      </c>
      <c r="B18" s="1112">
        <f>'PEV-5'!B18</f>
        <v>1427459.3721</v>
      </c>
      <c r="C18" s="1122">
        <v>1061506.452</v>
      </c>
      <c r="D18" s="1122">
        <v>277000</v>
      </c>
      <c r="E18" s="1122">
        <v>89000</v>
      </c>
      <c r="G18" s="1122"/>
    </row>
    <row r="19" spans="1:7" ht="14">
      <c r="A19" s="894">
        <v>1975</v>
      </c>
      <c r="B19" s="1112">
        <f>'PEV-5'!B19</f>
        <v>1372000</v>
      </c>
      <c r="C19" s="1122">
        <v>1042581.9999999999</v>
      </c>
      <c r="D19" s="1122">
        <v>252000</v>
      </c>
      <c r="E19" s="1122">
        <v>77000</v>
      </c>
      <c r="G19" s="1122"/>
    </row>
    <row r="20" spans="1:7" ht="14">
      <c r="A20" s="894">
        <v>1976</v>
      </c>
      <c r="B20" s="1112">
        <f>'PEV-5'!B20</f>
        <v>1506040.3722000001</v>
      </c>
      <c r="C20" s="1122">
        <v>1162472.5119999999</v>
      </c>
      <c r="D20" s="1122">
        <v>261000</v>
      </c>
      <c r="E20" s="1122">
        <v>83000</v>
      </c>
      <c r="G20" s="1122"/>
    </row>
    <row r="21" spans="1:7" ht="14">
      <c r="A21" s="894">
        <v>1977</v>
      </c>
      <c r="B21" s="1112">
        <f>'PEV-5'!B21</f>
        <v>1483559.5287000001</v>
      </c>
      <c r="C21" s="1122">
        <v>1156991.916</v>
      </c>
      <c r="D21" s="1122">
        <v>240000</v>
      </c>
      <c r="E21" s="1122">
        <v>87000</v>
      </c>
      <c r="G21" s="1122"/>
    </row>
    <row r="22" spans="1:7" ht="14">
      <c r="A22" s="894">
        <v>1978</v>
      </c>
      <c r="B22" s="1112">
        <f>'PEV-5'!B22</f>
        <v>1535611.4323999998</v>
      </c>
      <c r="C22" s="1122">
        <v>1167542.4600000002</v>
      </c>
      <c r="D22" s="1122">
        <v>269000</v>
      </c>
      <c r="E22" s="1122">
        <v>99000</v>
      </c>
      <c r="G22" s="1122"/>
    </row>
    <row r="23" spans="1:7" ht="14">
      <c r="A23" s="894">
        <v>1979</v>
      </c>
      <c r="B23" s="1112">
        <f>'PEV-5'!B23</f>
        <v>1587299.182</v>
      </c>
      <c r="C23" s="1122">
        <v>1205950</v>
      </c>
      <c r="D23" s="1122">
        <v>273000</v>
      </c>
      <c r="E23" s="1122">
        <v>108000</v>
      </c>
      <c r="G23" s="1122"/>
    </row>
    <row r="24" spans="1:7" ht="15.75" customHeight="1">
      <c r="A24" s="99" t="s">
        <v>160</v>
      </c>
      <c r="B24" s="595"/>
      <c r="C24" s="595"/>
      <c r="D24" s="595"/>
      <c r="E24" s="595"/>
      <c r="G24" s="704"/>
    </row>
    <row r="25" spans="1:7" ht="40.5" customHeight="1">
      <c r="A25" s="1333" t="s">
        <v>700</v>
      </c>
      <c r="B25" s="1333"/>
      <c r="C25" s="1333"/>
      <c r="D25" s="1333"/>
      <c r="E25" s="1333"/>
      <c r="G25" s="704"/>
    </row>
    <row r="26" spans="1:7" ht="15.75" customHeight="1">
      <c r="A26" s="514" t="s">
        <v>743</v>
      </c>
      <c r="G26" s="704"/>
    </row>
    <row r="27" spans="1:7" ht="15.75" customHeight="1">
      <c r="A27" s="514" t="s">
        <v>596</v>
      </c>
      <c r="G27" s="704"/>
    </row>
    <row r="28" spans="1:7" ht="15.75" customHeight="1">
      <c r="G28" s="704"/>
    </row>
    <row r="29" spans="1:7" ht="15.75" customHeight="1">
      <c r="A29" s="567"/>
      <c r="B29" s="1334" t="s">
        <v>684</v>
      </c>
      <c r="C29" s="11" t="s">
        <v>255</v>
      </c>
      <c r="D29" s="11" t="s">
        <v>685</v>
      </c>
      <c r="E29" s="1334" t="s">
        <v>32</v>
      </c>
      <c r="G29" s="704"/>
    </row>
    <row r="30" spans="1:7" ht="15.75" customHeight="1">
      <c r="A30" s="568"/>
      <c r="B30" s="1335" t="s">
        <v>17</v>
      </c>
      <c r="C30" s="1335"/>
      <c r="D30" s="1335"/>
      <c r="E30" s="1335"/>
      <c r="G30" s="704"/>
    </row>
    <row r="31" spans="1:7" ht="14">
      <c r="A31" s="894">
        <v>1980</v>
      </c>
      <c r="B31" s="1112">
        <f>'PEV-5'!B30</f>
        <v>1509000</v>
      </c>
      <c r="C31" s="1122">
        <v>1168282.0000000002</v>
      </c>
      <c r="D31" s="1122">
        <v>251000</v>
      </c>
      <c r="E31" s="1122">
        <v>90000</v>
      </c>
      <c r="G31" s="1122"/>
    </row>
    <row r="32" spans="1:7" ht="14">
      <c r="A32" s="894">
        <v>1981</v>
      </c>
      <c r="B32" s="1112">
        <f>'PEV-5'!B31</f>
        <v>1402978.7287999997</v>
      </c>
      <c r="C32" s="1122">
        <v>1104852</v>
      </c>
      <c r="D32" s="1122">
        <v>227000</v>
      </c>
      <c r="E32" s="1122">
        <v>71000</v>
      </c>
      <c r="G32" s="1122"/>
    </row>
    <row r="33" spans="1:7" ht="14">
      <c r="A33" s="894">
        <v>1982</v>
      </c>
      <c r="B33" s="1112">
        <f>'PEV-5'!B32</f>
        <v>1399068.7925000002</v>
      </c>
      <c r="C33" s="1122">
        <v>1049985.9999999998</v>
      </c>
      <c r="D33" s="1122">
        <v>273000</v>
      </c>
      <c r="E33" s="1122">
        <v>76000</v>
      </c>
      <c r="G33" s="1122"/>
    </row>
    <row r="34" spans="1:7" ht="14">
      <c r="A34" s="894">
        <v>1983</v>
      </c>
      <c r="B34" s="1112">
        <f>'PEV-5'!B33</f>
        <v>1465801.1721999999</v>
      </c>
      <c r="C34" s="1122">
        <v>1084932</v>
      </c>
      <c r="D34" s="1122">
        <v>305000</v>
      </c>
      <c r="E34" s="1122">
        <v>76000</v>
      </c>
      <c r="G34" s="1122"/>
    </row>
    <row r="35" spans="1:7" ht="14">
      <c r="A35" s="894">
        <v>1984</v>
      </c>
      <c r="B35" s="1112">
        <f>'PEV-5'!B34</f>
        <v>1559581.5325000002</v>
      </c>
      <c r="C35" s="1122">
        <v>1127638</v>
      </c>
      <c r="D35" s="1122">
        <v>352000</v>
      </c>
      <c r="E35" s="1122">
        <v>80000</v>
      </c>
      <c r="G35" s="1122"/>
    </row>
    <row r="36" spans="1:7" ht="14">
      <c r="A36" s="894">
        <v>1985</v>
      </c>
      <c r="B36" s="1112">
        <f>'PEV-5'!B35</f>
        <v>1674000</v>
      </c>
      <c r="C36" s="1122">
        <v>1163311.0000000002</v>
      </c>
      <c r="D36" s="1122">
        <v>432000</v>
      </c>
      <c r="E36" s="1122">
        <v>79000</v>
      </c>
      <c r="G36" s="1122"/>
    </row>
    <row r="37" spans="1:7" ht="14">
      <c r="A37" s="894">
        <v>1986</v>
      </c>
      <c r="B37" s="1112">
        <f>'PEV-5'!B36</f>
        <v>1695427.6479</v>
      </c>
      <c r="C37" s="1122">
        <v>1208466</v>
      </c>
      <c r="D37" s="1122">
        <v>406000</v>
      </c>
      <c r="E37" s="1122">
        <v>81000</v>
      </c>
      <c r="G37" s="1122"/>
    </row>
    <row r="38" spans="1:7" ht="14">
      <c r="A38" s="894">
        <v>1987</v>
      </c>
      <c r="B38" s="1112">
        <f>'PEV-5'!B37</f>
        <v>1673094.6705</v>
      </c>
      <c r="C38" s="1122">
        <v>1199685</v>
      </c>
      <c r="D38" s="1122">
        <v>394000</v>
      </c>
      <c r="E38" s="1122">
        <v>79000</v>
      </c>
      <c r="G38" s="1122"/>
    </row>
    <row r="39" spans="1:7" ht="14">
      <c r="A39" s="894">
        <v>1988</v>
      </c>
      <c r="B39" s="1112">
        <f>'PEV-5'!B38</f>
        <v>1736129.6307999999</v>
      </c>
      <c r="C39" s="1122">
        <v>1213616</v>
      </c>
      <c r="D39" s="1122">
        <v>429000</v>
      </c>
      <c r="E39" s="1122">
        <v>93000</v>
      </c>
      <c r="G39" s="1122"/>
    </row>
    <row r="40" spans="1:7" ht="14">
      <c r="A40" s="894">
        <v>1989</v>
      </c>
      <c r="B40" s="1112">
        <f>'PEV-5'!B39</f>
        <v>1728562.9470000002</v>
      </c>
      <c r="C40" s="1122">
        <v>1157076</v>
      </c>
      <c r="D40" s="1122">
        <v>471000</v>
      </c>
      <c r="E40" s="1122">
        <v>101000</v>
      </c>
      <c r="G40" s="1122"/>
    </row>
    <row r="41" spans="1:7" ht="14">
      <c r="A41" s="938">
        <v>1990</v>
      </c>
      <c r="B41" s="1122">
        <v>1785107.85223487</v>
      </c>
      <c r="C41" s="1122">
        <v>1195515.0909090908</v>
      </c>
      <c r="D41" s="1122">
        <v>485120.76132577908</v>
      </c>
      <c r="E41" s="1122">
        <v>104472.00000000001</v>
      </c>
    </row>
    <row r="42" spans="1:7" ht="14">
      <c r="A42" s="938">
        <v>1991</v>
      </c>
      <c r="B42" s="1122">
        <v>1879723.4261232563</v>
      </c>
      <c r="C42" s="1122">
        <v>1261676.8058022566</v>
      </c>
      <c r="D42" s="1122">
        <v>517740.62032099976</v>
      </c>
      <c r="E42" s="1122">
        <v>100306</v>
      </c>
    </row>
    <row r="43" spans="1:7" ht="14">
      <c r="A43" s="938">
        <v>1992</v>
      </c>
      <c r="B43" s="1122">
        <v>1863576.5382051547</v>
      </c>
      <c r="C43" s="1122">
        <v>1255390.9999999998</v>
      </c>
      <c r="D43" s="1122">
        <v>503088.538205155</v>
      </c>
      <c r="E43" s="1122">
        <v>105097</v>
      </c>
    </row>
    <row r="44" spans="1:7" ht="14">
      <c r="A44" s="938">
        <v>1993</v>
      </c>
      <c r="B44" s="1122">
        <v>1884424.54179464</v>
      </c>
      <c r="C44" s="1122">
        <v>1305414</v>
      </c>
      <c r="D44" s="1122">
        <v>477640.54179464007</v>
      </c>
      <c r="E44" s="1122">
        <v>101370</v>
      </c>
    </row>
    <row r="45" spans="1:7" ht="14">
      <c r="A45" s="938">
        <v>1994</v>
      </c>
      <c r="B45" s="1122">
        <v>1876089.6</v>
      </c>
      <c r="C45" s="1122">
        <v>1276485.2</v>
      </c>
      <c r="D45" s="1122">
        <v>490681.39999999991</v>
      </c>
      <c r="E45" s="1122">
        <v>108923</v>
      </c>
    </row>
    <row r="46" spans="1:7" ht="14">
      <c r="A46" s="938">
        <v>1995</v>
      </c>
      <c r="B46" s="1122">
        <v>1952962</v>
      </c>
      <c r="C46" s="1122">
        <v>1336947</v>
      </c>
      <c r="D46" s="1122">
        <v>511258</v>
      </c>
      <c r="E46" s="1122">
        <v>104757</v>
      </c>
    </row>
    <row r="47" spans="1:7" ht="14">
      <c r="A47" s="938">
        <v>1996</v>
      </c>
      <c r="B47" s="1122">
        <v>2020547</v>
      </c>
      <c r="C47" s="1122">
        <v>1390970</v>
      </c>
      <c r="D47" s="1122">
        <v>525213</v>
      </c>
      <c r="E47" s="1122">
        <v>104364</v>
      </c>
    </row>
    <row r="48" spans="1:7" ht="14">
      <c r="A48" s="938">
        <v>1997</v>
      </c>
      <c r="B48" s="1122">
        <v>2008185.7758716464</v>
      </c>
      <c r="C48" s="1122">
        <v>1363902.7758716464</v>
      </c>
      <c r="D48" s="1122">
        <v>529913</v>
      </c>
      <c r="E48" s="1122">
        <v>114370</v>
      </c>
    </row>
    <row r="49" spans="1:8" ht="14">
      <c r="A49" s="938">
        <v>1998</v>
      </c>
      <c r="B49" s="1122">
        <v>2043130.0147440718</v>
      </c>
      <c r="C49" s="1122">
        <v>1384795.4443292164</v>
      </c>
      <c r="D49" s="1122">
        <v>532566.27494485502</v>
      </c>
      <c r="E49" s="1122">
        <v>125768.29547</v>
      </c>
    </row>
    <row r="50" spans="1:8" ht="14">
      <c r="A50" s="938">
        <v>1999</v>
      </c>
      <c r="B50" s="1122">
        <v>2027316.7566746534</v>
      </c>
      <c r="C50" s="1122">
        <v>1383227.4859515394</v>
      </c>
      <c r="D50" s="1122">
        <v>521204.09304311371</v>
      </c>
      <c r="E50" s="1122">
        <v>122885.17768000001</v>
      </c>
    </row>
    <row r="51" spans="1:8" ht="15.75" customHeight="1">
      <c r="A51" s="99" t="s">
        <v>160</v>
      </c>
      <c r="B51" s="1122"/>
      <c r="C51" s="1122"/>
      <c r="D51" s="1122"/>
      <c r="E51" s="1122"/>
    </row>
    <row r="52" spans="1:8" ht="37.5" customHeight="1">
      <c r="A52" s="1333" t="s">
        <v>700</v>
      </c>
      <c r="B52" s="1333"/>
      <c r="C52" s="1333"/>
      <c r="D52" s="1333"/>
      <c r="E52" s="1333"/>
    </row>
    <row r="53" spans="1:8" ht="15.75" customHeight="1">
      <c r="A53" s="514" t="s">
        <v>743</v>
      </c>
    </row>
    <row r="54" spans="1:8" ht="15.75" customHeight="1">
      <c r="A54" s="514" t="s">
        <v>596</v>
      </c>
    </row>
    <row r="56" spans="1:8" ht="15.75" customHeight="1">
      <c r="A56" s="515"/>
      <c r="B56" s="1334" t="s">
        <v>9</v>
      </c>
      <c r="C56" s="11" t="s">
        <v>255</v>
      </c>
      <c r="D56" s="11" t="s">
        <v>256</v>
      </c>
      <c r="E56" s="1334" t="s">
        <v>32</v>
      </c>
      <c r="H56" s="989"/>
    </row>
    <row r="57" spans="1:8" ht="15.75" customHeight="1">
      <c r="A57" s="516"/>
      <c r="B57" s="1335" t="s">
        <v>17</v>
      </c>
      <c r="C57" s="1335"/>
      <c r="D57" s="1335"/>
      <c r="E57" s="1335"/>
    </row>
    <row r="58" spans="1:8" ht="14">
      <c r="A58" s="938">
        <v>2000</v>
      </c>
      <c r="B58" s="1122">
        <v>2037323.6173326652</v>
      </c>
      <c r="C58" s="1122">
        <v>1371206.7194006972</v>
      </c>
      <c r="D58" s="1122">
        <v>540345.66086196783</v>
      </c>
      <c r="E58" s="1122">
        <v>125771.23706999999</v>
      </c>
    </row>
    <row r="59" spans="1:8" ht="14">
      <c r="A59" s="938">
        <v>2001</v>
      </c>
      <c r="B59" s="1122">
        <v>2089719.9620417184</v>
      </c>
      <c r="C59" s="1122">
        <v>1420250.5696629616</v>
      </c>
      <c r="D59" s="1122">
        <v>551462.73471875687</v>
      </c>
      <c r="E59" s="1122">
        <v>118006.65766</v>
      </c>
    </row>
    <row r="60" spans="1:8" ht="14">
      <c r="A60" s="938">
        <v>2002</v>
      </c>
      <c r="B60" s="1122">
        <v>2027273.1677785646</v>
      </c>
      <c r="C60" s="1122">
        <v>1370207.3468967173</v>
      </c>
      <c r="D60" s="1122">
        <v>545662.17986184766</v>
      </c>
      <c r="E60" s="1122">
        <v>111403.64102000001</v>
      </c>
    </row>
    <row r="61" spans="1:8" ht="14">
      <c r="A61" s="938">
        <v>2003</v>
      </c>
      <c r="B61" s="1122">
        <v>2002229.5288091239</v>
      </c>
      <c r="C61" s="1122">
        <v>1359545.5090997783</v>
      </c>
      <c r="D61" s="1122">
        <v>532087.70560934581</v>
      </c>
      <c r="E61" s="1122">
        <v>110596.31409999999</v>
      </c>
    </row>
    <row r="62" spans="1:8" ht="14">
      <c r="A62" s="938">
        <v>2004</v>
      </c>
      <c r="B62" s="1122">
        <v>2003840.0162189726</v>
      </c>
      <c r="C62" s="1122">
        <v>1353160.7855829208</v>
      </c>
      <c r="D62" s="1122">
        <v>549766.27310535207</v>
      </c>
      <c r="E62" s="1122">
        <v>100912.95753070001</v>
      </c>
    </row>
    <row r="63" spans="1:8" ht="14">
      <c r="A63" s="938">
        <v>2005</v>
      </c>
      <c r="B63" s="1122">
        <v>2008059.3892406567</v>
      </c>
      <c r="C63" s="1122">
        <v>1322398.8259028592</v>
      </c>
      <c r="D63" s="1122">
        <v>570732.70201513811</v>
      </c>
      <c r="E63" s="1122">
        <v>114927.86084290581</v>
      </c>
      <c r="H63" s="989"/>
    </row>
    <row r="64" spans="1:8" ht="14">
      <c r="A64" s="938">
        <v>2006</v>
      </c>
      <c r="B64" s="1122">
        <v>2075051.2143986027</v>
      </c>
      <c r="C64" s="1122">
        <v>1370178.3739918184</v>
      </c>
      <c r="D64" s="1122">
        <v>582499.38629736821</v>
      </c>
      <c r="E64" s="1122">
        <v>122373.45410941598</v>
      </c>
    </row>
    <row r="65" spans="1:9" ht="14">
      <c r="A65" s="938">
        <v>2007</v>
      </c>
      <c r="B65" s="1122">
        <v>1977854.7880824537</v>
      </c>
      <c r="C65" s="1122">
        <v>1264865.9950144636</v>
      </c>
      <c r="D65" s="1122">
        <v>593964.22333590116</v>
      </c>
      <c r="E65" s="1122">
        <v>119024.56973208922</v>
      </c>
    </row>
    <row r="66" spans="1:9" ht="14">
      <c r="A66" s="938">
        <v>2008</v>
      </c>
      <c r="B66" s="1122">
        <v>2039701.7644462034</v>
      </c>
      <c r="C66" s="1122">
        <v>1345034.7810841838</v>
      </c>
      <c r="D66" s="1122">
        <v>588560.24235380231</v>
      </c>
      <c r="E66" s="1122">
        <v>106106.74100821733</v>
      </c>
    </row>
    <row r="67" spans="1:9" ht="14">
      <c r="A67" s="938">
        <v>2009</v>
      </c>
      <c r="B67" s="1122">
        <v>2004322.384286596</v>
      </c>
      <c r="C67" s="1122">
        <v>1305198.6671465659</v>
      </c>
      <c r="D67" s="1122">
        <v>587805.15270040324</v>
      </c>
      <c r="E67" s="1122">
        <v>111318.56443962682</v>
      </c>
    </row>
    <row r="68" spans="1:9" ht="14">
      <c r="A68" s="938">
        <v>2010</v>
      </c>
      <c r="B68" s="1122">
        <v>2081418.6986512144</v>
      </c>
      <c r="C68" s="1122">
        <v>1404878.6660185554</v>
      </c>
      <c r="D68" s="1122">
        <v>551893.56133035885</v>
      </c>
      <c r="E68" s="1122">
        <v>124646.47130230017</v>
      </c>
    </row>
    <row r="69" spans="1:9" ht="15" customHeight="1">
      <c r="A69" s="938">
        <v>2011</v>
      </c>
      <c r="B69" s="1122">
        <v>2037592.637014074</v>
      </c>
      <c r="C69" s="1122">
        <v>1391402.377568135</v>
      </c>
      <c r="D69" s="1122">
        <v>531922.45096841839</v>
      </c>
      <c r="E69" s="1122">
        <v>114267.8084775208</v>
      </c>
    </row>
    <row r="70" spans="1:9" ht="15" customHeight="1">
      <c r="A70" s="938">
        <v>2012</v>
      </c>
      <c r="B70" s="1122">
        <v>1989896.017244539</v>
      </c>
      <c r="C70" s="1122">
        <v>1385984.7404169217</v>
      </c>
      <c r="D70" s="1122">
        <v>519894.08623230644</v>
      </c>
      <c r="E70" s="1122">
        <v>84017.190595310967</v>
      </c>
    </row>
    <row r="71" spans="1:9" ht="14">
      <c r="A71" s="938">
        <v>2013</v>
      </c>
      <c r="B71" s="1122">
        <v>2002800.7499551147</v>
      </c>
      <c r="C71" s="1122">
        <v>1399107.5506881215</v>
      </c>
      <c r="D71" s="1122">
        <v>517988.75859573239</v>
      </c>
      <c r="E71" s="1122">
        <v>85704.440671259319</v>
      </c>
    </row>
    <row r="72" spans="1:9" ht="14">
      <c r="A72" s="938">
        <v>2014</v>
      </c>
      <c r="B72" s="1122">
        <v>1931844.930626913</v>
      </c>
      <c r="C72" s="1122">
        <v>1332450.427740247</v>
      </c>
      <c r="D72" s="1122">
        <v>509633.99296314531</v>
      </c>
      <c r="E72" s="1122">
        <v>89760.509923520862</v>
      </c>
    </row>
    <row r="73" spans="1:9" ht="14">
      <c r="A73" s="938">
        <v>2015</v>
      </c>
      <c r="B73" s="1122">
        <v>1934442.8268480569</v>
      </c>
      <c r="C73" s="1122">
        <v>1365584.5152348543</v>
      </c>
      <c r="D73" s="1122">
        <v>483269.49202732573</v>
      </c>
      <c r="E73" s="1122">
        <v>85588.819585876801</v>
      </c>
    </row>
    <row r="74" spans="1:9" ht="14">
      <c r="A74" s="938">
        <v>2016</v>
      </c>
      <c r="B74" s="1122">
        <v>1936862.810510264</v>
      </c>
      <c r="C74" s="1122">
        <v>1410431.9861124272</v>
      </c>
      <c r="D74" s="1122">
        <v>439678.29846021812</v>
      </c>
      <c r="E74" s="1122">
        <v>86752.52593761863</v>
      </c>
    </row>
    <row r="75" spans="1:9" ht="14">
      <c r="A75" s="938">
        <v>2017</v>
      </c>
      <c r="B75" s="1122">
        <v>1945969.9717402679</v>
      </c>
      <c r="C75" s="1122">
        <v>1423502.2845694546</v>
      </c>
      <c r="D75" s="1122">
        <v>438731.47375167947</v>
      </c>
      <c r="E75" s="1122">
        <v>83736.213419133361</v>
      </c>
    </row>
    <row r="76" spans="1:9" ht="14">
      <c r="A76" s="938">
        <v>2018</v>
      </c>
      <c r="B76" s="1122">
        <v>1830783.4204458564</v>
      </c>
      <c r="C76" s="1122">
        <v>1441042.4538854768</v>
      </c>
      <c r="D76" s="1122">
        <v>325787.13826631743</v>
      </c>
      <c r="E76" s="1122">
        <v>63953.828294061153</v>
      </c>
    </row>
    <row r="77" spans="1:9" ht="14">
      <c r="A77" s="938">
        <v>2019</v>
      </c>
      <c r="B77" s="1122">
        <v>1866903.645117518</v>
      </c>
      <c r="C77" s="1122">
        <v>1481548.0994370061</v>
      </c>
      <c r="D77" s="1122">
        <v>325490.19711556681</v>
      </c>
      <c r="E77" s="1122">
        <v>59865.348564945321</v>
      </c>
    </row>
    <row r="78" spans="1:9" ht="14">
      <c r="A78" s="908" t="s">
        <v>257</v>
      </c>
      <c r="B78" s="1122"/>
      <c r="C78" s="1122"/>
      <c r="D78" s="1122"/>
      <c r="E78" s="1122"/>
    </row>
    <row r="79" spans="1:9" ht="14">
      <c r="A79" s="514" t="s">
        <v>743</v>
      </c>
      <c r="I79" s="762"/>
    </row>
    <row r="80" spans="1:9" ht="14">
      <c r="A80" s="514" t="s">
        <v>596</v>
      </c>
    </row>
    <row r="81" spans="1:5" ht="12.5"/>
    <row r="82" spans="1:5" ht="15">
      <c r="A82" s="515"/>
      <c r="B82" s="1334" t="s">
        <v>9</v>
      </c>
      <c r="C82" s="11" t="s">
        <v>255</v>
      </c>
      <c r="D82" s="11" t="s">
        <v>256</v>
      </c>
      <c r="E82" s="1334" t="s">
        <v>32</v>
      </c>
    </row>
    <row r="83" spans="1:5" ht="13">
      <c r="A83" s="516"/>
      <c r="B83" s="1335" t="s">
        <v>17</v>
      </c>
      <c r="C83" s="1335"/>
      <c r="D83" s="1335"/>
      <c r="E83" s="1335"/>
    </row>
    <row r="84" spans="1:5" ht="14">
      <c r="A84" s="938">
        <v>2020</v>
      </c>
      <c r="B84" s="1122">
        <v>1770459.4185197251</v>
      </c>
      <c r="C84" s="1122">
        <v>1379580.3275563624</v>
      </c>
      <c r="D84" s="1122">
        <v>328743.06517773302</v>
      </c>
      <c r="E84" s="1122">
        <v>62136.025785629514</v>
      </c>
    </row>
    <row r="85" spans="1:5" ht="14">
      <c r="A85" s="938">
        <v>2021</v>
      </c>
      <c r="B85" s="1122">
        <v>1821827.3653008894</v>
      </c>
      <c r="C85" s="1122">
        <v>1391667.3701298835</v>
      </c>
      <c r="D85" s="1122">
        <v>357587.26785161521</v>
      </c>
      <c r="E85" s="1122">
        <v>72572.727319390688</v>
      </c>
    </row>
    <row r="86" spans="1:5" ht="14">
      <c r="A86" s="938">
        <v>2022</v>
      </c>
      <c r="B86" s="1122">
        <f>'EB-1'!$AH$10</f>
        <v>1716830.0243449842</v>
      </c>
      <c r="C86" s="1122">
        <f>'EB-1'!$AH$40</f>
        <v>1389229.0873214428</v>
      </c>
      <c r="D86" s="1122">
        <f>'EB-1'!AH20-'EB-1'!AH30+'EB-1'!AH35+'EB-1'!AH36-'EB-1'!AH39</f>
        <v>262318.70878383087</v>
      </c>
      <c r="E86" s="1122">
        <f>'EB-1'!AH38</f>
        <v>65282.228239709992</v>
      </c>
    </row>
    <row r="87" spans="1:5" ht="14">
      <c r="A87" s="908" t="s">
        <v>257</v>
      </c>
      <c r="B87" s="1122"/>
      <c r="C87" s="1122"/>
      <c r="D87" s="1122"/>
      <c r="E87" s="1122"/>
    </row>
  </sheetData>
  <conditionalFormatting sqref="A51:A52">
    <cfRule type="cellIs" dxfId="192" priority="8" stopIfTrue="1" operator="equal">
      <formula>0</formula>
    </cfRule>
  </conditionalFormatting>
  <conditionalFormatting sqref="A70:A73">
    <cfRule type="cellIs" dxfId="191" priority="17" stopIfTrue="1" operator="equal">
      <formula>0</formula>
    </cfRule>
  </conditionalFormatting>
  <conditionalFormatting sqref="A78 A85:A87">
    <cfRule type="cellIs" dxfId="190" priority="12" stopIfTrue="1" operator="equal">
      <formula>0</formula>
    </cfRule>
  </conditionalFormatting>
  <conditionalFormatting sqref="A1:E24">
    <cfRule type="cellIs" dxfId="189" priority="10" stopIfTrue="1" operator="equal">
      <formula>0</formula>
    </cfRule>
  </conditionalFormatting>
  <conditionalFormatting sqref="A26:E50">
    <cfRule type="cellIs" dxfId="188" priority="9" stopIfTrue="1" operator="equal">
      <formula>0</formula>
    </cfRule>
  </conditionalFormatting>
  <conditionalFormatting sqref="A76:F87">
    <cfRule type="cellIs" dxfId="187" priority="7" stopIfTrue="1" operator="equal">
      <formula>0</formula>
    </cfRule>
  </conditionalFormatting>
  <conditionalFormatting sqref="B71:E73">
    <cfRule type="cellIs" dxfId="186" priority="15" stopIfTrue="1" operator="equal">
      <formula>0</formula>
    </cfRule>
  </conditionalFormatting>
  <conditionalFormatting sqref="B85:E85">
    <cfRule type="cellIs" dxfId="185" priority="1" stopIfTrue="1" operator="equal">
      <formula>0</formula>
    </cfRule>
  </conditionalFormatting>
  <conditionalFormatting sqref="F1:GQ40 A25 F41:F67 J41:GQ79 B51:E51 A53:E67 A58:F69 B70:F70 F71:F75 A74:E74 A75 A88:GQ1016">
    <cfRule type="cellIs" dxfId="184" priority="18" stopIfTrue="1" operator="equal">
      <formula>0</formula>
    </cfRule>
  </conditionalFormatting>
  <conditionalFormatting sqref="G41">
    <cfRule type="cellIs" dxfId="183" priority="6" stopIfTrue="1" operator="equal">
      <formula>0</formula>
    </cfRule>
  </conditionalFormatting>
  <conditionalFormatting sqref="G42:H68">
    <cfRule type="cellIs" dxfId="182" priority="4" stopIfTrue="1" operator="equal">
      <formula>0</formula>
    </cfRule>
  </conditionalFormatting>
  <conditionalFormatting sqref="G69:I79">
    <cfRule type="cellIs" dxfId="181" priority="5" stopIfTrue="1" operator="equal">
      <formula>0</formula>
    </cfRule>
  </conditionalFormatting>
  <conditionalFormatting sqref="G80:GQ87">
    <cfRule type="cellIs" dxfId="180" priority="3"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3" manualBreakCount="3">
    <brk id="25" max="5" man="1"/>
    <brk id="52" max="5" man="1"/>
    <brk id="78" max="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5"/>
  <dimension ref="A1:Z72"/>
  <sheetViews>
    <sheetView view="pageBreakPreview" zoomScaleNormal="100" zoomScaleSheetLayoutView="100" workbookViewId="0"/>
  </sheetViews>
  <sheetFormatPr baseColWidth="10" defaultRowHeight="14.5"/>
  <cols>
    <col min="1" max="1" width="3.54296875" customWidth="1"/>
    <col min="2" max="2" width="9" customWidth="1"/>
    <col min="3" max="3" width="13.81640625" customWidth="1"/>
    <col min="4" max="4" width="21.453125" customWidth="1"/>
    <col min="5" max="5" width="2.81640625" customWidth="1"/>
    <col min="6" max="6" width="9.453125" customWidth="1"/>
    <col min="7" max="17" width="7" customWidth="1"/>
    <col min="18" max="18" width="7.453125" customWidth="1"/>
    <col min="19" max="19" width="7.7265625" customWidth="1"/>
    <col min="20" max="20" width="8.453125" bestFit="1" customWidth="1"/>
    <col min="21" max="21" width="2.81640625" customWidth="1"/>
    <col min="22" max="22" width="23.7265625" bestFit="1" customWidth="1"/>
  </cols>
  <sheetData>
    <row r="1" spans="1:26" s="202" customFormat="1" ht="12" customHeight="1">
      <c r="A1" s="242"/>
      <c r="B1" s="241"/>
      <c r="C1" s="241"/>
      <c r="D1" s="241"/>
      <c r="E1" s="240"/>
      <c r="F1" s="239"/>
      <c r="G1" s="238"/>
      <c r="H1" s="250"/>
      <c r="I1" s="245" t="s">
        <v>236</v>
      </c>
      <c r="J1" s="246"/>
      <c r="K1" s="247"/>
      <c r="L1" s="245" t="s">
        <v>26</v>
      </c>
      <c r="M1" s="603"/>
      <c r="N1" s="246"/>
      <c r="O1" s="252"/>
      <c r="P1" s="246"/>
      <c r="Q1" s="253"/>
      <c r="R1" s="246" t="s">
        <v>20</v>
      </c>
      <c r="S1" s="246"/>
      <c r="T1" s="237"/>
      <c r="U1" s="236"/>
    </row>
    <row r="2" spans="1:26" s="202" customFormat="1" ht="41.25" customHeight="1">
      <c r="A2" s="1487" t="s">
        <v>736</v>
      </c>
      <c r="B2" s="1487"/>
      <c r="C2" s="1487"/>
      <c r="D2" s="1487"/>
      <c r="E2" s="235" t="s">
        <v>524</v>
      </c>
      <c r="F2" s="233" t="s">
        <v>525</v>
      </c>
      <c r="G2" s="233" t="s">
        <v>670</v>
      </c>
      <c r="H2" s="232" t="s">
        <v>671</v>
      </c>
      <c r="I2" s="234" t="s">
        <v>674</v>
      </c>
      <c r="J2" s="233" t="s">
        <v>672</v>
      </c>
      <c r="K2" s="235" t="s">
        <v>673</v>
      </c>
      <c r="L2" s="766" t="s">
        <v>594</v>
      </c>
      <c r="M2" s="233" t="s">
        <v>526</v>
      </c>
      <c r="N2" s="233" t="s">
        <v>733</v>
      </c>
      <c r="O2" s="233" t="s">
        <v>528</v>
      </c>
      <c r="P2" s="594" t="s">
        <v>527</v>
      </c>
      <c r="Q2" s="235" t="s">
        <v>675</v>
      </c>
      <c r="R2" s="594" t="s">
        <v>676</v>
      </c>
      <c r="S2" s="594" t="s">
        <v>677</v>
      </c>
      <c r="T2" s="232" t="s">
        <v>678</v>
      </c>
      <c r="U2" s="231" t="s">
        <v>524</v>
      </c>
    </row>
    <row r="3" spans="1:26" s="202" customFormat="1" ht="9" customHeight="1">
      <c r="A3" s="1498" t="s">
        <v>218</v>
      </c>
      <c r="B3" s="1499"/>
      <c r="C3" s="1498"/>
      <c r="D3" s="1498"/>
      <c r="E3" s="230"/>
      <c r="F3" s="226"/>
      <c r="G3" s="226"/>
      <c r="H3" s="251"/>
      <c r="I3" s="228"/>
      <c r="J3" s="226"/>
      <c r="K3" s="229"/>
      <c r="L3" s="248"/>
      <c r="M3" s="227"/>
      <c r="N3" s="227"/>
      <c r="O3" s="227"/>
      <c r="P3" s="227"/>
      <c r="Q3" s="249"/>
      <c r="R3" s="226"/>
      <c r="S3" s="226"/>
      <c r="T3" s="225"/>
      <c r="U3" s="224"/>
    </row>
    <row r="4" spans="1:26" s="202" customFormat="1" ht="11.25" customHeight="1">
      <c r="A4" s="1488" t="s">
        <v>217</v>
      </c>
      <c r="B4" s="1491"/>
      <c r="C4" s="1495" t="s">
        <v>216</v>
      </c>
      <c r="D4" s="1495"/>
      <c r="E4" s="220">
        <v>1</v>
      </c>
      <c r="F4" s="918">
        <v>3593.8268113824856</v>
      </c>
      <c r="G4" s="919">
        <v>30.889285714285716</v>
      </c>
      <c r="H4" s="920">
        <v>37511.017411334404</v>
      </c>
      <c r="I4" s="918">
        <v>16464.826655764511</v>
      </c>
      <c r="J4" s="919">
        <v>55870.398000000001</v>
      </c>
      <c r="K4" s="921">
        <v>11762.489042553194</v>
      </c>
      <c r="L4" s="1027">
        <v>151145.81436999998</v>
      </c>
      <c r="M4" s="922">
        <v>14023.882165000001</v>
      </c>
      <c r="N4" s="1028">
        <v>5065.2123279999996</v>
      </c>
      <c r="O4" s="922">
        <v>566.62651263157886</v>
      </c>
      <c r="P4" s="922">
        <v>61158.21453996146</v>
      </c>
      <c r="Q4" s="1127">
        <v>2288.7292199999997</v>
      </c>
      <c r="R4" s="919">
        <v>23084.978128470571</v>
      </c>
      <c r="S4" s="1172"/>
      <c r="T4" s="920">
        <v>382566.90447081253</v>
      </c>
      <c r="U4" s="215">
        <v>1</v>
      </c>
      <c r="V4" s="1258"/>
      <c r="W4" s="1258"/>
      <c r="X4" s="1258"/>
      <c r="Y4" s="1258"/>
      <c r="Z4" s="1259"/>
    </row>
    <row r="5" spans="1:26" s="202" customFormat="1" ht="11.25" customHeight="1">
      <c r="A5" s="1489"/>
      <c r="B5" s="1493"/>
      <c r="C5" s="1495" t="s">
        <v>92</v>
      </c>
      <c r="D5" s="1495"/>
      <c r="E5" s="219">
        <v>2</v>
      </c>
      <c r="F5" s="1173"/>
      <c r="G5" s="1172"/>
      <c r="H5" s="1174"/>
      <c r="I5" s="1173"/>
      <c r="J5" s="1172"/>
      <c r="K5" s="1175"/>
      <c r="L5" s="1034"/>
      <c r="M5" s="1172"/>
      <c r="N5" s="1028">
        <v>17082.746683246762</v>
      </c>
      <c r="O5" s="1172"/>
      <c r="P5" s="1172"/>
      <c r="Q5" s="1175"/>
      <c r="R5" s="1172"/>
      <c r="S5" s="1176"/>
      <c r="T5" s="923">
        <v>17082.746683246762</v>
      </c>
      <c r="U5" s="219">
        <v>2</v>
      </c>
      <c r="V5" s="1258"/>
      <c r="W5" s="1258"/>
      <c r="X5" s="1258"/>
      <c r="Y5" s="1258"/>
      <c r="Z5" s="1259"/>
    </row>
    <row r="6" spans="1:26" s="202" customFormat="1" ht="11.25" customHeight="1">
      <c r="A6" s="1489"/>
      <c r="B6" s="1493"/>
      <c r="C6" s="1495" t="s">
        <v>91</v>
      </c>
      <c r="D6" s="1495"/>
      <c r="E6" s="219">
        <v>3</v>
      </c>
      <c r="F6" s="1173"/>
      <c r="G6" s="1172"/>
      <c r="H6" s="1174"/>
      <c r="I6" s="1173"/>
      <c r="J6" s="1172"/>
      <c r="K6" s="1175"/>
      <c r="L6" s="1028">
        <v>47.98563</v>
      </c>
      <c r="M6" s="1411" t="s">
        <v>29</v>
      </c>
      <c r="N6" s="1028">
        <v>0</v>
      </c>
      <c r="O6" s="919">
        <v>0.57413999999999998</v>
      </c>
      <c r="P6" s="1177"/>
      <c r="Q6" s="1412" t="s">
        <v>29</v>
      </c>
      <c r="R6" s="1172"/>
      <c r="S6" s="1172"/>
      <c r="T6" s="923">
        <v>291.86338499999999</v>
      </c>
      <c r="U6" s="219">
        <v>3</v>
      </c>
      <c r="V6" s="1258"/>
      <c r="W6" s="1258"/>
      <c r="X6" s="1258"/>
      <c r="Y6" s="1258"/>
      <c r="Z6" s="1259"/>
    </row>
    <row r="7" spans="1:26" s="202" customFormat="1" ht="11.25" customHeight="1">
      <c r="A7" s="1489"/>
      <c r="B7" s="1493"/>
      <c r="C7" s="1496" t="s">
        <v>215</v>
      </c>
      <c r="D7" s="1496"/>
      <c r="E7" s="216">
        <v>4</v>
      </c>
      <c r="F7" s="924">
        <v>3593.8268113824856</v>
      </c>
      <c r="G7" s="925">
        <v>30.889285714285716</v>
      </c>
      <c r="H7" s="926">
        <v>37511.017411334404</v>
      </c>
      <c r="I7" s="924">
        <v>16464.826655764511</v>
      </c>
      <c r="J7" s="925">
        <v>55870.398000000001</v>
      </c>
      <c r="K7" s="927">
        <v>11762.489042553194</v>
      </c>
      <c r="L7" s="1029">
        <v>151193.79999999999</v>
      </c>
      <c r="M7" s="928" t="s">
        <v>29</v>
      </c>
      <c r="N7" s="1044">
        <v>22147.959011246763</v>
      </c>
      <c r="O7" s="925">
        <v>567.20065263157892</v>
      </c>
      <c r="P7" s="925">
        <v>61158.21453996146</v>
      </c>
      <c r="Q7" s="932" t="s">
        <v>29</v>
      </c>
      <c r="R7" s="925">
        <v>23084.978128470571</v>
      </c>
      <c r="S7" s="1178"/>
      <c r="T7" s="926">
        <v>399941.51453905925</v>
      </c>
      <c r="U7" s="215">
        <v>4</v>
      </c>
      <c r="V7" s="1258"/>
      <c r="W7" s="1258"/>
      <c r="X7" s="1258"/>
      <c r="Y7" s="1258"/>
      <c r="Z7" s="1259"/>
    </row>
    <row r="8" spans="1:26" s="202" customFormat="1" ht="11.25" customHeight="1">
      <c r="A8" s="1489"/>
      <c r="B8" s="1493"/>
      <c r="C8" s="1495" t="s">
        <v>89</v>
      </c>
      <c r="D8" s="1495"/>
      <c r="E8" s="220">
        <v>5</v>
      </c>
      <c r="F8" s="1172"/>
      <c r="G8" s="1172"/>
      <c r="H8" s="1174"/>
      <c r="I8" s="1173"/>
      <c r="J8" s="1172"/>
      <c r="K8" s="1169">
        <v>0</v>
      </c>
      <c r="L8" s="1034"/>
      <c r="M8" s="1172"/>
      <c r="N8" s="1028">
        <v>0</v>
      </c>
      <c r="O8" s="1172"/>
      <c r="P8" s="1172"/>
      <c r="Q8" s="1175"/>
      <c r="R8" s="1172"/>
      <c r="S8" s="1176"/>
      <c r="T8" s="923">
        <v>0</v>
      </c>
      <c r="U8" s="215">
        <v>5</v>
      </c>
      <c r="V8" s="1258"/>
      <c r="W8" s="1258"/>
      <c r="X8" s="1258"/>
      <c r="Y8" s="1258"/>
      <c r="Z8" s="1259"/>
    </row>
    <row r="9" spans="1:26" s="202" customFormat="1" ht="11.25" customHeight="1">
      <c r="A9" s="1489"/>
      <c r="B9" s="1493"/>
      <c r="C9" s="1495" t="s">
        <v>214</v>
      </c>
      <c r="D9" s="1495"/>
      <c r="E9" s="220">
        <v>6</v>
      </c>
      <c r="F9" s="1172"/>
      <c r="G9" s="1172"/>
      <c r="H9" s="1174"/>
      <c r="I9" s="1173"/>
      <c r="J9" s="1172"/>
      <c r="K9" s="1175"/>
      <c r="L9" s="1028">
        <v>0</v>
      </c>
      <c r="M9" s="919">
        <v>0</v>
      </c>
      <c r="N9" s="1028">
        <v>0</v>
      </c>
      <c r="O9" s="919">
        <v>0</v>
      </c>
      <c r="P9" s="1177"/>
      <c r="Q9" s="921">
        <v>0</v>
      </c>
      <c r="R9" s="1172"/>
      <c r="S9" s="1172"/>
      <c r="T9" s="923">
        <v>0</v>
      </c>
      <c r="U9" s="219">
        <v>6</v>
      </c>
      <c r="V9" s="1258"/>
      <c r="W9" s="1258"/>
      <c r="X9" s="1258"/>
      <c r="Y9" s="1258"/>
      <c r="Z9" s="1259"/>
    </row>
    <row r="10" spans="1:26" s="202" customFormat="1" ht="11.25" customHeight="1">
      <c r="A10" s="1490"/>
      <c r="B10" s="1494"/>
      <c r="C10" s="1500" t="s">
        <v>213</v>
      </c>
      <c r="D10" s="1500"/>
      <c r="E10" s="216">
        <v>7</v>
      </c>
      <c r="F10" s="928">
        <v>3593.8268113824856</v>
      </c>
      <c r="G10" s="929">
        <v>30.889285714285716</v>
      </c>
      <c r="H10" s="930">
        <v>37511.017411334404</v>
      </c>
      <c r="I10" s="931">
        <v>16464.826655764511</v>
      </c>
      <c r="J10" s="928">
        <v>55870.398000000001</v>
      </c>
      <c r="K10" s="932">
        <v>11762.489042553194</v>
      </c>
      <c r="L10" s="1056">
        <v>151193.79999999999</v>
      </c>
      <c r="M10" s="928">
        <v>14264.143</v>
      </c>
      <c r="N10" s="1054">
        <v>22147.959011246759</v>
      </c>
      <c r="O10" s="928">
        <v>567.20065263157892</v>
      </c>
      <c r="P10" s="928">
        <v>61158.21453996146</v>
      </c>
      <c r="Q10" s="932">
        <v>2291.7719999999999</v>
      </c>
      <c r="R10" s="928">
        <v>23084.978128470571</v>
      </c>
      <c r="S10" s="1179"/>
      <c r="T10" s="930">
        <v>399941.51453905925</v>
      </c>
      <c r="U10" s="215">
        <v>7</v>
      </c>
      <c r="V10" s="1258"/>
      <c r="W10" s="1258"/>
      <c r="X10" s="1258"/>
      <c r="Y10" s="1258"/>
      <c r="Z10" s="1259"/>
    </row>
    <row r="11" spans="1:26" s="202" customFormat="1" ht="19.149999999999999" customHeight="1">
      <c r="A11" s="1488" t="s">
        <v>212</v>
      </c>
      <c r="B11" s="1491" t="s">
        <v>88</v>
      </c>
      <c r="C11" s="1495" t="s">
        <v>211</v>
      </c>
      <c r="D11" s="1495"/>
      <c r="E11" s="220">
        <v>8</v>
      </c>
      <c r="F11" s="919">
        <v>0</v>
      </c>
      <c r="G11" s="922">
        <v>0</v>
      </c>
      <c r="H11" s="1174"/>
      <c r="I11" s="1180"/>
      <c r="J11" s="1172"/>
      <c r="K11" s="1175"/>
      <c r="L11" s="1028">
        <v>2863.19</v>
      </c>
      <c r="M11" s="1411" t="s">
        <v>29</v>
      </c>
      <c r="N11" s="1028">
        <v>0.17119293476903893</v>
      </c>
      <c r="O11" s="919">
        <v>0</v>
      </c>
      <c r="P11" s="922">
        <v>479.529</v>
      </c>
      <c r="Q11" s="1413" t="s">
        <v>29</v>
      </c>
      <c r="R11" s="1172"/>
      <c r="S11" s="1172"/>
      <c r="T11" s="923">
        <v>6369.1431929347691</v>
      </c>
      <c r="U11" s="215">
        <v>8</v>
      </c>
      <c r="V11" s="1258"/>
      <c r="W11" s="1258"/>
      <c r="X11" s="1258"/>
      <c r="Y11" s="1258"/>
      <c r="Z11" s="1259"/>
    </row>
    <row r="12" spans="1:26" s="202" customFormat="1" ht="12.5">
      <c r="A12" s="1489"/>
      <c r="B12" s="1492"/>
      <c r="C12" s="1495" t="s">
        <v>210</v>
      </c>
      <c r="D12" s="1495"/>
      <c r="E12" s="220">
        <v>9</v>
      </c>
      <c r="F12" s="919">
        <v>0</v>
      </c>
      <c r="G12" s="919">
        <v>0</v>
      </c>
      <c r="H12" s="1181"/>
      <c r="I12" s="1180"/>
      <c r="J12" s="1172"/>
      <c r="K12" s="1175"/>
      <c r="L12" s="1028">
        <v>7128.1449999999995</v>
      </c>
      <c r="M12" s="1411" t="s">
        <v>29</v>
      </c>
      <c r="N12" s="1404" t="s">
        <v>29</v>
      </c>
      <c r="O12" s="919">
        <v>0</v>
      </c>
      <c r="P12" s="919">
        <v>6694.6149999999998</v>
      </c>
      <c r="Q12" s="1412" t="s">
        <v>29</v>
      </c>
      <c r="R12" s="1172"/>
      <c r="S12" s="1172"/>
      <c r="T12" s="923">
        <v>20173.549542701534</v>
      </c>
      <c r="U12" s="219">
        <v>9</v>
      </c>
      <c r="V12" s="1258"/>
      <c r="W12" s="1258"/>
      <c r="X12" s="1258"/>
      <c r="Y12" s="1258"/>
      <c r="Z12" s="1259"/>
    </row>
    <row r="13" spans="1:26" s="202" customFormat="1" ht="11.25" customHeight="1">
      <c r="A13" s="1489"/>
      <c r="B13" s="1493"/>
      <c r="C13" s="1495" t="s">
        <v>47</v>
      </c>
      <c r="D13" s="1495"/>
      <c r="E13" s="220">
        <v>10</v>
      </c>
      <c r="F13" s="919">
        <v>121.036</v>
      </c>
      <c r="G13" s="919">
        <v>0</v>
      </c>
      <c r="H13" s="1174"/>
      <c r="I13" s="1180"/>
      <c r="J13" s="1172"/>
      <c r="K13" s="1175"/>
      <c r="L13" s="1028">
        <v>4441.2439999999997</v>
      </c>
      <c r="M13" s="1411" t="s">
        <v>29</v>
      </c>
      <c r="N13" s="1028">
        <v>0.301625646974021</v>
      </c>
      <c r="O13" s="919">
        <v>0</v>
      </c>
      <c r="P13" s="1411" t="s">
        <v>29</v>
      </c>
      <c r="Q13" s="921">
        <v>0</v>
      </c>
      <c r="R13" s="919">
        <v>0</v>
      </c>
      <c r="S13" s="1172"/>
      <c r="T13" s="923">
        <v>5032.7571256469728</v>
      </c>
      <c r="U13" s="219">
        <v>10</v>
      </c>
      <c r="V13" s="1258"/>
      <c r="W13" s="1258"/>
      <c r="X13" s="1258"/>
      <c r="Y13" s="1258"/>
      <c r="Z13" s="1259"/>
    </row>
    <row r="14" spans="1:26" s="202" customFormat="1" ht="11.25" customHeight="1">
      <c r="A14" s="1489"/>
      <c r="B14" s="1493"/>
      <c r="C14" s="1495" t="s">
        <v>209</v>
      </c>
      <c r="D14" s="1495"/>
      <c r="E14" s="220">
        <v>11</v>
      </c>
      <c r="F14" s="1172"/>
      <c r="G14" s="1172"/>
      <c r="H14" s="1182"/>
      <c r="I14" s="1180"/>
      <c r="J14" s="1172"/>
      <c r="K14" s="1175"/>
      <c r="L14" s="1034"/>
      <c r="M14" s="1172"/>
      <c r="N14" s="1034"/>
      <c r="O14" s="1172"/>
      <c r="P14" s="1177"/>
      <c r="Q14" s="1175"/>
      <c r="R14" s="1172"/>
      <c r="S14" s="1172"/>
      <c r="T14" s="1174"/>
      <c r="U14" s="219">
        <v>11</v>
      </c>
      <c r="V14" s="1258"/>
      <c r="W14" s="1258"/>
      <c r="X14" s="1258"/>
      <c r="Y14" s="1258"/>
      <c r="Z14" s="1259"/>
    </row>
    <row r="15" spans="1:26" s="202" customFormat="1" ht="10.15" customHeight="1">
      <c r="A15" s="1489"/>
      <c r="B15" s="1493"/>
      <c r="C15" s="1495" t="s">
        <v>208</v>
      </c>
      <c r="D15" s="1495"/>
      <c r="E15" s="220">
        <v>12</v>
      </c>
      <c r="F15" s="1172"/>
      <c r="G15" s="1172"/>
      <c r="H15" s="923">
        <v>37511.017411334404</v>
      </c>
      <c r="I15" s="1180"/>
      <c r="J15" s="1172"/>
      <c r="K15" s="1175"/>
      <c r="L15" s="1034"/>
      <c r="M15" s="1172"/>
      <c r="N15" s="1034"/>
      <c r="O15" s="1172"/>
      <c r="P15" s="1177"/>
      <c r="Q15" s="1175"/>
      <c r="R15" s="1172"/>
      <c r="S15" s="1172"/>
      <c r="T15" s="923">
        <v>37511.017411334404</v>
      </c>
      <c r="U15" s="219">
        <v>12</v>
      </c>
      <c r="V15" s="1258"/>
      <c r="W15" s="1258"/>
      <c r="X15" s="1258"/>
      <c r="Y15" s="1258"/>
      <c r="Z15" s="1259"/>
    </row>
    <row r="16" spans="1:26" s="202" customFormat="1" ht="11.25" customHeight="1">
      <c r="A16" s="1489"/>
      <c r="B16" s="1493"/>
      <c r="C16" s="1495" t="s">
        <v>207</v>
      </c>
      <c r="D16" s="1495"/>
      <c r="E16" s="220">
        <v>13</v>
      </c>
      <c r="F16" s="919">
        <v>3086.2904199999998</v>
      </c>
      <c r="G16" s="1411" t="s">
        <v>29</v>
      </c>
      <c r="H16" s="1182"/>
      <c r="I16" s="933">
        <v>16464.826655764511</v>
      </c>
      <c r="J16" s="919">
        <v>55870.398000000001</v>
      </c>
      <c r="K16" s="921">
        <v>0</v>
      </c>
      <c r="L16" s="1028">
        <v>2824.9362035159074</v>
      </c>
      <c r="M16" s="919">
        <v>0</v>
      </c>
      <c r="N16" s="1034"/>
      <c r="O16" s="919">
        <v>439.3140271493213</v>
      </c>
      <c r="P16" s="919">
        <v>53105.543539961465</v>
      </c>
      <c r="Q16" s="1412" t="s">
        <v>29</v>
      </c>
      <c r="R16" s="919">
        <v>6199.1639999999998</v>
      </c>
      <c r="S16" s="1172"/>
      <c r="T16" s="923">
        <v>138308.25913210551</v>
      </c>
      <c r="U16" s="219">
        <v>13</v>
      </c>
      <c r="V16" s="1258"/>
      <c r="W16" s="1258"/>
      <c r="X16" s="1258"/>
      <c r="Y16" s="1258"/>
      <c r="Z16" s="1259"/>
    </row>
    <row r="17" spans="1:26" s="202" customFormat="1" ht="11.25" customHeight="1">
      <c r="A17" s="1489"/>
      <c r="B17" s="1493"/>
      <c r="C17" s="1495" t="s">
        <v>227</v>
      </c>
      <c r="D17" s="1495"/>
      <c r="E17" s="220">
        <v>14</v>
      </c>
      <c r="F17" s="919">
        <v>0</v>
      </c>
      <c r="G17" s="1411" t="s">
        <v>29</v>
      </c>
      <c r="H17" s="1174"/>
      <c r="I17" s="1180"/>
      <c r="J17" s="1172"/>
      <c r="K17" s="1175"/>
      <c r="L17" s="1028">
        <v>1447.404</v>
      </c>
      <c r="M17" s="1411" t="s">
        <v>29</v>
      </c>
      <c r="N17" s="1404" t="s">
        <v>29</v>
      </c>
      <c r="O17" s="919">
        <v>0</v>
      </c>
      <c r="P17" s="1411" t="s">
        <v>29</v>
      </c>
      <c r="Q17" s="1412" t="s">
        <v>29</v>
      </c>
      <c r="R17" s="1172"/>
      <c r="S17" s="1172"/>
      <c r="T17" s="923">
        <v>2475.6121520445131</v>
      </c>
      <c r="U17" s="219">
        <v>14</v>
      </c>
      <c r="V17" s="1258"/>
      <c r="W17" s="1258"/>
      <c r="X17" s="1258"/>
      <c r="Y17" s="1258"/>
      <c r="Z17" s="1259"/>
    </row>
    <row r="18" spans="1:26" s="202" customFormat="1" ht="11.25" customHeight="1">
      <c r="A18" s="1489"/>
      <c r="B18" s="1493"/>
      <c r="C18" s="1495" t="s">
        <v>43</v>
      </c>
      <c r="D18" s="1495"/>
      <c r="E18" s="220">
        <v>15</v>
      </c>
      <c r="F18" s="1172"/>
      <c r="G18" s="1172"/>
      <c r="H18" s="1182"/>
      <c r="I18" s="1180"/>
      <c r="J18" s="1172"/>
      <c r="K18" s="1175"/>
      <c r="L18" s="1034"/>
      <c r="M18" s="1172"/>
      <c r="N18" s="1034">
        <v>0</v>
      </c>
      <c r="O18" s="919">
        <v>0</v>
      </c>
      <c r="P18" s="1172"/>
      <c r="Q18" s="1175"/>
      <c r="R18" s="1172"/>
      <c r="S18" s="1172"/>
      <c r="T18" s="923">
        <v>0</v>
      </c>
      <c r="U18" s="219">
        <v>15</v>
      </c>
      <c r="V18" s="1258"/>
      <c r="W18" s="1258"/>
      <c r="X18" s="1258"/>
      <c r="Y18" s="1258"/>
      <c r="Z18" s="1259"/>
    </row>
    <row r="19" spans="1:26" s="202" customFormat="1" ht="11.25" customHeight="1">
      <c r="A19" s="1489"/>
      <c r="B19" s="1493"/>
      <c r="C19" s="1497" t="s">
        <v>42</v>
      </c>
      <c r="D19" s="1497"/>
      <c r="E19" s="220">
        <v>16</v>
      </c>
      <c r="F19" s="1172"/>
      <c r="G19" s="1172"/>
      <c r="H19" s="1182"/>
      <c r="I19" s="1180"/>
      <c r="J19" s="1172"/>
      <c r="K19" s="1175"/>
      <c r="L19" s="1034"/>
      <c r="M19" s="1172"/>
      <c r="N19" s="1028">
        <v>0</v>
      </c>
      <c r="O19" s="1172"/>
      <c r="P19" s="1177"/>
      <c r="Q19" s="1175"/>
      <c r="R19" s="1172"/>
      <c r="S19" s="1172"/>
      <c r="T19" s="923">
        <v>0</v>
      </c>
      <c r="U19" s="219">
        <v>16</v>
      </c>
      <c r="V19" s="1258"/>
      <c r="W19" s="1258"/>
      <c r="X19" s="1258"/>
      <c r="Y19" s="1258"/>
      <c r="Z19" s="1259"/>
    </row>
    <row r="20" spans="1:26" s="202" customFormat="1" ht="11.25" customHeight="1">
      <c r="A20" s="1489"/>
      <c r="B20" s="1494"/>
      <c r="C20" s="1496" t="s">
        <v>45</v>
      </c>
      <c r="D20" s="1496"/>
      <c r="E20" s="216">
        <v>17</v>
      </c>
      <c r="F20" s="924">
        <v>3207.3264199999999</v>
      </c>
      <c r="G20" s="925">
        <v>29.643285714285717</v>
      </c>
      <c r="H20" s="926">
        <v>37511.017411334404</v>
      </c>
      <c r="I20" s="924">
        <v>16464.826655764511</v>
      </c>
      <c r="J20" s="925">
        <v>55870.398000000001</v>
      </c>
      <c r="K20" s="927">
        <v>0</v>
      </c>
      <c r="L20" s="1029">
        <v>18704.919203515903</v>
      </c>
      <c r="M20" s="925">
        <v>10017.638499999999</v>
      </c>
      <c r="N20" s="1029">
        <v>4.6385133277896733</v>
      </c>
      <c r="O20" s="925">
        <v>439.3140271493213</v>
      </c>
      <c r="P20" s="925">
        <v>60789.849539961462</v>
      </c>
      <c r="Q20" s="927">
        <v>631.60300000000007</v>
      </c>
      <c r="R20" s="925">
        <v>6199.1639999999998</v>
      </c>
      <c r="S20" s="1178"/>
      <c r="T20" s="926">
        <v>209870.33855676767</v>
      </c>
      <c r="U20" s="215">
        <v>17</v>
      </c>
      <c r="V20" s="1258"/>
      <c r="W20" s="1258"/>
      <c r="X20" s="1258"/>
      <c r="Y20" s="1258"/>
      <c r="Z20" s="1259"/>
    </row>
    <row r="21" spans="1:26" s="202" customFormat="1" ht="12.5">
      <c r="A21" s="1489"/>
      <c r="B21" s="1491" t="s">
        <v>87</v>
      </c>
      <c r="C21" s="1495" t="s">
        <v>211</v>
      </c>
      <c r="D21" s="1495"/>
      <c r="E21" s="220">
        <v>18</v>
      </c>
      <c r="F21" s="1172"/>
      <c r="G21" s="1172"/>
      <c r="H21" s="1182"/>
      <c r="I21" s="1180"/>
      <c r="J21" s="1172"/>
      <c r="K21" s="1175"/>
      <c r="L21" s="1034"/>
      <c r="M21" s="1172"/>
      <c r="N21" s="1034"/>
      <c r="O21" s="1172"/>
      <c r="P21" s="1177"/>
      <c r="Q21" s="1175"/>
      <c r="R21" s="1172"/>
      <c r="S21" s="1172"/>
      <c r="T21" s="1174"/>
      <c r="U21" s="215">
        <v>18</v>
      </c>
      <c r="V21" s="1258"/>
      <c r="W21" s="1258"/>
      <c r="X21" s="1258"/>
      <c r="Y21" s="1258"/>
      <c r="Z21" s="1259"/>
    </row>
    <row r="22" spans="1:26" s="202" customFormat="1" ht="12.5">
      <c r="A22" s="1489"/>
      <c r="B22" s="1492"/>
      <c r="C22" s="1495" t="s">
        <v>210</v>
      </c>
      <c r="D22" s="1495"/>
      <c r="E22" s="220">
        <v>19</v>
      </c>
      <c r="F22" s="1172"/>
      <c r="G22" s="1172"/>
      <c r="H22" s="1182"/>
      <c r="I22" s="1180"/>
      <c r="J22" s="1172"/>
      <c r="K22" s="1175"/>
      <c r="L22" s="1034"/>
      <c r="M22" s="1172"/>
      <c r="N22" s="1034"/>
      <c r="O22" s="1172"/>
      <c r="P22" s="1177"/>
      <c r="Q22" s="1175"/>
      <c r="R22" s="1172"/>
      <c r="S22" s="1172"/>
      <c r="T22" s="1174"/>
      <c r="U22" s="219">
        <v>19</v>
      </c>
      <c r="V22" s="1258"/>
      <c r="W22" s="1258"/>
      <c r="X22" s="1258"/>
      <c r="Y22" s="1258"/>
      <c r="Z22" s="1259"/>
    </row>
    <row r="23" spans="1:26" s="202" customFormat="1" ht="11.25" customHeight="1">
      <c r="A23" s="1489"/>
      <c r="B23" s="1493"/>
      <c r="C23" s="1495" t="s">
        <v>47</v>
      </c>
      <c r="D23" s="1495"/>
      <c r="E23" s="220">
        <v>20</v>
      </c>
      <c r="F23" s="1172"/>
      <c r="G23" s="1172"/>
      <c r="H23" s="1182"/>
      <c r="I23" s="1180"/>
      <c r="J23" s="1172"/>
      <c r="K23" s="1175"/>
      <c r="L23" s="1034"/>
      <c r="M23" s="1172"/>
      <c r="N23" s="1034"/>
      <c r="O23" s="1172"/>
      <c r="P23" s="1177"/>
      <c r="Q23" s="1175"/>
      <c r="R23" s="1172"/>
      <c r="S23" s="1172"/>
      <c r="T23" s="1174"/>
      <c r="U23" s="219">
        <v>20</v>
      </c>
      <c r="V23" s="1258"/>
      <c r="W23" s="1258"/>
      <c r="X23" s="1258"/>
      <c r="Y23" s="1258"/>
      <c r="Z23" s="1259"/>
    </row>
    <row r="24" spans="1:26" s="202" customFormat="1" ht="11.25" customHeight="1">
      <c r="A24" s="1489"/>
      <c r="B24" s="1493"/>
      <c r="C24" s="1495" t="s">
        <v>209</v>
      </c>
      <c r="D24" s="1495"/>
      <c r="E24" s="220">
        <v>21</v>
      </c>
      <c r="F24" s="1172"/>
      <c r="G24" s="1172"/>
      <c r="H24" s="1182"/>
      <c r="I24" s="1180"/>
      <c r="J24" s="1172"/>
      <c r="K24" s="1175"/>
      <c r="L24" s="1034"/>
      <c r="M24" s="1172"/>
      <c r="N24" s="1034"/>
      <c r="O24" s="1172"/>
      <c r="P24" s="1177"/>
      <c r="Q24" s="1175"/>
      <c r="R24" s="1172"/>
      <c r="S24" s="1172"/>
      <c r="T24" s="1174"/>
      <c r="U24" s="219">
        <v>21</v>
      </c>
      <c r="V24" s="1258"/>
      <c r="W24" s="1258"/>
      <c r="X24" s="1258"/>
      <c r="Y24" s="1258"/>
      <c r="Z24" s="1259"/>
    </row>
    <row r="25" spans="1:26" s="202" customFormat="1" ht="11.25" customHeight="1">
      <c r="A25" s="1489"/>
      <c r="B25" s="1493"/>
      <c r="C25" s="1495" t="s">
        <v>208</v>
      </c>
      <c r="D25" s="1495"/>
      <c r="E25" s="220">
        <v>22</v>
      </c>
      <c r="F25" s="1172"/>
      <c r="G25" s="1172"/>
      <c r="H25" s="1182"/>
      <c r="I25" s="1180"/>
      <c r="J25" s="1172"/>
      <c r="K25" s="1175"/>
      <c r="L25" s="1034"/>
      <c r="M25" s="1172"/>
      <c r="N25" s="1034"/>
      <c r="O25" s="1172"/>
      <c r="P25" s="1177"/>
      <c r="Q25" s="1175"/>
      <c r="R25" s="1172"/>
      <c r="S25" s="1172"/>
      <c r="T25" s="1174"/>
      <c r="U25" s="219">
        <v>22</v>
      </c>
      <c r="V25" s="1258"/>
      <c r="W25" s="1258"/>
      <c r="X25" s="1258"/>
      <c r="Y25" s="1258"/>
      <c r="Z25" s="1259"/>
    </row>
    <row r="26" spans="1:26" s="202" customFormat="1" ht="11.25" customHeight="1">
      <c r="A26" s="1489"/>
      <c r="B26" s="1493"/>
      <c r="C26" s="1495" t="s">
        <v>207</v>
      </c>
      <c r="D26" s="1495"/>
      <c r="E26" s="220">
        <v>23</v>
      </c>
      <c r="F26" s="1172"/>
      <c r="G26" s="1172"/>
      <c r="H26" s="1182"/>
      <c r="I26" s="1180"/>
      <c r="J26" s="1172"/>
      <c r="K26" s="1175"/>
      <c r="L26" s="1034"/>
      <c r="M26" s="1172"/>
      <c r="N26" s="1034"/>
      <c r="O26" s="1172"/>
      <c r="P26" s="1177"/>
      <c r="Q26" s="1175"/>
      <c r="R26" s="1172"/>
      <c r="S26" s="1172"/>
      <c r="T26" s="1174"/>
      <c r="U26" s="219">
        <v>23</v>
      </c>
      <c r="V26" s="1258"/>
      <c r="W26" s="1258"/>
      <c r="X26" s="1258"/>
      <c r="Y26" s="1258"/>
      <c r="Z26" s="1259"/>
    </row>
    <row r="27" spans="1:26" s="202" customFormat="1" ht="11.25" customHeight="1">
      <c r="A27" s="1489"/>
      <c r="B27" s="1493"/>
      <c r="C27" s="1495" t="s">
        <v>226</v>
      </c>
      <c r="D27" s="1495"/>
      <c r="E27" s="220">
        <v>24</v>
      </c>
      <c r="F27" s="1172"/>
      <c r="G27" s="1172"/>
      <c r="H27" s="1182"/>
      <c r="I27" s="1180"/>
      <c r="J27" s="1172"/>
      <c r="K27" s="1175"/>
      <c r="L27" s="1034"/>
      <c r="M27" s="1172"/>
      <c r="N27" s="1034"/>
      <c r="O27" s="1172"/>
      <c r="P27" s="1177"/>
      <c r="Q27" s="1175"/>
      <c r="R27" s="1172"/>
      <c r="S27" s="1172"/>
      <c r="T27" s="1174"/>
      <c r="U27" s="219">
        <v>24</v>
      </c>
      <c r="V27" s="1258"/>
      <c r="W27" s="1258"/>
      <c r="X27" s="1258"/>
      <c r="Y27" s="1258"/>
      <c r="Z27" s="1259"/>
    </row>
    <row r="28" spans="1:26" s="202" customFormat="1" ht="11.25" customHeight="1">
      <c r="A28" s="1489"/>
      <c r="B28" s="1493"/>
      <c r="C28" s="1495" t="s">
        <v>43</v>
      </c>
      <c r="D28" s="1495"/>
      <c r="E28" s="220">
        <v>25</v>
      </c>
      <c r="F28" s="1172"/>
      <c r="G28" s="1172"/>
      <c r="H28" s="1182"/>
      <c r="I28" s="1180"/>
      <c r="J28" s="1172"/>
      <c r="K28" s="1175"/>
      <c r="L28" s="1034"/>
      <c r="M28" s="1172"/>
      <c r="N28" s="1027">
        <v>0</v>
      </c>
      <c r="O28" s="1172"/>
      <c r="P28" s="1177"/>
      <c r="Q28" s="1175"/>
      <c r="R28" s="1172"/>
      <c r="S28" s="1172"/>
      <c r="T28" s="923">
        <v>0</v>
      </c>
      <c r="U28" s="219">
        <v>25</v>
      </c>
      <c r="V28" s="1258"/>
      <c r="W28" s="1258"/>
      <c r="X28" s="1258"/>
      <c r="Y28" s="1258"/>
      <c r="Z28" s="1259"/>
    </row>
    <row r="29" spans="1:26" s="202" customFormat="1" ht="11.25" customHeight="1">
      <c r="A29" s="1489"/>
      <c r="B29" s="1493"/>
      <c r="C29" s="1495" t="s">
        <v>42</v>
      </c>
      <c r="D29" s="1495"/>
      <c r="E29" s="220">
        <v>26</v>
      </c>
      <c r="F29" s="1172"/>
      <c r="G29" s="1172"/>
      <c r="H29" s="1182"/>
      <c r="I29" s="1180"/>
      <c r="J29" s="1172"/>
      <c r="K29" s="1175"/>
      <c r="L29" s="1034"/>
      <c r="M29" s="1172"/>
      <c r="N29" s="1034"/>
      <c r="O29" s="1172"/>
      <c r="P29" s="1177"/>
      <c r="Q29" s="1175"/>
      <c r="R29" s="1172"/>
      <c r="S29" s="1172"/>
      <c r="T29" s="1174"/>
      <c r="U29" s="219">
        <v>26</v>
      </c>
      <c r="V29" s="1258"/>
      <c r="W29" s="1258"/>
      <c r="X29" s="1258"/>
      <c r="Y29" s="1258"/>
      <c r="Z29" s="1259"/>
    </row>
    <row r="30" spans="1:26" s="202" customFormat="1" ht="11.25" customHeight="1">
      <c r="A30" s="1489"/>
      <c r="B30" s="1494"/>
      <c r="C30" s="1496" t="s">
        <v>206</v>
      </c>
      <c r="D30" s="1496"/>
      <c r="E30" s="216">
        <v>27</v>
      </c>
      <c r="F30" s="1178"/>
      <c r="G30" s="1178"/>
      <c r="H30" s="1183"/>
      <c r="I30" s="1184"/>
      <c r="J30" s="1178"/>
      <c r="K30" s="1185"/>
      <c r="L30" s="1049"/>
      <c r="M30" s="1178"/>
      <c r="N30" s="1044">
        <v>0</v>
      </c>
      <c r="O30" s="1178"/>
      <c r="P30" s="1186"/>
      <c r="Q30" s="1185"/>
      <c r="R30" s="1178"/>
      <c r="S30" s="1178"/>
      <c r="T30" s="926">
        <v>0</v>
      </c>
      <c r="U30" s="215">
        <v>27</v>
      </c>
      <c r="V30" s="1258"/>
      <c r="W30" s="1258"/>
      <c r="X30" s="1258"/>
      <c r="Y30" s="1258"/>
      <c r="Z30" s="1259"/>
    </row>
    <row r="31" spans="1:26" s="202" customFormat="1" ht="11.25" customHeight="1">
      <c r="A31" s="1489"/>
      <c r="B31" s="1492" t="s">
        <v>205</v>
      </c>
      <c r="C31" s="1495" t="s">
        <v>94</v>
      </c>
      <c r="D31" s="1495"/>
      <c r="E31" s="220">
        <v>28</v>
      </c>
      <c r="F31" s="1187"/>
      <c r="G31" s="1172"/>
      <c r="H31" s="1182"/>
      <c r="I31" s="1180"/>
      <c r="J31" s="1172"/>
      <c r="K31" s="1175"/>
      <c r="L31" s="1034"/>
      <c r="M31" s="1172"/>
      <c r="N31" s="1034"/>
      <c r="O31" s="1172"/>
      <c r="P31" s="1177"/>
      <c r="Q31" s="1188"/>
      <c r="R31" s="1172"/>
      <c r="S31" s="1172"/>
      <c r="T31" s="1174"/>
      <c r="U31" s="215">
        <v>28</v>
      </c>
      <c r="V31" s="1258"/>
      <c r="W31" s="1258"/>
      <c r="X31" s="1258"/>
      <c r="Y31" s="1258"/>
      <c r="Z31" s="1259"/>
    </row>
    <row r="32" spans="1:26" s="202" customFormat="1" ht="11.25" customHeight="1">
      <c r="A32" s="1489"/>
      <c r="B32" s="1492"/>
      <c r="C32" s="1495" t="s">
        <v>44</v>
      </c>
      <c r="D32" s="1495"/>
      <c r="E32" s="219">
        <v>29</v>
      </c>
      <c r="F32" s="933">
        <v>0</v>
      </c>
      <c r="G32" s="919">
        <v>0</v>
      </c>
      <c r="H32" s="1174"/>
      <c r="I32" s="1173"/>
      <c r="J32" s="1172"/>
      <c r="K32" s="1175"/>
      <c r="L32" s="1027">
        <v>0</v>
      </c>
      <c r="M32" s="919">
        <v>0</v>
      </c>
      <c r="N32" s="1028">
        <v>0</v>
      </c>
      <c r="O32" s="919">
        <v>0</v>
      </c>
      <c r="P32" s="919">
        <v>0</v>
      </c>
      <c r="Q32" s="921">
        <v>0</v>
      </c>
      <c r="R32" s="919">
        <v>0</v>
      </c>
      <c r="S32" s="1172"/>
      <c r="T32" s="923">
        <v>0</v>
      </c>
      <c r="U32" s="219">
        <v>29</v>
      </c>
      <c r="V32" s="1258"/>
      <c r="W32" s="1258"/>
      <c r="X32" s="1258"/>
      <c r="Y32" s="1258"/>
      <c r="Z32" s="1259"/>
    </row>
    <row r="33" spans="1:26" s="202" customFormat="1" ht="10.15" customHeight="1">
      <c r="A33" s="1489"/>
      <c r="B33" s="1492"/>
      <c r="C33" s="1495" t="s">
        <v>43</v>
      </c>
      <c r="D33" s="1495"/>
      <c r="E33" s="219">
        <v>30</v>
      </c>
      <c r="F33" s="933">
        <v>0</v>
      </c>
      <c r="G33" s="919">
        <v>0</v>
      </c>
      <c r="H33" s="1174"/>
      <c r="I33" s="1173"/>
      <c r="J33" s="1172"/>
      <c r="K33" s="1175"/>
      <c r="L33" s="1027">
        <v>0</v>
      </c>
      <c r="M33" s="919">
        <v>0</v>
      </c>
      <c r="N33" s="1404" t="s">
        <v>29</v>
      </c>
      <c r="O33" s="1411" t="s">
        <v>29</v>
      </c>
      <c r="P33" s="919">
        <v>0</v>
      </c>
      <c r="Q33" s="921">
        <v>0</v>
      </c>
      <c r="R33" s="919">
        <v>0</v>
      </c>
      <c r="S33" s="1172"/>
      <c r="T33" s="923">
        <v>0.22010520184590723</v>
      </c>
      <c r="U33" s="219">
        <v>30</v>
      </c>
      <c r="V33" s="1258"/>
      <c r="W33" s="1258"/>
      <c r="X33" s="1258"/>
      <c r="Y33" s="1258"/>
      <c r="Z33" s="1259"/>
    </row>
    <row r="34" spans="1:26" s="202" customFormat="1" ht="10.15" customHeight="1">
      <c r="A34" s="1489"/>
      <c r="B34" s="1492"/>
      <c r="C34" s="1495" t="s">
        <v>42</v>
      </c>
      <c r="D34" s="1495"/>
      <c r="E34" s="220">
        <v>31</v>
      </c>
      <c r="F34" s="934">
        <v>0</v>
      </c>
      <c r="G34" s="1172"/>
      <c r="H34" s="1182"/>
      <c r="I34" s="1180"/>
      <c r="J34" s="1172"/>
      <c r="K34" s="1175"/>
      <c r="L34" s="1034"/>
      <c r="M34" s="1172"/>
      <c r="N34" s="1034"/>
      <c r="O34" s="1172"/>
      <c r="P34" s="1172"/>
      <c r="Q34" s="1175"/>
      <c r="R34" s="1172"/>
      <c r="S34" s="1172"/>
      <c r="T34" s="923">
        <v>0</v>
      </c>
      <c r="U34" s="219">
        <v>31</v>
      </c>
      <c r="V34" s="1258"/>
      <c r="W34" s="1258"/>
      <c r="X34" s="1258"/>
      <c r="Y34" s="1258"/>
      <c r="Z34" s="1259"/>
    </row>
    <row r="35" spans="1:26" s="202" customFormat="1" ht="11.25" customHeight="1">
      <c r="A35" s="1490"/>
      <c r="B35" s="1492"/>
      <c r="C35" s="1496" t="s">
        <v>204</v>
      </c>
      <c r="D35" s="1496"/>
      <c r="E35" s="216">
        <v>32</v>
      </c>
      <c r="F35" s="924">
        <v>0</v>
      </c>
      <c r="G35" s="925">
        <v>0</v>
      </c>
      <c r="H35" s="1189"/>
      <c r="I35" s="1190"/>
      <c r="J35" s="1178"/>
      <c r="K35" s="1185"/>
      <c r="L35" s="1029">
        <v>0</v>
      </c>
      <c r="M35" s="925">
        <v>0</v>
      </c>
      <c r="N35" s="1054" t="s">
        <v>29</v>
      </c>
      <c r="O35" s="928" t="s">
        <v>29</v>
      </c>
      <c r="P35" s="925">
        <v>0</v>
      </c>
      <c r="Q35" s="927">
        <v>0</v>
      </c>
      <c r="R35" s="925">
        <v>0</v>
      </c>
      <c r="S35" s="1178"/>
      <c r="T35" s="926">
        <v>0.22010520184590723</v>
      </c>
      <c r="U35" s="215">
        <v>32</v>
      </c>
      <c r="V35" s="1258"/>
      <c r="W35" s="1258"/>
      <c r="X35" s="1258"/>
      <c r="Y35" s="1258"/>
      <c r="Z35" s="1259"/>
    </row>
    <row r="36" spans="1:26" s="202" customFormat="1" ht="11.25" customHeight="1">
      <c r="A36" s="222"/>
      <c r="B36" s="1491"/>
      <c r="C36" s="1502" t="s">
        <v>93</v>
      </c>
      <c r="D36" s="1502"/>
      <c r="E36" s="223">
        <v>33</v>
      </c>
      <c r="F36" s="922">
        <v>144.76400000000001</v>
      </c>
      <c r="G36" s="1172"/>
      <c r="H36" s="1191"/>
      <c r="I36" s="1192"/>
      <c r="J36" s="1193"/>
      <c r="K36" s="1188"/>
      <c r="L36" s="1070"/>
      <c r="M36" s="1172"/>
      <c r="N36" s="1070"/>
      <c r="O36" s="1172"/>
      <c r="P36" s="1186"/>
      <c r="Q36" s="1175"/>
      <c r="R36" s="1193"/>
      <c r="S36" s="1193"/>
      <c r="T36" s="923">
        <v>144.76400000000001</v>
      </c>
      <c r="U36" s="215">
        <v>33</v>
      </c>
      <c r="V36" s="1258"/>
      <c r="W36" s="1258"/>
      <c r="X36" s="1258"/>
      <c r="Y36" s="1258"/>
      <c r="Z36" s="1259"/>
    </row>
    <row r="37" spans="1:26" s="202" customFormat="1" ht="11.25" customHeight="1">
      <c r="A37" s="222"/>
      <c r="B37" s="1492"/>
      <c r="C37" s="1496" t="s">
        <v>85</v>
      </c>
      <c r="D37" s="1496"/>
      <c r="E37" s="216">
        <v>34</v>
      </c>
      <c r="F37" s="925">
        <v>241.73639138248592</v>
      </c>
      <c r="G37" s="925">
        <v>1.246</v>
      </c>
      <c r="H37" s="1194"/>
      <c r="I37" s="1190"/>
      <c r="J37" s="1178"/>
      <c r="K37" s="927">
        <v>11762.489042553194</v>
      </c>
      <c r="L37" s="1073">
        <v>132488.8807964841</v>
      </c>
      <c r="M37" s="925">
        <v>4246.5045</v>
      </c>
      <c r="N37" s="1054" t="s">
        <v>29</v>
      </c>
      <c r="O37" s="928" t="s">
        <v>29</v>
      </c>
      <c r="P37" s="925">
        <v>368.36500000000001</v>
      </c>
      <c r="Q37" s="927">
        <v>1660.1690000000001</v>
      </c>
      <c r="R37" s="925">
        <v>16885.814128470571</v>
      </c>
      <c r="S37" s="1178"/>
      <c r="T37" s="926">
        <v>189926.19187708973</v>
      </c>
      <c r="U37" s="215">
        <v>34</v>
      </c>
      <c r="V37" s="1258"/>
      <c r="W37" s="1258"/>
      <c r="X37" s="1258"/>
      <c r="Y37" s="1258"/>
      <c r="Z37" s="1259"/>
    </row>
    <row r="38" spans="1:26" s="202" customFormat="1" ht="11.25" customHeight="1">
      <c r="A38" s="222"/>
      <c r="B38" s="1492"/>
      <c r="C38" s="1496" t="s">
        <v>32</v>
      </c>
      <c r="D38" s="1496"/>
      <c r="E38" s="216">
        <v>35</v>
      </c>
      <c r="F38" s="925">
        <v>0</v>
      </c>
      <c r="G38" s="925">
        <v>0</v>
      </c>
      <c r="H38" s="1189"/>
      <c r="I38" s="1190"/>
      <c r="J38" s="1179"/>
      <c r="K38" s="1195"/>
      <c r="L38" s="1049"/>
      <c r="M38" s="925">
        <v>41.683</v>
      </c>
      <c r="N38" s="1410" t="s">
        <v>29</v>
      </c>
      <c r="O38" s="928" t="s">
        <v>29</v>
      </c>
      <c r="P38" s="925">
        <v>0</v>
      </c>
      <c r="Q38" s="1196"/>
      <c r="R38" s="1178"/>
      <c r="S38" s="1178"/>
      <c r="T38" s="926">
        <v>41.683</v>
      </c>
      <c r="U38" s="215">
        <v>35</v>
      </c>
      <c r="V38" s="1258"/>
      <c r="W38" s="1258"/>
      <c r="X38" s="1258"/>
      <c r="Y38" s="1258"/>
      <c r="Z38" s="1259"/>
    </row>
    <row r="39" spans="1:26" s="202" customFormat="1" ht="11.25" customHeight="1">
      <c r="A39" s="577"/>
      <c r="B39" s="1492"/>
      <c r="C39" s="1496" t="s">
        <v>56</v>
      </c>
      <c r="D39" s="1496"/>
      <c r="E39" s="216">
        <v>36</v>
      </c>
      <c r="F39" s="1186"/>
      <c r="G39" s="1197"/>
      <c r="H39" s="1183"/>
      <c r="I39" s="1184"/>
      <c r="J39" s="1186"/>
      <c r="K39" s="1198"/>
      <c r="L39" s="1081"/>
      <c r="M39" s="1172"/>
      <c r="N39" s="1070"/>
      <c r="O39" s="1172"/>
      <c r="P39" s="1177"/>
      <c r="Q39" s="1188"/>
      <c r="R39" s="1178"/>
      <c r="S39" s="1178"/>
      <c r="T39" s="1174"/>
      <c r="U39" s="215">
        <v>36</v>
      </c>
      <c r="V39" s="1258"/>
      <c r="W39" s="1258"/>
      <c r="X39" s="1258"/>
      <c r="Y39" s="1258"/>
      <c r="Z39" s="1259"/>
    </row>
    <row r="40" spans="1:26" s="202" customFormat="1" ht="11.25" customHeight="1">
      <c r="A40" s="1503" t="s">
        <v>225</v>
      </c>
      <c r="B40" s="221"/>
      <c r="C40" s="1500" t="s">
        <v>33</v>
      </c>
      <c r="D40" s="1500"/>
      <c r="E40" s="216">
        <v>37</v>
      </c>
      <c r="F40" s="931">
        <v>241.73639138248592</v>
      </c>
      <c r="G40" s="928">
        <v>1.246</v>
      </c>
      <c r="H40" s="1194"/>
      <c r="I40" s="1199"/>
      <c r="J40" s="1179"/>
      <c r="K40" s="932">
        <v>11762.489042553194</v>
      </c>
      <c r="L40" s="1054">
        <v>132488.8807964841</v>
      </c>
      <c r="M40" s="928">
        <v>4204.8215</v>
      </c>
      <c r="N40" s="1054">
        <v>22143.100392717122</v>
      </c>
      <c r="O40" s="928">
        <v>127.8866254822576</v>
      </c>
      <c r="P40" s="928">
        <v>368.36500000000001</v>
      </c>
      <c r="Q40" s="932">
        <v>1660.1690000000001</v>
      </c>
      <c r="R40" s="928">
        <v>16885.814128470571</v>
      </c>
      <c r="S40" s="1179"/>
      <c r="T40" s="930">
        <v>189884.50887708971</v>
      </c>
      <c r="U40" s="215">
        <v>37</v>
      </c>
      <c r="V40" s="1258"/>
      <c r="W40" s="1258"/>
      <c r="X40" s="1258"/>
      <c r="Y40" s="1258"/>
      <c r="Z40" s="1259"/>
    </row>
    <row r="41" spans="1:26" s="202" customFormat="1" ht="11.25" customHeight="1">
      <c r="A41" s="1489"/>
      <c r="B41" s="218"/>
      <c r="C41" s="1431" t="s">
        <v>107</v>
      </c>
      <c r="D41" s="1431"/>
      <c r="E41" s="219">
        <v>38</v>
      </c>
      <c r="F41" s="918">
        <v>133.22899999999998</v>
      </c>
      <c r="G41" s="919">
        <v>0</v>
      </c>
      <c r="H41" s="920">
        <v>0</v>
      </c>
      <c r="I41" s="919">
        <v>0</v>
      </c>
      <c r="J41" s="919">
        <v>0</v>
      </c>
      <c r="K41" s="1414" t="s">
        <v>29</v>
      </c>
      <c r="L41" s="1028">
        <v>773.48799999999994</v>
      </c>
      <c r="M41" s="919">
        <v>0</v>
      </c>
      <c r="N41" s="1404" t="s">
        <v>29</v>
      </c>
      <c r="O41" s="919">
        <v>0</v>
      </c>
      <c r="P41" s="919">
        <v>80.274000000000001</v>
      </c>
      <c r="Q41" s="919">
        <v>0</v>
      </c>
      <c r="R41" s="918">
        <v>0.43499999999999994</v>
      </c>
      <c r="S41" s="1172"/>
      <c r="T41" s="923">
        <v>987.44343469634191</v>
      </c>
      <c r="U41" s="219">
        <v>38</v>
      </c>
      <c r="V41" s="1258"/>
      <c r="W41" s="1258"/>
      <c r="X41" s="1258"/>
      <c r="Y41" s="1258"/>
      <c r="Z41" s="1132"/>
    </row>
    <row r="42" spans="1:26" s="202" customFormat="1" ht="11.25" customHeight="1">
      <c r="A42" s="1489"/>
      <c r="B42" s="218"/>
      <c r="C42" s="1431" t="s">
        <v>105</v>
      </c>
      <c r="D42" s="1431"/>
      <c r="E42" s="219">
        <v>39</v>
      </c>
      <c r="F42" s="933">
        <v>0</v>
      </c>
      <c r="G42" s="919">
        <v>0</v>
      </c>
      <c r="H42" s="923">
        <v>0</v>
      </c>
      <c r="I42" s="919">
        <v>0</v>
      </c>
      <c r="J42" s="919">
        <v>0</v>
      </c>
      <c r="K42" s="921">
        <v>0</v>
      </c>
      <c r="L42" s="1028">
        <v>10.011000000000001</v>
      </c>
      <c r="M42" s="919">
        <v>0</v>
      </c>
      <c r="N42" s="1404" t="s">
        <v>29</v>
      </c>
      <c r="O42" s="919">
        <v>0</v>
      </c>
      <c r="P42" s="1411" t="s">
        <v>29</v>
      </c>
      <c r="Q42" s="919">
        <v>0</v>
      </c>
      <c r="R42" s="1415" t="s">
        <v>29</v>
      </c>
      <c r="S42" s="1172"/>
      <c r="T42" s="923">
        <v>13.834760222564059</v>
      </c>
      <c r="U42" s="219">
        <v>39</v>
      </c>
      <c r="V42" s="1258"/>
      <c r="W42" s="1258"/>
      <c r="X42" s="1258"/>
      <c r="Y42" s="1258"/>
      <c r="Z42" s="1132"/>
    </row>
    <row r="43" spans="1:26" s="202" customFormat="1" ht="11.25" customHeight="1">
      <c r="A43" s="1489"/>
      <c r="B43" s="218"/>
      <c r="C43" s="1431" t="s">
        <v>104</v>
      </c>
      <c r="D43" s="1431"/>
      <c r="E43" s="219">
        <v>40</v>
      </c>
      <c r="F43" s="1416" t="s">
        <v>29</v>
      </c>
      <c r="G43" s="919">
        <v>0</v>
      </c>
      <c r="H43" s="923">
        <v>0</v>
      </c>
      <c r="I43" s="919">
        <v>0</v>
      </c>
      <c r="J43" s="919">
        <v>0</v>
      </c>
      <c r="K43" s="921">
        <v>0</v>
      </c>
      <c r="L43" s="1404" t="s">
        <v>29</v>
      </c>
      <c r="M43" s="1411" t="s">
        <v>29</v>
      </c>
      <c r="N43" s="1404" t="s">
        <v>29</v>
      </c>
      <c r="O43" s="919">
        <v>0</v>
      </c>
      <c r="P43" s="919">
        <v>164.72699999999998</v>
      </c>
      <c r="Q43" s="919">
        <v>0</v>
      </c>
      <c r="R43" s="933">
        <v>0.17700000000000002</v>
      </c>
      <c r="S43" s="1172"/>
      <c r="T43" s="923">
        <v>2658.2204999999999</v>
      </c>
      <c r="U43" s="219">
        <v>40</v>
      </c>
      <c r="V43" s="1258"/>
      <c r="W43" s="1258"/>
      <c r="X43" s="1258"/>
      <c r="Y43" s="1258"/>
      <c r="Z43" s="1132"/>
    </row>
    <row r="44" spans="1:26" s="202" customFormat="1" ht="11.25" customHeight="1">
      <c r="A44" s="1489"/>
      <c r="B44" s="218"/>
      <c r="C44" s="1431" t="s">
        <v>102</v>
      </c>
      <c r="D44" s="1431"/>
      <c r="E44" s="219">
        <v>41</v>
      </c>
      <c r="F44" s="1416" t="s">
        <v>29</v>
      </c>
      <c r="G44" s="919">
        <v>0</v>
      </c>
      <c r="H44" s="923">
        <v>0</v>
      </c>
      <c r="I44" s="919">
        <v>0</v>
      </c>
      <c r="J44" s="919">
        <v>0</v>
      </c>
      <c r="K44" s="1412" t="s">
        <v>29</v>
      </c>
      <c r="L44" s="1028">
        <v>16.849999999999998</v>
      </c>
      <c r="M44" s="919">
        <v>0</v>
      </c>
      <c r="N44" s="1404" t="s">
        <v>29</v>
      </c>
      <c r="O44" s="919">
        <v>0</v>
      </c>
      <c r="P44" s="919">
        <v>47.108000000000004</v>
      </c>
      <c r="Q44" s="919">
        <v>0</v>
      </c>
      <c r="R44" s="933">
        <v>0</v>
      </c>
      <c r="S44" s="1172"/>
      <c r="T44" s="923">
        <v>75.742304089025609</v>
      </c>
      <c r="U44" s="219">
        <v>41</v>
      </c>
      <c r="V44" s="1258"/>
      <c r="W44" s="1258"/>
      <c r="X44" s="1258"/>
      <c r="Y44" s="1258"/>
      <c r="Z44" s="1132"/>
    </row>
    <row r="45" spans="1:26" s="202" customFormat="1" ht="11.25" customHeight="1">
      <c r="A45" s="1489"/>
      <c r="B45" s="218"/>
      <c r="C45" s="1431" t="s">
        <v>203</v>
      </c>
      <c r="D45" s="1431"/>
      <c r="E45" s="219">
        <v>42</v>
      </c>
      <c r="F45" s="933">
        <v>0</v>
      </c>
      <c r="G45" s="919">
        <v>0</v>
      </c>
      <c r="H45" s="923">
        <v>0</v>
      </c>
      <c r="I45" s="919">
        <v>0</v>
      </c>
      <c r="J45" s="919">
        <v>0</v>
      </c>
      <c r="K45" s="921">
        <v>0</v>
      </c>
      <c r="L45" s="1028">
        <v>35.584000000000003</v>
      </c>
      <c r="M45" s="919">
        <v>0</v>
      </c>
      <c r="N45" s="1404" t="s">
        <v>29</v>
      </c>
      <c r="O45" s="919">
        <v>0</v>
      </c>
      <c r="P45" s="919">
        <v>1.0960000000000001</v>
      </c>
      <c r="Q45" s="919">
        <v>0</v>
      </c>
      <c r="R45" s="1415" t="s">
        <v>29</v>
      </c>
      <c r="S45" s="1172"/>
      <c r="T45" s="923">
        <v>36.968760222564065</v>
      </c>
      <c r="U45" s="219">
        <v>42</v>
      </c>
      <c r="V45" s="1258"/>
      <c r="W45" s="1258"/>
      <c r="X45" s="1258"/>
      <c r="Y45" s="1258"/>
      <c r="Z45" s="1132"/>
    </row>
    <row r="46" spans="1:26" s="202" customFormat="1" ht="11.25" customHeight="1">
      <c r="A46" s="1489"/>
      <c r="B46" s="218"/>
      <c r="C46" s="1431" t="s">
        <v>100</v>
      </c>
      <c r="D46" s="1431"/>
      <c r="E46" s="219">
        <v>43</v>
      </c>
      <c r="F46" s="933">
        <v>0</v>
      </c>
      <c r="G46" s="1411" t="s">
        <v>29</v>
      </c>
      <c r="H46" s="923">
        <v>0</v>
      </c>
      <c r="I46" s="919">
        <v>0</v>
      </c>
      <c r="J46" s="919">
        <v>0</v>
      </c>
      <c r="K46" s="1412" t="s">
        <v>29</v>
      </c>
      <c r="L46" s="1028">
        <v>1138.5440000000001</v>
      </c>
      <c r="M46" s="919">
        <v>2552.357</v>
      </c>
      <c r="N46" s="1028">
        <v>1.9211651568525481</v>
      </c>
      <c r="O46" s="919">
        <v>41.284999999999997</v>
      </c>
      <c r="P46" s="919">
        <v>12.872</v>
      </c>
      <c r="Q46" s="1411" t="s">
        <v>29</v>
      </c>
      <c r="R46" s="1415" t="s">
        <v>29</v>
      </c>
      <c r="S46" s="1172"/>
      <c r="T46" s="923">
        <v>5408.3761651568529</v>
      </c>
      <c r="U46" s="219">
        <v>43</v>
      </c>
      <c r="V46" s="1258"/>
      <c r="W46" s="1258"/>
      <c r="X46" s="1258"/>
      <c r="Y46" s="1258"/>
      <c r="Z46" s="1132"/>
    </row>
    <row r="47" spans="1:26" s="202" customFormat="1" ht="11.25" customHeight="1">
      <c r="A47" s="1489"/>
      <c r="B47" s="218"/>
      <c r="C47" s="1431" t="s">
        <v>99</v>
      </c>
      <c r="D47" s="1431"/>
      <c r="E47" s="219">
        <v>44</v>
      </c>
      <c r="F47" s="933">
        <v>0</v>
      </c>
      <c r="G47" s="919">
        <v>0</v>
      </c>
      <c r="H47" s="923">
        <v>0</v>
      </c>
      <c r="I47" s="919">
        <v>0</v>
      </c>
      <c r="J47" s="919">
        <v>0</v>
      </c>
      <c r="K47" s="921">
        <v>0</v>
      </c>
      <c r="L47" s="1404" t="s">
        <v>29</v>
      </c>
      <c r="M47" s="919">
        <v>0</v>
      </c>
      <c r="N47" s="1404" t="s">
        <v>29</v>
      </c>
      <c r="O47" s="919">
        <v>0</v>
      </c>
      <c r="P47" s="919">
        <v>0</v>
      </c>
      <c r="Q47" s="919">
        <v>0</v>
      </c>
      <c r="R47" s="933">
        <v>0</v>
      </c>
      <c r="S47" s="1172"/>
      <c r="T47" s="923">
        <v>8.152044512811378E-2</v>
      </c>
      <c r="U47" s="219">
        <v>44</v>
      </c>
      <c r="V47" s="1258"/>
      <c r="W47" s="1258"/>
      <c r="X47" s="1258"/>
      <c r="Y47" s="1258"/>
      <c r="Z47" s="1132"/>
    </row>
    <row r="48" spans="1:26" s="202" customFormat="1" ht="11.25" customHeight="1">
      <c r="A48" s="1489"/>
      <c r="B48" s="218"/>
      <c r="C48" s="1431" t="s">
        <v>98</v>
      </c>
      <c r="D48" s="1431"/>
      <c r="E48" s="219">
        <v>45</v>
      </c>
      <c r="F48" s="933">
        <v>0</v>
      </c>
      <c r="G48" s="919">
        <v>0</v>
      </c>
      <c r="H48" s="923">
        <v>0</v>
      </c>
      <c r="I48" s="919">
        <v>0</v>
      </c>
      <c r="J48" s="919">
        <v>0</v>
      </c>
      <c r="K48" s="921">
        <v>0</v>
      </c>
      <c r="L48" s="1028">
        <v>521.05799999999999</v>
      </c>
      <c r="M48" s="919">
        <v>0</v>
      </c>
      <c r="N48" s="1404" t="s">
        <v>29</v>
      </c>
      <c r="O48" s="1411" t="s">
        <v>29</v>
      </c>
      <c r="P48" s="1411" t="s">
        <v>29</v>
      </c>
      <c r="Q48" s="919">
        <v>0</v>
      </c>
      <c r="R48" s="933">
        <v>2.5059999999999998</v>
      </c>
      <c r="S48" s="1172"/>
      <c r="T48" s="923">
        <v>539.00832552622228</v>
      </c>
      <c r="U48" s="219">
        <v>45</v>
      </c>
      <c r="V48" s="1258"/>
      <c r="W48" s="1258"/>
      <c r="X48" s="1258"/>
      <c r="Y48" s="1258"/>
      <c r="Z48" s="1132"/>
    </row>
    <row r="49" spans="1:26" s="202" customFormat="1" ht="11.25" customHeight="1">
      <c r="A49" s="1489"/>
      <c r="B49" s="218"/>
      <c r="C49" s="1431" t="s">
        <v>97</v>
      </c>
      <c r="D49" s="1431"/>
      <c r="E49" s="219">
        <v>46</v>
      </c>
      <c r="F49" s="933">
        <v>0</v>
      </c>
      <c r="G49" s="919">
        <v>0</v>
      </c>
      <c r="H49" s="923">
        <v>0</v>
      </c>
      <c r="I49" s="919">
        <v>0</v>
      </c>
      <c r="J49" s="919">
        <v>0</v>
      </c>
      <c r="K49" s="921">
        <v>0</v>
      </c>
      <c r="L49" s="1028">
        <v>90.478999999999999</v>
      </c>
      <c r="M49" s="1411" t="s">
        <v>29</v>
      </c>
      <c r="N49" s="1404" t="s">
        <v>29</v>
      </c>
      <c r="O49" s="1411" t="s">
        <v>29</v>
      </c>
      <c r="P49" s="1411" t="s">
        <v>29</v>
      </c>
      <c r="Q49" s="1411" t="s">
        <v>29</v>
      </c>
      <c r="R49" s="1415" t="s">
        <v>29</v>
      </c>
      <c r="S49" s="1172"/>
      <c r="T49" s="923">
        <v>457.84878644724353</v>
      </c>
      <c r="U49" s="219">
        <v>46</v>
      </c>
      <c r="V49" s="1258"/>
      <c r="W49" s="1258"/>
      <c r="X49" s="1258"/>
      <c r="Y49" s="1258"/>
      <c r="Z49" s="1132"/>
    </row>
    <row r="50" spans="1:26" s="202" customFormat="1" ht="11.25" customHeight="1">
      <c r="A50" s="1489"/>
      <c r="B50" s="218"/>
      <c r="C50" s="1431" t="s">
        <v>96</v>
      </c>
      <c r="D50" s="1431"/>
      <c r="E50" s="219">
        <v>47</v>
      </c>
      <c r="F50" s="933">
        <v>0</v>
      </c>
      <c r="G50" s="919">
        <v>0</v>
      </c>
      <c r="H50" s="923">
        <v>0</v>
      </c>
      <c r="I50" s="919">
        <v>0</v>
      </c>
      <c r="J50" s="919">
        <v>0</v>
      </c>
      <c r="K50" s="1412" t="s">
        <v>29</v>
      </c>
      <c r="L50" s="1028">
        <v>20.86</v>
      </c>
      <c r="M50" s="919">
        <v>0</v>
      </c>
      <c r="N50" s="1404" t="s">
        <v>29</v>
      </c>
      <c r="O50" s="919">
        <v>0</v>
      </c>
      <c r="P50" s="1411" t="s">
        <v>29</v>
      </c>
      <c r="Q50" s="919">
        <v>0</v>
      </c>
      <c r="R50" s="1415" t="s">
        <v>29</v>
      </c>
      <c r="S50" s="1172"/>
      <c r="T50" s="923">
        <v>31.638030969571766</v>
      </c>
      <c r="U50" s="219">
        <v>47</v>
      </c>
      <c r="V50" s="1258"/>
      <c r="W50" s="1258"/>
      <c r="X50" s="1258"/>
      <c r="Y50" s="1258"/>
      <c r="Z50" s="1132"/>
    </row>
    <row r="51" spans="1:26" s="202" customFormat="1" ht="11.25" customHeight="1">
      <c r="A51" s="1489"/>
      <c r="B51" s="218"/>
      <c r="C51" s="1431" t="s">
        <v>95</v>
      </c>
      <c r="D51" s="1431"/>
      <c r="E51" s="219">
        <v>48</v>
      </c>
      <c r="F51" s="933">
        <v>0</v>
      </c>
      <c r="G51" s="919">
        <v>0</v>
      </c>
      <c r="H51" s="923">
        <v>0</v>
      </c>
      <c r="I51" s="919">
        <v>0</v>
      </c>
      <c r="J51" s="919">
        <v>0</v>
      </c>
      <c r="K51" s="921">
        <v>0</v>
      </c>
      <c r="L51" s="1028">
        <v>110.006</v>
      </c>
      <c r="M51" s="919">
        <v>0</v>
      </c>
      <c r="N51" s="1404" t="s">
        <v>29</v>
      </c>
      <c r="O51" s="1411" t="s">
        <v>29</v>
      </c>
      <c r="P51" s="1411" t="s">
        <v>29</v>
      </c>
      <c r="Q51" s="919">
        <v>0</v>
      </c>
      <c r="R51" s="933">
        <v>0.92500000000000004</v>
      </c>
      <c r="S51" s="1172"/>
      <c r="T51" s="923">
        <v>163.55311758015776</v>
      </c>
      <c r="U51" s="219">
        <v>48</v>
      </c>
      <c r="V51" s="1258"/>
      <c r="W51" s="1258"/>
      <c r="X51" s="1258"/>
      <c r="Y51" s="1258"/>
      <c r="Z51" s="1132"/>
    </row>
    <row r="52" spans="1:26" s="202" customFormat="1" ht="11.25" customHeight="1">
      <c r="A52" s="1489"/>
      <c r="B52" s="218"/>
      <c r="C52" s="1431" t="s">
        <v>202</v>
      </c>
      <c r="D52" s="1431"/>
      <c r="E52" s="219">
        <v>49</v>
      </c>
      <c r="F52" s="933">
        <v>0</v>
      </c>
      <c r="G52" s="1411" t="s">
        <v>29</v>
      </c>
      <c r="H52" s="935">
        <v>0</v>
      </c>
      <c r="I52" s="919">
        <v>0</v>
      </c>
      <c r="J52" s="919">
        <v>0</v>
      </c>
      <c r="K52" s="921">
        <v>0</v>
      </c>
      <c r="L52" s="1028">
        <v>10658.561000000002</v>
      </c>
      <c r="M52" s="919">
        <v>0</v>
      </c>
      <c r="N52" s="1028">
        <v>0.36140730673463778</v>
      </c>
      <c r="O52" s="919">
        <v>0</v>
      </c>
      <c r="P52" s="1411" t="s">
        <v>29</v>
      </c>
      <c r="Q52" s="919">
        <v>0</v>
      </c>
      <c r="R52" s="934">
        <v>2.76</v>
      </c>
      <c r="S52" s="1172"/>
      <c r="T52" s="923">
        <v>10662.891407306737</v>
      </c>
      <c r="U52" s="219">
        <v>49</v>
      </c>
      <c r="V52" s="1258"/>
      <c r="W52" s="1258"/>
      <c r="X52" s="1258"/>
      <c r="Y52" s="1258"/>
      <c r="Z52" s="1132"/>
    </row>
    <row r="53" spans="1:26" s="202" customFormat="1" ht="11.25" customHeight="1">
      <c r="A53" s="1489"/>
      <c r="B53" s="218"/>
      <c r="C53" s="1505" t="s">
        <v>224</v>
      </c>
      <c r="D53" s="1505"/>
      <c r="E53" s="581">
        <v>50</v>
      </c>
      <c r="F53" s="924">
        <v>224.54399999999998</v>
      </c>
      <c r="G53" s="925">
        <v>1.246</v>
      </c>
      <c r="H53" s="1194"/>
      <c r="I53" s="1190"/>
      <c r="J53" s="1179"/>
      <c r="K53" s="1312">
        <v>5.5E-2</v>
      </c>
      <c r="L53" s="1044">
        <v>14480.076000000001</v>
      </c>
      <c r="M53" s="925">
        <v>4204.8215</v>
      </c>
      <c r="N53" s="1044">
        <v>18.923612662406143</v>
      </c>
      <c r="O53" s="925">
        <v>58.102999999999994</v>
      </c>
      <c r="P53" s="925">
        <v>368.36500000000001</v>
      </c>
      <c r="Q53" s="927">
        <v>1660.1690000000001</v>
      </c>
      <c r="R53" s="925">
        <v>19.303999999999998</v>
      </c>
      <c r="S53" s="1178"/>
      <c r="T53" s="926">
        <v>21035.607112662405</v>
      </c>
      <c r="U53" s="215">
        <v>50</v>
      </c>
      <c r="V53" s="1258"/>
      <c r="W53" s="1258"/>
      <c r="X53" s="1258"/>
      <c r="Y53" s="1258"/>
      <c r="Z53" s="1259"/>
    </row>
    <row r="54" spans="1:26" s="202" customFormat="1" ht="11.25" customHeight="1">
      <c r="A54" s="1489"/>
      <c r="B54" s="218"/>
      <c r="C54" s="1501" t="s">
        <v>40</v>
      </c>
      <c r="D54" s="1501"/>
      <c r="E54" s="220">
        <v>51</v>
      </c>
      <c r="F54" s="1172"/>
      <c r="G54" s="1172"/>
      <c r="H54" s="1174"/>
      <c r="I54" s="1172"/>
      <c r="J54" s="1172"/>
      <c r="K54" s="1175"/>
      <c r="L54" s="1034"/>
      <c r="M54" s="1172"/>
      <c r="N54" s="1027">
        <v>152.17149757247896</v>
      </c>
      <c r="O54" s="1172"/>
      <c r="P54" s="1172"/>
      <c r="Q54" s="1175"/>
      <c r="R54" s="1172"/>
      <c r="S54" s="1172"/>
      <c r="T54" s="923">
        <v>152.17149757247896</v>
      </c>
      <c r="U54" s="215">
        <v>51</v>
      </c>
      <c r="V54" s="1258"/>
      <c r="W54" s="1258"/>
      <c r="X54" s="1258"/>
      <c r="Y54" s="1258"/>
      <c r="Z54" s="1259"/>
    </row>
    <row r="55" spans="1:26" s="202" customFormat="1" ht="11.25" customHeight="1">
      <c r="A55" s="1489"/>
      <c r="B55" s="218"/>
      <c r="C55" s="1495" t="s">
        <v>39</v>
      </c>
      <c r="D55" s="1495"/>
      <c r="E55" s="220">
        <v>52</v>
      </c>
      <c r="F55" s="1172"/>
      <c r="G55" s="1172"/>
      <c r="H55" s="1174"/>
      <c r="I55" s="1172"/>
      <c r="J55" s="1172"/>
      <c r="K55" s="1175"/>
      <c r="L55" s="1034"/>
      <c r="M55" s="1172"/>
      <c r="N55" s="1027">
        <v>20400.535288218001</v>
      </c>
      <c r="O55" s="1172"/>
      <c r="P55" s="1172"/>
      <c r="Q55" s="1175"/>
      <c r="R55" s="1172"/>
      <c r="S55" s="1172"/>
      <c r="T55" s="923">
        <v>20400.535288218001</v>
      </c>
      <c r="U55" s="219">
        <v>52</v>
      </c>
      <c r="V55" s="1258"/>
      <c r="W55" s="1258"/>
      <c r="X55" s="1258"/>
      <c r="Y55" s="1258"/>
      <c r="Z55" s="1259"/>
    </row>
    <row r="56" spans="1:26" s="202" customFormat="1" ht="11.25" customHeight="1">
      <c r="A56" s="1489"/>
      <c r="B56" s="218"/>
      <c r="C56" s="1495" t="s">
        <v>38</v>
      </c>
      <c r="D56" s="1495"/>
      <c r="E56" s="220">
        <v>53</v>
      </c>
      <c r="F56" s="1172"/>
      <c r="G56" s="1172"/>
      <c r="H56" s="1174"/>
      <c r="I56" s="1172"/>
      <c r="J56" s="1172"/>
      <c r="K56" s="1175"/>
      <c r="L56" s="1034"/>
      <c r="M56" s="1172"/>
      <c r="N56" s="1028"/>
      <c r="O56" s="1172"/>
      <c r="P56" s="1172"/>
      <c r="Q56" s="1175"/>
      <c r="R56" s="1172"/>
      <c r="S56" s="1172"/>
      <c r="T56" s="1174"/>
      <c r="U56" s="219">
        <v>53</v>
      </c>
      <c r="V56" s="1258"/>
      <c r="W56" s="1258"/>
      <c r="X56" s="1258"/>
      <c r="Y56" s="1258"/>
      <c r="Z56" s="1259"/>
    </row>
    <row r="57" spans="1:26" s="202" customFormat="1" ht="11.25" customHeight="1">
      <c r="A57" s="1489"/>
      <c r="B57" s="218"/>
      <c r="C57" s="1495" t="s">
        <v>37</v>
      </c>
      <c r="D57" s="1495"/>
      <c r="E57" s="220">
        <v>54</v>
      </c>
      <c r="F57" s="1172"/>
      <c r="G57" s="1172"/>
      <c r="H57" s="1174"/>
      <c r="I57" s="1172"/>
      <c r="J57" s="1172"/>
      <c r="K57" s="1175"/>
      <c r="L57" s="1034"/>
      <c r="M57" s="1172"/>
      <c r="N57" s="1027">
        <v>8.1520445128113863</v>
      </c>
      <c r="O57" s="1172"/>
      <c r="P57" s="1172"/>
      <c r="Q57" s="1175"/>
      <c r="R57" s="1172"/>
      <c r="S57" s="1172"/>
      <c r="T57" s="923">
        <v>8.1520445128113863</v>
      </c>
      <c r="U57" s="219">
        <v>54</v>
      </c>
      <c r="V57" s="1258"/>
      <c r="W57" s="1258"/>
      <c r="X57" s="1258"/>
      <c r="Y57" s="1258"/>
      <c r="Z57" s="1259"/>
    </row>
    <row r="58" spans="1:26" s="202" customFormat="1" ht="11.25" customHeight="1">
      <c r="A58" s="1489"/>
      <c r="B58" s="218"/>
      <c r="C58" s="1496" t="s">
        <v>201</v>
      </c>
      <c r="D58" s="1496"/>
      <c r="E58" s="216">
        <v>55</v>
      </c>
      <c r="F58" s="1178"/>
      <c r="G58" s="1178"/>
      <c r="H58" s="1189"/>
      <c r="I58" s="1200"/>
      <c r="J58" s="1178"/>
      <c r="K58" s="1185"/>
      <c r="L58" s="1049"/>
      <c r="M58" s="1178"/>
      <c r="N58" s="1073">
        <v>20560.858830303292</v>
      </c>
      <c r="O58" s="1178"/>
      <c r="P58" s="1186"/>
      <c r="Q58" s="1185"/>
      <c r="R58" s="1178"/>
      <c r="S58" s="1178"/>
      <c r="T58" s="926">
        <v>20560.858830303292</v>
      </c>
      <c r="U58" s="215">
        <v>55</v>
      </c>
      <c r="V58" s="1258"/>
      <c r="W58" s="1258"/>
      <c r="X58" s="1258"/>
      <c r="Y58" s="1258"/>
      <c r="Z58" s="1259"/>
    </row>
    <row r="59" spans="1:26" s="202" customFormat="1" ht="11.25" customHeight="1">
      <c r="A59" s="1490"/>
      <c r="B59" s="217"/>
      <c r="C59" s="1504" t="s">
        <v>223</v>
      </c>
      <c r="D59" s="1504"/>
      <c r="E59" s="216">
        <v>56</v>
      </c>
      <c r="F59" s="925">
        <v>17.192391382485937</v>
      </c>
      <c r="G59" s="1178"/>
      <c r="H59" s="1189"/>
      <c r="I59" s="1190"/>
      <c r="J59" s="1178"/>
      <c r="K59" s="927">
        <v>11762.434042553194</v>
      </c>
      <c r="L59" s="1029">
        <v>118008.8047964841</v>
      </c>
      <c r="M59" s="1178"/>
      <c r="N59" s="1044">
        <v>1563.3179497514238</v>
      </c>
      <c r="O59" s="925">
        <v>69.783625482257605</v>
      </c>
      <c r="P59" s="1186"/>
      <c r="Q59" s="1196"/>
      <c r="R59" s="925">
        <v>16866.510128470571</v>
      </c>
      <c r="S59" s="1178"/>
      <c r="T59" s="926">
        <v>148288.04293412404</v>
      </c>
      <c r="U59" s="215">
        <v>56</v>
      </c>
      <c r="V59" s="1258"/>
      <c r="W59" s="1258"/>
      <c r="X59" s="1258"/>
      <c r="Y59" s="1258"/>
      <c r="Z59" s="1259"/>
    </row>
    <row r="60" spans="1:26" s="206" customFormat="1" ht="8.25" customHeight="1">
      <c r="A60" s="99" t="s">
        <v>160</v>
      </c>
      <c r="B60" s="214"/>
      <c r="C60" s="213"/>
      <c r="D60" s="213"/>
      <c r="E60" s="212"/>
      <c r="F60" s="211"/>
      <c r="G60" s="211"/>
      <c r="H60" s="209"/>
      <c r="I60" s="211"/>
      <c r="J60" s="211"/>
      <c r="K60" s="211"/>
      <c r="L60" s="209"/>
      <c r="M60" s="209"/>
      <c r="N60" s="209"/>
      <c r="O60" s="209"/>
      <c r="P60" s="210"/>
      <c r="Q60" s="209"/>
      <c r="R60" s="209"/>
      <c r="S60" s="209"/>
      <c r="T60" s="208"/>
      <c r="U60" s="207"/>
    </row>
    <row r="61" spans="1:26" s="202" customFormat="1" ht="11.25" customHeight="1">
      <c r="A61" s="605" t="s">
        <v>529</v>
      </c>
      <c r="B61" s="604"/>
      <c r="C61" s="604"/>
      <c r="D61" s="604"/>
      <c r="E61" s="604"/>
      <c r="F61" s="604"/>
      <c r="G61" s="604"/>
      <c r="H61" s="604"/>
      <c r="I61" s="882"/>
      <c r="J61" s="604"/>
      <c r="K61" s="604"/>
      <c r="L61" s="604"/>
      <c r="M61" s="604"/>
      <c r="N61" s="604"/>
      <c r="O61" s="604"/>
      <c r="P61" s="604"/>
      <c r="Q61" s="604"/>
      <c r="R61" s="599"/>
      <c r="S61" s="205"/>
      <c r="T61" s="205"/>
      <c r="U61" s="205"/>
    </row>
    <row r="62" spans="1:26" s="202" customFormat="1" ht="11.25" customHeight="1">
      <c r="A62" s="605" t="s">
        <v>521</v>
      </c>
      <c r="B62" s="604"/>
      <c r="C62" s="604"/>
      <c r="D62" s="604"/>
      <c r="E62" s="604"/>
      <c r="F62" s="604"/>
      <c r="G62" s="604"/>
      <c r="H62" s="604"/>
      <c r="I62" s="604"/>
      <c r="J62" s="604"/>
      <c r="K62" s="604"/>
      <c r="L62" s="604"/>
      <c r="M62" s="604"/>
      <c r="N62" s="604"/>
      <c r="O62" s="604"/>
      <c r="P62" s="604"/>
      <c r="Q62" s="604"/>
      <c r="R62" s="204"/>
      <c r="S62" s="203"/>
      <c r="T62" s="203"/>
      <c r="U62" s="203"/>
    </row>
    <row r="63" spans="1:26" s="202" customFormat="1" ht="11.25" customHeight="1">
      <c r="A63" s="605" t="s">
        <v>522</v>
      </c>
      <c r="B63" s="604"/>
      <c r="C63" s="604"/>
      <c r="D63" s="604"/>
      <c r="E63" s="604"/>
      <c r="F63" s="604"/>
      <c r="G63" s="604"/>
      <c r="H63" s="604"/>
      <c r="I63" s="604"/>
      <c r="J63" s="604"/>
      <c r="K63" s="604"/>
      <c r="L63" s="604"/>
      <c r="M63" s="604"/>
      <c r="N63" s="847"/>
      <c r="O63" s="604"/>
      <c r="P63" s="604"/>
      <c r="Q63" s="604"/>
      <c r="R63" s="599"/>
      <c r="S63" s="203"/>
      <c r="T63" s="203"/>
      <c r="U63" s="203"/>
    </row>
    <row r="64" spans="1:26" s="202" customFormat="1" ht="11.25" customHeight="1">
      <c r="A64" s="605" t="s">
        <v>576</v>
      </c>
      <c r="B64" s="604"/>
      <c r="C64" s="604"/>
      <c r="D64" s="604"/>
      <c r="E64" s="604"/>
      <c r="F64" s="604"/>
      <c r="G64" s="604"/>
      <c r="H64" s="604"/>
      <c r="I64" s="604"/>
      <c r="J64" s="604"/>
      <c r="K64" s="604"/>
      <c r="L64" s="604"/>
      <c r="M64" s="604"/>
      <c r="N64" s="604"/>
      <c r="O64" s="604"/>
      <c r="P64" s="604"/>
      <c r="Q64" s="604"/>
      <c r="R64" s="599"/>
      <c r="T64" s="203"/>
      <c r="U64" s="203"/>
    </row>
    <row r="65" spans="1:22" s="202" customFormat="1" ht="11.25" customHeight="1">
      <c r="A65" s="605" t="s">
        <v>523</v>
      </c>
      <c r="B65" s="604"/>
      <c r="C65" s="604"/>
      <c r="D65" s="604"/>
      <c r="E65" s="604"/>
      <c r="F65" s="604"/>
      <c r="G65" s="604"/>
      <c r="H65" s="604"/>
      <c r="I65" s="604"/>
      <c r="J65" s="604"/>
      <c r="K65" s="604"/>
      <c r="L65" s="604"/>
      <c r="M65" s="604"/>
      <c r="N65" s="604"/>
      <c r="O65" s="604"/>
      <c r="P65" s="604"/>
      <c r="Q65" s="604"/>
      <c r="R65" s="599"/>
      <c r="S65" s="203"/>
      <c r="T65" s="203"/>
      <c r="U65" s="203"/>
    </row>
    <row r="67" spans="1:22">
      <c r="F67" s="1277"/>
      <c r="T67" s="1278"/>
      <c r="V67" s="1313"/>
    </row>
    <row r="68" spans="1:22">
      <c r="V68" s="1315"/>
    </row>
    <row r="69" spans="1:22">
      <c r="O69" s="1277"/>
    </row>
    <row r="70" spans="1:22">
      <c r="V70" s="1314"/>
    </row>
    <row r="71" spans="1:22">
      <c r="V71" s="1316"/>
    </row>
    <row r="72" spans="1:22">
      <c r="F72" s="1260"/>
      <c r="G72" s="1260"/>
      <c r="H72" s="1260"/>
      <c r="I72" s="1260"/>
      <c r="J72" s="1260"/>
      <c r="K72" s="1260"/>
      <c r="L72" s="1261"/>
      <c r="M72" s="1260"/>
      <c r="N72" s="1260"/>
      <c r="O72" s="1260"/>
      <c r="P72" s="1276"/>
      <c r="Q72" s="1260"/>
      <c r="R72" s="1260"/>
      <c r="S72" s="1260"/>
      <c r="T72" s="1260"/>
    </row>
  </sheetData>
  <mergeCells count="66">
    <mergeCell ref="C58:D58"/>
    <mergeCell ref="A40:A59"/>
    <mergeCell ref="C40:D40"/>
    <mergeCell ref="C41:D41"/>
    <mergeCell ref="C42:D42"/>
    <mergeCell ref="C43:D43"/>
    <mergeCell ref="C55:D55"/>
    <mergeCell ref="C44:D44"/>
    <mergeCell ref="C50:D50"/>
    <mergeCell ref="C51:D51"/>
    <mergeCell ref="C59:D59"/>
    <mergeCell ref="C52:D52"/>
    <mergeCell ref="C53:D53"/>
    <mergeCell ref="C56:D56"/>
    <mergeCell ref="C57:D57"/>
    <mergeCell ref="C45:D45"/>
    <mergeCell ref="C54:D54"/>
    <mergeCell ref="C28:D28"/>
    <mergeCell ref="B36:B39"/>
    <mergeCell ref="C36:D36"/>
    <mergeCell ref="C37:D37"/>
    <mergeCell ref="C38:D38"/>
    <mergeCell ref="C39:D39"/>
    <mergeCell ref="C49:D49"/>
    <mergeCell ref="C30:D30"/>
    <mergeCell ref="B31:B35"/>
    <mergeCell ref="C31:D31"/>
    <mergeCell ref="C32:D32"/>
    <mergeCell ref="C33:D33"/>
    <mergeCell ref="C34:D34"/>
    <mergeCell ref="C47:D47"/>
    <mergeCell ref="C35:D35"/>
    <mergeCell ref="C48:D48"/>
    <mergeCell ref="B21:B30"/>
    <mergeCell ref="C21:D21"/>
    <mergeCell ref="C22:D22"/>
    <mergeCell ref="C29:D29"/>
    <mergeCell ref="C26:D26"/>
    <mergeCell ref="C27:D27"/>
    <mergeCell ref="C46:D46"/>
    <mergeCell ref="C25:D25"/>
    <mergeCell ref="A3:D3"/>
    <mergeCell ref="C7:D7"/>
    <mergeCell ref="B4:B10"/>
    <mergeCell ref="C4:D4"/>
    <mergeCell ref="C5:D5"/>
    <mergeCell ref="C6:D6"/>
    <mergeCell ref="C8:D8"/>
    <mergeCell ref="C9:D9"/>
    <mergeCell ref="C10:D10"/>
    <mergeCell ref="A2:D2"/>
    <mergeCell ref="A11:A35"/>
    <mergeCell ref="B11:B20"/>
    <mergeCell ref="C11:D11"/>
    <mergeCell ref="C12:D12"/>
    <mergeCell ref="A4:A10"/>
    <mergeCell ref="C13:D13"/>
    <mergeCell ref="C14:D14"/>
    <mergeCell ref="C20:D20"/>
    <mergeCell ref="C23:D23"/>
    <mergeCell ref="C24:D24"/>
    <mergeCell ref="C15:D15"/>
    <mergeCell ref="C16:D16"/>
    <mergeCell ref="C17:D17"/>
    <mergeCell ref="C18:D18"/>
    <mergeCell ref="C19:D19"/>
  </mergeCells>
  <conditionalFormatting sqref="A1:U1 V1:Z4 AA1:AJ59 A2 E2:U2 V5:Y59 V60:AJ190 A64:R64 T64:U64 A65:U190">
    <cfRule type="cellIs" dxfId="179" priority="15" stopIfTrue="1" operator="equal">
      <formula>0</formula>
    </cfRule>
  </conditionalFormatting>
  <conditionalFormatting sqref="A3:U63">
    <cfRule type="cellIs" dxfId="178" priority="1" stopIfTrue="1" operator="equal">
      <formula>0</formula>
    </cfRule>
  </conditionalFormatting>
  <conditionalFormatting sqref="Z5:Z40">
    <cfRule type="cellIs" dxfId="177" priority="7" stopIfTrue="1" operator="equal">
      <formula>0</formula>
    </cfRule>
  </conditionalFormatting>
  <conditionalFormatting sqref="Z53:Z59">
    <cfRule type="cellIs" dxfId="176" priority="6"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8">
    <tabColor rgb="FFEDF082"/>
  </sheetPr>
  <dimension ref="A1:D25"/>
  <sheetViews>
    <sheetView view="pageBreakPreview" zoomScaleNormal="100" zoomScaleSheetLayoutView="100" workbookViewId="0"/>
  </sheetViews>
  <sheetFormatPr baseColWidth="10" defaultColWidth="11.453125" defaultRowHeight="15.75" customHeight="1"/>
  <cols>
    <col min="1" max="1" width="34.26953125" style="201" customWidth="1"/>
    <col min="2" max="4" width="30" style="201" customWidth="1"/>
    <col min="5" max="16384" width="11.453125" style="201"/>
  </cols>
  <sheetData>
    <row r="1" spans="1:4" ht="15.75" customHeight="1">
      <c r="A1" s="508" t="s">
        <v>745</v>
      </c>
      <c r="B1" s="512"/>
      <c r="C1" s="509"/>
      <c r="D1" s="509"/>
    </row>
    <row r="2" spans="1:4" ht="15.75" customHeight="1">
      <c r="A2" s="29"/>
      <c r="B2" s="29"/>
      <c r="C2" s="29"/>
      <c r="D2" s="29"/>
    </row>
    <row r="3" spans="1:4" ht="31.5" customHeight="1">
      <c r="A3" s="565"/>
      <c r="B3" s="273" t="s">
        <v>9</v>
      </c>
      <c r="C3" s="272" t="s">
        <v>237</v>
      </c>
      <c r="D3" s="271" t="s">
        <v>238</v>
      </c>
    </row>
    <row r="4" spans="1:4" ht="15.75" customHeight="1">
      <c r="A4" s="566"/>
      <c r="B4" s="276" t="s">
        <v>17</v>
      </c>
      <c r="C4" s="277" t="s">
        <v>5</v>
      </c>
      <c r="D4" s="14"/>
    </row>
    <row r="5" spans="1:4" ht="15.75" customHeight="1">
      <c r="A5" s="57" t="s">
        <v>27</v>
      </c>
      <c r="B5" s="961">
        <v>3593.8268113824856</v>
      </c>
      <c r="C5" s="848">
        <v>0.89858808869202889</v>
      </c>
      <c r="D5" s="848">
        <v>0.20932921491477441</v>
      </c>
    </row>
    <row r="6" spans="1:4" ht="15.75" customHeight="1">
      <c r="A6" s="57" t="s">
        <v>234</v>
      </c>
      <c r="B6" s="961">
        <v>30.889285714285716</v>
      </c>
      <c r="C6" s="848">
        <v>7.7234507025074027E-3</v>
      </c>
      <c r="D6" s="848">
        <v>1.7992046548737863E-3</v>
      </c>
    </row>
    <row r="7" spans="1:4" ht="15.75" customHeight="1">
      <c r="A7" s="57" t="s">
        <v>22</v>
      </c>
      <c r="B7" s="961">
        <v>37511.017411334404</v>
      </c>
      <c r="C7" s="848">
        <v>9.3791257090593891</v>
      </c>
      <c r="D7" s="848">
        <v>2.1848998957043428</v>
      </c>
    </row>
    <row r="8" spans="1:4" ht="15.75" customHeight="1">
      <c r="A8" s="57" t="s">
        <v>83</v>
      </c>
      <c r="B8" s="961">
        <v>16464.826655764511</v>
      </c>
      <c r="C8" s="848">
        <v>4.1168085975622111</v>
      </c>
      <c r="D8" s="848">
        <v>0.95902485524426184</v>
      </c>
    </row>
    <row r="9" spans="1:4" ht="15.75" customHeight="1">
      <c r="A9" s="57" t="s">
        <v>82</v>
      </c>
      <c r="B9" s="961">
        <v>55870.398000000001</v>
      </c>
      <c r="C9" s="848">
        <v>13.969642052386527</v>
      </c>
      <c r="D9" s="848">
        <v>3.2542766149092732</v>
      </c>
    </row>
    <row r="10" spans="1:4" ht="15.75" customHeight="1">
      <c r="A10" s="57" t="s">
        <v>235</v>
      </c>
      <c r="B10" s="961">
        <v>11762.489042553194</v>
      </c>
      <c r="C10" s="848">
        <v>2.9410522826343004</v>
      </c>
      <c r="D10" s="848">
        <v>0.68512833977498111</v>
      </c>
    </row>
    <row r="11" spans="1:4" ht="15.75" customHeight="1">
      <c r="A11" s="57" t="s">
        <v>232</v>
      </c>
      <c r="B11" s="961">
        <v>151193.79999999999</v>
      </c>
      <c r="C11" s="848">
        <v>37.803977457617506</v>
      </c>
      <c r="D11" s="848">
        <v>8.806567793901694</v>
      </c>
    </row>
    <row r="12" spans="1:4" ht="15.75" customHeight="1">
      <c r="A12" s="57" t="s">
        <v>25</v>
      </c>
      <c r="B12" s="961">
        <v>14264.143</v>
      </c>
      <c r="C12" s="848">
        <v>3.5665572293588266</v>
      </c>
      <c r="D12" s="848">
        <v>0.8308418886978719</v>
      </c>
    </row>
    <row r="13" spans="1:4" ht="15.75" customHeight="1">
      <c r="A13" s="57" t="s">
        <v>790</v>
      </c>
      <c r="B13" s="961">
        <v>22147.959011246759</v>
      </c>
      <c r="C13" s="848">
        <v>5.5377994546959535</v>
      </c>
      <c r="D13" s="848">
        <v>1.2900496087081648</v>
      </c>
    </row>
    <row r="14" spans="1:4" ht="15.75" customHeight="1">
      <c r="A14" s="57" t="s">
        <v>230</v>
      </c>
      <c r="B14" s="961">
        <v>567.20065263157892</v>
      </c>
      <c r="C14" s="848">
        <v>0.14182089930956263</v>
      </c>
      <c r="D14" s="848">
        <v>3.3037670857834683E-2</v>
      </c>
    </row>
    <row r="15" spans="1:4" ht="15.75" customHeight="1">
      <c r="A15" s="57" t="s">
        <v>233</v>
      </c>
      <c r="B15" s="961">
        <v>61158.21453996146</v>
      </c>
      <c r="C15" s="848">
        <v>15.291789503384651</v>
      </c>
      <c r="D15" s="848">
        <v>3.5622754537564036</v>
      </c>
    </row>
    <row r="16" spans="1:4" ht="15.75" customHeight="1">
      <c r="A16" s="57" t="s">
        <v>231</v>
      </c>
      <c r="B16" s="961">
        <v>2291.7719999999999</v>
      </c>
      <c r="C16" s="848">
        <v>0.57302678433903365</v>
      </c>
      <c r="D16" s="848">
        <v>0.13348857880525308</v>
      </c>
    </row>
    <row r="17" spans="1:4" ht="15.75" customHeight="1">
      <c r="A17" s="57" t="s">
        <v>229</v>
      </c>
      <c r="B17" s="961">
        <v>23084.978128470571</v>
      </c>
      <c r="C17" s="848">
        <v>5.7720884902575014</v>
      </c>
      <c r="D17" s="848">
        <v>1.3446280529301726</v>
      </c>
    </row>
    <row r="18" spans="1:4" ht="15.75" customHeight="1">
      <c r="A18" s="57" t="s">
        <v>228</v>
      </c>
      <c r="B18" s="961">
        <v>0</v>
      </c>
      <c r="C18" s="848">
        <v>0</v>
      </c>
      <c r="D18" s="848">
        <v>0</v>
      </c>
    </row>
    <row r="19" spans="1:4" ht="15.75" customHeight="1">
      <c r="A19" s="103" t="s">
        <v>0</v>
      </c>
      <c r="B19" s="978">
        <v>399941.51453905925</v>
      </c>
      <c r="C19" s="849">
        <v>100</v>
      </c>
      <c r="D19" s="849">
        <v>23.295347172859902</v>
      </c>
    </row>
    <row r="22" spans="1:4" ht="15.75" customHeight="1">
      <c r="A22" s="65"/>
      <c r="B22" s="65"/>
      <c r="C22" s="65"/>
      <c r="D22" s="65"/>
    </row>
    <row r="23" spans="1:4" ht="15.75" customHeight="1">
      <c r="A23" s="65"/>
      <c r="B23" s="65"/>
      <c r="C23" s="65"/>
      <c r="D23" s="65"/>
    </row>
    <row r="24" spans="1:4" ht="15.75" customHeight="1">
      <c r="A24" s="65"/>
      <c r="B24" s="1291"/>
      <c r="C24" s="65"/>
      <c r="D24" s="65"/>
    </row>
    <row r="25" spans="1:4" ht="15.75" customHeight="1">
      <c r="A25" s="65"/>
      <c r="B25" s="1291"/>
      <c r="C25" s="65"/>
      <c r="D25" s="65"/>
    </row>
  </sheetData>
  <conditionalFormatting sqref="A1:GQ995">
    <cfRule type="cellIs" dxfId="175"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42">
    <tabColor rgb="FFEDF082"/>
  </sheetPr>
  <dimension ref="A1:Q43"/>
  <sheetViews>
    <sheetView view="pageBreakPreview" zoomScaleNormal="100" zoomScaleSheetLayoutView="100" workbookViewId="0"/>
  </sheetViews>
  <sheetFormatPr baseColWidth="10" defaultColWidth="11.453125" defaultRowHeight="15.75" customHeight="1"/>
  <cols>
    <col min="1" max="1" width="7.1796875" style="201" customWidth="1"/>
    <col min="2" max="8" width="17.1796875" style="201" customWidth="1"/>
    <col min="9" max="16384" width="11.453125" style="201"/>
  </cols>
  <sheetData>
    <row r="1" spans="1:10" ht="15.75" customHeight="1">
      <c r="A1" s="508" t="s">
        <v>746</v>
      </c>
      <c r="B1" s="512"/>
      <c r="C1" s="509"/>
      <c r="D1" s="509"/>
    </row>
    <row r="2" spans="1:10" ht="15.75" customHeight="1">
      <c r="A2" s="29"/>
      <c r="B2" s="29"/>
      <c r="C2" s="29"/>
      <c r="D2" s="29"/>
    </row>
    <row r="3" spans="1:10" ht="15.75" customHeight="1">
      <c r="A3" s="345"/>
      <c r="B3" s="265"/>
      <c r="C3" s="1506" t="s">
        <v>11</v>
      </c>
      <c r="D3" s="1507"/>
      <c r="E3" s="1507"/>
      <c r="F3" s="1507"/>
      <c r="G3" s="1507"/>
      <c r="H3" s="1507"/>
    </row>
    <row r="4" spans="1:10" ht="31.5" customHeight="1">
      <c r="A4" s="346"/>
      <c r="B4" s="264"/>
      <c r="C4" s="551" t="s">
        <v>246</v>
      </c>
      <c r="D4" s="551" t="s">
        <v>22</v>
      </c>
      <c r="E4" s="551" t="s">
        <v>83</v>
      </c>
      <c r="F4" s="551" t="s">
        <v>247</v>
      </c>
      <c r="G4" s="551" t="s">
        <v>26</v>
      </c>
      <c r="H4" s="549" t="s">
        <v>19</v>
      </c>
    </row>
    <row r="5" spans="1:10" ht="15.75" customHeight="1">
      <c r="A5" s="347"/>
      <c r="B5" s="320" t="s">
        <v>17</v>
      </c>
      <c r="C5" s="274"/>
      <c r="D5" s="274"/>
      <c r="E5" s="274"/>
      <c r="F5" s="274"/>
      <c r="G5" s="274"/>
      <c r="H5" s="274"/>
    </row>
    <row r="6" spans="1:10" ht="15.75" customHeight="1">
      <c r="A6" s="266">
        <v>1990</v>
      </c>
      <c r="B6" s="310">
        <v>61349.83756896769</v>
      </c>
      <c r="C6" s="304">
        <v>2539</v>
      </c>
      <c r="D6" s="304">
        <v>38707.199999999997</v>
      </c>
      <c r="E6" s="985" t="s">
        <v>31</v>
      </c>
      <c r="F6" s="305" t="s">
        <v>31</v>
      </c>
      <c r="G6" s="304">
        <v>20103.637568967693</v>
      </c>
      <c r="H6" s="985" t="s">
        <v>31</v>
      </c>
      <c r="J6" s="65"/>
    </row>
    <row r="7" spans="1:10" ht="15.75" customHeight="1">
      <c r="A7" s="266">
        <v>1991</v>
      </c>
      <c r="B7" s="707">
        <v>56973.768952192244</v>
      </c>
      <c r="C7" s="725">
        <v>2793</v>
      </c>
      <c r="D7" s="725">
        <v>35349.360613810743</v>
      </c>
      <c r="E7" s="728" t="s">
        <v>31</v>
      </c>
      <c r="F7" s="728" t="s">
        <v>31</v>
      </c>
      <c r="G7" s="725">
        <v>18831.408338381498</v>
      </c>
      <c r="H7" s="728" t="s">
        <v>31</v>
      </c>
      <c r="J7" s="65"/>
    </row>
    <row r="8" spans="1:10" ht="15.75" customHeight="1">
      <c r="A8" s="266">
        <v>1992</v>
      </c>
      <c r="B8" s="707">
        <v>63259.381275137799</v>
      </c>
      <c r="C8" s="725">
        <v>2888</v>
      </c>
      <c r="D8" s="725">
        <v>41464.800000000003</v>
      </c>
      <c r="E8" s="728" t="s">
        <v>31</v>
      </c>
      <c r="F8" s="728" t="s">
        <v>31</v>
      </c>
      <c r="G8" s="725">
        <v>18906.581275137793</v>
      </c>
      <c r="H8" s="728" t="s">
        <v>31</v>
      </c>
      <c r="J8" s="65"/>
    </row>
    <row r="9" spans="1:10" ht="15.75" customHeight="1">
      <c r="A9" s="266">
        <v>1993</v>
      </c>
      <c r="B9" s="707">
        <v>65039.920137167799</v>
      </c>
      <c r="C9" s="725">
        <v>2831</v>
      </c>
      <c r="D9" s="725">
        <v>43596</v>
      </c>
      <c r="E9" s="728" t="s">
        <v>31</v>
      </c>
      <c r="F9" s="728" t="s">
        <v>31</v>
      </c>
      <c r="G9" s="725">
        <v>18612.920137167795</v>
      </c>
      <c r="H9" s="728" t="s">
        <v>31</v>
      </c>
      <c r="J9" s="65"/>
    </row>
    <row r="10" spans="1:10" ht="15.75" customHeight="1">
      <c r="A10" s="266">
        <v>1994</v>
      </c>
      <c r="B10" s="707">
        <v>68275.399999999994</v>
      </c>
      <c r="C10" s="725">
        <v>2673</v>
      </c>
      <c r="D10" s="725">
        <v>44114.400000000001</v>
      </c>
      <c r="E10" s="728" t="s">
        <v>31</v>
      </c>
      <c r="F10" s="728" t="s">
        <v>31</v>
      </c>
      <c r="G10" s="725">
        <v>21488</v>
      </c>
      <c r="H10" s="728" t="s">
        <v>31</v>
      </c>
      <c r="J10" s="65"/>
    </row>
    <row r="11" spans="1:10" ht="15.75" customHeight="1">
      <c r="A11" s="266">
        <v>1995</v>
      </c>
      <c r="B11" s="707">
        <v>108068.6</v>
      </c>
      <c r="C11" s="725">
        <v>3125</v>
      </c>
      <c r="D11" s="725">
        <v>47205</v>
      </c>
      <c r="E11" s="728" t="s">
        <v>31</v>
      </c>
      <c r="F11" s="728" t="s">
        <v>31</v>
      </c>
      <c r="G11" s="725">
        <v>55027.6</v>
      </c>
      <c r="H11" s="725">
        <v>2711</v>
      </c>
      <c r="J11" s="65"/>
    </row>
    <row r="12" spans="1:10" ht="15.75" customHeight="1">
      <c r="A12" s="266">
        <v>1996</v>
      </c>
      <c r="B12" s="707">
        <v>105929.4</v>
      </c>
      <c r="C12" s="725">
        <v>3487</v>
      </c>
      <c r="D12" s="725">
        <v>42858</v>
      </c>
      <c r="E12" s="728" t="s">
        <v>31</v>
      </c>
      <c r="F12" s="728" t="s">
        <v>31</v>
      </c>
      <c r="G12" s="725">
        <v>56243.4</v>
      </c>
      <c r="H12" s="725">
        <v>3341</v>
      </c>
      <c r="J12" s="65"/>
    </row>
    <row r="13" spans="1:10" ht="15.75" customHeight="1">
      <c r="A13" s="266">
        <v>1997</v>
      </c>
      <c r="B13" s="707">
        <v>106513.57587164649</v>
      </c>
      <c r="C13" s="725">
        <v>3646</v>
      </c>
      <c r="D13" s="725">
        <v>41903</v>
      </c>
      <c r="E13" s="728" t="s">
        <v>31</v>
      </c>
      <c r="F13" s="728" t="s">
        <v>31</v>
      </c>
      <c r="G13" s="725">
        <v>56762.8</v>
      </c>
      <c r="H13" s="725">
        <v>4201.7758716464878</v>
      </c>
      <c r="J13" s="65"/>
    </row>
    <row r="14" spans="1:10" ht="15.75" customHeight="1">
      <c r="A14" s="266">
        <v>1998</v>
      </c>
      <c r="B14" s="707">
        <v>110107.0111737917</v>
      </c>
      <c r="C14" s="725">
        <v>3089.8293737917193</v>
      </c>
      <c r="D14" s="725">
        <v>44372.354399999997</v>
      </c>
      <c r="E14" s="725">
        <v>270</v>
      </c>
      <c r="F14" s="725">
        <v>586.4</v>
      </c>
      <c r="G14" s="725">
        <v>60628.427399999993</v>
      </c>
      <c r="H14" s="725">
        <v>1160</v>
      </c>
      <c r="J14" s="65"/>
    </row>
    <row r="15" spans="1:10" ht="15.75" customHeight="1">
      <c r="A15" s="266">
        <v>1999</v>
      </c>
      <c r="B15" s="707">
        <v>120086.7315351828</v>
      </c>
      <c r="C15" s="725">
        <v>2573.8098499933189</v>
      </c>
      <c r="D15" s="725">
        <v>49907.568960000004</v>
      </c>
      <c r="E15" s="725">
        <v>330</v>
      </c>
      <c r="F15" s="725">
        <v>1001.4</v>
      </c>
      <c r="G15" s="725">
        <v>65023.952725189483</v>
      </c>
      <c r="H15" s="725">
        <v>1250</v>
      </c>
      <c r="J15" s="65"/>
    </row>
    <row r="16" spans="1:10" ht="15.75" customHeight="1">
      <c r="A16" s="266">
        <v>2000</v>
      </c>
      <c r="B16" s="707">
        <v>129444.86387730992</v>
      </c>
      <c r="C16" s="725">
        <v>2874.7473333099119</v>
      </c>
      <c r="D16" s="725">
        <v>50917.811040000001</v>
      </c>
      <c r="E16" s="725">
        <v>412</v>
      </c>
      <c r="F16" s="725">
        <v>1255.3</v>
      </c>
      <c r="G16" s="725">
        <v>72658.005504000001</v>
      </c>
      <c r="H16" s="725">
        <v>1327</v>
      </c>
      <c r="J16" s="65"/>
    </row>
    <row r="17" spans="1:17" ht="15.75" customHeight="1">
      <c r="A17" s="266">
        <v>2001</v>
      </c>
      <c r="B17" s="707">
        <v>133220.66827140778</v>
      </c>
      <c r="C17" s="725">
        <v>2882.0965034077785</v>
      </c>
      <c r="D17" s="725">
        <v>51034.463567999999</v>
      </c>
      <c r="E17" s="725">
        <v>485</v>
      </c>
      <c r="F17" s="725">
        <v>1387</v>
      </c>
      <c r="G17" s="725">
        <v>75694.108200000002</v>
      </c>
      <c r="H17" s="725">
        <v>1738</v>
      </c>
      <c r="J17" s="65"/>
    </row>
    <row r="18" spans="1:17" ht="15.75" customHeight="1">
      <c r="A18" s="266">
        <v>2002</v>
      </c>
      <c r="B18" s="707">
        <v>145946.97346059722</v>
      </c>
      <c r="C18" s="725">
        <v>2854.9669805972399</v>
      </c>
      <c r="D18" s="725">
        <v>57166.728480000005</v>
      </c>
      <c r="E18" s="725">
        <v>473.2704</v>
      </c>
      <c r="F18" s="725">
        <v>2942.9304000000002</v>
      </c>
      <c r="G18" s="725">
        <v>80744.077200000014</v>
      </c>
      <c r="H18" s="725">
        <v>1765</v>
      </c>
      <c r="J18" s="65"/>
    </row>
    <row r="19" spans="1:17" ht="15.75" customHeight="1">
      <c r="A19" s="266">
        <v>2003</v>
      </c>
      <c r="B19" s="707">
        <v>138729.98598372898</v>
      </c>
      <c r="C19" s="725">
        <v>2946.6937037289836</v>
      </c>
      <c r="D19" s="725">
        <v>43074.449280000001</v>
      </c>
      <c r="E19" s="725">
        <v>606.64320000000009</v>
      </c>
      <c r="F19" s="725">
        <v>2988.0502000000001</v>
      </c>
      <c r="G19" s="725">
        <v>87256.88960000001</v>
      </c>
      <c r="H19" s="725">
        <v>1857.2599999999998</v>
      </c>
      <c r="J19" s="65"/>
    </row>
    <row r="20" spans="1:17" ht="15.75" customHeight="1">
      <c r="A20" s="266">
        <v>2004</v>
      </c>
      <c r="B20" s="707">
        <v>145225.39265864188</v>
      </c>
      <c r="C20" s="725">
        <v>3955.813860238939</v>
      </c>
      <c r="D20" s="725">
        <v>44981.950398402958</v>
      </c>
      <c r="E20" s="725">
        <v>835.47360000000003</v>
      </c>
      <c r="F20" s="725">
        <v>3652.0475999999999</v>
      </c>
      <c r="G20" s="725">
        <v>89192.695600000006</v>
      </c>
      <c r="H20" s="725">
        <v>2607.4115999999995</v>
      </c>
      <c r="J20" s="65"/>
    </row>
    <row r="21" spans="1:17" ht="15.75" customHeight="1">
      <c r="A21" s="266">
        <v>2005</v>
      </c>
      <c r="B21" s="707">
        <v>161614.06838860031</v>
      </c>
      <c r="C21" s="725">
        <v>3867.0902104394245</v>
      </c>
      <c r="D21" s="725">
        <v>42404.592060000003</v>
      </c>
      <c r="E21" s="725">
        <v>861.61402799999996</v>
      </c>
      <c r="F21" s="725">
        <v>5311.5710145062385</v>
      </c>
      <c r="G21" s="725">
        <v>107193.00130394782</v>
      </c>
      <c r="H21" s="725">
        <v>1976.1997717068264</v>
      </c>
      <c r="J21" s="65"/>
    </row>
    <row r="22" spans="1:17" ht="15.75" customHeight="1">
      <c r="A22" s="266">
        <v>2006</v>
      </c>
      <c r="B22" s="707">
        <v>190028.55811960035</v>
      </c>
      <c r="C22" s="725">
        <v>3946.634864990197</v>
      </c>
      <c r="D22" s="725">
        <v>43310.656259999996</v>
      </c>
      <c r="E22" s="725">
        <v>1273.340772</v>
      </c>
      <c r="F22" s="725">
        <v>7837.5015428621382</v>
      </c>
      <c r="G22" s="725">
        <v>131463.75244851352</v>
      </c>
      <c r="H22" s="725">
        <v>2196.6722312344723</v>
      </c>
      <c r="J22" s="65"/>
    </row>
    <row r="23" spans="1:17" ht="15.75" customHeight="1">
      <c r="A23" s="266">
        <v>2007</v>
      </c>
      <c r="B23" s="707">
        <v>206331.15480136059</v>
      </c>
      <c r="C23" s="725">
        <v>3997.245735704817</v>
      </c>
      <c r="D23" s="725">
        <v>46213.184988000001</v>
      </c>
      <c r="E23" s="725">
        <v>1885.364208</v>
      </c>
      <c r="F23" s="725">
        <v>10017.298707946935</v>
      </c>
      <c r="G23" s="725">
        <v>140318.04887405314</v>
      </c>
      <c r="H23" s="725">
        <v>3900.0122876557502</v>
      </c>
      <c r="J23" s="65"/>
      <c r="M23" s="243"/>
      <c r="N23" s="243"/>
      <c r="O23" s="243"/>
      <c r="P23" s="243"/>
      <c r="Q23" s="243"/>
    </row>
    <row r="24" spans="1:17" ht="15.75" customHeight="1">
      <c r="A24" s="266">
        <v>2008</v>
      </c>
      <c r="B24" s="707">
        <v>206977.89295662791</v>
      </c>
      <c r="C24" s="725">
        <v>3598.4386213585399</v>
      </c>
      <c r="D24" s="725">
        <v>45278.224200000004</v>
      </c>
      <c r="E24" s="725">
        <v>1969.6066559999999</v>
      </c>
      <c r="F24" s="725">
        <v>12705.650835912711</v>
      </c>
      <c r="G24" s="725">
        <v>138931.38674915055</v>
      </c>
      <c r="H24" s="725">
        <v>4494.5858942061268</v>
      </c>
      <c r="J24" s="65"/>
    </row>
    <row r="25" spans="1:17" ht="15.75" customHeight="1">
      <c r="A25" s="266">
        <v>2009</v>
      </c>
      <c r="B25" s="961">
        <v>214681.97539905939</v>
      </c>
      <c r="C25" s="954">
        <v>3477.8802707022287</v>
      </c>
      <c r="D25" s="954">
        <v>43152.532704000005</v>
      </c>
      <c r="E25" s="954">
        <v>2005.6195440000001</v>
      </c>
      <c r="F25" s="954">
        <v>15560.670517143495</v>
      </c>
      <c r="G25" s="954">
        <v>145591.19790174536</v>
      </c>
      <c r="H25" s="954">
        <v>4894.0744614683044</v>
      </c>
      <c r="J25" s="65"/>
    </row>
    <row r="26" spans="1:17" ht="15.75" customHeight="1">
      <c r="A26" s="508" t="s">
        <v>746</v>
      </c>
      <c r="B26" s="760"/>
      <c r="C26" s="756"/>
      <c r="D26" s="756"/>
      <c r="E26" s="756"/>
      <c r="F26" s="756"/>
      <c r="G26" s="756"/>
      <c r="H26" s="756"/>
      <c r="J26" s="65"/>
    </row>
    <row r="27" spans="1:17" ht="15.75" customHeight="1">
      <c r="A27" s="773"/>
      <c r="B27" s="756"/>
      <c r="C27" s="756"/>
      <c r="D27" s="756"/>
      <c r="E27" s="756"/>
      <c r="F27" s="756"/>
      <c r="G27" s="756"/>
      <c r="H27" s="756"/>
      <c r="J27" s="65"/>
    </row>
    <row r="28" spans="1:17" ht="15.75" customHeight="1">
      <c r="A28" s="346"/>
      <c r="B28" s="265"/>
      <c r="C28" s="1506" t="s">
        <v>11</v>
      </c>
      <c r="D28" s="1507"/>
      <c r="E28" s="1507"/>
      <c r="F28" s="1507"/>
      <c r="G28" s="1507"/>
      <c r="H28" s="1507"/>
      <c r="J28" s="65"/>
    </row>
    <row r="29" spans="1:17" ht="31.5" customHeight="1">
      <c r="A29" s="346"/>
      <c r="B29" s="264"/>
      <c r="C29" s="772" t="s">
        <v>246</v>
      </c>
      <c r="D29" s="772" t="s">
        <v>22</v>
      </c>
      <c r="E29" s="772" t="s">
        <v>83</v>
      </c>
      <c r="F29" s="772" t="s">
        <v>247</v>
      </c>
      <c r="G29" s="772" t="s">
        <v>26</v>
      </c>
      <c r="H29" s="770" t="s">
        <v>19</v>
      </c>
      <c r="J29" s="65"/>
    </row>
    <row r="30" spans="1:17" ht="15.75" customHeight="1">
      <c r="A30" s="347"/>
      <c r="B30" s="320" t="s">
        <v>17</v>
      </c>
      <c r="C30" s="274"/>
      <c r="D30" s="274"/>
      <c r="E30" s="274"/>
      <c r="F30" s="274"/>
      <c r="G30" s="274"/>
      <c r="H30" s="274"/>
      <c r="J30" s="65"/>
    </row>
    <row r="31" spans="1:17" ht="15.75" customHeight="1">
      <c r="A31" s="266">
        <v>2010</v>
      </c>
      <c r="B31" s="707">
        <v>269358.82179103669</v>
      </c>
      <c r="C31" s="725">
        <v>3306.4140688001835</v>
      </c>
      <c r="D31" s="725">
        <v>45110.372291999993</v>
      </c>
      <c r="E31" s="725">
        <v>2162.2439159999999</v>
      </c>
      <c r="F31" s="725">
        <v>22917.309368220529</v>
      </c>
      <c r="G31" s="725">
        <v>190231.54432872278</v>
      </c>
      <c r="H31" s="725">
        <v>5630.9378172932456</v>
      </c>
      <c r="J31" s="65"/>
    </row>
    <row r="32" spans="1:17" ht="15.75" customHeight="1">
      <c r="A32" s="266">
        <v>2011</v>
      </c>
      <c r="B32" s="707">
        <v>288424.76278051641</v>
      </c>
      <c r="C32" s="725">
        <v>3355.9184799999998</v>
      </c>
      <c r="D32" s="725">
        <v>38687.723243999993</v>
      </c>
      <c r="E32" s="725">
        <v>2842.1766000000002</v>
      </c>
      <c r="F32" s="725">
        <v>32365.949975999996</v>
      </c>
      <c r="G32" s="725">
        <v>204771.93139584587</v>
      </c>
      <c r="H32" s="725">
        <v>6401.0630846706081</v>
      </c>
      <c r="J32" s="65"/>
    </row>
    <row r="33" spans="1:10" ht="15.75" customHeight="1">
      <c r="A33" s="668">
        <v>2012</v>
      </c>
      <c r="B33" s="1112">
        <v>307829.22969835042</v>
      </c>
      <c r="C33" s="1122">
        <v>3414.4401671232877</v>
      </c>
      <c r="D33" s="1122">
        <v>47203.614953195298</v>
      </c>
      <c r="E33" s="1122">
        <v>4043.8659960000005</v>
      </c>
      <c r="F33" s="1122">
        <v>38843.377271999998</v>
      </c>
      <c r="G33" s="1122">
        <v>206101.44998510138</v>
      </c>
      <c r="H33" s="1122">
        <v>8222.4813249304716</v>
      </c>
      <c r="J33" s="65"/>
    </row>
    <row r="34" spans="1:10" ht="15.75" customHeight="1">
      <c r="A34" s="668">
        <v>2013</v>
      </c>
      <c r="B34" s="1112">
        <v>319569.38210822013</v>
      </c>
      <c r="C34" s="1122">
        <v>3565.7664650347865</v>
      </c>
      <c r="D34" s="1122">
        <v>47315.714228402401</v>
      </c>
      <c r="E34" s="1122">
        <v>4968.0870796097051</v>
      </c>
      <c r="F34" s="1122">
        <v>8028</v>
      </c>
      <c r="G34" s="1122">
        <v>213156.83855526074</v>
      </c>
      <c r="H34" s="1122">
        <v>42534.975779912485</v>
      </c>
      <c r="J34" s="65"/>
    </row>
    <row r="35" spans="1:10" ht="15.75" customHeight="1">
      <c r="A35" s="668">
        <v>2014</v>
      </c>
      <c r="B35" s="1112">
        <v>314359.97482402046</v>
      </c>
      <c r="C35" s="1122">
        <v>3638.1912616438353</v>
      </c>
      <c r="D35" s="1122">
        <v>40534.572972394802</v>
      </c>
      <c r="E35" s="1122">
        <v>6613.300560613874</v>
      </c>
      <c r="F35" s="1122">
        <v>8604</v>
      </c>
      <c r="G35" s="1122">
        <v>205260.83010193022</v>
      </c>
      <c r="H35" s="1122">
        <v>49709.07992743775</v>
      </c>
      <c r="J35" s="65"/>
    </row>
    <row r="36" spans="1:10" ht="15.75" customHeight="1">
      <c r="A36" s="668">
        <v>2015</v>
      </c>
      <c r="B36" s="1112">
        <v>329744.877289975</v>
      </c>
      <c r="C36" s="1122">
        <v>3630.1094106849309</v>
      </c>
      <c r="D36" s="1122">
        <v>40343.215449121206</v>
      </c>
      <c r="E36" s="1122">
        <v>10212.512908756695</v>
      </c>
      <c r="F36" s="1122">
        <v>9144</v>
      </c>
      <c r="G36" s="1122">
        <v>213724.64011780583</v>
      </c>
      <c r="H36" s="1122">
        <v>52690.39940360633</v>
      </c>
      <c r="J36" s="65"/>
    </row>
    <row r="37" spans="1:10" ht="15.75" customHeight="1">
      <c r="A37" s="797">
        <v>2016</v>
      </c>
      <c r="B37" s="1112">
        <v>345476.42243455804</v>
      </c>
      <c r="C37" s="1122">
        <v>3638.5491912328771</v>
      </c>
      <c r="D37" s="1122">
        <v>43703.094187526396</v>
      </c>
      <c r="E37" s="1122">
        <v>11899.815834223376</v>
      </c>
      <c r="F37" s="1122">
        <v>9576.0251599999992</v>
      </c>
      <c r="G37" s="1122">
        <v>224618.53595331698</v>
      </c>
      <c r="H37" s="1122">
        <v>52040.402108258466</v>
      </c>
      <c r="J37" s="65"/>
    </row>
    <row r="38" spans="1:10" ht="15.75" customHeight="1">
      <c r="A38" s="850">
        <v>2017</v>
      </c>
      <c r="B38" s="1112">
        <v>357330.66670651676</v>
      </c>
      <c r="C38" s="1122">
        <v>3748.157976986301</v>
      </c>
      <c r="D38" s="1122">
        <v>43775.343275619598</v>
      </c>
      <c r="E38" s="1122">
        <v>16647.942275229354</v>
      </c>
      <c r="F38" s="1122">
        <v>9756.0857808000001</v>
      </c>
      <c r="G38" s="1122">
        <v>228395.14217443811</v>
      </c>
      <c r="H38" s="1122">
        <v>55007.995223443409</v>
      </c>
      <c r="J38" s="65"/>
    </row>
    <row r="39" spans="1:10" ht="15.75" customHeight="1">
      <c r="A39" s="850">
        <v>2018</v>
      </c>
      <c r="B39" s="1112">
        <v>360560.92743436818</v>
      </c>
      <c r="C39" s="1122">
        <v>3902.5120462744289</v>
      </c>
      <c r="D39" s="1122">
        <v>38304.537088662</v>
      </c>
      <c r="E39" s="1122">
        <v>16564.442443466694</v>
      </c>
      <c r="F39" s="1122">
        <v>53153.924800000001</v>
      </c>
      <c r="G39" s="1122">
        <v>233150.42310909447</v>
      </c>
      <c r="H39" s="1122">
        <v>15485.087946870513</v>
      </c>
      <c r="J39" s="65"/>
    </row>
    <row r="40" spans="1:10" ht="15.75" customHeight="1">
      <c r="A40" s="850">
        <v>2019</v>
      </c>
      <c r="B40" s="1015">
        <v>375733.63182772952</v>
      </c>
      <c r="C40" s="1015">
        <v>3743.9278705032589</v>
      </c>
      <c r="D40" s="1015">
        <v>42931.005510571209</v>
      </c>
      <c r="E40" s="1015">
        <v>17981.040660348521</v>
      </c>
      <c r="F40" s="1015">
        <v>53786.785363380281</v>
      </c>
      <c r="G40" s="1015">
        <v>240306.16968692205</v>
      </c>
      <c r="H40" s="1015">
        <v>16984.702736004241</v>
      </c>
      <c r="J40" s="65"/>
    </row>
    <row r="41" spans="1:10" ht="15.75" customHeight="1">
      <c r="A41" s="850">
        <v>2020</v>
      </c>
      <c r="B41" s="1122">
        <v>389564.14642949071</v>
      </c>
      <c r="C41" s="1122">
        <v>3646.6166419597598</v>
      </c>
      <c r="D41" s="1122">
        <v>40065.055598390398</v>
      </c>
      <c r="E41" s="1122">
        <v>17559.459273562108</v>
      </c>
      <c r="F41" s="1122">
        <v>57483.816800000001</v>
      </c>
      <c r="G41" s="1122">
        <v>252438.56408331046</v>
      </c>
      <c r="H41" s="1122">
        <v>18370.634032268033</v>
      </c>
      <c r="J41" s="65"/>
    </row>
    <row r="42" spans="1:10" ht="15.75" customHeight="1">
      <c r="A42" s="850">
        <v>2021</v>
      </c>
      <c r="B42" s="1122">
        <v>395748.57527473127</v>
      </c>
      <c r="C42" s="1122">
        <v>3588.6084628532976</v>
      </c>
      <c r="D42" s="1122">
        <v>41111.105558994001</v>
      </c>
      <c r="E42" s="1122">
        <v>14666.556954252381</v>
      </c>
      <c r="F42" s="1122">
        <v>57620.314199999993</v>
      </c>
      <c r="G42" s="1122">
        <v>258255.89634106882</v>
      </c>
      <c r="H42" s="1122">
        <v>20506.093757562776</v>
      </c>
      <c r="J42" s="65"/>
    </row>
    <row r="43" spans="1:10" ht="15.75" customHeight="1">
      <c r="A43" s="850">
        <v>2022</v>
      </c>
      <c r="B43" s="1122">
        <v>399941.51453905925</v>
      </c>
      <c r="C43" s="1122">
        <v>3624.7160970967711</v>
      </c>
      <c r="D43" s="1122">
        <v>37511.017411334404</v>
      </c>
      <c r="E43" s="1122">
        <v>16464.826655764511</v>
      </c>
      <c r="F43" s="1122">
        <v>67632.887042553193</v>
      </c>
      <c r="G43" s="1122">
        <v>251623.0892038398</v>
      </c>
      <c r="H43" s="1122">
        <v>23084.978128470571</v>
      </c>
      <c r="J43" s="65"/>
    </row>
  </sheetData>
  <mergeCells count="2">
    <mergeCell ref="C3:H3"/>
    <mergeCell ref="C28:H28"/>
  </mergeCells>
  <conditionalFormatting sqref="A34:A43">
    <cfRule type="cellIs" dxfId="174" priority="1" stopIfTrue="1" operator="equal">
      <formula>0</formula>
    </cfRule>
  </conditionalFormatting>
  <conditionalFormatting sqref="A1:GQ5 A6:I33 B34:I37 B38:F38 H38:I38 A44:GQ1006">
    <cfRule type="cellIs" dxfId="173" priority="10" stopIfTrue="1" operator="equal">
      <formula>0</formula>
    </cfRule>
  </conditionalFormatting>
  <conditionalFormatting sqref="B39:I43">
    <cfRule type="cellIs" dxfId="172" priority="2" stopIfTrue="1" operator="equal">
      <formula>0</formula>
    </cfRule>
  </conditionalFormatting>
  <conditionalFormatting sqref="J6:GQ43">
    <cfRule type="cellIs" dxfId="171" priority="5" stopIfTrue="1" operator="equal">
      <formula>0</formula>
    </cfRule>
  </conditionalFormatting>
  <pageMargins left="0.78740157480314965" right="0.78740157480314965" top="0.78740157480314965" bottom="0.78740157480314965" header="0.51181102362204722" footer="0.51181102362204722"/>
  <pageSetup paperSize="9" fitToWidth="0" fitToHeight="0" orientation="landscape" r:id="rId1"/>
  <headerFooter alignWithMargins="0">
    <oddFooter>&amp;L&amp;"Arial,Standard"&amp;10Stand: 18.01.2025&amp;C&amp;"Arial,Standard"&amp;10Bayerisches Landesamt für Statistik - Energiebilanz 2022&amp;R&amp;"Arial,Standard"&amp;10&amp;P von &amp;N</oddFooter>
  </headerFooter>
  <rowBreaks count="1" manualBreakCount="1">
    <brk id="25" max="8"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9">
    <tabColor rgb="FFEDF082"/>
  </sheetPr>
  <dimension ref="A1:D36"/>
  <sheetViews>
    <sheetView view="pageBreakPreview" zoomScaleNormal="100" zoomScaleSheetLayoutView="100" workbookViewId="0"/>
  </sheetViews>
  <sheetFormatPr baseColWidth="10" defaultColWidth="11.453125" defaultRowHeight="15.75" customHeight="1"/>
  <cols>
    <col min="1" max="1" width="50" style="201" customWidth="1"/>
    <col min="2" max="4" width="25.7265625" style="201" customWidth="1"/>
    <col min="5" max="16384" width="11.453125" style="201"/>
  </cols>
  <sheetData>
    <row r="1" spans="1:4" ht="15.75" customHeight="1">
      <c r="A1" s="508" t="s">
        <v>747</v>
      </c>
      <c r="B1" s="512"/>
      <c r="C1" s="509"/>
      <c r="D1" s="509"/>
    </row>
    <row r="2" spans="1:4" ht="15.75" customHeight="1">
      <c r="A2" s="29"/>
      <c r="B2" s="29"/>
      <c r="C2" s="29"/>
      <c r="D2" s="29"/>
    </row>
    <row r="3" spans="1:4" ht="31.5" customHeight="1">
      <c r="A3" s="565"/>
      <c r="B3" s="273" t="s">
        <v>9</v>
      </c>
      <c r="C3" s="272" t="s">
        <v>243</v>
      </c>
      <c r="D3" s="271" t="s">
        <v>244</v>
      </c>
    </row>
    <row r="4" spans="1:4" ht="15.75" customHeight="1">
      <c r="A4" s="566"/>
      <c r="B4" s="276" t="s">
        <v>17</v>
      </c>
      <c r="C4" s="277" t="s">
        <v>5</v>
      </c>
      <c r="D4" s="14"/>
    </row>
    <row r="5" spans="1:4" ht="15.75" customHeight="1">
      <c r="A5" s="57" t="s">
        <v>232</v>
      </c>
      <c r="B5" s="986">
        <v>151193.79999999999</v>
      </c>
      <c r="C5" s="984">
        <v>60.087411087111299</v>
      </c>
      <c r="D5" s="984">
        <v>37.803977457617506</v>
      </c>
    </row>
    <row r="6" spans="1:4" ht="15.75" customHeight="1">
      <c r="A6" s="57" t="s">
        <v>239</v>
      </c>
      <c r="B6" s="1112">
        <v>101961.34999999999</v>
      </c>
      <c r="C6" s="984">
        <v>40.521460221562229</v>
      </c>
      <c r="D6" s="984">
        <v>25.494065080368696</v>
      </c>
    </row>
    <row r="7" spans="1:4" ht="15.75" customHeight="1">
      <c r="A7" s="57" t="s">
        <v>240</v>
      </c>
      <c r="B7" s="1112">
        <v>651</v>
      </c>
      <c r="C7" s="984">
        <v>0.25872029552606957</v>
      </c>
      <c r="D7" s="984">
        <v>0.16277379975176892</v>
      </c>
    </row>
    <row r="8" spans="1:4" ht="15.75" customHeight="1">
      <c r="A8" s="57" t="s">
        <v>241</v>
      </c>
      <c r="B8" s="1112">
        <v>11113.6</v>
      </c>
      <c r="C8" s="984">
        <v>4.4167647870330669</v>
      </c>
      <c r="D8" s="984">
        <v>2.7788062994182163</v>
      </c>
    </row>
    <row r="9" spans="1:4" ht="15.75" customHeight="1">
      <c r="A9" s="57" t="s">
        <v>242</v>
      </c>
      <c r="B9" s="1112">
        <v>37467.85</v>
      </c>
      <c r="C9" s="984">
        <v>14.890465782989931</v>
      </c>
      <c r="D9" s="984">
        <v>9.3683322780788245</v>
      </c>
    </row>
    <row r="10" spans="1:4" ht="15.75" customHeight="1">
      <c r="A10" s="57" t="s">
        <v>25</v>
      </c>
      <c r="B10" s="987">
        <v>14264.143</v>
      </c>
      <c r="C10" s="984">
        <v>5.6688529836960315</v>
      </c>
      <c r="D10" s="984">
        <v>3.5665572293588266</v>
      </c>
    </row>
    <row r="11" spans="1:4" ht="15.75" customHeight="1">
      <c r="A11" s="57" t="s">
        <v>790</v>
      </c>
      <c r="B11" s="987">
        <v>22147.959011246759</v>
      </c>
      <c r="C11" s="984">
        <v>8.8020376354670322</v>
      </c>
      <c r="D11" s="984">
        <v>5.5377994546959535</v>
      </c>
    </row>
    <row r="12" spans="1:4" ht="15.75" customHeight="1">
      <c r="A12" s="57" t="s">
        <v>230</v>
      </c>
      <c r="B12" s="987">
        <v>567.20065263157892</v>
      </c>
      <c r="C12" s="984">
        <v>0.22541677491769835</v>
      </c>
      <c r="D12" s="984">
        <v>0.14182089930956263</v>
      </c>
    </row>
    <row r="13" spans="1:4" ht="15.75" customHeight="1">
      <c r="A13" s="57" t="s">
        <v>233</v>
      </c>
      <c r="B13" s="987">
        <v>61158.21453996146</v>
      </c>
      <c r="C13" s="984">
        <v>24.305485928764352</v>
      </c>
      <c r="D13" s="984">
        <v>15.291789503384651</v>
      </c>
    </row>
    <row r="14" spans="1:4" ht="15.75" customHeight="1">
      <c r="A14" s="57" t="s">
        <v>231</v>
      </c>
      <c r="B14" s="987">
        <v>2291.7719999999999</v>
      </c>
      <c r="C14" s="984">
        <v>0.91079559004358135</v>
      </c>
      <c r="D14" s="984">
        <v>0.57302678433903365</v>
      </c>
    </row>
    <row r="15" spans="1:4" ht="15.75" customHeight="1">
      <c r="A15" s="103" t="s">
        <v>0</v>
      </c>
      <c r="B15" s="978">
        <v>251623.0892038398</v>
      </c>
      <c r="C15" s="988">
        <v>100</v>
      </c>
      <c r="D15" s="988">
        <v>62.914971328705541</v>
      </c>
    </row>
    <row r="16" spans="1:4" ht="15.75" customHeight="1">
      <c r="A16" s="61"/>
      <c r="B16" s="255"/>
      <c r="C16" s="256"/>
      <c r="D16" s="256"/>
    </row>
    <row r="17" spans="1:4" ht="15.75" customHeight="1">
      <c r="A17" s="108"/>
      <c r="B17" s="258"/>
      <c r="C17" s="259"/>
      <c r="D17" s="260"/>
    </row>
    <row r="18" spans="1:4" ht="15.75" customHeight="1">
      <c r="A18" s="108"/>
      <c r="B18" s="1288"/>
      <c r="C18" s="1288"/>
      <c r="D18" s="1288"/>
    </row>
    <row r="19" spans="1:4" ht="15.75" customHeight="1">
      <c r="A19" s="31"/>
      <c r="B19" s="29"/>
      <c r="C19" s="31"/>
      <c r="D19" s="31"/>
    </row>
    <row r="20" spans="1:4" ht="15.75" customHeight="1">
      <c r="A20" s="244"/>
      <c r="B20" s="244"/>
      <c r="C20" s="31"/>
      <c r="D20" s="31"/>
    </row>
    <row r="33" spans="1:4" ht="15.75" customHeight="1">
      <c r="D33" s="254"/>
    </row>
    <row r="35" spans="1:4" ht="15.75" customHeight="1">
      <c r="D35" s="254"/>
    </row>
    <row r="36" spans="1:4" ht="15.75" customHeight="1">
      <c r="A36" s="65"/>
    </row>
  </sheetData>
  <conditionalFormatting sqref="A1:GQ999">
    <cfRule type="cellIs" dxfId="170"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2">
    <tabColor rgb="FFEDF082"/>
  </sheetPr>
  <dimension ref="A1:F33"/>
  <sheetViews>
    <sheetView view="pageBreakPreview" zoomScaleNormal="100" zoomScaleSheetLayoutView="100" workbookViewId="0"/>
  </sheetViews>
  <sheetFormatPr baseColWidth="10" defaultColWidth="11.453125" defaultRowHeight="15.75" customHeight="1"/>
  <cols>
    <col min="1" max="1" width="35.7265625" style="13" customWidth="1"/>
    <col min="2" max="6" width="17.81640625" style="13" customWidth="1"/>
    <col min="7" max="16384" width="11.453125" style="13"/>
  </cols>
  <sheetData>
    <row r="1" spans="1:6" ht="15.75" customHeight="1">
      <c r="A1" s="508" t="s">
        <v>748</v>
      </c>
      <c r="B1" s="512"/>
      <c r="C1" s="509"/>
      <c r="D1" s="509"/>
      <c r="E1" s="509"/>
      <c r="F1" s="509"/>
    </row>
    <row r="2" spans="1:6" ht="15.75" customHeight="1">
      <c r="A2" s="510"/>
      <c r="B2" s="510"/>
      <c r="C2" s="510"/>
      <c r="D2" s="510"/>
      <c r="E2" s="510"/>
      <c r="F2" s="510"/>
    </row>
    <row r="3" spans="1:6" ht="15.75" customHeight="1">
      <c r="A3" s="563"/>
      <c r="B3" s="277" t="s">
        <v>255</v>
      </c>
      <c r="C3" s="14"/>
      <c r="D3" s="14"/>
      <c r="E3" s="14"/>
      <c r="F3" s="14"/>
    </row>
    <row r="4" spans="1:6" ht="15.75" customHeight="1">
      <c r="A4" s="563"/>
      <c r="B4" s="298">
        <v>2021</v>
      </c>
      <c r="C4" s="299">
        <v>2022</v>
      </c>
      <c r="D4" s="275">
        <v>2021</v>
      </c>
      <c r="E4" s="300">
        <v>2022</v>
      </c>
      <c r="F4" s="6" t="s">
        <v>55</v>
      </c>
    </row>
    <row r="5" spans="1:6" ht="15.75" customHeight="1">
      <c r="A5" s="564"/>
      <c r="B5" s="277" t="s">
        <v>17</v>
      </c>
      <c r="C5" s="301"/>
      <c r="D5" s="277" t="s">
        <v>5</v>
      </c>
      <c r="E5" s="14"/>
      <c r="F5" s="14"/>
    </row>
    <row r="6" spans="1:6" ht="15.75" customHeight="1">
      <c r="A6" s="864" t="s">
        <v>4</v>
      </c>
      <c r="B6" s="983">
        <v>7437.1189999999997</v>
      </c>
      <c r="C6" s="983">
        <v>6709.1610000000001</v>
      </c>
      <c r="D6" s="984">
        <v>0.53440349034740231</v>
      </c>
      <c r="E6" s="984">
        <v>0.48294129897149357</v>
      </c>
      <c r="F6" s="984">
        <v>-9.7881720058533404</v>
      </c>
    </row>
    <row r="7" spans="1:6" ht="15.75" customHeight="1">
      <c r="A7" s="853" t="s">
        <v>3</v>
      </c>
      <c r="B7" s="983">
        <v>8196.9291480109987</v>
      </c>
      <c r="C7" s="983">
        <v>7620.4267156129999</v>
      </c>
      <c r="D7" s="984">
        <v>0.58900059913354041</v>
      </c>
      <c r="E7" s="984">
        <v>0.54853636345218348</v>
      </c>
      <c r="F7" s="984">
        <v>-7.0331513422668479</v>
      </c>
    </row>
    <row r="8" spans="1:6" ht="15.75" customHeight="1">
      <c r="A8" s="853" t="s">
        <v>186</v>
      </c>
      <c r="B8" s="983">
        <v>509244.92271319532</v>
      </c>
      <c r="C8" s="983">
        <v>550667.03636640171</v>
      </c>
      <c r="D8" s="984">
        <v>36.592431039442118</v>
      </c>
      <c r="E8" s="984">
        <v>39.638317495074674</v>
      </c>
      <c r="F8" s="984">
        <v>8.1340258499808584</v>
      </c>
    </row>
    <row r="9" spans="1:6" ht="15.75" customHeight="1">
      <c r="A9" s="853" t="s">
        <v>2</v>
      </c>
      <c r="B9" s="983">
        <v>310257.75081257371</v>
      </c>
      <c r="C9" s="983">
        <v>277002.30780083069</v>
      </c>
      <c r="D9" s="984">
        <v>22.293958849061575</v>
      </c>
      <c r="E9" s="984">
        <v>19.939282176629039</v>
      </c>
      <c r="F9" s="984">
        <v>-10.718650194764223</v>
      </c>
    </row>
    <row r="10" spans="1:6" ht="15.75" customHeight="1">
      <c r="A10" s="853" t="s">
        <v>1</v>
      </c>
      <c r="B10" s="983">
        <v>191273.72480930347</v>
      </c>
      <c r="C10" s="983">
        <v>189884.50887708971</v>
      </c>
      <c r="D10" s="984">
        <v>13.74421279931655</v>
      </c>
      <c r="E10" s="984">
        <v>13.668336677516876</v>
      </c>
      <c r="F10" s="984">
        <v>-0.72629731741710657</v>
      </c>
    </row>
    <row r="11" spans="1:6" ht="15.75" customHeight="1">
      <c r="A11" s="853" t="s">
        <v>34</v>
      </c>
      <c r="B11" s="983">
        <v>279246.20134680002</v>
      </c>
      <c r="C11" s="983">
        <v>278358.38255160005</v>
      </c>
      <c r="D11" s="984">
        <v>20.065585163553713</v>
      </c>
      <c r="E11" s="984">
        <v>20.036895648960229</v>
      </c>
      <c r="F11" s="984">
        <v>-0.31793406353176579</v>
      </c>
    </row>
    <row r="12" spans="1:6" ht="15.75" customHeight="1">
      <c r="A12" s="853" t="s">
        <v>36</v>
      </c>
      <c r="B12" s="983">
        <v>62673.332799999996</v>
      </c>
      <c r="C12" s="983">
        <v>56580.619309907888</v>
      </c>
      <c r="D12" s="984">
        <v>4.5034707391429842</v>
      </c>
      <c r="E12" s="984">
        <v>4.0728069852755784</v>
      </c>
      <c r="F12" s="984">
        <v>-9.721381037027129</v>
      </c>
    </row>
    <row r="13" spans="1:6" ht="15.75" customHeight="1">
      <c r="A13" s="853" t="s">
        <v>156</v>
      </c>
      <c r="B13" s="983">
        <v>23337.389500000001</v>
      </c>
      <c r="C13" s="983">
        <v>22406.644699999997</v>
      </c>
      <c r="D13" s="984">
        <v>1.6769373200021163</v>
      </c>
      <c r="E13" s="984">
        <v>1.6128833541199459</v>
      </c>
      <c r="F13" s="984">
        <v>-3.9882129918601379</v>
      </c>
    </row>
    <row r="14" spans="1:6" ht="15.75" customHeight="1">
      <c r="A14" s="863" t="s">
        <v>0</v>
      </c>
      <c r="B14" s="963">
        <v>1391667.3701298835</v>
      </c>
      <c r="C14" s="963">
        <v>1389229.0873214428</v>
      </c>
      <c r="D14" s="988">
        <v>100</v>
      </c>
      <c r="E14" s="988">
        <v>100</v>
      </c>
      <c r="F14" s="988">
        <v>-0.17520586174360631</v>
      </c>
    </row>
    <row r="15" spans="1:6" ht="15.75" customHeight="1">
      <c r="A15" s="853" t="s">
        <v>249</v>
      </c>
      <c r="B15" s="983">
        <v>320101.4049772466</v>
      </c>
      <c r="C15" s="983">
        <v>301738.66488614952</v>
      </c>
      <c r="D15" s="984">
        <v>23.001286934490079</v>
      </c>
      <c r="E15" s="984">
        <v>21.719863746009558</v>
      </c>
      <c r="F15" s="984">
        <v>-5.7365384236293266</v>
      </c>
    </row>
    <row r="16" spans="1:6" ht="15.75" customHeight="1">
      <c r="A16" s="853" t="s">
        <v>174</v>
      </c>
      <c r="B16" s="983">
        <v>390311.17523887474</v>
      </c>
      <c r="C16" s="983">
        <v>422920.23568453733</v>
      </c>
      <c r="D16" s="984">
        <v>28.046297816298388</v>
      </c>
      <c r="E16" s="984">
        <v>30.442800222385578</v>
      </c>
      <c r="F16" s="984">
        <v>8.3546315131011823</v>
      </c>
    </row>
    <row r="17" spans="1:6" ht="15.75" customHeight="1">
      <c r="A17" s="853" t="s">
        <v>250</v>
      </c>
      <c r="B17" s="983">
        <v>681254.78991376213</v>
      </c>
      <c r="C17" s="983">
        <v>664570.18675075634</v>
      </c>
      <c r="D17" s="984">
        <v>48.952415249211526</v>
      </c>
      <c r="E17" s="984">
        <v>47.837336031604892</v>
      </c>
      <c r="F17" s="984">
        <v>-2.4490988408489329</v>
      </c>
    </row>
    <row r="18" spans="1:6" ht="15.75" customHeight="1">
      <c r="A18" s="99" t="s">
        <v>160</v>
      </c>
      <c r="B18" s="295"/>
      <c r="C18" s="295"/>
      <c r="D18" s="296"/>
      <c r="E18" s="296"/>
      <c r="F18" s="297"/>
    </row>
    <row r="19" spans="1:6" ht="15.75" customHeight="1">
      <c r="A19" s="105" t="s">
        <v>251</v>
      </c>
      <c r="B19" s="295"/>
      <c r="C19" s="295"/>
      <c r="D19" s="296"/>
      <c r="E19" s="296"/>
      <c r="F19" s="296"/>
    </row>
    <row r="20" spans="1:6" ht="15.75" customHeight="1">
      <c r="A20" s="105" t="s">
        <v>465</v>
      </c>
      <c r="B20" s="31"/>
      <c r="C20" s="31"/>
      <c r="D20" s="31"/>
      <c r="E20" s="31"/>
      <c r="F20" s="31"/>
    </row>
    <row r="21" spans="1:6" ht="15.75" customHeight="1">
      <c r="A21" s="105" t="s">
        <v>155</v>
      </c>
      <c r="B21" s="35"/>
      <c r="C21" s="106"/>
      <c r="D21" s="107"/>
      <c r="E21" s="106"/>
      <c r="F21" s="106"/>
    </row>
    <row r="22" spans="1:6" ht="15.75" customHeight="1">
      <c r="A22" s="35" t="s">
        <v>253</v>
      </c>
      <c r="B22" s="35"/>
      <c r="C22" s="294"/>
      <c r="D22" s="107"/>
      <c r="E22" s="294"/>
      <c r="F22" s="294"/>
    </row>
    <row r="23" spans="1:6" ht="15.75" customHeight="1">
      <c r="B23" s="35"/>
      <c r="C23" s="294"/>
      <c r="D23" s="107"/>
      <c r="E23" s="294"/>
      <c r="F23" s="294"/>
    </row>
    <row r="24" spans="1:6" ht="15.75" customHeight="1">
      <c r="A24" s="35"/>
      <c r="B24" s="35"/>
      <c r="C24" s="294"/>
      <c r="D24" s="107"/>
      <c r="E24" s="294"/>
      <c r="F24" s="294"/>
    </row>
    <row r="25" spans="1:6" ht="15.75" customHeight="1">
      <c r="A25" s="951"/>
      <c r="B25" s="951"/>
      <c r="C25" s="951"/>
      <c r="D25" s="951"/>
      <c r="E25" s="951"/>
      <c r="F25" s="951"/>
    </row>
    <row r="26" spans="1:6" ht="15.75" customHeight="1">
      <c r="A26" s="951"/>
      <c r="B26" s="951"/>
      <c r="C26" s="951"/>
      <c r="D26" s="951"/>
      <c r="E26" s="951"/>
      <c r="F26" s="951"/>
    </row>
    <row r="28" spans="1:6" ht="15.75" customHeight="1">
      <c r="C28" s="302"/>
    </row>
    <row r="32" spans="1:6" ht="15.75" customHeight="1">
      <c r="C32"/>
    </row>
    <row r="33" spans="3:3" ht="15.75" customHeight="1">
      <c r="C33"/>
    </row>
  </sheetData>
  <conditionalFormatting sqref="A32:B33 D32:GQ33 A34:GQ1000">
    <cfRule type="cellIs" dxfId="169" priority="2" stopIfTrue="1" operator="equal">
      <formula>0</formula>
    </cfRule>
  </conditionalFormatting>
  <conditionalFormatting sqref="A1:GQ31">
    <cfRule type="cellIs" dxfId="168"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6">
    <tabColor rgb="FFEDF082"/>
  </sheetPr>
  <dimension ref="A1:XFC87"/>
  <sheetViews>
    <sheetView view="pageBreakPreview" zoomScaleNormal="100" zoomScaleSheetLayoutView="100" workbookViewId="0"/>
  </sheetViews>
  <sheetFormatPr baseColWidth="10" defaultColWidth="9.81640625" defaultRowHeight="15.75" customHeight="1"/>
  <cols>
    <col min="1" max="1" width="7.1796875" style="286" customWidth="1"/>
    <col min="2" max="10" width="12.81640625" style="286" customWidth="1"/>
    <col min="12" max="12" width="9.81640625" style="286"/>
    <col min="13" max="13" width="11" style="286" bestFit="1" customWidth="1"/>
    <col min="14" max="16384" width="9.81640625" style="286"/>
  </cols>
  <sheetData>
    <row r="1" spans="1:21" ht="15.75" customHeight="1">
      <c r="A1" s="442" t="s">
        <v>749</v>
      </c>
      <c r="B1" s="513"/>
      <c r="C1" s="513"/>
      <c r="D1" s="513"/>
      <c r="E1" s="287"/>
      <c r="F1" s="287"/>
      <c r="G1" s="287"/>
      <c r="H1" s="287"/>
      <c r="I1" s="287"/>
      <c r="J1" s="287"/>
      <c r="L1" s="287"/>
    </row>
    <row r="3" spans="1:21" ht="15.75" customHeight="1">
      <c r="A3" s="345"/>
      <c r="B3" s="265"/>
      <c r="C3" s="270" t="s">
        <v>11</v>
      </c>
      <c r="D3" s="269"/>
      <c r="E3" s="269"/>
      <c r="F3" s="269"/>
      <c r="G3" s="269"/>
      <c r="H3" s="269"/>
      <c r="I3" s="269"/>
      <c r="J3" s="269"/>
    </row>
    <row r="4" spans="1:21" ht="52">
      <c r="A4" s="346"/>
      <c r="B4" s="264"/>
      <c r="C4" s="312" t="s">
        <v>35</v>
      </c>
      <c r="D4" s="312"/>
      <c r="E4" s="579" t="s">
        <v>463</v>
      </c>
      <c r="F4" s="551" t="s">
        <v>259</v>
      </c>
      <c r="G4" s="549" t="s">
        <v>34</v>
      </c>
      <c r="H4" s="312" t="s">
        <v>19</v>
      </c>
      <c r="I4" s="350"/>
      <c r="J4" s="350"/>
    </row>
    <row r="5" spans="1:21" ht="15.75" customHeight="1">
      <c r="A5" s="347"/>
      <c r="B5" s="348" t="s">
        <v>17</v>
      </c>
      <c r="C5" s="349"/>
      <c r="D5" s="349"/>
      <c r="E5" s="349"/>
      <c r="F5" s="349"/>
      <c r="G5" s="349"/>
      <c r="H5" s="349"/>
      <c r="I5" s="349"/>
      <c r="J5" s="349"/>
    </row>
    <row r="6" spans="1:21" ht="15.75" customHeight="1">
      <c r="A6" s="85">
        <v>1950</v>
      </c>
      <c r="B6" s="310">
        <v>337000</v>
      </c>
      <c r="C6" s="313">
        <v>205000</v>
      </c>
      <c r="D6" s="313"/>
      <c r="E6" s="304">
        <v>23000</v>
      </c>
      <c r="F6" s="306">
        <v>6000</v>
      </c>
      <c r="G6" s="306">
        <v>18000</v>
      </c>
      <c r="H6" s="313">
        <v>85000</v>
      </c>
      <c r="I6" s="618"/>
      <c r="J6" s="618"/>
      <c r="L6" s="65"/>
      <c r="M6" s="1287"/>
      <c r="U6" s="893"/>
    </row>
    <row r="7" spans="1:21" ht="15.75" customHeight="1">
      <c r="A7" s="85">
        <v>1955</v>
      </c>
      <c r="B7" s="311">
        <v>492000</v>
      </c>
      <c r="C7" s="314">
        <v>325000</v>
      </c>
      <c r="D7" s="314"/>
      <c r="E7" s="88">
        <v>62000</v>
      </c>
      <c r="F7" s="308">
        <v>9000</v>
      </c>
      <c r="G7" s="308">
        <v>32000</v>
      </c>
      <c r="H7" s="314">
        <v>64000</v>
      </c>
      <c r="I7" s="314"/>
      <c r="J7" s="314"/>
      <c r="L7" s="65"/>
      <c r="M7" s="1287"/>
      <c r="Q7" s="893"/>
      <c r="R7" s="893"/>
      <c r="S7" s="893"/>
      <c r="T7" s="893"/>
      <c r="U7" s="893"/>
    </row>
    <row r="8" spans="1:21" ht="15.75" customHeight="1">
      <c r="A8" s="85">
        <v>1960</v>
      </c>
      <c r="B8" s="311">
        <v>598000</v>
      </c>
      <c r="C8" s="314">
        <v>299000</v>
      </c>
      <c r="D8" s="314"/>
      <c r="E8" s="88">
        <v>173000</v>
      </c>
      <c r="F8" s="88">
        <v>9000</v>
      </c>
      <c r="G8" s="308">
        <v>44000</v>
      </c>
      <c r="H8" s="314">
        <v>73000</v>
      </c>
      <c r="I8" s="314"/>
      <c r="J8" s="314"/>
      <c r="L8" s="65"/>
      <c r="M8" s="1287"/>
      <c r="Q8" s="893"/>
      <c r="R8" s="893"/>
      <c r="S8" s="893"/>
      <c r="T8" s="893"/>
      <c r="U8" s="893"/>
    </row>
    <row r="9" spans="1:21" ht="15.75" customHeight="1">
      <c r="A9" s="85">
        <v>1965</v>
      </c>
      <c r="B9" s="311">
        <v>736000</v>
      </c>
      <c r="C9" s="314">
        <v>214000</v>
      </c>
      <c r="D9" s="314"/>
      <c r="E9" s="88">
        <v>422000</v>
      </c>
      <c r="F9" s="88">
        <v>23000</v>
      </c>
      <c r="G9" s="308">
        <v>62000</v>
      </c>
      <c r="H9" s="314">
        <v>15000</v>
      </c>
      <c r="I9" s="314"/>
      <c r="J9" s="314"/>
      <c r="L9" s="65"/>
      <c r="M9" s="1287"/>
      <c r="Q9" s="893"/>
      <c r="R9" s="893"/>
      <c r="S9" s="893"/>
      <c r="T9" s="893"/>
      <c r="U9" s="893"/>
    </row>
    <row r="10" spans="1:21" ht="15.75" customHeight="1">
      <c r="A10" s="85">
        <v>1970</v>
      </c>
      <c r="B10" s="311">
        <v>952590</v>
      </c>
      <c r="C10" s="314">
        <v>115000</v>
      </c>
      <c r="D10" s="314"/>
      <c r="E10" s="88">
        <v>658000</v>
      </c>
      <c r="F10" s="88">
        <v>54000</v>
      </c>
      <c r="G10" s="308">
        <v>102000</v>
      </c>
      <c r="H10" s="314">
        <v>23000</v>
      </c>
      <c r="I10" s="314"/>
      <c r="J10" s="314"/>
      <c r="L10" s="65"/>
      <c r="M10" s="1287"/>
      <c r="Q10" s="893"/>
      <c r="R10" s="893"/>
      <c r="S10" s="893"/>
      <c r="T10" s="893"/>
      <c r="U10" s="893"/>
    </row>
    <row r="11" spans="1:21" ht="15.75" customHeight="1">
      <c r="A11" s="85">
        <v>1971</v>
      </c>
      <c r="B11" s="311">
        <v>980381.90800000005</v>
      </c>
      <c r="C11" s="314">
        <v>79131.600000000006</v>
      </c>
      <c r="D11" s="314"/>
      <c r="E11" s="88">
        <v>712184.4</v>
      </c>
      <c r="F11" s="88">
        <v>58616</v>
      </c>
      <c r="G11" s="308">
        <v>108439.6</v>
      </c>
      <c r="H11" s="314">
        <v>23446.400000000001</v>
      </c>
      <c r="I11" s="314"/>
      <c r="J11" s="314"/>
      <c r="L11" s="65"/>
      <c r="M11" s="1287"/>
      <c r="Q11" s="893"/>
      <c r="R11" s="893"/>
      <c r="S11" s="893"/>
      <c r="T11" s="893"/>
      <c r="U11" s="893"/>
    </row>
    <row r="12" spans="1:21" ht="15.75" customHeight="1">
      <c r="A12" s="85">
        <v>1972</v>
      </c>
      <c r="B12" s="311">
        <v>1035568.872</v>
      </c>
      <c r="C12" s="314">
        <v>64477.600000000013</v>
      </c>
      <c r="D12" s="314"/>
      <c r="E12" s="88">
        <v>750284.80000000005</v>
      </c>
      <c r="F12" s="88">
        <v>73270</v>
      </c>
      <c r="G12" s="308">
        <v>117232</v>
      </c>
      <c r="H12" s="314">
        <v>26377.200000000001</v>
      </c>
      <c r="I12" s="314"/>
      <c r="J12" s="314"/>
      <c r="L12" s="65"/>
      <c r="M12" s="1287"/>
      <c r="Q12" s="893"/>
      <c r="R12" s="893"/>
      <c r="S12" s="893"/>
      <c r="T12" s="893"/>
      <c r="U12" s="893"/>
    </row>
    <row r="13" spans="1:21" ht="15.75" customHeight="1">
      <c r="A13" s="85">
        <v>1973</v>
      </c>
      <c r="B13" s="311">
        <v>1070972.936</v>
      </c>
      <c r="C13" s="314">
        <v>64477.600000000013</v>
      </c>
      <c r="D13" s="314"/>
      <c r="E13" s="88">
        <v>767869.6</v>
      </c>
      <c r="F13" s="88">
        <v>84993.2</v>
      </c>
      <c r="G13" s="308">
        <v>126024.4</v>
      </c>
      <c r="H13" s="314">
        <v>26377.200000000001</v>
      </c>
      <c r="I13" s="314"/>
      <c r="J13" s="314"/>
      <c r="L13" s="65"/>
      <c r="M13" s="1287"/>
      <c r="Q13" s="893"/>
      <c r="R13" s="893"/>
      <c r="S13" s="893"/>
      <c r="T13" s="893"/>
      <c r="U13" s="893"/>
    </row>
    <row r="14" spans="1:21" ht="15.75" customHeight="1">
      <c r="A14" s="85">
        <v>1974</v>
      </c>
      <c r="B14" s="311">
        <v>1061506.452</v>
      </c>
      <c r="C14" s="314">
        <v>64477.600000000013</v>
      </c>
      <c r="D14" s="314"/>
      <c r="E14" s="88">
        <v>759077.2</v>
      </c>
      <c r="F14" s="88">
        <v>84993.2</v>
      </c>
      <c r="G14" s="308">
        <v>128955.20000000003</v>
      </c>
      <c r="H14" s="314">
        <v>23446.400000000001</v>
      </c>
      <c r="I14" s="314"/>
      <c r="J14" s="314"/>
      <c r="L14" s="65"/>
      <c r="M14" s="1287"/>
      <c r="Q14" s="893"/>
      <c r="R14" s="893"/>
      <c r="S14" s="893"/>
      <c r="T14" s="893"/>
      <c r="U14" s="893"/>
    </row>
    <row r="15" spans="1:21" ht="15.75" customHeight="1">
      <c r="A15" s="85">
        <v>1975</v>
      </c>
      <c r="B15" s="311">
        <v>1042582</v>
      </c>
      <c r="C15" s="314">
        <v>50000</v>
      </c>
      <c r="D15" s="314"/>
      <c r="E15" s="88">
        <v>751000</v>
      </c>
      <c r="F15" s="88">
        <v>89000</v>
      </c>
      <c r="G15" s="308">
        <v>131000</v>
      </c>
      <c r="H15" s="314">
        <v>22000</v>
      </c>
      <c r="I15" s="314"/>
      <c r="J15" s="314"/>
      <c r="L15" s="65"/>
      <c r="M15" s="1287"/>
      <c r="Q15" s="893"/>
      <c r="R15" s="893"/>
      <c r="S15" s="893"/>
      <c r="T15" s="893"/>
      <c r="U15" s="893"/>
    </row>
    <row r="16" spans="1:21" ht="15.75" customHeight="1">
      <c r="A16" s="85">
        <v>1976</v>
      </c>
      <c r="B16" s="311">
        <v>1162472.5120000001</v>
      </c>
      <c r="C16" s="314">
        <v>44000</v>
      </c>
      <c r="D16" s="314"/>
      <c r="E16" s="88">
        <v>838000</v>
      </c>
      <c r="F16" s="88">
        <v>117000</v>
      </c>
      <c r="G16" s="308">
        <v>141000</v>
      </c>
      <c r="H16" s="314">
        <v>23000</v>
      </c>
      <c r="I16" s="314"/>
      <c r="J16" s="314"/>
      <c r="L16" s="65"/>
      <c r="M16" s="1287"/>
      <c r="Q16" s="893"/>
      <c r="R16" s="893"/>
      <c r="S16" s="893"/>
      <c r="T16" s="893"/>
      <c r="U16" s="893"/>
    </row>
    <row r="17" spans="1:21" ht="15.75" customHeight="1">
      <c r="A17" s="85">
        <v>1977</v>
      </c>
      <c r="B17" s="311">
        <v>1156991.9160000002</v>
      </c>
      <c r="C17" s="314">
        <v>41000</v>
      </c>
      <c r="D17" s="314"/>
      <c r="E17" s="88">
        <v>829000</v>
      </c>
      <c r="F17" s="88">
        <v>120000</v>
      </c>
      <c r="G17" s="308">
        <v>144000</v>
      </c>
      <c r="H17" s="314">
        <v>23000</v>
      </c>
      <c r="I17" s="314"/>
      <c r="J17" s="314"/>
      <c r="L17" s="65"/>
      <c r="M17" s="1287"/>
      <c r="Q17" s="893"/>
      <c r="R17" s="893"/>
      <c r="S17" s="893"/>
      <c r="T17" s="893"/>
      <c r="U17" s="893"/>
    </row>
    <row r="18" spans="1:21" ht="15.75" customHeight="1">
      <c r="A18" s="85">
        <v>1978</v>
      </c>
      <c r="B18" s="311">
        <v>1167542.46</v>
      </c>
      <c r="C18" s="314">
        <v>41000</v>
      </c>
      <c r="D18" s="314"/>
      <c r="E18" s="88">
        <v>818000</v>
      </c>
      <c r="F18" s="88">
        <v>133000</v>
      </c>
      <c r="G18" s="308">
        <v>153000</v>
      </c>
      <c r="H18" s="314">
        <v>23000</v>
      </c>
      <c r="I18" s="314"/>
      <c r="J18" s="314"/>
      <c r="L18" s="65"/>
      <c r="M18" s="1287"/>
      <c r="Q18" s="893"/>
      <c r="R18" s="893"/>
      <c r="S18" s="893"/>
      <c r="T18" s="893"/>
      <c r="U18" s="893"/>
    </row>
    <row r="19" spans="1:21" ht="15.75" customHeight="1">
      <c r="A19" s="85">
        <v>1979</v>
      </c>
      <c r="B19" s="311">
        <v>1205950</v>
      </c>
      <c r="C19" s="314">
        <v>50000</v>
      </c>
      <c r="D19" s="314"/>
      <c r="E19" s="88">
        <v>828000</v>
      </c>
      <c r="F19" s="88">
        <v>142000</v>
      </c>
      <c r="G19" s="308">
        <v>160000</v>
      </c>
      <c r="H19" s="314">
        <v>26000</v>
      </c>
      <c r="I19" s="314"/>
      <c r="J19" s="314"/>
      <c r="L19" s="65"/>
      <c r="M19" s="1287"/>
      <c r="Q19" s="893"/>
      <c r="R19" s="893"/>
      <c r="S19" s="893"/>
      <c r="T19" s="893"/>
      <c r="U19" s="893"/>
    </row>
    <row r="20" spans="1:21" ht="15.75" customHeight="1">
      <c r="A20" s="99" t="s">
        <v>160</v>
      </c>
      <c r="B20" s="88"/>
      <c r="C20" s="314"/>
      <c r="D20" s="314"/>
      <c r="E20" s="88"/>
      <c r="F20" s="88"/>
      <c r="G20" s="314"/>
      <c r="H20" s="314"/>
      <c r="I20" s="314"/>
      <c r="J20" s="308"/>
      <c r="L20" s="65"/>
      <c r="M20" s="943"/>
    </row>
    <row r="21" spans="1:21" ht="15.75" customHeight="1">
      <c r="A21" s="908" t="s">
        <v>251</v>
      </c>
      <c r="B21" s="1112"/>
      <c r="C21" s="314"/>
      <c r="D21" s="314"/>
      <c r="E21" s="88"/>
      <c r="F21" s="88"/>
      <c r="G21" s="314"/>
      <c r="H21" s="314"/>
      <c r="I21" s="314"/>
      <c r="J21" s="308"/>
      <c r="L21" s="65"/>
      <c r="M21" s="943"/>
    </row>
    <row r="22" spans="1:21" ht="15.75" customHeight="1">
      <c r="A22" s="442" t="s">
        <v>749</v>
      </c>
      <c r="B22" s="513"/>
      <c r="C22" s="513"/>
      <c r="D22" s="513"/>
      <c r="E22" s="287"/>
      <c r="F22" s="287"/>
      <c r="G22" s="287"/>
      <c r="H22" s="287"/>
      <c r="I22" s="287"/>
      <c r="J22" s="287"/>
      <c r="L22" s="65"/>
      <c r="M22" s="943"/>
    </row>
    <row r="23" spans="1:21" ht="15.75" customHeight="1">
      <c r="B23" s="619"/>
      <c r="C23" s="619"/>
      <c r="D23" s="619"/>
      <c r="E23" s="619"/>
      <c r="F23" s="619"/>
      <c r="G23" s="619"/>
      <c r="H23" s="619"/>
      <c r="I23" s="619"/>
      <c r="J23" s="619"/>
      <c r="L23" s="65"/>
      <c r="M23" s="943"/>
    </row>
    <row r="24" spans="1:21" ht="15.75" customHeight="1">
      <c r="A24" s="345"/>
      <c r="B24" s="620"/>
      <c r="C24" s="621" t="s">
        <v>11</v>
      </c>
      <c r="D24" s="622"/>
      <c r="E24" s="622"/>
      <c r="F24" s="622"/>
      <c r="G24" s="622"/>
      <c r="H24" s="622"/>
      <c r="I24" s="622"/>
      <c r="J24" s="622"/>
      <c r="L24" s="65"/>
      <c r="M24" s="943"/>
    </row>
    <row r="25" spans="1:21" ht="52">
      <c r="A25" s="346"/>
      <c r="B25" s="623"/>
      <c r="C25" s="624" t="s">
        <v>35</v>
      </c>
      <c r="D25" s="624"/>
      <c r="E25" s="625" t="s">
        <v>463</v>
      </c>
      <c r="F25" s="625" t="s">
        <v>259</v>
      </c>
      <c r="G25" s="499" t="s">
        <v>34</v>
      </c>
      <c r="H25" s="624" t="s">
        <v>19</v>
      </c>
      <c r="I25" s="626"/>
      <c r="J25" s="626"/>
      <c r="L25" s="65"/>
      <c r="M25" s="943"/>
    </row>
    <row r="26" spans="1:21" ht="15.75" customHeight="1">
      <c r="A26" s="347"/>
      <c r="B26" s="627" t="s">
        <v>17</v>
      </c>
      <c r="C26" s="628"/>
      <c r="D26" s="628"/>
      <c r="E26" s="628"/>
      <c r="F26" s="628"/>
      <c r="G26" s="628"/>
      <c r="H26" s="628"/>
      <c r="I26" s="628"/>
      <c r="J26" s="628"/>
      <c r="L26" s="65"/>
      <c r="M26" s="943"/>
    </row>
    <row r="27" spans="1:21" ht="15.75" customHeight="1">
      <c r="A27" s="85">
        <v>1980</v>
      </c>
      <c r="B27" s="311">
        <v>1168282</v>
      </c>
      <c r="C27" s="314">
        <v>53000</v>
      </c>
      <c r="D27" s="314">
        <v>0</v>
      </c>
      <c r="E27" s="88">
        <v>768000</v>
      </c>
      <c r="F27" s="88">
        <v>153000</v>
      </c>
      <c r="G27" s="308">
        <v>165000</v>
      </c>
      <c r="H27" s="1510">
        <v>29000</v>
      </c>
      <c r="I27" s="1510"/>
      <c r="J27" s="1510"/>
      <c r="L27" s="65"/>
      <c r="M27" s="1287"/>
    </row>
    <row r="28" spans="1:21" ht="15.75" customHeight="1">
      <c r="A28" s="85">
        <v>1981</v>
      </c>
      <c r="B28" s="311">
        <v>1104852</v>
      </c>
      <c r="C28" s="314">
        <v>49700</v>
      </c>
      <c r="D28" s="314">
        <v>0</v>
      </c>
      <c r="E28" s="88">
        <v>705800</v>
      </c>
      <c r="F28" s="88">
        <v>152800</v>
      </c>
      <c r="G28" s="308">
        <v>168100</v>
      </c>
      <c r="H28" s="1509">
        <v>28500</v>
      </c>
      <c r="I28" s="1509"/>
      <c r="J28" s="1509"/>
      <c r="L28" s="65"/>
      <c r="M28" s="1287"/>
    </row>
    <row r="29" spans="1:21" ht="15.75" customHeight="1">
      <c r="A29" s="85">
        <v>1982</v>
      </c>
      <c r="B29" s="311">
        <v>1049986</v>
      </c>
      <c r="C29" s="314">
        <v>52000</v>
      </c>
      <c r="D29" s="314">
        <v>0</v>
      </c>
      <c r="E29" s="88">
        <v>671000</v>
      </c>
      <c r="F29" s="88">
        <v>129199.99999999999</v>
      </c>
      <c r="G29" s="308">
        <v>169300</v>
      </c>
      <c r="H29" s="1509">
        <v>28500</v>
      </c>
      <c r="I29" s="1509"/>
      <c r="J29" s="1509"/>
      <c r="L29" s="65"/>
      <c r="M29" s="1287"/>
    </row>
    <row r="30" spans="1:21" ht="15.75" customHeight="1">
      <c r="A30" s="85">
        <v>1983</v>
      </c>
      <c r="B30" s="311">
        <v>1084932</v>
      </c>
      <c r="C30" s="314">
        <v>48900</v>
      </c>
      <c r="D30" s="314">
        <v>0</v>
      </c>
      <c r="E30" s="88">
        <v>692600</v>
      </c>
      <c r="F30" s="88">
        <v>142400</v>
      </c>
      <c r="G30" s="308">
        <v>173700</v>
      </c>
      <c r="H30" s="1509">
        <v>27300</v>
      </c>
      <c r="I30" s="1509"/>
      <c r="J30" s="1509"/>
      <c r="L30" s="65"/>
      <c r="M30" s="1287"/>
    </row>
    <row r="31" spans="1:21" ht="15.75" customHeight="1">
      <c r="A31" s="85">
        <v>1984</v>
      </c>
      <c r="B31" s="311">
        <v>1127638</v>
      </c>
      <c r="C31" s="314">
        <v>62400</v>
      </c>
      <c r="D31" s="314">
        <v>0</v>
      </c>
      <c r="E31" s="88">
        <v>695400</v>
      </c>
      <c r="F31" s="88">
        <v>159500</v>
      </c>
      <c r="G31" s="308">
        <v>180300</v>
      </c>
      <c r="H31" s="1509">
        <v>30000</v>
      </c>
      <c r="I31" s="1509"/>
      <c r="J31" s="1509"/>
      <c r="L31" s="65"/>
      <c r="M31" s="1287"/>
    </row>
    <row r="32" spans="1:21" ht="15.75" customHeight="1">
      <c r="A32" s="85">
        <v>1985</v>
      </c>
      <c r="B32" s="311">
        <v>1163311</v>
      </c>
      <c r="C32" s="314">
        <v>64000</v>
      </c>
      <c r="D32" s="314">
        <v>0</v>
      </c>
      <c r="E32" s="88">
        <v>683000</v>
      </c>
      <c r="F32" s="88">
        <v>196000</v>
      </c>
      <c r="G32" s="308">
        <v>187000</v>
      </c>
      <c r="H32" s="1509">
        <v>33000</v>
      </c>
      <c r="I32" s="1509"/>
      <c r="J32" s="1509"/>
      <c r="L32" s="65"/>
      <c r="M32" s="1287"/>
    </row>
    <row r="33" spans="1:13" ht="15.75" customHeight="1">
      <c r="A33" s="85">
        <v>1986</v>
      </c>
      <c r="B33" s="311">
        <v>1208466</v>
      </c>
      <c r="C33" s="314">
        <v>52700</v>
      </c>
      <c r="D33" s="314">
        <v>0</v>
      </c>
      <c r="E33" s="88">
        <v>737000</v>
      </c>
      <c r="F33" s="88">
        <v>197400</v>
      </c>
      <c r="G33" s="308">
        <v>189600</v>
      </c>
      <c r="H33" s="1509">
        <v>31800</v>
      </c>
      <c r="I33" s="1509"/>
      <c r="J33" s="1509"/>
      <c r="L33" s="65"/>
      <c r="M33" s="1287"/>
    </row>
    <row r="34" spans="1:13" ht="15.75" customHeight="1">
      <c r="A34" s="85">
        <v>1987</v>
      </c>
      <c r="B34" s="311">
        <v>1199685</v>
      </c>
      <c r="C34" s="314">
        <v>47900</v>
      </c>
      <c r="D34" s="314">
        <v>0</v>
      </c>
      <c r="E34" s="88">
        <v>707900</v>
      </c>
      <c r="F34" s="88">
        <v>212900</v>
      </c>
      <c r="G34" s="308">
        <v>196100</v>
      </c>
      <c r="H34" s="1509">
        <v>34900</v>
      </c>
      <c r="I34" s="1509"/>
      <c r="J34" s="1509"/>
      <c r="L34" s="65"/>
      <c r="M34" s="1287"/>
    </row>
    <row r="35" spans="1:13" ht="15.75" customHeight="1">
      <c r="A35" s="85">
        <v>1988</v>
      </c>
      <c r="B35" s="1112">
        <v>1213616</v>
      </c>
      <c r="C35" s="314">
        <v>46000</v>
      </c>
      <c r="D35" s="314">
        <v>0</v>
      </c>
      <c r="E35" s="1122">
        <v>725700</v>
      </c>
      <c r="F35" s="1122">
        <v>208200</v>
      </c>
      <c r="G35" s="1117">
        <v>201000</v>
      </c>
      <c r="H35" s="1509">
        <v>32700.000000000004</v>
      </c>
      <c r="I35" s="1509"/>
      <c r="J35" s="1509"/>
      <c r="L35" s="65"/>
      <c r="M35" s="1287"/>
    </row>
    <row r="36" spans="1:13" s="619" customFormat="1" ht="15.75" customHeight="1">
      <c r="A36" s="1118">
        <v>1989</v>
      </c>
      <c r="B36" s="1122">
        <v>1157076</v>
      </c>
      <c r="C36" s="314">
        <v>44600</v>
      </c>
      <c r="D36" s="314">
        <v>0</v>
      </c>
      <c r="E36" s="1122">
        <v>654600</v>
      </c>
      <c r="F36" s="1122">
        <v>217300</v>
      </c>
      <c r="G36" s="1117">
        <v>207800</v>
      </c>
      <c r="H36" s="1509">
        <v>32800</v>
      </c>
      <c r="I36" s="1509"/>
      <c r="J36" s="1509"/>
      <c r="K36" s="803"/>
      <c r="L36" s="65"/>
      <c r="M36" s="1287"/>
    </row>
    <row r="37" spans="1:13" ht="15.75" customHeight="1">
      <c r="A37" s="1118">
        <v>1990</v>
      </c>
      <c r="B37" s="987">
        <v>1195515.0909090908</v>
      </c>
      <c r="C37" s="983">
        <v>26497</v>
      </c>
      <c r="D37" s="983">
        <v>10163.000000000002</v>
      </c>
      <c r="E37" s="983">
        <v>699621</v>
      </c>
      <c r="F37" s="983">
        <v>210084</v>
      </c>
      <c r="G37" s="959">
        <v>214095</v>
      </c>
      <c r="H37" s="983">
        <v>11470</v>
      </c>
      <c r="I37" s="959">
        <v>23585</v>
      </c>
      <c r="J37" s="959">
        <v>0</v>
      </c>
      <c r="K37" s="582"/>
      <c r="L37" s="65"/>
      <c r="M37" s="1287"/>
    </row>
    <row r="38" spans="1:13" ht="15.75" customHeight="1">
      <c r="A38" s="85">
        <v>1991</v>
      </c>
      <c r="B38" s="987">
        <v>1261676.8058022566</v>
      </c>
      <c r="C38" s="983">
        <v>23480</v>
      </c>
      <c r="D38" s="983">
        <v>11985</v>
      </c>
      <c r="E38" s="983">
        <v>738851</v>
      </c>
      <c r="F38" s="983">
        <v>226659</v>
      </c>
      <c r="G38" s="959">
        <v>221720</v>
      </c>
      <c r="H38" s="983">
        <v>11052</v>
      </c>
      <c r="I38" s="959">
        <v>27930</v>
      </c>
      <c r="J38" s="959">
        <v>0</v>
      </c>
      <c r="K38" s="582"/>
      <c r="L38" s="65"/>
      <c r="M38" s="1287"/>
    </row>
    <row r="39" spans="1:13" ht="15.75" customHeight="1">
      <c r="A39" s="85">
        <v>1992</v>
      </c>
      <c r="B39" s="987">
        <v>1255390.9999999998</v>
      </c>
      <c r="C39" s="983">
        <v>23971</v>
      </c>
      <c r="D39" s="983">
        <v>12989.804066000001</v>
      </c>
      <c r="E39" s="983">
        <v>727945</v>
      </c>
      <c r="F39" s="983">
        <v>229615.00000000006</v>
      </c>
      <c r="G39" s="959">
        <v>223081</v>
      </c>
      <c r="H39" s="983">
        <v>11027</v>
      </c>
      <c r="I39" s="959">
        <v>26762</v>
      </c>
      <c r="J39" s="959">
        <v>0</v>
      </c>
      <c r="L39" s="65"/>
      <c r="M39" s="1287"/>
    </row>
    <row r="40" spans="1:13" ht="15.75" customHeight="1">
      <c r="A40" s="85">
        <v>1993</v>
      </c>
      <c r="B40" s="987">
        <v>1305414</v>
      </c>
      <c r="C40" s="983">
        <v>21326.000000000015</v>
      </c>
      <c r="D40" s="983">
        <v>10223.522260000002</v>
      </c>
      <c r="E40" s="983">
        <v>772594</v>
      </c>
      <c r="F40" s="983">
        <v>240993.00000000003</v>
      </c>
      <c r="G40" s="959">
        <v>220424</v>
      </c>
      <c r="H40" s="983">
        <v>10710</v>
      </c>
      <c r="I40" s="959">
        <v>29143</v>
      </c>
      <c r="J40" s="959">
        <v>0</v>
      </c>
      <c r="L40" s="65"/>
      <c r="M40" s="1287"/>
    </row>
    <row r="41" spans="1:13" ht="15.75" customHeight="1">
      <c r="A41" s="85">
        <v>1994</v>
      </c>
      <c r="B41" s="987">
        <v>1276485.2</v>
      </c>
      <c r="C41" s="1015">
        <v>21658</v>
      </c>
      <c r="D41" s="1015">
        <v>8982.0674399999989</v>
      </c>
      <c r="E41" s="1015">
        <v>747525</v>
      </c>
      <c r="F41" s="1015">
        <v>235102</v>
      </c>
      <c r="G41" s="1017">
        <v>222934.2</v>
      </c>
      <c r="H41" s="983">
        <v>13445</v>
      </c>
      <c r="I41" s="959">
        <v>26831</v>
      </c>
      <c r="J41" s="959">
        <v>0</v>
      </c>
      <c r="L41" s="65"/>
      <c r="M41" s="1287"/>
    </row>
    <row r="42" spans="1:13" ht="15.75" customHeight="1">
      <c r="A42" s="85">
        <v>1995</v>
      </c>
      <c r="B42" s="987">
        <v>1336947</v>
      </c>
      <c r="C42" s="983">
        <v>21924</v>
      </c>
      <c r="D42" s="983">
        <v>8002.4523900000004</v>
      </c>
      <c r="E42" s="983">
        <v>742701</v>
      </c>
      <c r="F42" s="983">
        <v>258044</v>
      </c>
      <c r="G42" s="959">
        <v>238916</v>
      </c>
      <c r="H42" s="983">
        <v>35777</v>
      </c>
      <c r="I42" s="959">
        <v>31582</v>
      </c>
      <c r="J42" s="959">
        <v>0</v>
      </c>
      <c r="L42" s="65"/>
      <c r="M42" s="1287"/>
    </row>
    <row r="43" spans="1:13" ht="15.75" customHeight="1">
      <c r="A43" s="85">
        <v>1996</v>
      </c>
      <c r="B43" s="987">
        <v>1390970</v>
      </c>
      <c r="C43" s="983">
        <v>20450</v>
      </c>
      <c r="D43" s="983">
        <v>9578.9639999999999</v>
      </c>
      <c r="E43" s="983">
        <v>770499</v>
      </c>
      <c r="F43" s="983">
        <v>282451</v>
      </c>
      <c r="G43" s="959">
        <v>238144</v>
      </c>
      <c r="H43" s="983">
        <v>36686</v>
      </c>
      <c r="I43" s="959">
        <v>33161</v>
      </c>
      <c r="J43" s="959">
        <v>0</v>
      </c>
      <c r="L43" s="65"/>
      <c r="M43" s="1287"/>
    </row>
    <row r="44" spans="1:13" ht="15.75" customHeight="1">
      <c r="A44" s="85">
        <v>1997</v>
      </c>
      <c r="B44" s="987">
        <v>1363902.7758716464</v>
      </c>
      <c r="C44" s="983">
        <v>19323</v>
      </c>
      <c r="D44" s="983">
        <v>7951.5980851999993</v>
      </c>
      <c r="E44" s="983">
        <v>755898</v>
      </c>
      <c r="F44" s="983">
        <v>276208</v>
      </c>
      <c r="G44" s="959">
        <v>239685</v>
      </c>
      <c r="H44" s="983">
        <v>37278.775871646489</v>
      </c>
      <c r="I44" s="959">
        <v>27559</v>
      </c>
      <c r="J44" s="959">
        <v>0</v>
      </c>
      <c r="L44" s="65"/>
      <c r="M44" s="1287"/>
    </row>
    <row r="45" spans="1:13" ht="15.75" customHeight="1">
      <c r="A45" s="85">
        <v>1998</v>
      </c>
      <c r="B45" s="987">
        <v>1384795.4443292164</v>
      </c>
      <c r="C45" s="983">
        <v>18029.149481289216</v>
      </c>
      <c r="D45" s="983">
        <v>5839.3949440000006</v>
      </c>
      <c r="E45" s="983">
        <v>777819.21311653918</v>
      </c>
      <c r="F45" s="983">
        <v>273275.08957560983</v>
      </c>
      <c r="G45" s="959">
        <v>244296.92627999999</v>
      </c>
      <c r="H45" s="983">
        <v>37372.067311578423</v>
      </c>
      <c r="I45" s="959">
        <v>28162.68</v>
      </c>
      <c r="J45" s="959">
        <v>0</v>
      </c>
      <c r="L45" s="65"/>
      <c r="M45" s="1287"/>
    </row>
    <row r="46" spans="1:13" ht="15.75" customHeight="1">
      <c r="A46" s="85">
        <v>1999</v>
      </c>
      <c r="B46" s="987">
        <v>1383227.4859515394</v>
      </c>
      <c r="C46" s="983">
        <v>15809.838168968601</v>
      </c>
      <c r="D46" s="983">
        <v>5149.3799510479002</v>
      </c>
      <c r="E46" s="983">
        <v>756289.92724899994</v>
      </c>
      <c r="F46" s="983">
        <v>287464.27316511219</v>
      </c>
      <c r="G46" s="959">
        <v>250598.25244800004</v>
      </c>
      <c r="H46" s="983">
        <v>38909.207860858223</v>
      </c>
      <c r="I46" s="959">
        <v>29007.16</v>
      </c>
      <c r="J46" s="959">
        <v>0</v>
      </c>
      <c r="L46" s="65"/>
      <c r="M46" s="1287"/>
    </row>
    <row r="47" spans="1:13" s="619" customFormat="1" ht="15.75" customHeight="1">
      <c r="A47" s="99" t="s">
        <v>160</v>
      </c>
      <c r="B47" s="1122"/>
      <c r="C47" s="314"/>
      <c r="D47" s="314"/>
      <c r="E47" s="1122"/>
      <c r="F47" s="1122"/>
      <c r="G47" s="1117"/>
      <c r="H47" s="1159"/>
      <c r="I47" s="1159"/>
      <c r="J47" s="1159"/>
      <c r="K47" s="803"/>
      <c r="L47" s="65"/>
      <c r="M47" s="1287"/>
    </row>
    <row r="48" spans="1:13" s="619" customFormat="1" ht="15.75" customHeight="1">
      <c r="A48" s="908" t="s">
        <v>251</v>
      </c>
      <c r="B48" s="1112"/>
      <c r="C48" s="314"/>
      <c r="D48" s="314"/>
      <c r="E48" s="1122"/>
      <c r="F48" s="1122"/>
      <c r="G48" s="1117"/>
      <c r="H48" s="1159"/>
      <c r="I48" s="1159"/>
      <c r="J48" s="1159"/>
      <c r="K48" s="803"/>
      <c r="L48" s="65"/>
      <c r="M48" s="1287"/>
    </row>
    <row r="49" spans="1:13" ht="15.75" customHeight="1">
      <c r="A49" s="442" t="s">
        <v>749</v>
      </c>
      <c r="B49" s="513"/>
      <c r="C49" s="513"/>
      <c r="D49" s="513"/>
      <c r="E49" s="287"/>
      <c r="F49" s="287"/>
      <c r="G49" s="287"/>
      <c r="H49" s="287"/>
      <c r="I49" s="287"/>
      <c r="J49" s="287"/>
      <c r="L49" s="65"/>
      <c r="M49" s="1287"/>
    </row>
    <row r="50" spans="1:13" ht="15.75" customHeight="1">
      <c r="B50" s="619"/>
      <c r="C50" s="619"/>
      <c r="D50" s="619"/>
      <c r="E50" s="619"/>
      <c r="F50" s="619"/>
      <c r="G50" s="619"/>
      <c r="H50" s="619"/>
      <c r="I50" s="619"/>
      <c r="J50" s="619"/>
      <c r="L50" s="65"/>
      <c r="M50" s="1287"/>
    </row>
    <row r="51" spans="1:13" ht="15.75" customHeight="1">
      <c r="A51" s="345"/>
      <c r="B51" s="620"/>
      <c r="C51" s="621" t="s">
        <v>11</v>
      </c>
      <c r="D51" s="622"/>
      <c r="E51" s="622"/>
      <c r="F51" s="622"/>
      <c r="G51" s="622"/>
      <c r="H51" s="622"/>
      <c r="I51" s="622"/>
      <c r="J51" s="622"/>
      <c r="L51" s="65"/>
      <c r="M51" s="1287"/>
    </row>
    <row r="52" spans="1:13" ht="52.5" customHeight="1">
      <c r="A52" s="346"/>
      <c r="B52" s="623"/>
      <c r="C52" s="664" t="s">
        <v>4</v>
      </c>
      <c r="D52" s="664" t="s">
        <v>3</v>
      </c>
      <c r="E52" s="664" t="s">
        <v>462</v>
      </c>
      <c r="F52" s="664" t="s">
        <v>2</v>
      </c>
      <c r="G52" s="662" t="s">
        <v>34</v>
      </c>
      <c r="H52" s="664" t="s">
        <v>1</v>
      </c>
      <c r="I52" s="662" t="s">
        <v>36</v>
      </c>
      <c r="J52" s="662" t="s">
        <v>464</v>
      </c>
      <c r="L52" s="65"/>
      <c r="M52" s="1287"/>
    </row>
    <row r="53" spans="1:13" ht="15.75" customHeight="1">
      <c r="A53" s="347"/>
      <c r="B53" s="627" t="s">
        <v>17</v>
      </c>
      <c r="C53" s="628"/>
      <c r="D53" s="628"/>
      <c r="E53" s="628"/>
      <c r="F53" s="628"/>
      <c r="G53" s="628"/>
      <c r="H53" s="628"/>
      <c r="I53" s="628"/>
      <c r="J53" s="628"/>
      <c r="L53" s="65"/>
      <c r="M53" s="1287"/>
    </row>
    <row r="54" spans="1:13" ht="15.75" customHeight="1">
      <c r="A54" s="85">
        <v>2000</v>
      </c>
      <c r="B54" s="707">
        <v>1371206.7194006972</v>
      </c>
      <c r="C54" s="725">
        <v>19641.559537999536</v>
      </c>
      <c r="D54" s="725">
        <v>5211.1252125968094</v>
      </c>
      <c r="E54" s="725">
        <v>732527.31296200003</v>
      </c>
      <c r="F54" s="725">
        <v>279478.3986553069</v>
      </c>
      <c r="G54" s="729">
        <v>260382.46392000001</v>
      </c>
      <c r="H54" s="725">
        <v>43936.170322358848</v>
      </c>
      <c r="I54" s="729">
        <v>30030</v>
      </c>
      <c r="J54" s="729">
        <v>0</v>
      </c>
      <c r="L54" s="65"/>
      <c r="M54" s="1286"/>
    </row>
    <row r="55" spans="1:13" ht="15.75" customHeight="1">
      <c r="A55" s="85">
        <v>2001</v>
      </c>
      <c r="B55" s="707">
        <v>1420250.5696629616</v>
      </c>
      <c r="C55" s="725">
        <v>16390.952137916072</v>
      </c>
      <c r="D55" s="725">
        <v>4570.9724064617094</v>
      </c>
      <c r="E55" s="725">
        <v>760128.16055999999</v>
      </c>
      <c r="F55" s="725">
        <v>290505.41500876821</v>
      </c>
      <c r="G55" s="729">
        <v>272306.93623200001</v>
      </c>
      <c r="H55" s="725">
        <v>43870.54396477792</v>
      </c>
      <c r="I55" s="729">
        <v>32477.9</v>
      </c>
      <c r="J55" s="729">
        <v>0</v>
      </c>
      <c r="L55" s="65"/>
      <c r="M55" s="1286"/>
    </row>
    <row r="56" spans="1:13" ht="15.75" customHeight="1">
      <c r="A56" s="85">
        <v>2002</v>
      </c>
      <c r="B56" s="707">
        <v>1370207.3468967173</v>
      </c>
      <c r="C56" s="725">
        <v>14668.285226643073</v>
      </c>
      <c r="D56" s="725">
        <v>3987.4075980000002</v>
      </c>
      <c r="E56" s="725">
        <v>715728.45649300015</v>
      </c>
      <c r="F56" s="725">
        <v>289951.60734960798</v>
      </c>
      <c r="G56" s="729">
        <v>265832.85484799987</v>
      </c>
      <c r="H56" s="725">
        <v>47005.73771606524</v>
      </c>
      <c r="I56" s="729">
        <v>33033</v>
      </c>
      <c r="J56" s="729">
        <v>0</v>
      </c>
      <c r="L56" s="65"/>
      <c r="M56" s="1286"/>
    </row>
    <row r="57" spans="1:13" ht="15.75" customHeight="1">
      <c r="A57" s="85">
        <v>2003</v>
      </c>
      <c r="B57" s="707">
        <v>1359545.5090997783</v>
      </c>
      <c r="C57" s="725">
        <v>11412.39329700001</v>
      </c>
      <c r="D57" s="725">
        <v>3628.5501354999997</v>
      </c>
      <c r="E57" s="725">
        <v>696809.13612000016</v>
      </c>
      <c r="F57" s="725">
        <v>293643.31216940546</v>
      </c>
      <c r="G57" s="729">
        <v>249605.11080000002</v>
      </c>
      <c r="H57" s="725">
        <v>60970.961146609792</v>
      </c>
      <c r="I57" s="729">
        <v>43476.044400000006</v>
      </c>
      <c r="J57" s="729">
        <v>0</v>
      </c>
      <c r="L57" s="65"/>
      <c r="M57" s="1286"/>
    </row>
    <row r="58" spans="1:13" ht="15.75" customHeight="1">
      <c r="A58" s="85">
        <v>2004</v>
      </c>
      <c r="B58" s="707">
        <v>1353160.7855829208</v>
      </c>
      <c r="C58" s="725">
        <v>10213.045285999999</v>
      </c>
      <c r="D58" s="725">
        <v>3990.7216002</v>
      </c>
      <c r="E58" s="725">
        <v>688370.87952399999</v>
      </c>
      <c r="F58" s="725">
        <v>296512.28828993853</v>
      </c>
      <c r="G58" s="729">
        <v>257511.60359999997</v>
      </c>
      <c r="H58" s="725">
        <v>51281.120948466749</v>
      </c>
      <c r="I58" s="729">
        <v>40758.141600000003</v>
      </c>
      <c r="J58" s="729">
        <v>4522.9849999999997</v>
      </c>
      <c r="L58" s="65"/>
      <c r="M58" s="1286"/>
    </row>
    <row r="59" spans="1:13" ht="15.75" customHeight="1">
      <c r="A59" s="85">
        <v>2005</v>
      </c>
      <c r="B59" s="707">
        <v>1322398.8259028592</v>
      </c>
      <c r="C59" s="725">
        <v>6493.3709212063395</v>
      </c>
      <c r="D59" s="725">
        <v>4645.0447220000005</v>
      </c>
      <c r="E59" s="725">
        <v>670697.91844232404</v>
      </c>
      <c r="F59" s="725">
        <v>265957.28383270575</v>
      </c>
      <c r="G59" s="729">
        <v>269350.64913600008</v>
      </c>
      <c r="H59" s="725">
        <v>55340.05907687296</v>
      </c>
      <c r="I59" s="729">
        <v>45204.501887999999</v>
      </c>
      <c r="J59" s="729">
        <v>4710.0334799999982</v>
      </c>
      <c r="L59" s="65"/>
      <c r="M59" s="1286"/>
    </row>
    <row r="60" spans="1:13" ht="15.75" customHeight="1">
      <c r="A60" s="85">
        <v>2006</v>
      </c>
      <c r="B60" s="707">
        <v>1370178.3739918184</v>
      </c>
      <c r="C60" s="725">
        <v>9296.8854155923982</v>
      </c>
      <c r="D60" s="725">
        <v>4907.7024328005145</v>
      </c>
      <c r="E60" s="725">
        <v>685039.36980659305</v>
      </c>
      <c r="F60" s="725">
        <v>281384.84828738688</v>
      </c>
      <c r="G60" s="729">
        <v>275587.1888399999</v>
      </c>
      <c r="H60" s="725">
        <v>65383.312852993004</v>
      </c>
      <c r="I60" s="729">
        <v>43488.657324</v>
      </c>
      <c r="J60" s="729">
        <v>5090.5723099999996</v>
      </c>
      <c r="L60" s="65"/>
      <c r="M60" s="1286"/>
    </row>
    <row r="61" spans="1:13" ht="15.75" customHeight="1">
      <c r="A61" s="85">
        <v>2007</v>
      </c>
      <c r="B61" s="707">
        <v>1264865.9950144636</v>
      </c>
      <c r="C61" s="725">
        <v>10387.158297957903</v>
      </c>
      <c r="D61" s="725">
        <v>5271.7499071802731</v>
      </c>
      <c r="E61" s="725">
        <v>589994.34520438383</v>
      </c>
      <c r="F61" s="725">
        <v>268759.50089252257</v>
      </c>
      <c r="G61" s="729">
        <v>283625.15605199983</v>
      </c>
      <c r="H61" s="725">
        <v>59968.025492205234</v>
      </c>
      <c r="I61" s="729">
        <v>40651.482960000001</v>
      </c>
      <c r="J61" s="729">
        <v>6208.8127282141777</v>
      </c>
      <c r="L61" s="65"/>
      <c r="M61" s="1286"/>
    </row>
    <row r="62" spans="1:13" ht="15.75" customHeight="1">
      <c r="A62" s="85">
        <v>2008</v>
      </c>
      <c r="B62" s="707">
        <v>1345034.7810841838</v>
      </c>
      <c r="C62" s="725">
        <v>11576.066133624297</v>
      </c>
      <c r="D62" s="725">
        <v>5114.7162623305003</v>
      </c>
      <c r="E62" s="725">
        <v>643054.20118105714</v>
      </c>
      <c r="F62" s="725">
        <v>287513.72218688508</v>
      </c>
      <c r="G62" s="729">
        <v>288980.77712400007</v>
      </c>
      <c r="H62" s="725">
        <v>60073.602016286641</v>
      </c>
      <c r="I62" s="729">
        <v>41465.249172000003</v>
      </c>
      <c r="J62" s="729">
        <v>7256.2806920000012</v>
      </c>
      <c r="L62" s="65"/>
      <c r="M62" s="1280"/>
    </row>
    <row r="63" spans="1:13" ht="15.75" customHeight="1">
      <c r="A63" s="85">
        <v>2009</v>
      </c>
      <c r="B63" s="707">
        <v>1305198.6671465659</v>
      </c>
      <c r="C63" s="725">
        <v>9998.0805366112072</v>
      </c>
      <c r="D63" s="725">
        <v>4424.387831</v>
      </c>
      <c r="E63" s="725">
        <v>616182.88853772555</v>
      </c>
      <c r="F63" s="725">
        <v>282596.48667685478</v>
      </c>
      <c r="G63" s="729">
        <v>278145.61822800001</v>
      </c>
      <c r="H63" s="725">
        <v>60690.359179412997</v>
      </c>
      <c r="I63" s="729">
        <v>43599.883787999999</v>
      </c>
      <c r="J63" s="729">
        <v>9560.9623689611763</v>
      </c>
      <c r="L63" s="65"/>
      <c r="M63" s="1280"/>
    </row>
    <row r="64" spans="1:13" ht="15.75" customHeight="1">
      <c r="A64" s="85">
        <v>2010</v>
      </c>
      <c r="B64" s="707">
        <v>1404878.6660185554</v>
      </c>
      <c r="C64" s="725">
        <v>10022.672990507761</v>
      </c>
      <c r="D64" s="725">
        <v>6784.8133769999995</v>
      </c>
      <c r="E64" s="725">
        <v>618889.48031015741</v>
      </c>
      <c r="F64" s="725">
        <v>300011.47287207627</v>
      </c>
      <c r="G64" s="729">
        <v>296337.64175999997</v>
      </c>
      <c r="H64" s="725">
        <v>117164.75830057866</v>
      </c>
      <c r="I64" s="729">
        <v>47000.341511999999</v>
      </c>
      <c r="J64" s="729">
        <v>8667.1975612355127</v>
      </c>
      <c r="L64" s="65"/>
      <c r="M64" s="1280"/>
    </row>
    <row r="65" spans="1:16383" ht="15.75" customHeight="1">
      <c r="A65" s="85">
        <v>2011</v>
      </c>
      <c r="B65" s="707">
        <v>1391402.377568135</v>
      </c>
      <c r="C65" s="756">
        <v>11167.545859362783</v>
      </c>
      <c r="D65" s="756">
        <v>7653.5374420000007</v>
      </c>
      <c r="E65" s="756">
        <v>611411.27830817597</v>
      </c>
      <c r="F65" s="756">
        <v>283704.2424851078</v>
      </c>
      <c r="G65" s="729">
        <v>304097.00925599993</v>
      </c>
      <c r="H65" s="725">
        <v>120678.18561484567</v>
      </c>
      <c r="I65" s="729">
        <v>44272.44578400001</v>
      </c>
      <c r="J65" s="729">
        <v>8417.7689986429523</v>
      </c>
      <c r="L65" s="65"/>
      <c r="M65" s="1280"/>
    </row>
    <row r="66" spans="1:16383" ht="15.75" customHeight="1">
      <c r="A66" s="309">
        <v>2012</v>
      </c>
      <c r="B66" s="1112">
        <v>1385984.7404169217</v>
      </c>
      <c r="C66" s="756">
        <v>10529.401175062339</v>
      </c>
      <c r="D66" s="1122">
        <v>7466.5330899999999</v>
      </c>
      <c r="E66" s="1122">
        <v>601360.30353814573</v>
      </c>
      <c r="F66" s="1122">
        <v>290538.07702342817</v>
      </c>
      <c r="G66" s="1117">
        <v>282599.44407258416</v>
      </c>
      <c r="H66" s="1122">
        <v>133516.32510569069</v>
      </c>
      <c r="I66" s="1117">
        <v>47000.525200000004</v>
      </c>
      <c r="J66" s="729">
        <v>12974.131212010696</v>
      </c>
      <c r="K66" s="677"/>
      <c r="L66" s="65"/>
      <c r="M66" s="1280"/>
    </row>
    <row r="67" spans="1:16383" ht="15.75" customHeight="1">
      <c r="A67" s="706">
        <v>2013</v>
      </c>
      <c r="B67" s="1112">
        <v>1399107.5506881215</v>
      </c>
      <c r="C67" s="1122">
        <v>8994.9625756079968</v>
      </c>
      <c r="D67" s="1122">
        <v>7529.0932469999989</v>
      </c>
      <c r="E67" s="1122">
        <v>615820.03368813661</v>
      </c>
      <c r="F67" s="1122">
        <v>284779.80300100555</v>
      </c>
      <c r="G67" s="1117">
        <v>279127.71822145913</v>
      </c>
      <c r="H67" s="1122">
        <v>137855.56418993985</v>
      </c>
      <c r="I67" s="1117">
        <v>48911.094560000005</v>
      </c>
      <c r="J67" s="1117">
        <v>16089.30704997266</v>
      </c>
      <c r="L67" s="65"/>
      <c r="M67" s="1280"/>
    </row>
    <row r="68" spans="1:16383" ht="15.75" customHeight="1">
      <c r="A68" s="703">
        <v>2014</v>
      </c>
      <c r="B68" s="967">
        <v>1332450.427740247</v>
      </c>
      <c r="C68" s="1126">
        <v>9397.627504</v>
      </c>
      <c r="D68" s="1126">
        <v>6668.8930709999995</v>
      </c>
      <c r="E68" s="1126">
        <v>599154.85309057403</v>
      </c>
      <c r="F68" s="1126">
        <v>260061.6325159329</v>
      </c>
      <c r="G68" s="1201">
        <v>272373.41376103647</v>
      </c>
      <c r="H68" s="1122">
        <v>124367.53086770377</v>
      </c>
      <c r="I68" s="1117">
        <v>43385.594319999989</v>
      </c>
      <c r="J68" s="1117">
        <v>17040.882609999997</v>
      </c>
      <c r="K68" s="677"/>
      <c r="L68" s="65"/>
      <c r="M68" s="1280"/>
    </row>
    <row r="69" spans="1:16383" s="757" customFormat="1" ht="15.75" customHeight="1">
      <c r="A69" s="759">
        <v>2015</v>
      </c>
      <c r="B69" s="967">
        <v>1365584.5152348543</v>
      </c>
      <c r="C69" s="1126">
        <v>8502.7235490000003</v>
      </c>
      <c r="D69" s="1126">
        <v>6542.2874000000002</v>
      </c>
      <c r="E69" s="1126">
        <v>610670.51604798122</v>
      </c>
      <c r="F69" s="1126">
        <v>268313.38244211819</v>
      </c>
      <c r="G69" s="1201">
        <v>278439.58380272798</v>
      </c>
      <c r="H69" s="1122">
        <v>131064.66553302709</v>
      </c>
      <c r="I69" s="1117">
        <v>45924.741799999996</v>
      </c>
      <c r="J69" s="1117">
        <v>16126.614659999999</v>
      </c>
      <c r="K69" s="754"/>
      <c r="L69" s="65"/>
      <c r="M69" s="1280"/>
    </row>
    <row r="70" spans="1:16383" s="787" customFormat="1" ht="15.75" customHeight="1">
      <c r="A70" s="789">
        <v>2016</v>
      </c>
      <c r="B70" s="967">
        <v>1410431.9861124272</v>
      </c>
      <c r="C70" s="1126">
        <v>7585.7394359999998</v>
      </c>
      <c r="D70" s="1126">
        <v>7771.4455599999992</v>
      </c>
      <c r="E70" s="1126">
        <v>622163.53832451766</v>
      </c>
      <c r="F70" s="1126">
        <v>285418.88519619964</v>
      </c>
      <c r="G70" s="1201">
        <v>276554.44262696005</v>
      </c>
      <c r="H70" s="1122">
        <v>145007.06476874987</v>
      </c>
      <c r="I70" s="1117">
        <v>48897.403439999995</v>
      </c>
      <c r="J70" s="1117">
        <v>17033.466759999999</v>
      </c>
      <c r="K70" s="779"/>
      <c r="L70" s="65"/>
      <c r="M70" s="1280"/>
    </row>
    <row r="71" spans="1:16383" s="856" customFormat="1" ht="15.75" customHeight="1">
      <c r="A71" s="858">
        <v>2017</v>
      </c>
      <c r="B71" s="967">
        <v>1423502.2845694546</v>
      </c>
      <c r="C71" s="1126">
        <v>7730.0776999999998</v>
      </c>
      <c r="D71" s="1126">
        <v>8796.5356792400016</v>
      </c>
      <c r="E71" s="1126">
        <v>626264.60124117439</v>
      </c>
      <c r="F71" s="1126">
        <v>287994.41586900724</v>
      </c>
      <c r="G71" s="1126">
        <v>278785.71658183646</v>
      </c>
      <c r="H71" s="1122">
        <v>147748.834893997</v>
      </c>
      <c r="I71" s="1122">
        <v>49554.460119999996</v>
      </c>
      <c r="J71" s="1122">
        <v>16627.642489999998</v>
      </c>
      <c r="K71" s="851"/>
      <c r="L71" s="65"/>
      <c r="M71" s="1280"/>
    </row>
    <row r="72" spans="1:16383" s="941" customFormat="1" ht="15.75" customHeight="1">
      <c r="A72" s="942">
        <v>2018</v>
      </c>
      <c r="B72" s="968">
        <v>1441042.4538854768</v>
      </c>
      <c r="C72" s="968">
        <v>7783.2726114014258</v>
      </c>
      <c r="D72" s="968">
        <v>8602.9130076756028</v>
      </c>
      <c r="E72" s="968">
        <v>607207.52944189357</v>
      </c>
      <c r="F72" s="968">
        <v>285959.46236119169</v>
      </c>
      <c r="G72" s="968">
        <v>285721.94880000007</v>
      </c>
      <c r="H72" s="983">
        <v>165465.97887131493</v>
      </c>
      <c r="I72" s="983">
        <v>56665.619291999988</v>
      </c>
      <c r="J72" s="983">
        <v>23635.729499999998</v>
      </c>
      <c r="K72" s="940"/>
      <c r="L72" s="65"/>
      <c r="M72" s="1280"/>
    </row>
    <row r="73" spans="1:16383" s="943" customFormat="1" ht="15.75" customHeight="1">
      <c r="A73" s="960">
        <v>2019</v>
      </c>
      <c r="B73" s="968">
        <v>1481548.0994370061</v>
      </c>
      <c r="C73" s="968">
        <v>7144.2430000000004</v>
      </c>
      <c r="D73" s="968">
        <v>8164.1230743295937</v>
      </c>
      <c r="E73" s="968">
        <v>645068.26972895965</v>
      </c>
      <c r="F73" s="968">
        <v>288759.78437738575</v>
      </c>
      <c r="G73" s="968">
        <v>277412.50230480009</v>
      </c>
      <c r="H73" s="1015">
        <v>172861.96087073084</v>
      </c>
      <c r="I73" s="1015">
        <v>56932.900080799998</v>
      </c>
      <c r="J73" s="1015">
        <v>25204.315999999999</v>
      </c>
      <c r="K73" s="940"/>
      <c r="L73" s="65"/>
      <c r="M73" s="1280"/>
    </row>
    <row r="74" spans="1:16383" s="943" customFormat="1" ht="15.75" customHeight="1">
      <c r="A74" s="99" t="s">
        <v>160</v>
      </c>
      <c r="B74" s="1122"/>
      <c r="C74" s="1122"/>
      <c r="D74" s="1122"/>
      <c r="E74" s="1122"/>
      <c r="F74" s="1122"/>
      <c r="G74" s="1122"/>
      <c r="H74" s="1122"/>
      <c r="I74" s="1122"/>
      <c r="J74" s="1122"/>
      <c r="K74" s="1132"/>
      <c r="L74" s="65"/>
      <c r="M74" s="1280"/>
    </row>
    <row r="75" spans="1:16383" s="943" customFormat="1" ht="15.75" customHeight="1">
      <c r="A75" s="908" t="s">
        <v>251</v>
      </c>
      <c r="B75" s="894"/>
      <c r="C75" s="894"/>
      <c r="D75" s="894"/>
      <c r="E75" s="894"/>
      <c r="K75" s="1132"/>
      <c r="L75" s="65"/>
      <c r="M75" s="1280"/>
    </row>
    <row r="76" spans="1:16383" s="943" customFormat="1" ht="24.75" customHeight="1">
      <c r="A76" s="1508" t="s">
        <v>691</v>
      </c>
      <c r="B76" s="1508"/>
      <c r="C76" s="1508"/>
      <c r="D76" s="1508"/>
      <c r="E76" s="1508"/>
      <c r="F76" s="1508"/>
      <c r="G76" s="1508"/>
      <c r="H76" s="1508"/>
      <c r="I76" s="1508"/>
      <c r="J76" s="1508"/>
      <c r="K76" s="1132"/>
      <c r="L76" s="65"/>
      <c r="M76" s="1280"/>
    </row>
    <row r="77" spans="1:16383" s="943" customFormat="1" ht="15.75" customHeight="1">
      <c r="A77" s="897" t="s">
        <v>749</v>
      </c>
      <c r="B77" s="513"/>
      <c r="C77" s="513"/>
      <c r="D77" s="513"/>
      <c r="E77" s="287"/>
      <c r="F77" s="287"/>
      <c r="G77" s="287"/>
      <c r="H77" s="287"/>
      <c r="I77" s="287"/>
      <c r="J77" s="287"/>
      <c r="K77" s="513"/>
      <c r="L77" s="65"/>
      <c r="M77" s="1280"/>
      <c r="N77" s="287"/>
      <c r="O77" s="287"/>
      <c r="P77" s="287"/>
      <c r="Q77" s="287"/>
      <c r="R77" s="287"/>
      <c r="S77" s="287"/>
      <c r="T77" s="897"/>
      <c r="U77" s="513"/>
      <c r="V77" s="513"/>
      <c r="W77" s="513"/>
      <c r="X77" s="287"/>
      <c r="Y77" s="287"/>
      <c r="Z77" s="287"/>
      <c r="AA77" s="287"/>
      <c r="AB77" s="287"/>
      <c r="AC77" s="287"/>
      <c r="AD77" s="897"/>
      <c r="AE77" s="513"/>
      <c r="AF77" s="513"/>
      <c r="AG77" s="513"/>
      <c r="AH77" s="287"/>
      <c r="AI77" s="287"/>
      <c r="AJ77" s="287"/>
      <c r="AK77" s="287"/>
      <c r="AL77" s="287"/>
      <c r="AM77" s="287"/>
      <c r="AN77" s="897"/>
      <c r="AO77" s="513"/>
      <c r="AP77" s="513"/>
      <c r="AQ77" s="513"/>
      <c r="AR77" s="287"/>
      <c r="AS77" s="287"/>
      <c r="AT77" s="287"/>
      <c r="AU77" s="287"/>
      <c r="AV77" s="287"/>
      <c r="AW77" s="287"/>
      <c r="AX77" s="897"/>
      <c r="AY77" s="513"/>
      <c r="AZ77" s="513"/>
      <c r="BA77" s="513"/>
      <c r="BB77" s="287"/>
      <c r="BC77" s="287"/>
      <c r="BD77" s="287"/>
      <c r="BE77" s="287"/>
      <c r="BF77" s="287"/>
      <c r="BG77" s="287"/>
      <c r="BH77" s="897"/>
      <c r="BI77" s="513"/>
      <c r="BJ77" s="513"/>
      <c r="BK77" s="513"/>
      <c r="BL77" s="287"/>
      <c r="BM77" s="287"/>
      <c r="BN77" s="287"/>
      <c r="BO77" s="287"/>
      <c r="BP77" s="287"/>
      <c r="BQ77" s="287"/>
      <c r="BR77" s="897"/>
      <c r="BS77" s="513"/>
      <c r="BT77" s="513"/>
      <c r="BU77" s="513"/>
      <c r="BV77" s="287"/>
      <c r="BW77" s="287"/>
      <c r="BX77" s="287"/>
      <c r="BY77" s="287"/>
      <c r="BZ77" s="287"/>
      <c r="CA77" s="287"/>
      <c r="CB77" s="897"/>
      <c r="CC77" s="513"/>
      <c r="CD77" s="513"/>
      <c r="CE77" s="513"/>
      <c r="CF77" s="287"/>
      <c r="CG77" s="287"/>
      <c r="CH77" s="287"/>
      <c r="CI77" s="287"/>
      <c r="CJ77" s="287"/>
      <c r="CK77" s="287"/>
      <c r="CL77" s="897"/>
      <c r="CM77" s="513"/>
      <c r="CN77" s="513"/>
      <c r="CO77" s="513"/>
      <c r="CP77" s="287"/>
      <c r="CQ77" s="287"/>
      <c r="CR77" s="287"/>
      <c r="CS77" s="287"/>
      <c r="CT77" s="287"/>
      <c r="CU77" s="287"/>
      <c r="CV77" s="897"/>
      <c r="CW77" s="513"/>
      <c r="CX77" s="513"/>
      <c r="CY77" s="513"/>
      <c r="CZ77" s="287"/>
      <c r="DA77" s="287"/>
      <c r="DB77" s="287"/>
      <c r="DC77" s="287"/>
      <c r="DD77" s="287"/>
      <c r="DE77" s="287"/>
      <c r="DF77" s="897"/>
      <c r="DG77" s="513"/>
      <c r="DH77" s="513"/>
      <c r="DI77" s="513"/>
      <c r="DJ77" s="287"/>
      <c r="DK77" s="287"/>
      <c r="DL77" s="287"/>
      <c r="DM77" s="287"/>
      <c r="DN77" s="287"/>
      <c r="DO77" s="287"/>
      <c r="DP77" s="897"/>
      <c r="DQ77" s="513"/>
      <c r="DR77" s="513"/>
      <c r="DS77" s="513"/>
      <c r="DT77" s="287"/>
      <c r="DU77" s="287"/>
      <c r="DV77" s="287"/>
      <c r="DW77" s="287"/>
      <c r="DX77" s="287"/>
      <c r="DY77" s="287"/>
      <c r="DZ77" s="897"/>
      <c r="EA77" s="513"/>
      <c r="EB77" s="513"/>
      <c r="EC77" s="513"/>
      <c r="ED77" s="287"/>
      <c r="EE77" s="287"/>
      <c r="EF77" s="287"/>
      <c r="EG77" s="287"/>
      <c r="EH77" s="287"/>
      <c r="EI77" s="287"/>
      <c r="EJ77" s="897"/>
      <c r="EK77" s="513"/>
      <c r="EL77" s="513"/>
      <c r="EM77" s="513"/>
      <c r="EN77" s="287"/>
      <c r="EO77" s="287"/>
      <c r="EP77" s="287"/>
      <c r="EQ77" s="287"/>
      <c r="ER77" s="287"/>
      <c r="ES77" s="287"/>
      <c r="ET77" s="897"/>
      <c r="EU77" s="513"/>
      <c r="EV77" s="513"/>
      <c r="EW77" s="513"/>
      <c r="EX77" s="287"/>
      <c r="EY77" s="287"/>
      <c r="EZ77" s="287"/>
      <c r="FA77" s="287"/>
      <c r="FB77" s="287"/>
      <c r="FC77" s="287"/>
      <c r="FD77" s="897"/>
      <c r="FE77" s="513"/>
      <c r="FF77" s="513"/>
      <c r="FG77" s="513"/>
      <c r="FH77" s="287"/>
      <c r="FI77" s="287"/>
      <c r="FJ77" s="287"/>
      <c r="FK77" s="287"/>
      <c r="FL77" s="287"/>
      <c r="FM77" s="287"/>
      <c r="FN77" s="897"/>
      <c r="FO77" s="513"/>
      <c r="FP77" s="513"/>
      <c r="FQ77" s="513"/>
      <c r="FR77" s="287"/>
      <c r="FS77" s="287"/>
      <c r="FT77" s="287"/>
      <c r="FU77" s="287"/>
      <c r="FV77" s="287"/>
      <c r="FW77" s="287"/>
      <c r="FX77" s="897"/>
      <c r="FY77" s="513"/>
      <c r="FZ77" s="513"/>
      <c r="GA77" s="513"/>
      <c r="GB77" s="287"/>
      <c r="GC77" s="287"/>
      <c r="GD77" s="287"/>
      <c r="GE77" s="287"/>
      <c r="GF77" s="287"/>
      <c r="GG77" s="287"/>
      <c r="GH77" s="897"/>
      <c r="GI77" s="513"/>
      <c r="GJ77" s="513"/>
      <c r="GK77" s="513"/>
      <c r="GL77" s="287"/>
      <c r="GM77" s="287"/>
      <c r="GN77" s="287"/>
      <c r="GO77" s="287"/>
      <c r="GP77" s="287"/>
      <c r="GQ77" s="287"/>
      <c r="GR77" s="897"/>
      <c r="GS77" s="513"/>
      <c r="GT77" s="513"/>
      <c r="GU77" s="513"/>
      <c r="GV77" s="287"/>
      <c r="GW77" s="287"/>
      <c r="GX77" s="287"/>
      <c r="GY77" s="287"/>
      <c r="GZ77" s="287"/>
      <c r="HA77" s="287"/>
      <c r="HB77" s="897"/>
      <c r="HC77" s="513"/>
      <c r="HD77" s="513"/>
      <c r="HE77" s="513"/>
      <c r="HF77" s="287"/>
      <c r="HG77" s="287"/>
      <c r="HH77" s="287"/>
      <c r="HI77" s="287"/>
      <c r="HJ77" s="287"/>
      <c r="HK77" s="287"/>
      <c r="HL77" s="897"/>
      <c r="HM77" s="513"/>
      <c r="HN77" s="513"/>
      <c r="HO77" s="513"/>
      <c r="HP77" s="287"/>
      <c r="HQ77" s="287"/>
      <c r="HR77" s="287"/>
      <c r="HS77" s="287"/>
      <c r="HT77" s="287"/>
      <c r="HU77" s="287"/>
      <c r="HV77" s="897"/>
      <c r="HW77" s="513"/>
      <c r="HX77" s="513"/>
      <c r="HY77" s="513"/>
      <c r="HZ77" s="287"/>
      <c r="IA77" s="287"/>
      <c r="IB77" s="287"/>
      <c r="IC77" s="287"/>
      <c r="ID77" s="287"/>
      <c r="IE77" s="287"/>
      <c r="IF77" s="897"/>
      <c r="IG77" s="513"/>
      <c r="IH77" s="513"/>
      <c r="II77" s="513"/>
      <c r="IJ77" s="287"/>
      <c r="IK77" s="287"/>
      <c r="IL77" s="287"/>
      <c r="IM77" s="287"/>
      <c r="IN77" s="287"/>
      <c r="IO77" s="287"/>
      <c r="IP77" s="897"/>
      <c r="IQ77" s="513"/>
      <c r="IR77" s="513"/>
      <c r="IS77" s="513"/>
      <c r="IT77" s="287"/>
      <c r="IU77" s="287"/>
      <c r="IV77" s="287"/>
      <c r="IW77" s="287"/>
      <c r="IX77" s="287"/>
      <c r="IY77" s="287"/>
      <c r="IZ77" s="897"/>
      <c r="JA77" s="513"/>
      <c r="JB77" s="513"/>
      <c r="JC77" s="513"/>
      <c r="JD77" s="287"/>
      <c r="JE77" s="287"/>
      <c r="JF77" s="287"/>
      <c r="JG77" s="287"/>
      <c r="JH77" s="287"/>
      <c r="JI77" s="287"/>
      <c r="JJ77" s="897"/>
      <c r="JK77" s="513"/>
      <c r="JL77" s="513"/>
      <c r="JM77" s="513"/>
      <c r="JN77" s="287"/>
      <c r="JO77" s="287"/>
      <c r="JP77" s="287"/>
      <c r="JQ77" s="287"/>
      <c r="JR77" s="287"/>
      <c r="JS77" s="287"/>
      <c r="JT77" s="897"/>
      <c r="JU77" s="513"/>
      <c r="JV77" s="513"/>
      <c r="JW77" s="513"/>
      <c r="JX77" s="287"/>
      <c r="JY77" s="287"/>
      <c r="JZ77" s="287"/>
      <c r="KA77" s="287"/>
      <c r="KB77" s="287"/>
      <c r="KC77" s="287"/>
      <c r="KD77" s="897"/>
      <c r="KE77" s="513"/>
      <c r="KF77" s="513"/>
      <c r="KG77" s="513"/>
      <c r="KH77" s="287"/>
      <c r="KI77" s="287"/>
      <c r="KJ77" s="287"/>
      <c r="KK77" s="287"/>
      <c r="KL77" s="287"/>
      <c r="KM77" s="287"/>
      <c r="KN77" s="897"/>
      <c r="KO77" s="513"/>
      <c r="KP77" s="513"/>
      <c r="KQ77" s="513"/>
      <c r="KR77" s="287"/>
      <c r="KS77" s="287"/>
      <c r="KT77" s="287"/>
      <c r="KU77" s="287"/>
      <c r="KV77" s="287"/>
      <c r="KW77" s="287"/>
      <c r="KX77" s="897"/>
      <c r="KY77" s="513"/>
      <c r="KZ77" s="513"/>
      <c r="LA77" s="513"/>
      <c r="LB77" s="287"/>
      <c r="LC77" s="287"/>
      <c r="LD77" s="287"/>
      <c r="LE77" s="287"/>
      <c r="LF77" s="287"/>
      <c r="LG77" s="287"/>
      <c r="LH77" s="897"/>
      <c r="LI77" s="513"/>
      <c r="LJ77" s="513"/>
      <c r="LK77" s="513"/>
      <c r="LL77" s="287"/>
      <c r="LM77" s="287"/>
      <c r="LN77" s="287"/>
      <c r="LO77" s="287"/>
      <c r="LP77" s="287"/>
      <c r="LQ77" s="287"/>
      <c r="LR77" s="897"/>
      <c r="LS77" s="513"/>
      <c r="LT77" s="513"/>
      <c r="LU77" s="513"/>
      <c r="LV77" s="287"/>
      <c r="LW77" s="287"/>
      <c r="LX77" s="287"/>
      <c r="LY77" s="287"/>
      <c r="LZ77" s="287"/>
      <c r="MA77" s="287"/>
      <c r="MB77" s="897"/>
      <c r="MC77" s="513"/>
      <c r="MD77" s="513"/>
      <c r="ME77" s="513"/>
      <c r="MF77" s="287"/>
      <c r="MG77" s="287"/>
      <c r="MH77" s="287"/>
      <c r="MI77" s="287"/>
      <c r="MJ77" s="287"/>
      <c r="MK77" s="287"/>
      <c r="ML77" s="897"/>
      <c r="MM77" s="513"/>
      <c r="MN77" s="513"/>
      <c r="MO77" s="513"/>
      <c r="MP77" s="287"/>
      <c r="MQ77" s="287"/>
      <c r="MR77" s="287"/>
      <c r="MS77" s="287"/>
      <c r="MT77" s="287"/>
      <c r="MU77" s="287"/>
      <c r="MV77" s="897"/>
      <c r="MW77" s="513"/>
      <c r="MX77" s="513"/>
      <c r="MY77" s="513"/>
      <c r="MZ77" s="287"/>
      <c r="NA77" s="287"/>
      <c r="NB77" s="287"/>
      <c r="NC77" s="287"/>
      <c r="ND77" s="287"/>
      <c r="NE77" s="287"/>
      <c r="NF77" s="897"/>
      <c r="NG77" s="513"/>
      <c r="NH77" s="513"/>
      <c r="NI77" s="513"/>
      <c r="NJ77" s="287"/>
      <c r="NK77" s="287"/>
      <c r="NL77" s="287"/>
      <c r="NM77" s="287"/>
      <c r="NN77" s="287"/>
      <c r="NO77" s="287"/>
      <c r="NP77" s="897"/>
      <c r="NQ77" s="513"/>
      <c r="NR77" s="513"/>
      <c r="NS77" s="513"/>
      <c r="NT77" s="287"/>
      <c r="NU77" s="287"/>
      <c r="NV77" s="287"/>
      <c r="NW77" s="287"/>
      <c r="NX77" s="287"/>
      <c r="NY77" s="287"/>
      <c r="NZ77" s="897"/>
      <c r="OA77" s="513"/>
      <c r="OB77" s="513"/>
      <c r="OC77" s="513"/>
      <c r="OD77" s="287"/>
      <c r="OE77" s="287"/>
      <c r="OF77" s="287"/>
      <c r="OG77" s="287"/>
      <c r="OH77" s="287"/>
      <c r="OI77" s="287"/>
      <c r="OJ77" s="897"/>
      <c r="OK77" s="513"/>
      <c r="OL77" s="513"/>
      <c r="OM77" s="513"/>
      <c r="ON77" s="287"/>
      <c r="OO77" s="287"/>
      <c r="OP77" s="287"/>
      <c r="OQ77" s="287"/>
      <c r="OR77" s="287"/>
      <c r="OS77" s="287"/>
      <c r="OT77" s="897"/>
      <c r="OU77" s="513"/>
      <c r="OV77" s="513"/>
      <c r="OW77" s="513"/>
      <c r="OX77" s="287"/>
      <c r="OY77" s="287"/>
      <c r="OZ77" s="287"/>
      <c r="PA77" s="287"/>
      <c r="PB77" s="287"/>
      <c r="PC77" s="287"/>
      <c r="PD77" s="897"/>
      <c r="PE77" s="513"/>
      <c r="PF77" s="513"/>
      <c r="PG77" s="513"/>
      <c r="PH77" s="287"/>
      <c r="PI77" s="287"/>
      <c r="PJ77" s="287"/>
      <c r="PK77" s="287"/>
      <c r="PL77" s="287"/>
      <c r="PM77" s="287"/>
      <c r="PN77" s="897"/>
      <c r="PO77" s="513"/>
      <c r="PP77" s="513"/>
      <c r="PQ77" s="513"/>
      <c r="PR77" s="287"/>
      <c r="PS77" s="287"/>
      <c r="PT77" s="287"/>
      <c r="PU77" s="287"/>
      <c r="PV77" s="287"/>
      <c r="PW77" s="287"/>
      <c r="PX77" s="897"/>
      <c r="PY77" s="513"/>
      <c r="PZ77" s="513"/>
      <c r="QA77" s="513"/>
      <c r="QB77" s="287"/>
      <c r="QC77" s="287"/>
      <c r="QD77" s="287"/>
      <c r="QE77" s="287"/>
      <c r="QF77" s="287"/>
      <c r="QG77" s="287"/>
      <c r="QH77" s="897"/>
      <c r="QI77" s="513"/>
      <c r="QJ77" s="513"/>
      <c r="QK77" s="513"/>
      <c r="QL77" s="287"/>
      <c r="QM77" s="287"/>
      <c r="QN77" s="287"/>
      <c r="QO77" s="287"/>
      <c r="QP77" s="287"/>
      <c r="QQ77" s="287"/>
      <c r="QR77" s="897"/>
      <c r="QS77" s="513"/>
      <c r="QT77" s="513"/>
      <c r="QU77" s="513"/>
      <c r="QV77" s="287"/>
      <c r="QW77" s="287"/>
      <c r="QX77" s="287"/>
      <c r="QY77" s="287"/>
      <c r="QZ77" s="287"/>
      <c r="RA77" s="287"/>
      <c r="RB77" s="897"/>
      <c r="RC77" s="513"/>
      <c r="RD77" s="513"/>
      <c r="RE77" s="513"/>
      <c r="RF77" s="287"/>
      <c r="RG77" s="287"/>
      <c r="RH77" s="287"/>
      <c r="RI77" s="287"/>
      <c r="RJ77" s="287"/>
      <c r="RK77" s="287"/>
      <c r="RL77" s="897"/>
      <c r="RM77" s="513"/>
      <c r="RN77" s="513"/>
      <c r="RO77" s="513"/>
      <c r="RP77" s="287"/>
      <c r="RQ77" s="287"/>
      <c r="RR77" s="287"/>
      <c r="RS77" s="287"/>
      <c r="RT77" s="287"/>
      <c r="RU77" s="287"/>
      <c r="RV77" s="897"/>
      <c r="RW77" s="513"/>
      <c r="RX77" s="513"/>
      <c r="RY77" s="513"/>
      <c r="RZ77" s="287"/>
      <c r="SA77" s="287"/>
      <c r="SB77" s="287"/>
      <c r="SC77" s="287"/>
      <c r="SD77" s="287"/>
      <c r="SE77" s="287"/>
      <c r="SF77" s="897"/>
      <c r="SG77" s="513"/>
      <c r="SH77" s="513"/>
      <c r="SI77" s="513"/>
      <c r="SJ77" s="287"/>
      <c r="SK77" s="287"/>
      <c r="SL77" s="287"/>
      <c r="SM77" s="287"/>
      <c r="SN77" s="287"/>
      <c r="SO77" s="287"/>
      <c r="SP77" s="897"/>
      <c r="SQ77" s="513"/>
      <c r="SR77" s="513"/>
      <c r="SS77" s="513"/>
      <c r="ST77" s="287"/>
      <c r="SU77" s="287"/>
      <c r="SV77" s="287"/>
      <c r="SW77" s="287"/>
      <c r="SX77" s="287"/>
      <c r="SY77" s="287"/>
      <c r="SZ77" s="897"/>
      <c r="TA77" s="513"/>
      <c r="TB77" s="513"/>
      <c r="TC77" s="513"/>
      <c r="TD77" s="287"/>
      <c r="TE77" s="287"/>
      <c r="TF77" s="287"/>
      <c r="TG77" s="287"/>
      <c r="TH77" s="287"/>
      <c r="TI77" s="287"/>
      <c r="TJ77" s="897"/>
      <c r="TK77" s="513"/>
      <c r="TL77" s="513"/>
      <c r="TM77" s="513"/>
      <c r="TN77" s="287"/>
      <c r="TO77" s="287"/>
      <c r="TP77" s="287"/>
      <c r="TQ77" s="287"/>
      <c r="TR77" s="287"/>
      <c r="TS77" s="287"/>
      <c r="TT77" s="897"/>
      <c r="TU77" s="513"/>
      <c r="TV77" s="513"/>
      <c r="TW77" s="513"/>
      <c r="TX77" s="287"/>
      <c r="TY77" s="287"/>
      <c r="TZ77" s="287"/>
      <c r="UA77" s="287"/>
      <c r="UB77" s="287"/>
      <c r="UC77" s="287"/>
      <c r="UD77" s="897"/>
      <c r="UE77" s="513"/>
      <c r="UF77" s="513"/>
      <c r="UG77" s="513"/>
      <c r="UH77" s="287"/>
      <c r="UI77" s="287"/>
      <c r="UJ77" s="287"/>
      <c r="UK77" s="287"/>
      <c r="UL77" s="287"/>
      <c r="UM77" s="287"/>
      <c r="UN77" s="897"/>
      <c r="UO77" s="513"/>
      <c r="UP77" s="513"/>
      <c r="UQ77" s="513"/>
      <c r="UR77" s="287"/>
      <c r="US77" s="287"/>
      <c r="UT77" s="287"/>
      <c r="UU77" s="287"/>
      <c r="UV77" s="287"/>
      <c r="UW77" s="287"/>
      <c r="UX77" s="897"/>
      <c r="UY77" s="513"/>
      <c r="UZ77" s="513"/>
      <c r="VA77" s="513"/>
      <c r="VB77" s="287"/>
      <c r="VC77" s="287"/>
      <c r="VD77" s="287"/>
      <c r="VE77" s="287"/>
      <c r="VF77" s="287"/>
      <c r="VG77" s="287"/>
      <c r="VH77" s="897"/>
      <c r="VI77" s="513"/>
      <c r="VJ77" s="513"/>
      <c r="VK77" s="513"/>
      <c r="VL77" s="287"/>
      <c r="VM77" s="287"/>
      <c r="VN77" s="287"/>
      <c r="VO77" s="287"/>
      <c r="VP77" s="287"/>
      <c r="VQ77" s="287"/>
      <c r="VR77" s="897"/>
      <c r="VS77" s="513"/>
      <c r="VT77" s="513"/>
      <c r="VU77" s="513"/>
      <c r="VV77" s="287"/>
      <c r="VW77" s="287"/>
      <c r="VX77" s="287"/>
      <c r="VY77" s="287"/>
      <c r="VZ77" s="287"/>
      <c r="WA77" s="287"/>
      <c r="WB77" s="897"/>
      <c r="WC77" s="513"/>
      <c r="WD77" s="513"/>
      <c r="WE77" s="513"/>
      <c r="WF77" s="287"/>
      <c r="WG77" s="287"/>
      <c r="WH77" s="287"/>
      <c r="WI77" s="287"/>
      <c r="WJ77" s="287"/>
      <c r="WK77" s="287"/>
      <c r="WL77" s="897"/>
      <c r="WM77" s="513"/>
      <c r="WN77" s="513"/>
      <c r="WO77" s="513"/>
      <c r="WP77" s="287"/>
      <c r="WQ77" s="287"/>
      <c r="WR77" s="287"/>
      <c r="WS77" s="287"/>
      <c r="WT77" s="287"/>
      <c r="WU77" s="287"/>
      <c r="WV77" s="897"/>
      <c r="WW77" s="513"/>
      <c r="WX77" s="513"/>
      <c r="WY77" s="513"/>
      <c r="WZ77" s="287"/>
      <c r="XA77" s="287"/>
      <c r="XB77" s="287"/>
      <c r="XC77" s="287"/>
      <c r="XD77" s="287"/>
      <c r="XE77" s="287"/>
      <c r="XF77" s="897"/>
      <c r="XG77" s="513"/>
      <c r="XH77" s="513"/>
      <c r="XI77" s="513"/>
      <c r="XJ77" s="287"/>
      <c r="XK77" s="287"/>
      <c r="XL77" s="287"/>
      <c r="XM77" s="287"/>
      <c r="XN77" s="287"/>
      <c r="XO77" s="287"/>
      <c r="XP77" s="897"/>
      <c r="XQ77" s="513"/>
      <c r="XR77" s="513"/>
      <c r="XS77" s="513"/>
      <c r="XT77" s="287"/>
      <c r="XU77" s="287"/>
      <c r="XV77" s="287"/>
      <c r="XW77" s="287"/>
      <c r="XX77" s="287"/>
      <c r="XY77" s="287"/>
      <c r="XZ77" s="897"/>
      <c r="YA77" s="513"/>
      <c r="YB77" s="513"/>
      <c r="YC77" s="513"/>
      <c r="YD77" s="287"/>
      <c r="YE77" s="287"/>
      <c r="YF77" s="287"/>
      <c r="YG77" s="287"/>
      <c r="YH77" s="287"/>
      <c r="YI77" s="287"/>
      <c r="YJ77" s="897"/>
      <c r="YK77" s="513"/>
      <c r="YL77" s="513"/>
      <c r="YM77" s="513"/>
      <c r="YN77" s="287"/>
      <c r="YO77" s="287"/>
      <c r="YP77" s="287"/>
      <c r="YQ77" s="287"/>
      <c r="YR77" s="287"/>
      <c r="YS77" s="287"/>
      <c r="YT77" s="897"/>
      <c r="YU77" s="513"/>
      <c r="YV77" s="513"/>
      <c r="YW77" s="513"/>
      <c r="YX77" s="287"/>
      <c r="YY77" s="287"/>
      <c r="YZ77" s="287"/>
      <c r="ZA77" s="287"/>
      <c r="ZB77" s="287"/>
      <c r="ZC77" s="287"/>
      <c r="ZD77" s="897"/>
      <c r="ZE77" s="513"/>
      <c r="ZF77" s="513"/>
      <c r="ZG77" s="513"/>
      <c r="ZH77" s="287"/>
      <c r="ZI77" s="287"/>
      <c r="ZJ77" s="287"/>
      <c r="ZK77" s="287"/>
      <c r="ZL77" s="287"/>
      <c r="ZM77" s="287"/>
      <c r="ZN77" s="897"/>
      <c r="ZO77" s="513"/>
      <c r="ZP77" s="513"/>
      <c r="ZQ77" s="513"/>
      <c r="ZR77" s="287"/>
      <c r="ZS77" s="287"/>
      <c r="ZT77" s="287"/>
      <c r="ZU77" s="287"/>
      <c r="ZV77" s="287"/>
      <c r="ZW77" s="287"/>
      <c r="ZX77" s="897"/>
      <c r="ZY77" s="513"/>
      <c r="ZZ77" s="513"/>
      <c r="AAA77" s="513"/>
      <c r="AAB77" s="287"/>
      <c r="AAC77" s="287"/>
      <c r="AAD77" s="287"/>
      <c r="AAE77" s="287"/>
      <c r="AAF77" s="287"/>
      <c r="AAG77" s="287"/>
      <c r="AAH77" s="897"/>
      <c r="AAI77" s="513"/>
      <c r="AAJ77" s="513"/>
      <c r="AAK77" s="513"/>
      <c r="AAL77" s="287"/>
      <c r="AAM77" s="287"/>
      <c r="AAN77" s="287"/>
      <c r="AAO77" s="287"/>
      <c r="AAP77" s="287"/>
      <c r="AAQ77" s="287"/>
      <c r="AAR77" s="897"/>
      <c r="AAS77" s="513"/>
      <c r="AAT77" s="513"/>
      <c r="AAU77" s="513"/>
      <c r="AAV77" s="287"/>
      <c r="AAW77" s="287"/>
      <c r="AAX77" s="287"/>
      <c r="AAY77" s="287"/>
      <c r="AAZ77" s="287"/>
      <c r="ABA77" s="287"/>
      <c r="ABB77" s="897"/>
      <c r="ABC77" s="513"/>
      <c r="ABD77" s="513"/>
      <c r="ABE77" s="513"/>
      <c r="ABF77" s="287"/>
      <c r="ABG77" s="287"/>
      <c r="ABH77" s="287"/>
      <c r="ABI77" s="287"/>
      <c r="ABJ77" s="287"/>
      <c r="ABK77" s="287"/>
      <c r="ABL77" s="897"/>
      <c r="ABM77" s="513"/>
      <c r="ABN77" s="513"/>
      <c r="ABO77" s="513"/>
      <c r="ABP77" s="287"/>
      <c r="ABQ77" s="287"/>
      <c r="ABR77" s="287"/>
      <c r="ABS77" s="287"/>
      <c r="ABT77" s="287"/>
      <c r="ABU77" s="287"/>
      <c r="ABV77" s="897"/>
      <c r="ABW77" s="513"/>
      <c r="ABX77" s="513"/>
      <c r="ABY77" s="513"/>
      <c r="ABZ77" s="287"/>
      <c r="ACA77" s="287"/>
      <c r="ACB77" s="287"/>
      <c r="ACC77" s="287"/>
      <c r="ACD77" s="287"/>
      <c r="ACE77" s="287"/>
      <c r="ACF77" s="897"/>
      <c r="ACG77" s="513"/>
      <c r="ACH77" s="513"/>
      <c r="ACI77" s="513"/>
      <c r="ACJ77" s="287"/>
      <c r="ACK77" s="287"/>
      <c r="ACL77" s="287"/>
      <c r="ACM77" s="287"/>
      <c r="ACN77" s="287"/>
      <c r="ACO77" s="287"/>
      <c r="ACP77" s="897"/>
      <c r="ACQ77" s="513"/>
      <c r="ACR77" s="513"/>
      <c r="ACS77" s="513"/>
      <c r="ACT77" s="287"/>
      <c r="ACU77" s="287"/>
      <c r="ACV77" s="287"/>
      <c r="ACW77" s="287"/>
      <c r="ACX77" s="287"/>
      <c r="ACY77" s="287"/>
      <c r="ACZ77" s="897"/>
      <c r="ADA77" s="513"/>
      <c r="ADB77" s="513"/>
      <c r="ADC77" s="513"/>
      <c r="ADD77" s="287"/>
      <c r="ADE77" s="287"/>
      <c r="ADF77" s="287"/>
      <c r="ADG77" s="287"/>
      <c r="ADH77" s="287"/>
      <c r="ADI77" s="287"/>
      <c r="ADJ77" s="897"/>
      <c r="ADK77" s="513"/>
      <c r="ADL77" s="513"/>
      <c r="ADM77" s="513"/>
      <c r="ADN77" s="287"/>
      <c r="ADO77" s="287"/>
      <c r="ADP77" s="287"/>
      <c r="ADQ77" s="287"/>
      <c r="ADR77" s="287"/>
      <c r="ADS77" s="287"/>
      <c r="ADT77" s="897"/>
      <c r="ADU77" s="513"/>
      <c r="ADV77" s="513"/>
      <c r="ADW77" s="513"/>
      <c r="ADX77" s="287"/>
      <c r="ADY77" s="287"/>
      <c r="ADZ77" s="287"/>
      <c r="AEA77" s="287"/>
      <c r="AEB77" s="287"/>
      <c r="AEC77" s="287"/>
      <c r="AED77" s="897"/>
      <c r="AEE77" s="513"/>
      <c r="AEF77" s="513"/>
      <c r="AEG77" s="513"/>
      <c r="AEH77" s="287"/>
      <c r="AEI77" s="287"/>
      <c r="AEJ77" s="287"/>
      <c r="AEK77" s="287"/>
      <c r="AEL77" s="287"/>
      <c r="AEM77" s="287"/>
      <c r="AEN77" s="897"/>
      <c r="AEO77" s="513"/>
      <c r="AEP77" s="513"/>
      <c r="AEQ77" s="513"/>
      <c r="AER77" s="287"/>
      <c r="AES77" s="287"/>
      <c r="AET77" s="287"/>
      <c r="AEU77" s="287"/>
      <c r="AEV77" s="287"/>
      <c r="AEW77" s="287"/>
      <c r="AEX77" s="897"/>
      <c r="AEY77" s="513"/>
      <c r="AEZ77" s="513"/>
      <c r="AFA77" s="513"/>
      <c r="AFB77" s="287"/>
      <c r="AFC77" s="287"/>
      <c r="AFD77" s="287"/>
      <c r="AFE77" s="287"/>
      <c r="AFF77" s="287"/>
      <c r="AFG77" s="287"/>
      <c r="AFH77" s="897"/>
      <c r="AFI77" s="513"/>
      <c r="AFJ77" s="513"/>
      <c r="AFK77" s="513"/>
      <c r="AFL77" s="287"/>
      <c r="AFM77" s="287"/>
      <c r="AFN77" s="287"/>
      <c r="AFO77" s="287"/>
      <c r="AFP77" s="287"/>
      <c r="AFQ77" s="287"/>
      <c r="AFR77" s="897"/>
      <c r="AFS77" s="513"/>
      <c r="AFT77" s="513"/>
      <c r="AFU77" s="513"/>
      <c r="AFV77" s="287"/>
      <c r="AFW77" s="287"/>
      <c r="AFX77" s="287"/>
      <c r="AFY77" s="287"/>
      <c r="AFZ77" s="287"/>
      <c r="AGA77" s="287"/>
      <c r="AGB77" s="897"/>
      <c r="AGC77" s="513"/>
      <c r="AGD77" s="513"/>
      <c r="AGE77" s="513"/>
      <c r="AGF77" s="287"/>
      <c r="AGG77" s="287"/>
      <c r="AGH77" s="287"/>
      <c r="AGI77" s="287"/>
      <c r="AGJ77" s="287"/>
      <c r="AGK77" s="287"/>
      <c r="AGL77" s="897"/>
      <c r="AGM77" s="513"/>
      <c r="AGN77" s="513"/>
      <c r="AGO77" s="513"/>
      <c r="AGP77" s="287"/>
      <c r="AGQ77" s="287"/>
      <c r="AGR77" s="287"/>
      <c r="AGS77" s="287"/>
      <c r="AGT77" s="287"/>
      <c r="AGU77" s="287"/>
      <c r="AGV77" s="897"/>
      <c r="AGW77" s="513"/>
      <c r="AGX77" s="513"/>
      <c r="AGY77" s="513"/>
      <c r="AGZ77" s="287"/>
      <c r="AHA77" s="287"/>
      <c r="AHB77" s="287"/>
      <c r="AHC77" s="287"/>
      <c r="AHD77" s="287"/>
      <c r="AHE77" s="287"/>
      <c r="AHF77" s="897"/>
      <c r="AHG77" s="513"/>
      <c r="AHH77" s="513"/>
      <c r="AHI77" s="513"/>
      <c r="AHJ77" s="287"/>
      <c r="AHK77" s="287"/>
      <c r="AHL77" s="287"/>
      <c r="AHM77" s="287"/>
      <c r="AHN77" s="287"/>
      <c r="AHO77" s="287"/>
      <c r="AHP77" s="897"/>
      <c r="AHQ77" s="513"/>
      <c r="AHR77" s="513"/>
      <c r="AHS77" s="513"/>
      <c r="AHT77" s="287"/>
      <c r="AHU77" s="287"/>
      <c r="AHV77" s="287"/>
      <c r="AHW77" s="287"/>
      <c r="AHX77" s="287"/>
      <c r="AHY77" s="287"/>
      <c r="AHZ77" s="897"/>
      <c r="AIA77" s="513"/>
      <c r="AIB77" s="513"/>
      <c r="AIC77" s="513"/>
      <c r="AID77" s="287"/>
      <c r="AIE77" s="287"/>
      <c r="AIF77" s="287"/>
      <c r="AIG77" s="287"/>
      <c r="AIH77" s="287"/>
      <c r="AII77" s="287"/>
      <c r="AIJ77" s="897"/>
      <c r="AIK77" s="513"/>
      <c r="AIL77" s="513"/>
      <c r="AIM77" s="513"/>
      <c r="AIN77" s="287"/>
      <c r="AIO77" s="287"/>
      <c r="AIP77" s="287"/>
      <c r="AIQ77" s="287"/>
      <c r="AIR77" s="287"/>
      <c r="AIS77" s="287"/>
      <c r="AIT77" s="897"/>
      <c r="AIU77" s="513"/>
      <c r="AIV77" s="513"/>
      <c r="AIW77" s="513"/>
      <c r="AIX77" s="287"/>
      <c r="AIY77" s="287"/>
      <c r="AIZ77" s="287"/>
      <c r="AJA77" s="287"/>
      <c r="AJB77" s="287"/>
      <c r="AJC77" s="287"/>
      <c r="AJD77" s="897"/>
      <c r="AJE77" s="513"/>
      <c r="AJF77" s="513"/>
      <c r="AJG77" s="513"/>
      <c r="AJH77" s="287"/>
      <c r="AJI77" s="287"/>
      <c r="AJJ77" s="287"/>
      <c r="AJK77" s="287"/>
      <c r="AJL77" s="287"/>
      <c r="AJM77" s="287"/>
      <c r="AJN77" s="897"/>
      <c r="AJO77" s="513"/>
      <c r="AJP77" s="513"/>
      <c r="AJQ77" s="513"/>
      <c r="AJR77" s="287"/>
      <c r="AJS77" s="287"/>
      <c r="AJT77" s="287"/>
      <c r="AJU77" s="287"/>
      <c r="AJV77" s="287"/>
      <c r="AJW77" s="287"/>
      <c r="AJX77" s="897"/>
      <c r="AJY77" s="513"/>
      <c r="AJZ77" s="513"/>
      <c r="AKA77" s="513"/>
      <c r="AKB77" s="287"/>
      <c r="AKC77" s="287"/>
      <c r="AKD77" s="287"/>
      <c r="AKE77" s="287"/>
      <c r="AKF77" s="287"/>
      <c r="AKG77" s="287"/>
      <c r="AKH77" s="897"/>
      <c r="AKI77" s="513"/>
      <c r="AKJ77" s="513"/>
      <c r="AKK77" s="513"/>
      <c r="AKL77" s="287"/>
      <c r="AKM77" s="287"/>
      <c r="AKN77" s="287"/>
      <c r="AKO77" s="287"/>
      <c r="AKP77" s="287"/>
      <c r="AKQ77" s="287"/>
      <c r="AKR77" s="897"/>
      <c r="AKS77" s="513"/>
      <c r="AKT77" s="513"/>
      <c r="AKU77" s="513"/>
      <c r="AKV77" s="287"/>
      <c r="AKW77" s="287"/>
      <c r="AKX77" s="287"/>
      <c r="AKY77" s="287"/>
      <c r="AKZ77" s="287"/>
      <c r="ALA77" s="287"/>
      <c r="ALB77" s="897"/>
      <c r="ALC77" s="513"/>
      <c r="ALD77" s="513"/>
      <c r="ALE77" s="513"/>
      <c r="ALF77" s="287"/>
      <c r="ALG77" s="287"/>
      <c r="ALH77" s="287"/>
      <c r="ALI77" s="287"/>
      <c r="ALJ77" s="287"/>
      <c r="ALK77" s="287"/>
      <c r="ALL77" s="897"/>
      <c r="ALM77" s="513"/>
      <c r="ALN77" s="513"/>
      <c r="ALO77" s="513"/>
      <c r="ALP77" s="287"/>
      <c r="ALQ77" s="287"/>
      <c r="ALR77" s="287"/>
      <c r="ALS77" s="287"/>
      <c r="ALT77" s="287"/>
      <c r="ALU77" s="287"/>
      <c r="ALV77" s="897"/>
      <c r="ALW77" s="513"/>
      <c r="ALX77" s="513"/>
      <c r="ALY77" s="513"/>
      <c r="ALZ77" s="287"/>
      <c r="AMA77" s="287"/>
      <c r="AMB77" s="287"/>
      <c r="AMC77" s="287"/>
      <c r="AMD77" s="287"/>
      <c r="AME77" s="287"/>
      <c r="AMF77" s="897"/>
      <c r="AMG77" s="513"/>
      <c r="AMH77" s="513"/>
      <c r="AMI77" s="513"/>
      <c r="AMJ77" s="287"/>
      <c r="AMK77" s="287"/>
      <c r="AML77" s="287"/>
      <c r="AMM77" s="287"/>
      <c r="AMN77" s="287"/>
      <c r="AMO77" s="287"/>
      <c r="AMP77" s="897"/>
      <c r="AMQ77" s="513"/>
      <c r="AMR77" s="513"/>
      <c r="AMS77" s="513"/>
      <c r="AMT77" s="287"/>
      <c r="AMU77" s="287"/>
      <c r="AMV77" s="287"/>
      <c r="AMW77" s="287"/>
      <c r="AMX77" s="287"/>
      <c r="AMY77" s="287"/>
      <c r="AMZ77" s="897"/>
      <c r="ANA77" s="513"/>
      <c r="ANB77" s="513"/>
      <c r="ANC77" s="513"/>
      <c r="AND77" s="287"/>
      <c r="ANE77" s="287"/>
      <c r="ANF77" s="287"/>
      <c r="ANG77" s="287"/>
      <c r="ANH77" s="287"/>
      <c r="ANI77" s="287"/>
      <c r="ANJ77" s="897"/>
      <c r="ANK77" s="513"/>
      <c r="ANL77" s="513"/>
      <c r="ANM77" s="513"/>
      <c r="ANN77" s="287"/>
      <c r="ANO77" s="287"/>
      <c r="ANP77" s="287"/>
      <c r="ANQ77" s="287"/>
      <c r="ANR77" s="287"/>
      <c r="ANS77" s="287"/>
      <c r="ANT77" s="897"/>
      <c r="ANU77" s="513"/>
      <c r="ANV77" s="513"/>
      <c r="ANW77" s="513"/>
      <c r="ANX77" s="287"/>
      <c r="ANY77" s="287"/>
      <c r="ANZ77" s="287"/>
      <c r="AOA77" s="287"/>
      <c r="AOB77" s="287"/>
      <c r="AOC77" s="287"/>
      <c r="AOD77" s="897"/>
      <c r="AOE77" s="513"/>
      <c r="AOF77" s="513"/>
      <c r="AOG77" s="513"/>
      <c r="AOH77" s="287"/>
      <c r="AOI77" s="287"/>
      <c r="AOJ77" s="287"/>
      <c r="AOK77" s="287"/>
      <c r="AOL77" s="287"/>
      <c r="AOM77" s="287"/>
      <c r="AON77" s="897"/>
      <c r="AOO77" s="513"/>
      <c r="AOP77" s="513"/>
      <c r="AOQ77" s="513"/>
      <c r="AOR77" s="287"/>
      <c r="AOS77" s="287"/>
      <c r="AOT77" s="287"/>
      <c r="AOU77" s="287"/>
      <c r="AOV77" s="287"/>
      <c r="AOW77" s="287"/>
      <c r="AOX77" s="897"/>
      <c r="AOY77" s="513"/>
      <c r="AOZ77" s="513"/>
      <c r="APA77" s="513"/>
      <c r="APB77" s="287"/>
      <c r="APC77" s="287"/>
      <c r="APD77" s="287"/>
      <c r="APE77" s="287"/>
      <c r="APF77" s="287"/>
      <c r="APG77" s="287"/>
      <c r="APH77" s="897"/>
      <c r="API77" s="513"/>
      <c r="APJ77" s="513"/>
      <c r="APK77" s="513"/>
      <c r="APL77" s="287"/>
      <c r="APM77" s="287"/>
      <c r="APN77" s="287"/>
      <c r="APO77" s="287"/>
      <c r="APP77" s="287"/>
      <c r="APQ77" s="287"/>
      <c r="APR77" s="897"/>
      <c r="APS77" s="513"/>
      <c r="APT77" s="513"/>
      <c r="APU77" s="513"/>
      <c r="APV77" s="287"/>
      <c r="APW77" s="287"/>
      <c r="APX77" s="287"/>
      <c r="APY77" s="287"/>
      <c r="APZ77" s="287"/>
      <c r="AQA77" s="287"/>
      <c r="AQB77" s="897"/>
      <c r="AQC77" s="513"/>
      <c r="AQD77" s="513"/>
      <c r="AQE77" s="513"/>
      <c r="AQF77" s="287"/>
      <c r="AQG77" s="287"/>
      <c r="AQH77" s="287"/>
      <c r="AQI77" s="287"/>
      <c r="AQJ77" s="287"/>
      <c r="AQK77" s="287"/>
      <c r="AQL77" s="897"/>
      <c r="AQM77" s="513"/>
      <c r="AQN77" s="513"/>
      <c r="AQO77" s="513"/>
      <c r="AQP77" s="287"/>
      <c r="AQQ77" s="287"/>
      <c r="AQR77" s="287"/>
      <c r="AQS77" s="287"/>
      <c r="AQT77" s="287"/>
      <c r="AQU77" s="287"/>
      <c r="AQV77" s="897"/>
      <c r="AQW77" s="513"/>
      <c r="AQX77" s="513"/>
      <c r="AQY77" s="513"/>
      <c r="AQZ77" s="287"/>
      <c r="ARA77" s="287"/>
      <c r="ARB77" s="287"/>
      <c r="ARC77" s="287"/>
      <c r="ARD77" s="287"/>
      <c r="ARE77" s="287"/>
      <c r="ARF77" s="897"/>
      <c r="ARG77" s="513"/>
      <c r="ARH77" s="513"/>
      <c r="ARI77" s="513"/>
      <c r="ARJ77" s="287"/>
      <c r="ARK77" s="287"/>
      <c r="ARL77" s="287"/>
      <c r="ARM77" s="287"/>
      <c r="ARN77" s="287"/>
      <c r="ARO77" s="287"/>
      <c r="ARP77" s="897"/>
      <c r="ARQ77" s="513"/>
      <c r="ARR77" s="513"/>
      <c r="ARS77" s="513"/>
      <c r="ART77" s="287"/>
      <c r="ARU77" s="287"/>
      <c r="ARV77" s="287"/>
      <c r="ARW77" s="287"/>
      <c r="ARX77" s="287"/>
      <c r="ARY77" s="287"/>
      <c r="ARZ77" s="897"/>
      <c r="ASA77" s="513"/>
      <c r="ASB77" s="513"/>
      <c r="ASC77" s="513"/>
      <c r="ASD77" s="287"/>
      <c r="ASE77" s="287"/>
      <c r="ASF77" s="287"/>
      <c r="ASG77" s="287"/>
      <c r="ASH77" s="287"/>
      <c r="ASI77" s="287"/>
      <c r="ASJ77" s="897"/>
      <c r="ASK77" s="513"/>
      <c r="ASL77" s="513"/>
      <c r="ASM77" s="513"/>
      <c r="ASN77" s="287"/>
      <c r="ASO77" s="287"/>
      <c r="ASP77" s="287"/>
      <c r="ASQ77" s="287"/>
      <c r="ASR77" s="287"/>
      <c r="ASS77" s="287"/>
      <c r="AST77" s="897"/>
      <c r="ASU77" s="513"/>
      <c r="ASV77" s="513"/>
      <c r="ASW77" s="513"/>
      <c r="ASX77" s="287"/>
      <c r="ASY77" s="287"/>
      <c r="ASZ77" s="287"/>
      <c r="ATA77" s="287"/>
      <c r="ATB77" s="287"/>
      <c r="ATC77" s="287"/>
      <c r="ATD77" s="897"/>
      <c r="ATE77" s="513"/>
      <c r="ATF77" s="513"/>
      <c r="ATG77" s="513"/>
      <c r="ATH77" s="287"/>
      <c r="ATI77" s="287"/>
      <c r="ATJ77" s="287"/>
      <c r="ATK77" s="287"/>
      <c r="ATL77" s="287"/>
      <c r="ATM77" s="287"/>
      <c r="ATN77" s="897"/>
      <c r="ATO77" s="513"/>
      <c r="ATP77" s="513"/>
      <c r="ATQ77" s="513"/>
      <c r="ATR77" s="287"/>
      <c r="ATS77" s="287"/>
      <c r="ATT77" s="287"/>
      <c r="ATU77" s="287"/>
      <c r="ATV77" s="287"/>
      <c r="ATW77" s="287"/>
      <c r="ATX77" s="897"/>
      <c r="ATY77" s="513"/>
      <c r="ATZ77" s="513"/>
      <c r="AUA77" s="513"/>
      <c r="AUB77" s="287"/>
      <c r="AUC77" s="287"/>
      <c r="AUD77" s="287"/>
      <c r="AUE77" s="287"/>
      <c r="AUF77" s="287"/>
      <c r="AUG77" s="287"/>
      <c r="AUH77" s="897"/>
      <c r="AUI77" s="513"/>
      <c r="AUJ77" s="513"/>
      <c r="AUK77" s="513"/>
      <c r="AUL77" s="287"/>
      <c r="AUM77" s="287"/>
      <c r="AUN77" s="287"/>
      <c r="AUO77" s="287"/>
      <c r="AUP77" s="287"/>
      <c r="AUQ77" s="287"/>
      <c r="AUR77" s="897"/>
      <c r="AUS77" s="513"/>
      <c r="AUT77" s="513"/>
      <c r="AUU77" s="513"/>
      <c r="AUV77" s="287"/>
      <c r="AUW77" s="287"/>
      <c r="AUX77" s="287"/>
      <c r="AUY77" s="287"/>
      <c r="AUZ77" s="287"/>
      <c r="AVA77" s="287"/>
      <c r="AVB77" s="897"/>
      <c r="AVC77" s="513"/>
      <c r="AVD77" s="513"/>
      <c r="AVE77" s="513"/>
      <c r="AVF77" s="287"/>
      <c r="AVG77" s="287"/>
      <c r="AVH77" s="287"/>
      <c r="AVI77" s="287"/>
      <c r="AVJ77" s="287"/>
      <c r="AVK77" s="287"/>
      <c r="AVL77" s="897"/>
      <c r="AVM77" s="513"/>
      <c r="AVN77" s="513"/>
      <c r="AVO77" s="513"/>
      <c r="AVP77" s="287"/>
      <c r="AVQ77" s="287"/>
      <c r="AVR77" s="287"/>
      <c r="AVS77" s="287"/>
      <c r="AVT77" s="287"/>
      <c r="AVU77" s="287"/>
      <c r="AVV77" s="897"/>
      <c r="AVW77" s="513"/>
      <c r="AVX77" s="513"/>
      <c r="AVY77" s="513"/>
      <c r="AVZ77" s="287"/>
      <c r="AWA77" s="287"/>
      <c r="AWB77" s="287"/>
      <c r="AWC77" s="287"/>
      <c r="AWD77" s="287"/>
      <c r="AWE77" s="287"/>
      <c r="AWF77" s="897"/>
      <c r="AWG77" s="513"/>
      <c r="AWH77" s="513"/>
      <c r="AWI77" s="513"/>
      <c r="AWJ77" s="287"/>
      <c r="AWK77" s="287"/>
      <c r="AWL77" s="287"/>
      <c r="AWM77" s="287"/>
      <c r="AWN77" s="287"/>
      <c r="AWO77" s="287"/>
      <c r="AWP77" s="897"/>
      <c r="AWQ77" s="513"/>
      <c r="AWR77" s="513"/>
      <c r="AWS77" s="513"/>
      <c r="AWT77" s="287"/>
      <c r="AWU77" s="287"/>
      <c r="AWV77" s="287"/>
      <c r="AWW77" s="287"/>
      <c r="AWX77" s="287"/>
      <c r="AWY77" s="287"/>
      <c r="AWZ77" s="897"/>
      <c r="AXA77" s="513"/>
      <c r="AXB77" s="513"/>
      <c r="AXC77" s="513"/>
      <c r="AXD77" s="287"/>
      <c r="AXE77" s="287"/>
      <c r="AXF77" s="287"/>
      <c r="AXG77" s="287"/>
      <c r="AXH77" s="287"/>
      <c r="AXI77" s="287"/>
      <c r="AXJ77" s="897"/>
      <c r="AXK77" s="513"/>
      <c r="AXL77" s="513"/>
      <c r="AXM77" s="513"/>
      <c r="AXN77" s="287"/>
      <c r="AXO77" s="287"/>
      <c r="AXP77" s="287"/>
      <c r="AXQ77" s="287"/>
      <c r="AXR77" s="287"/>
      <c r="AXS77" s="287"/>
      <c r="AXT77" s="897"/>
      <c r="AXU77" s="513"/>
      <c r="AXV77" s="513"/>
      <c r="AXW77" s="513"/>
      <c r="AXX77" s="287"/>
      <c r="AXY77" s="287"/>
      <c r="AXZ77" s="287"/>
      <c r="AYA77" s="287"/>
      <c r="AYB77" s="287"/>
      <c r="AYC77" s="287"/>
      <c r="AYD77" s="897"/>
      <c r="AYE77" s="513"/>
      <c r="AYF77" s="513"/>
      <c r="AYG77" s="513"/>
      <c r="AYH77" s="287"/>
      <c r="AYI77" s="287"/>
      <c r="AYJ77" s="287"/>
      <c r="AYK77" s="287"/>
      <c r="AYL77" s="287"/>
      <c r="AYM77" s="287"/>
      <c r="AYN77" s="897"/>
      <c r="AYO77" s="513"/>
      <c r="AYP77" s="513"/>
      <c r="AYQ77" s="513"/>
      <c r="AYR77" s="287"/>
      <c r="AYS77" s="287"/>
      <c r="AYT77" s="287"/>
      <c r="AYU77" s="287"/>
      <c r="AYV77" s="287"/>
      <c r="AYW77" s="287"/>
      <c r="AYX77" s="897"/>
      <c r="AYY77" s="513"/>
      <c r="AYZ77" s="513"/>
      <c r="AZA77" s="513"/>
      <c r="AZB77" s="287"/>
      <c r="AZC77" s="287"/>
      <c r="AZD77" s="287"/>
      <c r="AZE77" s="287"/>
      <c r="AZF77" s="287"/>
      <c r="AZG77" s="287"/>
      <c r="AZH77" s="897"/>
      <c r="AZI77" s="513"/>
      <c r="AZJ77" s="513"/>
      <c r="AZK77" s="513"/>
      <c r="AZL77" s="287"/>
      <c r="AZM77" s="287"/>
      <c r="AZN77" s="287"/>
      <c r="AZO77" s="287"/>
      <c r="AZP77" s="287"/>
      <c r="AZQ77" s="287"/>
      <c r="AZR77" s="897"/>
      <c r="AZS77" s="513"/>
      <c r="AZT77" s="513"/>
      <c r="AZU77" s="513"/>
      <c r="AZV77" s="287"/>
      <c r="AZW77" s="287"/>
      <c r="AZX77" s="287"/>
      <c r="AZY77" s="287"/>
      <c r="AZZ77" s="287"/>
      <c r="BAA77" s="287"/>
      <c r="BAB77" s="897"/>
      <c r="BAC77" s="513"/>
      <c r="BAD77" s="513"/>
      <c r="BAE77" s="513"/>
      <c r="BAF77" s="287"/>
      <c r="BAG77" s="287"/>
      <c r="BAH77" s="287"/>
      <c r="BAI77" s="287"/>
      <c r="BAJ77" s="287"/>
      <c r="BAK77" s="287"/>
      <c r="BAL77" s="897"/>
      <c r="BAM77" s="513"/>
      <c r="BAN77" s="513"/>
      <c r="BAO77" s="513"/>
      <c r="BAP77" s="287"/>
      <c r="BAQ77" s="287"/>
      <c r="BAR77" s="287"/>
      <c r="BAS77" s="287"/>
      <c r="BAT77" s="287"/>
      <c r="BAU77" s="287"/>
      <c r="BAV77" s="897"/>
      <c r="BAW77" s="513"/>
      <c r="BAX77" s="513"/>
      <c r="BAY77" s="513"/>
      <c r="BAZ77" s="287"/>
      <c r="BBA77" s="287"/>
      <c r="BBB77" s="287"/>
      <c r="BBC77" s="287"/>
      <c r="BBD77" s="287"/>
      <c r="BBE77" s="287"/>
      <c r="BBF77" s="897"/>
      <c r="BBG77" s="513"/>
      <c r="BBH77" s="513"/>
      <c r="BBI77" s="513"/>
      <c r="BBJ77" s="287"/>
      <c r="BBK77" s="287"/>
      <c r="BBL77" s="287"/>
      <c r="BBM77" s="287"/>
      <c r="BBN77" s="287"/>
      <c r="BBO77" s="287"/>
      <c r="BBP77" s="897"/>
      <c r="BBQ77" s="513"/>
      <c r="BBR77" s="513"/>
      <c r="BBS77" s="513"/>
      <c r="BBT77" s="287"/>
      <c r="BBU77" s="287"/>
      <c r="BBV77" s="287"/>
      <c r="BBW77" s="287"/>
      <c r="BBX77" s="287"/>
      <c r="BBY77" s="287"/>
      <c r="BBZ77" s="897"/>
      <c r="BCA77" s="513"/>
      <c r="BCB77" s="513"/>
      <c r="BCC77" s="513"/>
      <c r="BCD77" s="287"/>
      <c r="BCE77" s="287"/>
      <c r="BCF77" s="287"/>
      <c r="BCG77" s="287"/>
      <c r="BCH77" s="287"/>
      <c r="BCI77" s="287"/>
      <c r="BCJ77" s="897"/>
      <c r="BCK77" s="513"/>
      <c r="BCL77" s="513"/>
      <c r="BCM77" s="513"/>
      <c r="BCN77" s="287"/>
      <c r="BCO77" s="287"/>
      <c r="BCP77" s="287"/>
      <c r="BCQ77" s="287"/>
      <c r="BCR77" s="287"/>
      <c r="BCS77" s="287"/>
      <c r="BCT77" s="897"/>
      <c r="BCU77" s="513"/>
      <c r="BCV77" s="513"/>
      <c r="BCW77" s="513"/>
      <c r="BCX77" s="287"/>
      <c r="BCY77" s="287"/>
      <c r="BCZ77" s="287"/>
      <c r="BDA77" s="287"/>
      <c r="BDB77" s="287"/>
      <c r="BDC77" s="287"/>
      <c r="BDD77" s="897"/>
      <c r="BDE77" s="513"/>
      <c r="BDF77" s="513"/>
      <c r="BDG77" s="513"/>
      <c r="BDH77" s="287"/>
      <c r="BDI77" s="287"/>
      <c r="BDJ77" s="287"/>
      <c r="BDK77" s="287"/>
      <c r="BDL77" s="287"/>
      <c r="BDM77" s="287"/>
      <c r="BDN77" s="897"/>
      <c r="BDO77" s="513"/>
      <c r="BDP77" s="513"/>
      <c r="BDQ77" s="513"/>
      <c r="BDR77" s="287"/>
      <c r="BDS77" s="287"/>
      <c r="BDT77" s="287"/>
      <c r="BDU77" s="287"/>
      <c r="BDV77" s="287"/>
      <c r="BDW77" s="287"/>
      <c r="BDX77" s="897"/>
      <c r="BDY77" s="513"/>
      <c r="BDZ77" s="513"/>
      <c r="BEA77" s="513"/>
      <c r="BEB77" s="287"/>
      <c r="BEC77" s="287"/>
      <c r="BED77" s="287"/>
      <c r="BEE77" s="287"/>
      <c r="BEF77" s="287"/>
      <c r="BEG77" s="287"/>
      <c r="BEH77" s="897"/>
      <c r="BEI77" s="513"/>
      <c r="BEJ77" s="513"/>
      <c r="BEK77" s="513"/>
      <c r="BEL77" s="287"/>
      <c r="BEM77" s="287"/>
      <c r="BEN77" s="287"/>
      <c r="BEO77" s="287"/>
      <c r="BEP77" s="287"/>
      <c r="BEQ77" s="287"/>
      <c r="BER77" s="897"/>
      <c r="BES77" s="513"/>
      <c r="BET77" s="513"/>
      <c r="BEU77" s="513"/>
      <c r="BEV77" s="287"/>
      <c r="BEW77" s="287"/>
      <c r="BEX77" s="287"/>
      <c r="BEY77" s="287"/>
      <c r="BEZ77" s="287"/>
      <c r="BFA77" s="287"/>
      <c r="BFB77" s="897"/>
      <c r="BFC77" s="513"/>
      <c r="BFD77" s="513"/>
      <c r="BFE77" s="513"/>
      <c r="BFF77" s="287"/>
      <c r="BFG77" s="287"/>
      <c r="BFH77" s="287"/>
      <c r="BFI77" s="287"/>
      <c r="BFJ77" s="287"/>
      <c r="BFK77" s="287"/>
      <c r="BFL77" s="897"/>
      <c r="BFM77" s="513"/>
      <c r="BFN77" s="513"/>
      <c r="BFO77" s="513"/>
      <c r="BFP77" s="287"/>
      <c r="BFQ77" s="287"/>
      <c r="BFR77" s="287"/>
      <c r="BFS77" s="287"/>
      <c r="BFT77" s="287"/>
      <c r="BFU77" s="287"/>
      <c r="BFV77" s="897"/>
      <c r="BFW77" s="513"/>
      <c r="BFX77" s="513"/>
      <c r="BFY77" s="513"/>
      <c r="BFZ77" s="287"/>
      <c r="BGA77" s="287"/>
      <c r="BGB77" s="287"/>
      <c r="BGC77" s="287"/>
      <c r="BGD77" s="287"/>
      <c r="BGE77" s="287"/>
      <c r="BGF77" s="897"/>
      <c r="BGG77" s="513"/>
      <c r="BGH77" s="513"/>
      <c r="BGI77" s="513"/>
      <c r="BGJ77" s="287"/>
      <c r="BGK77" s="287"/>
      <c r="BGL77" s="287"/>
      <c r="BGM77" s="287"/>
      <c r="BGN77" s="287"/>
      <c r="BGO77" s="287"/>
      <c r="BGP77" s="897"/>
      <c r="BGQ77" s="513"/>
      <c r="BGR77" s="513"/>
      <c r="BGS77" s="513"/>
      <c r="BGT77" s="287"/>
      <c r="BGU77" s="287"/>
      <c r="BGV77" s="287"/>
      <c r="BGW77" s="287"/>
      <c r="BGX77" s="287"/>
      <c r="BGY77" s="287"/>
      <c r="BGZ77" s="897"/>
      <c r="BHA77" s="513"/>
      <c r="BHB77" s="513"/>
      <c r="BHC77" s="513"/>
      <c r="BHD77" s="287"/>
      <c r="BHE77" s="287"/>
      <c r="BHF77" s="287"/>
      <c r="BHG77" s="287"/>
      <c r="BHH77" s="287"/>
      <c r="BHI77" s="287"/>
      <c r="BHJ77" s="897"/>
      <c r="BHK77" s="513"/>
      <c r="BHL77" s="513"/>
      <c r="BHM77" s="513"/>
      <c r="BHN77" s="287"/>
      <c r="BHO77" s="287"/>
      <c r="BHP77" s="287"/>
      <c r="BHQ77" s="287"/>
      <c r="BHR77" s="287"/>
      <c r="BHS77" s="287"/>
      <c r="BHT77" s="897"/>
      <c r="BHU77" s="513"/>
      <c r="BHV77" s="513"/>
      <c r="BHW77" s="513"/>
      <c r="BHX77" s="287"/>
      <c r="BHY77" s="287"/>
      <c r="BHZ77" s="287"/>
      <c r="BIA77" s="287"/>
      <c r="BIB77" s="287"/>
      <c r="BIC77" s="287"/>
      <c r="BID77" s="897"/>
      <c r="BIE77" s="513"/>
      <c r="BIF77" s="513"/>
      <c r="BIG77" s="513"/>
      <c r="BIH77" s="287"/>
      <c r="BII77" s="287"/>
      <c r="BIJ77" s="287"/>
      <c r="BIK77" s="287"/>
      <c r="BIL77" s="287"/>
      <c r="BIM77" s="287"/>
      <c r="BIN77" s="897"/>
      <c r="BIO77" s="513"/>
      <c r="BIP77" s="513"/>
      <c r="BIQ77" s="513"/>
      <c r="BIR77" s="287"/>
      <c r="BIS77" s="287"/>
      <c r="BIT77" s="287"/>
      <c r="BIU77" s="287"/>
      <c r="BIV77" s="287"/>
      <c r="BIW77" s="287"/>
      <c r="BIX77" s="897"/>
      <c r="BIY77" s="513"/>
      <c r="BIZ77" s="513"/>
      <c r="BJA77" s="513"/>
      <c r="BJB77" s="287"/>
      <c r="BJC77" s="287"/>
      <c r="BJD77" s="287"/>
      <c r="BJE77" s="287"/>
      <c r="BJF77" s="287"/>
      <c r="BJG77" s="287"/>
      <c r="BJH77" s="897"/>
      <c r="BJI77" s="513"/>
      <c r="BJJ77" s="513"/>
      <c r="BJK77" s="513"/>
      <c r="BJL77" s="287"/>
      <c r="BJM77" s="287"/>
      <c r="BJN77" s="287"/>
      <c r="BJO77" s="287"/>
      <c r="BJP77" s="287"/>
      <c r="BJQ77" s="287"/>
      <c r="BJR77" s="897"/>
      <c r="BJS77" s="513"/>
      <c r="BJT77" s="513"/>
      <c r="BJU77" s="513"/>
      <c r="BJV77" s="287"/>
      <c r="BJW77" s="287"/>
      <c r="BJX77" s="287"/>
      <c r="BJY77" s="287"/>
      <c r="BJZ77" s="287"/>
      <c r="BKA77" s="287"/>
      <c r="BKB77" s="897"/>
      <c r="BKC77" s="513"/>
      <c r="BKD77" s="513"/>
      <c r="BKE77" s="513"/>
      <c r="BKF77" s="287"/>
      <c r="BKG77" s="287"/>
      <c r="BKH77" s="287"/>
      <c r="BKI77" s="287"/>
      <c r="BKJ77" s="287"/>
      <c r="BKK77" s="287"/>
      <c r="BKL77" s="897"/>
      <c r="BKM77" s="513"/>
      <c r="BKN77" s="513"/>
      <c r="BKO77" s="513"/>
      <c r="BKP77" s="287"/>
      <c r="BKQ77" s="287"/>
      <c r="BKR77" s="287"/>
      <c r="BKS77" s="287"/>
      <c r="BKT77" s="287"/>
      <c r="BKU77" s="287"/>
      <c r="BKV77" s="897"/>
      <c r="BKW77" s="513"/>
      <c r="BKX77" s="513"/>
      <c r="BKY77" s="513"/>
      <c r="BKZ77" s="287"/>
      <c r="BLA77" s="287"/>
      <c r="BLB77" s="287"/>
      <c r="BLC77" s="287"/>
      <c r="BLD77" s="287"/>
      <c r="BLE77" s="287"/>
      <c r="BLF77" s="897"/>
      <c r="BLG77" s="513"/>
      <c r="BLH77" s="513"/>
      <c r="BLI77" s="513"/>
      <c r="BLJ77" s="287"/>
      <c r="BLK77" s="287"/>
      <c r="BLL77" s="287"/>
      <c r="BLM77" s="287"/>
      <c r="BLN77" s="287"/>
      <c r="BLO77" s="287"/>
      <c r="BLP77" s="897"/>
      <c r="BLQ77" s="513"/>
      <c r="BLR77" s="513"/>
      <c r="BLS77" s="513"/>
      <c r="BLT77" s="287"/>
      <c r="BLU77" s="287"/>
      <c r="BLV77" s="287"/>
      <c r="BLW77" s="287"/>
      <c r="BLX77" s="287"/>
      <c r="BLY77" s="287"/>
      <c r="BLZ77" s="897"/>
      <c r="BMA77" s="513"/>
      <c r="BMB77" s="513"/>
      <c r="BMC77" s="513"/>
      <c r="BMD77" s="287"/>
      <c r="BME77" s="287"/>
      <c r="BMF77" s="287"/>
      <c r="BMG77" s="287"/>
      <c r="BMH77" s="287"/>
      <c r="BMI77" s="287"/>
      <c r="BMJ77" s="897"/>
      <c r="BMK77" s="513"/>
      <c r="BML77" s="513"/>
      <c r="BMM77" s="513"/>
      <c r="BMN77" s="287"/>
      <c r="BMO77" s="287"/>
      <c r="BMP77" s="287"/>
      <c r="BMQ77" s="287"/>
      <c r="BMR77" s="287"/>
      <c r="BMS77" s="287"/>
      <c r="BMT77" s="897"/>
      <c r="BMU77" s="513"/>
      <c r="BMV77" s="513"/>
      <c r="BMW77" s="513"/>
      <c r="BMX77" s="287"/>
      <c r="BMY77" s="287"/>
      <c r="BMZ77" s="287"/>
      <c r="BNA77" s="287"/>
      <c r="BNB77" s="287"/>
      <c r="BNC77" s="287"/>
      <c r="BND77" s="897"/>
      <c r="BNE77" s="513"/>
      <c r="BNF77" s="513"/>
      <c r="BNG77" s="513"/>
      <c r="BNH77" s="287"/>
      <c r="BNI77" s="287"/>
      <c r="BNJ77" s="287"/>
      <c r="BNK77" s="287"/>
      <c r="BNL77" s="287"/>
      <c r="BNM77" s="287"/>
      <c r="BNN77" s="897"/>
      <c r="BNO77" s="513"/>
      <c r="BNP77" s="513"/>
      <c r="BNQ77" s="513"/>
      <c r="BNR77" s="287"/>
      <c r="BNS77" s="287"/>
      <c r="BNT77" s="287"/>
      <c r="BNU77" s="287"/>
      <c r="BNV77" s="287"/>
      <c r="BNW77" s="287"/>
      <c r="BNX77" s="897"/>
      <c r="BNY77" s="513"/>
      <c r="BNZ77" s="513"/>
      <c r="BOA77" s="513"/>
      <c r="BOB77" s="287"/>
      <c r="BOC77" s="287"/>
      <c r="BOD77" s="287"/>
      <c r="BOE77" s="287"/>
      <c r="BOF77" s="287"/>
      <c r="BOG77" s="287"/>
      <c r="BOH77" s="897"/>
      <c r="BOI77" s="513"/>
      <c r="BOJ77" s="513"/>
      <c r="BOK77" s="513"/>
      <c r="BOL77" s="287"/>
      <c r="BOM77" s="287"/>
      <c r="BON77" s="287"/>
      <c r="BOO77" s="287"/>
      <c r="BOP77" s="287"/>
      <c r="BOQ77" s="287"/>
      <c r="BOR77" s="897"/>
      <c r="BOS77" s="513"/>
      <c r="BOT77" s="513"/>
      <c r="BOU77" s="513"/>
      <c r="BOV77" s="287"/>
      <c r="BOW77" s="287"/>
      <c r="BOX77" s="287"/>
      <c r="BOY77" s="287"/>
      <c r="BOZ77" s="287"/>
      <c r="BPA77" s="287"/>
      <c r="BPB77" s="897"/>
      <c r="BPC77" s="513"/>
      <c r="BPD77" s="513"/>
      <c r="BPE77" s="513"/>
      <c r="BPF77" s="287"/>
      <c r="BPG77" s="287"/>
      <c r="BPH77" s="287"/>
      <c r="BPI77" s="287"/>
      <c r="BPJ77" s="287"/>
      <c r="BPK77" s="287"/>
      <c r="BPL77" s="897"/>
      <c r="BPM77" s="513"/>
      <c r="BPN77" s="513"/>
      <c r="BPO77" s="513"/>
      <c r="BPP77" s="287"/>
      <c r="BPQ77" s="287"/>
      <c r="BPR77" s="287"/>
      <c r="BPS77" s="287"/>
      <c r="BPT77" s="287"/>
      <c r="BPU77" s="287"/>
      <c r="BPV77" s="897"/>
      <c r="BPW77" s="513"/>
      <c r="BPX77" s="513"/>
      <c r="BPY77" s="513"/>
      <c r="BPZ77" s="287"/>
      <c r="BQA77" s="287"/>
      <c r="BQB77" s="287"/>
      <c r="BQC77" s="287"/>
      <c r="BQD77" s="287"/>
      <c r="BQE77" s="287"/>
      <c r="BQF77" s="897"/>
      <c r="BQG77" s="513"/>
      <c r="BQH77" s="513"/>
      <c r="BQI77" s="513"/>
      <c r="BQJ77" s="287"/>
      <c r="BQK77" s="287"/>
      <c r="BQL77" s="287"/>
      <c r="BQM77" s="287"/>
      <c r="BQN77" s="287"/>
      <c r="BQO77" s="287"/>
      <c r="BQP77" s="897"/>
      <c r="BQQ77" s="513"/>
      <c r="BQR77" s="513"/>
      <c r="BQS77" s="513"/>
      <c r="BQT77" s="287"/>
      <c r="BQU77" s="287"/>
      <c r="BQV77" s="287"/>
      <c r="BQW77" s="287"/>
      <c r="BQX77" s="287"/>
      <c r="BQY77" s="287"/>
      <c r="BQZ77" s="897"/>
      <c r="BRA77" s="513"/>
      <c r="BRB77" s="513"/>
      <c r="BRC77" s="513"/>
      <c r="BRD77" s="287"/>
      <c r="BRE77" s="287"/>
      <c r="BRF77" s="287"/>
      <c r="BRG77" s="287"/>
      <c r="BRH77" s="287"/>
      <c r="BRI77" s="287"/>
      <c r="BRJ77" s="897"/>
      <c r="BRK77" s="513"/>
      <c r="BRL77" s="513"/>
      <c r="BRM77" s="513"/>
      <c r="BRN77" s="287"/>
      <c r="BRO77" s="287"/>
      <c r="BRP77" s="287"/>
      <c r="BRQ77" s="287"/>
      <c r="BRR77" s="287"/>
      <c r="BRS77" s="287"/>
      <c r="BRT77" s="897"/>
      <c r="BRU77" s="513"/>
      <c r="BRV77" s="513"/>
      <c r="BRW77" s="513"/>
      <c r="BRX77" s="287"/>
      <c r="BRY77" s="287"/>
      <c r="BRZ77" s="287"/>
      <c r="BSA77" s="287"/>
      <c r="BSB77" s="287"/>
      <c r="BSC77" s="287"/>
      <c r="BSD77" s="897"/>
      <c r="BSE77" s="513"/>
      <c r="BSF77" s="513"/>
      <c r="BSG77" s="513"/>
      <c r="BSH77" s="287"/>
      <c r="BSI77" s="287"/>
      <c r="BSJ77" s="287"/>
      <c r="BSK77" s="287"/>
      <c r="BSL77" s="287"/>
      <c r="BSM77" s="287"/>
      <c r="BSN77" s="897"/>
      <c r="BSO77" s="513"/>
      <c r="BSP77" s="513"/>
      <c r="BSQ77" s="513"/>
      <c r="BSR77" s="287"/>
      <c r="BSS77" s="287"/>
      <c r="BST77" s="287"/>
      <c r="BSU77" s="287"/>
      <c r="BSV77" s="287"/>
      <c r="BSW77" s="287"/>
      <c r="BSX77" s="897"/>
      <c r="BSY77" s="513"/>
      <c r="BSZ77" s="513"/>
      <c r="BTA77" s="513"/>
      <c r="BTB77" s="287"/>
      <c r="BTC77" s="287"/>
      <c r="BTD77" s="287"/>
      <c r="BTE77" s="287"/>
      <c r="BTF77" s="287"/>
      <c r="BTG77" s="287"/>
      <c r="BTH77" s="897"/>
      <c r="BTI77" s="513"/>
      <c r="BTJ77" s="513"/>
      <c r="BTK77" s="513"/>
      <c r="BTL77" s="287"/>
      <c r="BTM77" s="287"/>
      <c r="BTN77" s="287"/>
      <c r="BTO77" s="287"/>
      <c r="BTP77" s="287"/>
      <c r="BTQ77" s="287"/>
      <c r="BTR77" s="897"/>
      <c r="BTS77" s="513"/>
      <c r="BTT77" s="513"/>
      <c r="BTU77" s="513"/>
      <c r="BTV77" s="287"/>
      <c r="BTW77" s="287"/>
      <c r="BTX77" s="287"/>
      <c r="BTY77" s="287"/>
      <c r="BTZ77" s="287"/>
      <c r="BUA77" s="287"/>
      <c r="BUB77" s="897"/>
      <c r="BUC77" s="513"/>
      <c r="BUD77" s="513"/>
      <c r="BUE77" s="513"/>
      <c r="BUF77" s="287"/>
      <c r="BUG77" s="287"/>
      <c r="BUH77" s="287"/>
      <c r="BUI77" s="287"/>
      <c r="BUJ77" s="287"/>
      <c r="BUK77" s="287"/>
      <c r="BUL77" s="897"/>
      <c r="BUM77" s="513"/>
      <c r="BUN77" s="513"/>
      <c r="BUO77" s="513"/>
      <c r="BUP77" s="287"/>
      <c r="BUQ77" s="287"/>
      <c r="BUR77" s="287"/>
      <c r="BUS77" s="287"/>
      <c r="BUT77" s="287"/>
      <c r="BUU77" s="287"/>
      <c r="BUV77" s="897"/>
      <c r="BUW77" s="513"/>
      <c r="BUX77" s="513"/>
      <c r="BUY77" s="513"/>
      <c r="BUZ77" s="287"/>
      <c r="BVA77" s="287"/>
      <c r="BVB77" s="287"/>
      <c r="BVC77" s="287"/>
      <c r="BVD77" s="287"/>
      <c r="BVE77" s="287"/>
      <c r="BVF77" s="897"/>
      <c r="BVG77" s="513"/>
      <c r="BVH77" s="513"/>
      <c r="BVI77" s="513"/>
      <c r="BVJ77" s="287"/>
      <c r="BVK77" s="287"/>
      <c r="BVL77" s="287"/>
      <c r="BVM77" s="287"/>
      <c r="BVN77" s="287"/>
      <c r="BVO77" s="287"/>
      <c r="BVP77" s="897"/>
      <c r="BVQ77" s="513"/>
      <c r="BVR77" s="513"/>
      <c r="BVS77" s="513"/>
      <c r="BVT77" s="287"/>
      <c r="BVU77" s="287"/>
      <c r="BVV77" s="287"/>
      <c r="BVW77" s="287"/>
      <c r="BVX77" s="287"/>
      <c r="BVY77" s="287"/>
      <c r="BVZ77" s="897"/>
      <c r="BWA77" s="513"/>
      <c r="BWB77" s="513"/>
      <c r="BWC77" s="513"/>
      <c r="BWD77" s="287"/>
      <c r="BWE77" s="287"/>
      <c r="BWF77" s="287"/>
      <c r="BWG77" s="287"/>
      <c r="BWH77" s="287"/>
      <c r="BWI77" s="287"/>
      <c r="BWJ77" s="897"/>
      <c r="BWK77" s="513"/>
      <c r="BWL77" s="513"/>
      <c r="BWM77" s="513"/>
      <c r="BWN77" s="287"/>
      <c r="BWO77" s="287"/>
      <c r="BWP77" s="287"/>
      <c r="BWQ77" s="287"/>
      <c r="BWR77" s="287"/>
      <c r="BWS77" s="287"/>
      <c r="BWT77" s="897"/>
      <c r="BWU77" s="513"/>
      <c r="BWV77" s="513"/>
      <c r="BWW77" s="513"/>
      <c r="BWX77" s="287"/>
      <c r="BWY77" s="287"/>
      <c r="BWZ77" s="287"/>
      <c r="BXA77" s="287"/>
      <c r="BXB77" s="287"/>
      <c r="BXC77" s="287"/>
      <c r="BXD77" s="897"/>
      <c r="BXE77" s="513"/>
      <c r="BXF77" s="513"/>
      <c r="BXG77" s="513"/>
      <c r="BXH77" s="287"/>
      <c r="BXI77" s="287"/>
      <c r="BXJ77" s="287"/>
      <c r="BXK77" s="287"/>
      <c r="BXL77" s="287"/>
      <c r="BXM77" s="287"/>
      <c r="BXN77" s="897"/>
      <c r="BXO77" s="513"/>
      <c r="BXP77" s="513"/>
      <c r="BXQ77" s="513"/>
      <c r="BXR77" s="287"/>
      <c r="BXS77" s="287"/>
      <c r="BXT77" s="287"/>
      <c r="BXU77" s="287"/>
      <c r="BXV77" s="287"/>
      <c r="BXW77" s="287"/>
      <c r="BXX77" s="897"/>
      <c r="BXY77" s="513"/>
      <c r="BXZ77" s="513"/>
      <c r="BYA77" s="513"/>
      <c r="BYB77" s="287"/>
      <c r="BYC77" s="287"/>
      <c r="BYD77" s="287"/>
      <c r="BYE77" s="287"/>
      <c r="BYF77" s="287"/>
      <c r="BYG77" s="287"/>
      <c r="BYH77" s="897"/>
      <c r="BYI77" s="513"/>
      <c r="BYJ77" s="513"/>
      <c r="BYK77" s="513"/>
      <c r="BYL77" s="287"/>
      <c r="BYM77" s="287"/>
      <c r="BYN77" s="287"/>
      <c r="BYO77" s="287"/>
      <c r="BYP77" s="287"/>
      <c r="BYQ77" s="287"/>
      <c r="BYR77" s="897"/>
      <c r="BYS77" s="513"/>
      <c r="BYT77" s="513"/>
      <c r="BYU77" s="513"/>
      <c r="BYV77" s="287"/>
      <c r="BYW77" s="287"/>
      <c r="BYX77" s="287"/>
      <c r="BYY77" s="287"/>
      <c r="BYZ77" s="287"/>
      <c r="BZA77" s="287"/>
      <c r="BZB77" s="897"/>
      <c r="BZC77" s="513"/>
      <c r="BZD77" s="513"/>
      <c r="BZE77" s="513"/>
      <c r="BZF77" s="287"/>
      <c r="BZG77" s="287"/>
      <c r="BZH77" s="287"/>
      <c r="BZI77" s="287"/>
      <c r="BZJ77" s="287"/>
      <c r="BZK77" s="287"/>
      <c r="BZL77" s="897"/>
      <c r="BZM77" s="513"/>
      <c r="BZN77" s="513"/>
      <c r="BZO77" s="513"/>
      <c r="BZP77" s="287"/>
      <c r="BZQ77" s="287"/>
      <c r="BZR77" s="287"/>
      <c r="BZS77" s="287"/>
      <c r="BZT77" s="287"/>
      <c r="BZU77" s="287"/>
      <c r="BZV77" s="897"/>
      <c r="BZW77" s="513"/>
      <c r="BZX77" s="513"/>
      <c r="BZY77" s="513"/>
      <c r="BZZ77" s="287"/>
      <c r="CAA77" s="287"/>
      <c r="CAB77" s="287"/>
      <c r="CAC77" s="287"/>
      <c r="CAD77" s="287"/>
      <c r="CAE77" s="287"/>
      <c r="CAF77" s="897"/>
      <c r="CAG77" s="513"/>
      <c r="CAH77" s="513"/>
      <c r="CAI77" s="513"/>
      <c r="CAJ77" s="287"/>
      <c r="CAK77" s="287"/>
      <c r="CAL77" s="287"/>
      <c r="CAM77" s="287"/>
      <c r="CAN77" s="287"/>
      <c r="CAO77" s="287"/>
      <c r="CAP77" s="897"/>
      <c r="CAQ77" s="513"/>
      <c r="CAR77" s="513"/>
      <c r="CAS77" s="513"/>
      <c r="CAT77" s="287"/>
      <c r="CAU77" s="287"/>
      <c r="CAV77" s="287"/>
      <c r="CAW77" s="287"/>
      <c r="CAX77" s="287"/>
      <c r="CAY77" s="287"/>
      <c r="CAZ77" s="897"/>
      <c r="CBA77" s="513"/>
      <c r="CBB77" s="513"/>
      <c r="CBC77" s="513"/>
      <c r="CBD77" s="287"/>
      <c r="CBE77" s="287"/>
      <c r="CBF77" s="287"/>
      <c r="CBG77" s="287"/>
      <c r="CBH77" s="287"/>
      <c r="CBI77" s="287"/>
      <c r="CBJ77" s="897"/>
      <c r="CBK77" s="513"/>
      <c r="CBL77" s="513"/>
      <c r="CBM77" s="513"/>
      <c r="CBN77" s="287"/>
      <c r="CBO77" s="287"/>
      <c r="CBP77" s="287"/>
      <c r="CBQ77" s="287"/>
      <c r="CBR77" s="287"/>
      <c r="CBS77" s="287"/>
      <c r="CBT77" s="897"/>
      <c r="CBU77" s="513"/>
      <c r="CBV77" s="513"/>
      <c r="CBW77" s="513"/>
      <c r="CBX77" s="287"/>
      <c r="CBY77" s="287"/>
      <c r="CBZ77" s="287"/>
      <c r="CCA77" s="287"/>
      <c r="CCB77" s="287"/>
      <c r="CCC77" s="287"/>
      <c r="CCD77" s="897"/>
      <c r="CCE77" s="513"/>
      <c r="CCF77" s="513"/>
      <c r="CCG77" s="513"/>
      <c r="CCH77" s="287"/>
      <c r="CCI77" s="287"/>
      <c r="CCJ77" s="287"/>
      <c r="CCK77" s="287"/>
      <c r="CCL77" s="287"/>
      <c r="CCM77" s="287"/>
      <c r="CCN77" s="897"/>
      <c r="CCO77" s="513"/>
      <c r="CCP77" s="513"/>
      <c r="CCQ77" s="513"/>
      <c r="CCR77" s="287"/>
      <c r="CCS77" s="287"/>
      <c r="CCT77" s="287"/>
      <c r="CCU77" s="287"/>
      <c r="CCV77" s="287"/>
      <c r="CCW77" s="287"/>
      <c r="CCX77" s="897"/>
      <c r="CCY77" s="513"/>
      <c r="CCZ77" s="513"/>
      <c r="CDA77" s="513"/>
      <c r="CDB77" s="287"/>
      <c r="CDC77" s="287"/>
      <c r="CDD77" s="287"/>
      <c r="CDE77" s="287"/>
      <c r="CDF77" s="287"/>
      <c r="CDG77" s="287"/>
      <c r="CDH77" s="897"/>
      <c r="CDI77" s="513"/>
      <c r="CDJ77" s="513"/>
      <c r="CDK77" s="513"/>
      <c r="CDL77" s="287"/>
      <c r="CDM77" s="287"/>
      <c r="CDN77" s="287"/>
      <c r="CDO77" s="287"/>
      <c r="CDP77" s="287"/>
      <c r="CDQ77" s="287"/>
      <c r="CDR77" s="897"/>
      <c r="CDS77" s="513"/>
      <c r="CDT77" s="513"/>
      <c r="CDU77" s="513"/>
      <c r="CDV77" s="287"/>
      <c r="CDW77" s="287"/>
      <c r="CDX77" s="287"/>
      <c r="CDY77" s="287"/>
      <c r="CDZ77" s="287"/>
      <c r="CEA77" s="287"/>
      <c r="CEB77" s="897"/>
      <c r="CEC77" s="513"/>
      <c r="CED77" s="513"/>
      <c r="CEE77" s="513"/>
      <c r="CEF77" s="287"/>
      <c r="CEG77" s="287"/>
      <c r="CEH77" s="287"/>
      <c r="CEI77" s="287"/>
      <c r="CEJ77" s="287"/>
      <c r="CEK77" s="287"/>
      <c r="CEL77" s="897"/>
      <c r="CEM77" s="513"/>
      <c r="CEN77" s="513"/>
      <c r="CEO77" s="513"/>
      <c r="CEP77" s="287"/>
      <c r="CEQ77" s="287"/>
      <c r="CER77" s="287"/>
      <c r="CES77" s="287"/>
      <c r="CET77" s="287"/>
      <c r="CEU77" s="287"/>
      <c r="CEV77" s="897"/>
      <c r="CEW77" s="513"/>
      <c r="CEX77" s="513"/>
      <c r="CEY77" s="513"/>
      <c r="CEZ77" s="287"/>
      <c r="CFA77" s="287"/>
      <c r="CFB77" s="287"/>
      <c r="CFC77" s="287"/>
      <c r="CFD77" s="287"/>
      <c r="CFE77" s="287"/>
      <c r="CFF77" s="897"/>
      <c r="CFG77" s="513"/>
      <c r="CFH77" s="513"/>
      <c r="CFI77" s="513"/>
      <c r="CFJ77" s="287"/>
      <c r="CFK77" s="287"/>
      <c r="CFL77" s="287"/>
      <c r="CFM77" s="287"/>
      <c r="CFN77" s="287"/>
      <c r="CFO77" s="287"/>
      <c r="CFP77" s="897"/>
      <c r="CFQ77" s="513"/>
      <c r="CFR77" s="513"/>
      <c r="CFS77" s="513"/>
      <c r="CFT77" s="287"/>
      <c r="CFU77" s="287"/>
      <c r="CFV77" s="287"/>
      <c r="CFW77" s="287"/>
      <c r="CFX77" s="287"/>
      <c r="CFY77" s="287"/>
      <c r="CFZ77" s="897"/>
      <c r="CGA77" s="513"/>
      <c r="CGB77" s="513"/>
      <c r="CGC77" s="513"/>
      <c r="CGD77" s="287"/>
      <c r="CGE77" s="287"/>
      <c r="CGF77" s="287"/>
      <c r="CGG77" s="287"/>
      <c r="CGH77" s="287"/>
      <c r="CGI77" s="287"/>
      <c r="CGJ77" s="897"/>
      <c r="CGK77" s="513"/>
      <c r="CGL77" s="513"/>
      <c r="CGM77" s="513"/>
      <c r="CGN77" s="287"/>
      <c r="CGO77" s="287"/>
      <c r="CGP77" s="287"/>
      <c r="CGQ77" s="287"/>
      <c r="CGR77" s="287"/>
      <c r="CGS77" s="287"/>
      <c r="CGT77" s="897"/>
      <c r="CGU77" s="513"/>
      <c r="CGV77" s="513"/>
      <c r="CGW77" s="513"/>
      <c r="CGX77" s="287"/>
      <c r="CGY77" s="287"/>
      <c r="CGZ77" s="287"/>
      <c r="CHA77" s="287"/>
      <c r="CHB77" s="287"/>
      <c r="CHC77" s="287"/>
      <c r="CHD77" s="897"/>
      <c r="CHE77" s="513"/>
      <c r="CHF77" s="513"/>
      <c r="CHG77" s="513"/>
      <c r="CHH77" s="287"/>
      <c r="CHI77" s="287"/>
      <c r="CHJ77" s="287"/>
      <c r="CHK77" s="287"/>
      <c r="CHL77" s="287"/>
      <c r="CHM77" s="287"/>
      <c r="CHN77" s="897"/>
      <c r="CHO77" s="513"/>
      <c r="CHP77" s="513"/>
      <c r="CHQ77" s="513"/>
      <c r="CHR77" s="287"/>
      <c r="CHS77" s="287"/>
      <c r="CHT77" s="287"/>
      <c r="CHU77" s="287"/>
      <c r="CHV77" s="287"/>
      <c r="CHW77" s="287"/>
      <c r="CHX77" s="897"/>
      <c r="CHY77" s="513"/>
      <c r="CHZ77" s="513"/>
      <c r="CIA77" s="513"/>
      <c r="CIB77" s="287"/>
      <c r="CIC77" s="287"/>
      <c r="CID77" s="287"/>
      <c r="CIE77" s="287"/>
      <c r="CIF77" s="287"/>
      <c r="CIG77" s="287"/>
      <c r="CIH77" s="897"/>
      <c r="CII77" s="513"/>
      <c r="CIJ77" s="513"/>
      <c r="CIK77" s="513"/>
      <c r="CIL77" s="287"/>
      <c r="CIM77" s="287"/>
      <c r="CIN77" s="287"/>
      <c r="CIO77" s="287"/>
      <c r="CIP77" s="287"/>
      <c r="CIQ77" s="287"/>
      <c r="CIR77" s="897"/>
      <c r="CIS77" s="513"/>
      <c r="CIT77" s="513"/>
      <c r="CIU77" s="513"/>
      <c r="CIV77" s="287"/>
      <c r="CIW77" s="287"/>
      <c r="CIX77" s="287"/>
      <c r="CIY77" s="287"/>
      <c r="CIZ77" s="287"/>
      <c r="CJA77" s="287"/>
      <c r="CJB77" s="897"/>
      <c r="CJC77" s="513"/>
      <c r="CJD77" s="513"/>
      <c r="CJE77" s="513"/>
      <c r="CJF77" s="287"/>
      <c r="CJG77" s="287"/>
      <c r="CJH77" s="287"/>
      <c r="CJI77" s="287"/>
      <c r="CJJ77" s="287"/>
      <c r="CJK77" s="287"/>
      <c r="CJL77" s="897"/>
      <c r="CJM77" s="513"/>
      <c r="CJN77" s="513"/>
      <c r="CJO77" s="513"/>
      <c r="CJP77" s="287"/>
      <c r="CJQ77" s="287"/>
      <c r="CJR77" s="287"/>
      <c r="CJS77" s="287"/>
      <c r="CJT77" s="287"/>
      <c r="CJU77" s="287"/>
      <c r="CJV77" s="897"/>
      <c r="CJW77" s="513"/>
      <c r="CJX77" s="513"/>
      <c r="CJY77" s="513"/>
      <c r="CJZ77" s="287"/>
      <c r="CKA77" s="287"/>
      <c r="CKB77" s="287"/>
      <c r="CKC77" s="287"/>
      <c r="CKD77" s="287"/>
      <c r="CKE77" s="287"/>
      <c r="CKF77" s="897"/>
      <c r="CKG77" s="513"/>
      <c r="CKH77" s="513"/>
      <c r="CKI77" s="513"/>
      <c r="CKJ77" s="287"/>
      <c r="CKK77" s="287"/>
      <c r="CKL77" s="287"/>
      <c r="CKM77" s="287"/>
      <c r="CKN77" s="287"/>
      <c r="CKO77" s="287"/>
      <c r="CKP77" s="897"/>
      <c r="CKQ77" s="513"/>
      <c r="CKR77" s="513"/>
      <c r="CKS77" s="513"/>
      <c r="CKT77" s="287"/>
      <c r="CKU77" s="287"/>
      <c r="CKV77" s="287"/>
      <c r="CKW77" s="287"/>
      <c r="CKX77" s="287"/>
      <c r="CKY77" s="287"/>
      <c r="CKZ77" s="897"/>
      <c r="CLA77" s="513"/>
      <c r="CLB77" s="513"/>
      <c r="CLC77" s="513"/>
      <c r="CLD77" s="287"/>
      <c r="CLE77" s="287"/>
      <c r="CLF77" s="287"/>
      <c r="CLG77" s="287"/>
      <c r="CLH77" s="287"/>
      <c r="CLI77" s="287"/>
      <c r="CLJ77" s="897"/>
      <c r="CLK77" s="513"/>
      <c r="CLL77" s="513"/>
      <c r="CLM77" s="513"/>
      <c r="CLN77" s="287"/>
      <c r="CLO77" s="287"/>
      <c r="CLP77" s="287"/>
      <c r="CLQ77" s="287"/>
      <c r="CLR77" s="287"/>
      <c r="CLS77" s="287"/>
      <c r="CLT77" s="897"/>
      <c r="CLU77" s="513"/>
      <c r="CLV77" s="513"/>
      <c r="CLW77" s="513"/>
      <c r="CLX77" s="287"/>
      <c r="CLY77" s="287"/>
      <c r="CLZ77" s="287"/>
      <c r="CMA77" s="287"/>
      <c r="CMB77" s="287"/>
      <c r="CMC77" s="287"/>
      <c r="CMD77" s="897"/>
      <c r="CME77" s="513"/>
      <c r="CMF77" s="513"/>
      <c r="CMG77" s="513"/>
      <c r="CMH77" s="287"/>
      <c r="CMI77" s="287"/>
      <c r="CMJ77" s="287"/>
      <c r="CMK77" s="287"/>
      <c r="CML77" s="287"/>
      <c r="CMM77" s="287"/>
      <c r="CMN77" s="897"/>
      <c r="CMO77" s="513"/>
      <c r="CMP77" s="513"/>
      <c r="CMQ77" s="513"/>
      <c r="CMR77" s="287"/>
      <c r="CMS77" s="287"/>
      <c r="CMT77" s="287"/>
      <c r="CMU77" s="287"/>
      <c r="CMV77" s="287"/>
      <c r="CMW77" s="287"/>
      <c r="CMX77" s="897"/>
      <c r="CMY77" s="513"/>
      <c r="CMZ77" s="513"/>
      <c r="CNA77" s="513"/>
      <c r="CNB77" s="287"/>
      <c r="CNC77" s="287"/>
      <c r="CND77" s="287"/>
      <c r="CNE77" s="287"/>
      <c r="CNF77" s="287"/>
      <c r="CNG77" s="287"/>
      <c r="CNH77" s="897"/>
      <c r="CNI77" s="513"/>
      <c r="CNJ77" s="513"/>
      <c r="CNK77" s="513"/>
      <c r="CNL77" s="287"/>
      <c r="CNM77" s="287"/>
      <c r="CNN77" s="287"/>
      <c r="CNO77" s="287"/>
      <c r="CNP77" s="287"/>
      <c r="CNQ77" s="287"/>
      <c r="CNR77" s="897"/>
      <c r="CNS77" s="513"/>
      <c r="CNT77" s="513"/>
      <c r="CNU77" s="513"/>
      <c r="CNV77" s="287"/>
      <c r="CNW77" s="287"/>
      <c r="CNX77" s="287"/>
      <c r="CNY77" s="287"/>
      <c r="CNZ77" s="287"/>
      <c r="COA77" s="287"/>
      <c r="COB77" s="897"/>
      <c r="COC77" s="513"/>
      <c r="COD77" s="513"/>
      <c r="COE77" s="513"/>
      <c r="COF77" s="287"/>
      <c r="COG77" s="287"/>
      <c r="COH77" s="287"/>
      <c r="COI77" s="287"/>
      <c r="COJ77" s="287"/>
      <c r="COK77" s="287"/>
      <c r="COL77" s="897"/>
      <c r="COM77" s="513"/>
      <c r="CON77" s="513"/>
      <c r="COO77" s="513"/>
      <c r="COP77" s="287"/>
      <c r="COQ77" s="287"/>
      <c r="COR77" s="287"/>
      <c r="COS77" s="287"/>
      <c r="COT77" s="287"/>
      <c r="COU77" s="287"/>
      <c r="COV77" s="897"/>
      <c r="COW77" s="513"/>
      <c r="COX77" s="513"/>
      <c r="COY77" s="513"/>
      <c r="COZ77" s="287"/>
      <c r="CPA77" s="287"/>
      <c r="CPB77" s="287"/>
      <c r="CPC77" s="287"/>
      <c r="CPD77" s="287"/>
      <c r="CPE77" s="287"/>
      <c r="CPF77" s="897"/>
      <c r="CPG77" s="513"/>
      <c r="CPH77" s="513"/>
      <c r="CPI77" s="513"/>
      <c r="CPJ77" s="287"/>
      <c r="CPK77" s="287"/>
      <c r="CPL77" s="287"/>
      <c r="CPM77" s="287"/>
      <c r="CPN77" s="287"/>
      <c r="CPO77" s="287"/>
      <c r="CPP77" s="897"/>
      <c r="CPQ77" s="513"/>
      <c r="CPR77" s="513"/>
      <c r="CPS77" s="513"/>
      <c r="CPT77" s="287"/>
      <c r="CPU77" s="287"/>
      <c r="CPV77" s="287"/>
      <c r="CPW77" s="287"/>
      <c r="CPX77" s="287"/>
      <c r="CPY77" s="287"/>
      <c r="CPZ77" s="897"/>
      <c r="CQA77" s="513"/>
      <c r="CQB77" s="513"/>
      <c r="CQC77" s="513"/>
      <c r="CQD77" s="287"/>
      <c r="CQE77" s="287"/>
      <c r="CQF77" s="287"/>
      <c r="CQG77" s="287"/>
      <c r="CQH77" s="287"/>
      <c r="CQI77" s="287"/>
      <c r="CQJ77" s="897"/>
      <c r="CQK77" s="513"/>
      <c r="CQL77" s="513"/>
      <c r="CQM77" s="513"/>
      <c r="CQN77" s="287"/>
      <c r="CQO77" s="287"/>
      <c r="CQP77" s="287"/>
      <c r="CQQ77" s="287"/>
      <c r="CQR77" s="287"/>
      <c r="CQS77" s="287"/>
      <c r="CQT77" s="897"/>
      <c r="CQU77" s="513"/>
      <c r="CQV77" s="513"/>
      <c r="CQW77" s="513"/>
      <c r="CQX77" s="287"/>
      <c r="CQY77" s="287"/>
      <c r="CQZ77" s="287"/>
      <c r="CRA77" s="287"/>
      <c r="CRB77" s="287"/>
      <c r="CRC77" s="287"/>
      <c r="CRD77" s="897"/>
      <c r="CRE77" s="513"/>
      <c r="CRF77" s="513"/>
      <c r="CRG77" s="513"/>
      <c r="CRH77" s="287"/>
      <c r="CRI77" s="287"/>
      <c r="CRJ77" s="287"/>
      <c r="CRK77" s="287"/>
      <c r="CRL77" s="287"/>
      <c r="CRM77" s="287"/>
      <c r="CRN77" s="897"/>
      <c r="CRO77" s="513"/>
      <c r="CRP77" s="513"/>
      <c r="CRQ77" s="513"/>
      <c r="CRR77" s="287"/>
      <c r="CRS77" s="287"/>
      <c r="CRT77" s="287"/>
      <c r="CRU77" s="287"/>
      <c r="CRV77" s="287"/>
      <c r="CRW77" s="287"/>
      <c r="CRX77" s="897"/>
      <c r="CRY77" s="513"/>
      <c r="CRZ77" s="513"/>
      <c r="CSA77" s="513"/>
      <c r="CSB77" s="287"/>
      <c r="CSC77" s="287"/>
      <c r="CSD77" s="287"/>
      <c r="CSE77" s="287"/>
      <c r="CSF77" s="287"/>
      <c r="CSG77" s="287"/>
      <c r="CSH77" s="897"/>
      <c r="CSI77" s="513"/>
      <c r="CSJ77" s="513"/>
      <c r="CSK77" s="513"/>
      <c r="CSL77" s="287"/>
      <c r="CSM77" s="287"/>
      <c r="CSN77" s="287"/>
      <c r="CSO77" s="287"/>
      <c r="CSP77" s="287"/>
      <c r="CSQ77" s="287"/>
      <c r="CSR77" s="897"/>
      <c r="CSS77" s="513"/>
      <c r="CST77" s="513"/>
      <c r="CSU77" s="513"/>
      <c r="CSV77" s="287"/>
      <c r="CSW77" s="287"/>
      <c r="CSX77" s="287"/>
      <c r="CSY77" s="287"/>
      <c r="CSZ77" s="287"/>
      <c r="CTA77" s="287"/>
      <c r="CTB77" s="897"/>
      <c r="CTC77" s="513"/>
      <c r="CTD77" s="513"/>
      <c r="CTE77" s="513"/>
      <c r="CTF77" s="287"/>
      <c r="CTG77" s="287"/>
      <c r="CTH77" s="287"/>
      <c r="CTI77" s="287"/>
      <c r="CTJ77" s="287"/>
      <c r="CTK77" s="287"/>
      <c r="CTL77" s="897"/>
      <c r="CTM77" s="513"/>
      <c r="CTN77" s="513"/>
      <c r="CTO77" s="513"/>
      <c r="CTP77" s="287"/>
      <c r="CTQ77" s="287"/>
      <c r="CTR77" s="287"/>
      <c r="CTS77" s="287"/>
      <c r="CTT77" s="287"/>
      <c r="CTU77" s="287"/>
      <c r="CTV77" s="897"/>
      <c r="CTW77" s="513"/>
      <c r="CTX77" s="513"/>
      <c r="CTY77" s="513"/>
      <c r="CTZ77" s="287"/>
      <c r="CUA77" s="287"/>
      <c r="CUB77" s="287"/>
      <c r="CUC77" s="287"/>
      <c r="CUD77" s="287"/>
      <c r="CUE77" s="287"/>
      <c r="CUF77" s="897"/>
      <c r="CUG77" s="513"/>
      <c r="CUH77" s="513"/>
      <c r="CUI77" s="513"/>
      <c r="CUJ77" s="287"/>
      <c r="CUK77" s="287"/>
      <c r="CUL77" s="287"/>
      <c r="CUM77" s="287"/>
      <c r="CUN77" s="287"/>
      <c r="CUO77" s="287"/>
      <c r="CUP77" s="897"/>
      <c r="CUQ77" s="513"/>
      <c r="CUR77" s="513"/>
      <c r="CUS77" s="513"/>
      <c r="CUT77" s="287"/>
      <c r="CUU77" s="287"/>
      <c r="CUV77" s="287"/>
      <c r="CUW77" s="287"/>
      <c r="CUX77" s="287"/>
      <c r="CUY77" s="287"/>
      <c r="CUZ77" s="897"/>
      <c r="CVA77" s="513"/>
      <c r="CVB77" s="513"/>
      <c r="CVC77" s="513"/>
      <c r="CVD77" s="287"/>
      <c r="CVE77" s="287"/>
      <c r="CVF77" s="287"/>
      <c r="CVG77" s="287"/>
      <c r="CVH77" s="287"/>
      <c r="CVI77" s="287"/>
      <c r="CVJ77" s="897"/>
      <c r="CVK77" s="513"/>
      <c r="CVL77" s="513"/>
      <c r="CVM77" s="513"/>
      <c r="CVN77" s="287"/>
      <c r="CVO77" s="287"/>
      <c r="CVP77" s="287"/>
      <c r="CVQ77" s="287"/>
      <c r="CVR77" s="287"/>
      <c r="CVS77" s="287"/>
      <c r="CVT77" s="897"/>
      <c r="CVU77" s="513"/>
      <c r="CVV77" s="513"/>
      <c r="CVW77" s="513"/>
      <c r="CVX77" s="287"/>
      <c r="CVY77" s="287"/>
      <c r="CVZ77" s="287"/>
      <c r="CWA77" s="287"/>
      <c r="CWB77" s="287"/>
      <c r="CWC77" s="287"/>
      <c r="CWD77" s="897"/>
      <c r="CWE77" s="513"/>
      <c r="CWF77" s="513"/>
      <c r="CWG77" s="513"/>
      <c r="CWH77" s="287"/>
      <c r="CWI77" s="287"/>
      <c r="CWJ77" s="287"/>
      <c r="CWK77" s="287"/>
      <c r="CWL77" s="287"/>
      <c r="CWM77" s="287"/>
      <c r="CWN77" s="897"/>
      <c r="CWO77" s="513"/>
      <c r="CWP77" s="513"/>
      <c r="CWQ77" s="513"/>
      <c r="CWR77" s="287"/>
      <c r="CWS77" s="287"/>
      <c r="CWT77" s="287"/>
      <c r="CWU77" s="287"/>
      <c r="CWV77" s="287"/>
      <c r="CWW77" s="287"/>
      <c r="CWX77" s="897"/>
      <c r="CWY77" s="513"/>
      <c r="CWZ77" s="513"/>
      <c r="CXA77" s="513"/>
      <c r="CXB77" s="287"/>
      <c r="CXC77" s="287"/>
      <c r="CXD77" s="287"/>
      <c r="CXE77" s="287"/>
      <c r="CXF77" s="287"/>
      <c r="CXG77" s="287"/>
      <c r="CXH77" s="897"/>
      <c r="CXI77" s="513"/>
      <c r="CXJ77" s="513"/>
      <c r="CXK77" s="513"/>
      <c r="CXL77" s="287"/>
      <c r="CXM77" s="287"/>
      <c r="CXN77" s="287"/>
      <c r="CXO77" s="287"/>
      <c r="CXP77" s="287"/>
      <c r="CXQ77" s="287"/>
      <c r="CXR77" s="897"/>
      <c r="CXS77" s="513"/>
      <c r="CXT77" s="513"/>
      <c r="CXU77" s="513"/>
      <c r="CXV77" s="287"/>
      <c r="CXW77" s="287"/>
      <c r="CXX77" s="287"/>
      <c r="CXY77" s="287"/>
      <c r="CXZ77" s="287"/>
      <c r="CYA77" s="287"/>
      <c r="CYB77" s="897"/>
      <c r="CYC77" s="513"/>
      <c r="CYD77" s="513"/>
      <c r="CYE77" s="513"/>
      <c r="CYF77" s="287"/>
      <c r="CYG77" s="287"/>
      <c r="CYH77" s="287"/>
      <c r="CYI77" s="287"/>
      <c r="CYJ77" s="287"/>
      <c r="CYK77" s="287"/>
      <c r="CYL77" s="897"/>
      <c r="CYM77" s="513"/>
      <c r="CYN77" s="513"/>
      <c r="CYO77" s="513"/>
      <c r="CYP77" s="287"/>
      <c r="CYQ77" s="287"/>
      <c r="CYR77" s="287"/>
      <c r="CYS77" s="287"/>
      <c r="CYT77" s="287"/>
      <c r="CYU77" s="287"/>
      <c r="CYV77" s="897"/>
      <c r="CYW77" s="513"/>
      <c r="CYX77" s="513"/>
      <c r="CYY77" s="513"/>
      <c r="CYZ77" s="287"/>
      <c r="CZA77" s="287"/>
      <c r="CZB77" s="287"/>
      <c r="CZC77" s="287"/>
      <c r="CZD77" s="287"/>
      <c r="CZE77" s="287"/>
      <c r="CZF77" s="897"/>
      <c r="CZG77" s="513"/>
      <c r="CZH77" s="513"/>
      <c r="CZI77" s="513"/>
      <c r="CZJ77" s="287"/>
      <c r="CZK77" s="287"/>
      <c r="CZL77" s="287"/>
      <c r="CZM77" s="287"/>
      <c r="CZN77" s="287"/>
      <c r="CZO77" s="287"/>
      <c r="CZP77" s="897"/>
      <c r="CZQ77" s="513"/>
      <c r="CZR77" s="513"/>
      <c r="CZS77" s="513"/>
      <c r="CZT77" s="287"/>
      <c r="CZU77" s="287"/>
      <c r="CZV77" s="287"/>
      <c r="CZW77" s="287"/>
      <c r="CZX77" s="287"/>
      <c r="CZY77" s="287"/>
      <c r="CZZ77" s="897"/>
      <c r="DAA77" s="513"/>
      <c r="DAB77" s="513"/>
      <c r="DAC77" s="513"/>
      <c r="DAD77" s="287"/>
      <c r="DAE77" s="287"/>
      <c r="DAF77" s="287"/>
      <c r="DAG77" s="287"/>
      <c r="DAH77" s="287"/>
      <c r="DAI77" s="287"/>
      <c r="DAJ77" s="897"/>
      <c r="DAK77" s="513"/>
      <c r="DAL77" s="513"/>
      <c r="DAM77" s="513"/>
      <c r="DAN77" s="287"/>
      <c r="DAO77" s="287"/>
      <c r="DAP77" s="287"/>
      <c r="DAQ77" s="287"/>
      <c r="DAR77" s="287"/>
      <c r="DAS77" s="287"/>
      <c r="DAT77" s="897"/>
      <c r="DAU77" s="513"/>
      <c r="DAV77" s="513"/>
      <c r="DAW77" s="513"/>
      <c r="DAX77" s="287"/>
      <c r="DAY77" s="287"/>
      <c r="DAZ77" s="287"/>
      <c r="DBA77" s="287"/>
      <c r="DBB77" s="287"/>
      <c r="DBC77" s="287"/>
      <c r="DBD77" s="897"/>
      <c r="DBE77" s="513"/>
      <c r="DBF77" s="513"/>
      <c r="DBG77" s="513"/>
      <c r="DBH77" s="287"/>
      <c r="DBI77" s="287"/>
      <c r="DBJ77" s="287"/>
      <c r="DBK77" s="287"/>
      <c r="DBL77" s="287"/>
      <c r="DBM77" s="287"/>
      <c r="DBN77" s="897"/>
      <c r="DBO77" s="513"/>
      <c r="DBP77" s="513"/>
      <c r="DBQ77" s="513"/>
      <c r="DBR77" s="287"/>
      <c r="DBS77" s="287"/>
      <c r="DBT77" s="287"/>
      <c r="DBU77" s="287"/>
      <c r="DBV77" s="287"/>
      <c r="DBW77" s="287"/>
      <c r="DBX77" s="897"/>
      <c r="DBY77" s="513"/>
      <c r="DBZ77" s="513"/>
      <c r="DCA77" s="513"/>
      <c r="DCB77" s="287"/>
      <c r="DCC77" s="287"/>
      <c r="DCD77" s="287"/>
      <c r="DCE77" s="287"/>
      <c r="DCF77" s="287"/>
      <c r="DCG77" s="287"/>
      <c r="DCH77" s="897"/>
      <c r="DCI77" s="513"/>
      <c r="DCJ77" s="513"/>
      <c r="DCK77" s="513"/>
      <c r="DCL77" s="287"/>
      <c r="DCM77" s="287"/>
      <c r="DCN77" s="287"/>
      <c r="DCO77" s="287"/>
      <c r="DCP77" s="287"/>
      <c r="DCQ77" s="287"/>
      <c r="DCR77" s="897"/>
      <c r="DCS77" s="513"/>
      <c r="DCT77" s="513"/>
      <c r="DCU77" s="513"/>
      <c r="DCV77" s="287"/>
      <c r="DCW77" s="287"/>
      <c r="DCX77" s="287"/>
      <c r="DCY77" s="287"/>
      <c r="DCZ77" s="287"/>
      <c r="DDA77" s="287"/>
      <c r="DDB77" s="897"/>
      <c r="DDC77" s="513"/>
      <c r="DDD77" s="513"/>
      <c r="DDE77" s="513"/>
      <c r="DDF77" s="287"/>
      <c r="DDG77" s="287"/>
      <c r="DDH77" s="287"/>
      <c r="DDI77" s="287"/>
      <c r="DDJ77" s="287"/>
      <c r="DDK77" s="287"/>
      <c r="DDL77" s="897"/>
      <c r="DDM77" s="513"/>
      <c r="DDN77" s="513"/>
      <c r="DDO77" s="513"/>
      <c r="DDP77" s="287"/>
      <c r="DDQ77" s="287"/>
      <c r="DDR77" s="287"/>
      <c r="DDS77" s="287"/>
      <c r="DDT77" s="287"/>
      <c r="DDU77" s="287"/>
      <c r="DDV77" s="897"/>
      <c r="DDW77" s="513"/>
      <c r="DDX77" s="513"/>
      <c r="DDY77" s="513"/>
      <c r="DDZ77" s="287"/>
      <c r="DEA77" s="287"/>
      <c r="DEB77" s="287"/>
      <c r="DEC77" s="287"/>
      <c r="DED77" s="287"/>
      <c r="DEE77" s="287"/>
      <c r="DEF77" s="897"/>
      <c r="DEG77" s="513"/>
      <c r="DEH77" s="513"/>
      <c r="DEI77" s="513"/>
      <c r="DEJ77" s="287"/>
      <c r="DEK77" s="287"/>
      <c r="DEL77" s="287"/>
      <c r="DEM77" s="287"/>
      <c r="DEN77" s="287"/>
      <c r="DEO77" s="287"/>
      <c r="DEP77" s="897"/>
      <c r="DEQ77" s="513"/>
      <c r="DER77" s="513"/>
      <c r="DES77" s="513"/>
      <c r="DET77" s="287"/>
      <c r="DEU77" s="287"/>
      <c r="DEV77" s="287"/>
      <c r="DEW77" s="287"/>
      <c r="DEX77" s="287"/>
      <c r="DEY77" s="287"/>
      <c r="DEZ77" s="897"/>
      <c r="DFA77" s="513"/>
      <c r="DFB77" s="513"/>
      <c r="DFC77" s="513"/>
      <c r="DFD77" s="287"/>
      <c r="DFE77" s="287"/>
      <c r="DFF77" s="287"/>
      <c r="DFG77" s="287"/>
      <c r="DFH77" s="287"/>
      <c r="DFI77" s="287"/>
      <c r="DFJ77" s="897"/>
      <c r="DFK77" s="513"/>
      <c r="DFL77" s="513"/>
      <c r="DFM77" s="513"/>
      <c r="DFN77" s="287"/>
      <c r="DFO77" s="287"/>
      <c r="DFP77" s="287"/>
      <c r="DFQ77" s="287"/>
      <c r="DFR77" s="287"/>
      <c r="DFS77" s="287"/>
      <c r="DFT77" s="897"/>
      <c r="DFU77" s="513"/>
      <c r="DFV77" s="513"/>
      <c r="DFW77" s="513"/>
      <c r="DFX77" s="287"/>
      <c r="DFY77" s="287"/>
      <c r="DFZ77" s="287"/>
      <c r="DGA77" s="287"/>
      <c r="DGB77" s="287"/>
      <c r="DGC77" s="287"/>
      <c r="DGD77" s="897"/>
      <c r="DGE77" s="513"/>
      <c r="DGF77" s="513"/>
      <c r="DGG77" s="513"/>
      <c r="DGH77" s="287"/>
      <c r="DGI77" s="287"/>
      <c r="DGJ77" s="287"/>
      <c r="DGK77" s="287"/>
      <c r="DGL77" s="287"/>
      <c r="DGM77" s="287"/>
      <c r="DGN77" s="897"/>
      <c r="DGO77" s="513"/>
      <c r="DGP77" s="513"/>
      <c r="DGQ77" s="513"/>
      <c r="DGR77" s="287"/>
      <c r="DGS77" s="287"/>
      <c r="DGT77" s="287"/>
      <c r="DGU77" s="287"/>
      <c r="DGV77" s="287"/>
      <c r="DGW77" s="287"/>
      <c r="DGX77" s="897"/>
      <c r="DGY77" s="513"/>
      <c r="DGZ77" s="513"/>
      <c r="DHA77" s="513"/>
      <c r="DHB77" s="287"/>
      <c r="DHC77" s="287"/>
      <c r="DHD77" s="287"/>
      <c r="DHE77" s="287"/>
      <c r="DHF77" s="287"/>
      <c r="DHG77" s="287"/>
      <c r="DHH77" s="897"/>
      <c r="DHI77" s="513"/>
      <c r="DHJ77" s="513"/>
      <c r="DHK77" s="513"/>
      <c r="DHL77" s="287"/>
      <c r="DHM77" s="287"/>
      <c r="DHN77" s="287"/>
      <c r="DHO77" s="287"/>
      <c r="DHP77" s="287"/>
      <c r="DHQ77" s="287"/>
      <c r="DHR77" s="897"/>
      <c r="DHS77" s="513"/>
      <c r="DHT77" s="513"/>
      <c r="DHU77" s="513"/>
      <c r="DHV77" s="287"/>
      <c r="DHW77" s="287"/>
      <c r="DHX77" s="287"/>
      <c r="DHY77" s="287"/>
      <c r="DHZ77" s="287"/>
      <c r="DIA77" s="287"/>
      <c r="DIB77" s="897"/>
      <c r="DIC77" s="513"/>
      <c r="DID77" s="513"/>
      <c r="DIE77" s="513"/>
      <c r="DIF77" s="287"/>
      <c r="DIG77" s="287"/>
      <c r="DIH77" s="287"/>
      <c r="DII77" s="287"/>
      <c r="DIJ77" s="287"/>
      <c r="DIK77" s="287"/>
      <c r="DIL77" s="897"/>
      <c r="DIM77" s="513"/>
      <c r="DIN77" s="513"/>
      <c r="DIO77" s="513"/>
      <c r="DIP77" s="287"/>
      <c r="DIQ77" s="287"/>
      <c r="DIR77" s="287"/>
      <c r="DIS77" s="287"/>
      <c r="DIT77" s="287"/>
      <c r="DIU77" s="287"/>
      <c r="DIV77" s="897"/>
      <c r="DIW77" s="513"/>
      <c r="DIX77" s="513"/>
      <c r="DIY77" s="513"/>
      <c r="DIZ77" s="287"/>
      <c r="DJA77" s="287"/>
      <c r="DJB77" s="287"/>
      <c r="DJC77" s="287"/>
      <c r="DJD77" s="287"/>
      <c r="DJE77" s="287"/>
      <c r="DJF77" s="897"/>
      <c r="DJG77" s="513"/>
      <c r="DJH77" s="513"/>
      <c r="DJI77" s="513"/>
      <c r="DJJ77" s="287"/>
      <c r="DJK77" s="287"/>
      <c r="DJL77" s="287"/>
      <c r="DJM77" s="287"/>
      <c r="DJN77" s="287"/>
      <c r="DJO77" s="287"/>
      <c r="DJP77" s="897"/>
      <c r="DJQ77" s="513"/>
      <c r="DJR77" s="513"/>
      <c r="DJS77" s="513"/>
      <c r="DJT77" s="287"/>
      <c r="DJU77" s="287"/>
      <c r="DJV77" s="287"/>
      <c r="DJW77" s="287"/>
      <c r="DJX77" s="287"/>
      <c r="DJY77" s="287"/>
      <c r="DJZ77" s="897"/>
      <c r="DKA77" s="513"/>
      <c r="DKB77" s="513"/>
      <c r="DKC77" s="513"/>
      <c r="DKD77" s="287"/>
      <c r="DKE77" s="287"/>
      <c r="DKF77" s="287"/>
      <c r="DKG77" s="287"/>
      <c r="DKH77" s="287"/>
      <c r="DKI77" s="287"/>
      <c r="DKJ77" s="897"/>
      <c r="DKK77" s="513"/>
      <c r="DKL77" s="513"/>
      <c r="DKM77" s="513"/>
      <c r="DKN77" s="287"/>
      <c r="DKO77" s="287"/>
      <c r="DKP77" s="287"/>
      <c r="DKQ77" s="287"/>
      <c r="DKR77" s="287"/>
      <c r="DKS77" s="287"/>
      <c r="DKT77" s="897"/>
      <c r="DKU77" s="513"/>
      <c r="DKV77" s="513"/>
      <c r="DKW77" s="513"/>
      <c r="DKX77" s="287"/>
      <c r="DKY77" s="287"/>
      <c r="DKZ77" s="287"/>
      <c r="DLA77" s="287"/>
      <c r="DLB77" s="287"/>
      <c r="DLC77" s="287"/>
      <c r="DLD77" s="897"/>
      <c r="DLE77" s="513"/>
      <c r="DLF77" s="513"/>
      <c r="DLG77" s="513"/>
      <c r="DLH77" s="287"/>
      <c r="DLI77" s="287"/>
      <c r="DLJ77" s="287"/>
      <c r="DLK77" s="287"/>
      <c r="DLL77" s="287"/>
      <c r="DLM77" s="287"/>
      <c r="DLN77" s="897"/>
      <c r="DLO77" s="513"/>
      <c r="DLP77" s="513"/>
      <c r="DLQ77" s="513"/>
      <c r="DLR77" s="287"/>
      <c r="DLS77" s="287"/>
      <c r="DLT77" s="287"/>
      <c r="DLU77" s="287"/>
      <c r="DLV77" s="287"/>
      <c r="DLW77" s="287"/>
      <c r="DLX77" s="897"/>
      <c r="DLY77" s="513"/>
      <c r="DLZ77" s="513"/>
      <c r="DMA77" s="513"/>
      <c r="DMB77" s="287"/>
      <c r="DMC77" s="287"/>
      <c r="DMD77" s="287"/>
      <c r="DME77" s="287"/>
      <c r="DMF77" s="287"/>
      <c r="DMG77" s="287"/>
      <c r="DMH77" s="897"/>
      <c r="DMI77" s="513"/>
      <c r="DMJ77" s="513"/>
      <c r="DMK77" s="513"/>
      <c r="DML77" s="287"/>
      <c r="DMM77" s="287"/>
      <c r="DMN77" s="287"/>
      <c r="DMO77" s="287"/>
      <c r="DMP77" s="287"/>
      <c r="DMQ77" s="287"/>
      <c r="DMR77" s="897"/>
      <c r="DMS77" s="513"/>
      <c r="DMT77" s="513"/>
      <c r="DMU77" s="513"/>
      <c r="DMV77" s="287"/>
      <c r="DMW77" s="287"/>
      <c r="DMX77" s="287"/>
      <c r="DMY77" s="287"/>
      <c r="DMZ77" s="287"/>
      <c r="DNA77" s="287"/>
      <c r="DNB77" s="897"/>
      <c r="DNC77" s="513"/>
      <c r="DND77" s="513"/>
      <c r="DNE77" s="513"/>
      <c r="DNF77" s="287"/>
      <c r="DNG77" s="287"/>
      <c r="DNH77" s="287"/>
      <c r="DNI77" s="287"/>
      <c r="DNJ77" s="287"/>
      <c r="DNK77" s="287"/>
      <c r="DNL77" s="897"/>
      <c r="DNM77" s="513"/>
      <c r="DNN77" s="513"/>
      <c r="DNO77" s="513"/>
      <c r="DNP77" s="287"/>
      <c r="DNQ77" s="287"/>
      <c r="DNR77" s="287"/>
      <c r="DNS77" s="287"/>
      <c r="DNT77" s="287"/>
      <c r="DNU77" s="287"/>
      <c r="DNV77" s="897"/>
      <c r="DNW77" s="513"/>
      <c r="DNX77" s="513"/>
      <c r="DNY77" s="513"/>
      <c r="DNZ77" s="287"/>
      <c r="DOA77" s="287"/>
      <c r="DOB77" s="287"/>
      <c r="DOC77" s="287"/>
      <c r="DOD77" s="287"/>
      <c r="DOE77" s="287"/>
      <c r="DOF77" s="897"/>
      <c r="DOG77" s="513"/>
      <c r="DOH77" s="513"/>
      <c r="DOI77" s="513"/>
      <c r="DOJ77" s="287"/>
      <c r="DOK77" s="287"/>
      <c r="DOL77" s="287"/>
      <c r="DOM77" s="287"/>
      <c r="DON77" s="287"/>
      <c r="DOO77" s="287"/>
      <c r="DOP77" s="897"/>
      <c r="DOQ77" s="513"/>
      <c r="DOR77" s="513"/>
      <c r="DOS77" s="513"/>
      <c r="DOT77" s="287"/>
      <c r="DOU77" s="287"/>
      <c r="DOV77" s="287"/>
      <c r="DOW77" s="287"/>
      <c r="DOX77" s="287"/>
      <c r="DOY77" s="287"/>
      <c r="DOZ77" s="897"/>
      <c r="DPA77" s="513"/>
      <c r="DPB77" s="513"/>
      <c r="DPC77" s="513"/>
      <c r="DPD77" s="287"/>
      <c r="DPE77" s="287"/>
      <c r="DPF77" s="287"/>
      <c r="DPG77" s="287"/>
      <c r="DPH77" s="287"/>
      <c r="DPI77" s="287"/>
      <c r="DPJ77" s="897"/>
      <c r="DPK77" s="513"/>
      <c r="DPL77" s="513"/>
      <c r="DPM77" s="513"/>
      <c r="DPN77" s="287"/>
      <c r="DPO77" s="287"/>
      <c r="DPP77" s="287"/>
      <c r="DPQ77" s="287"/>
      <c r="DPR77" s="287"/>
      <c r="DPS77" s="287"/>
      <c r="DPT77" s="897"/>
      <c r="DPU77" s="513"/>
      <c r="DPV77" s="513"/>
      <c r="DPW77" s="513"/>
      <c r="DPX77" s="287"/>
      <c r="DPY77" s="287"/>
      <c r="DPZ77" s="287"/>
      <c r="DQA77" s="287"/>
      <c r="DQB77" s="287"/>
      <c r="DQC77" s="287"/>
      <c r="DQD77" s="897"/>
      <c r="DQE77" s="513"/>
      <c r="DQF77" s="513"/>
      <c r="DQG77" s="513"/>
      <c r="DQH77" s="287"/>
      <c r="DQI77" s="287"/>
      <c r="DQJ77" s="287"/>
      <c r="DQK77" s="287"/>
      <c r="DQL77" s="287"/>
      <c r="DQM77" s="287"/>
      <c r="DQN77" s="897"/>
      <c r="DQO77" s="513"/>
      <c r="DQP77" s="513"/>
      <c r="DQQ77" s="513"/>
      <c r="DQR77" s="287"/>
      <c r="DQS77" s="287"/>
      <c r="DQT77" s="287"/>
      <c r="DQU77" s="287"/>
      <c r="DQV77" s="287"/>
      <c r="DQW77" s="287"/>
      <c r="DQX77" s="897"/>
      <c r="DQY77" s="513"/>
      <c r="DQZ77" s="513"/>
      <c r="DRA77" s="513"/>
      <c r="DRB77" s="287"/>
      <c r="DRC77" s="287"/>
      <c r="DRD77" s="287"/>
      <c r="DRE77" s="287"/>
      <c r="DRF77" s="287"/>
      <c r="DRG77" s="287"/>
      <c r="DRH77" s="897"/>
      <c r="DRI77" s="513"/>
      <c r="DRJ77" s="513"/>
      <c r="DRK77" s="513"/>
      <c r="DRL77" s="287"/>
      <c r="DRM77" s="287"/>
      <c r="DRN77" s="287"/>
      <c r="DRO77" s="287"/>
      <c r="DRP77" s="287"/>
      <c r="DRQ77" s="287"/>
      <c r="DRR77" s="897"/>
      <c r="DRS77" s="513"/>
      <c r="DRT77" s="513"/>
      <c r="DRU77" s="513"/>
      <c r="DRV77" s="287"/>
      <c r="DRW77" s="287"/>
      <c r="DRX77" s="287"/>
      <c r="DRY77" s="287"/>
      <c r="DRZ77" s="287"/>
      <c r="DSA77" s="287"/>
      <c r="DSB77" s="897"/>
      <c r="DSC77" s="513"/>
      <c r="DSD77" s="513"/>
      <c r="DSE77" s="513"/>
      <c r="DSF77" s="287"/>
      <c r="DSG77" s="287"/>
      <c r="DSH77" s="287"/>
      <c r="DSI77" s="287"/>
      <c r="DSJ77" s="287"/>
      <c r="DSK77" s="287"/>
      <c r="DSL77" s="897"/>
      <c r="DSM77" s="513"/>
      <c r="DSN77" s="513"/>
      <c r="DSO77" s="513"/>
      <c r="DSP77" s="287"/>
      <c r="DSQ77" s="287"/>
      <c r="DSR77" s="287"/>
      <c r="DSS77" s="287"/>
      <c r="DST77" s="287"/>
      <c r="DSU77" s="287"/>
      <c r="DSV77" s="897"/>
      <c r="DSW77" s="513"/>
      <c r="DSX77" s="513"/>
      <c r="DSY77" s="513"/>
      <c r="DSZ77" s="287"/>
      <c r="DTA77" s="287"/>
      <c r="DTB77" s="287"/>
      <c r="DTC77" s="287"/>
      <c r="DTD77" s="287"/>
      <c r="DTE77" s="287"/>
      <c r="DTF77" s="897"/>
      <c r="DTG77" s="513"/>
      <c r="DTH77" s="513"/>
      <c r="DTI77" s="513"/>
      <c r="DTJ77" s="287"/>
      <c r="DTK77" s="287"/>
      <c r="DTL77" s="287"/>
      <c r="DTM77" s="287"/>
      <c r="DTN77" s="287"/>
      <c r="DTO77" s="287"/>
      <c r="DTP77" s="897"/>
      <c r="DTQ77" s="513"/>
      <c r="DTR77" s="513"/>
      <c r="DTS77" s="513"/>
      <c r="DTT77" s="287"/>
      <c r="DTU77" s="287"/>
      <c r="DTV77" s="287"/>
      <c r="DTW77" s="287"/>
      <c r="DTX77" s="287"/>
      <c r="DTY77" s="287"/>
      <c r="DTZ77" s="897"/>
      <c r="DUA77" s="513"/>
      <c r="DUB77" s="513"/>
      <c r="DUC77" s="513"/>
      <c r="DUD77" s="287"/>
      <c r="DUE77" s="287"/>
      <c r="DUF77" s="287"/>
      <c r="DUG77" s="287"/>
      <c r="DUH77" s="287"/>
      <c r="DUI77" s="287"/>
      <c r="DUJ77" s="897"/>
      <c r="DUK77" s="513"/>
      <c r="DUL77" s="513"/>
      <c r="DUM77" s="513"/>
      <c r="DUN77" s="287"/>
      <c r="DUO77" s="287"/>
      <c r="DUP77" s="287"/>
      <c r="DUQ77" s="287"/>
      <c r="DUR77" s="287"/>
      <c r="DUS77" s="287"/>
      <c r="DUT77" s="897"/>
      <c r="DUU77" s="513"/>
      <c r="DUV77" s="513"/>
      <c r="DUW77" s="513"/>
      <c r="DUX77" s="287"/>
      <c r="DUY77" s="287"/>
      <c r="DUZ77" s="287"/>
      <c r="DVA77" s="287"/>
      <c r="DVB77" s="287"/>
      <c r="DVC77" s="287"/>
      <c r="DVD77" s="897"/>
      <c r="DVE77" s="513"/>
      <c r="DVF77" s="513"/>
      <c r="DVG77" s="513"/>
      <c r="DVH77" s="287"/>
      <c r="DVI77" s="287"/>
      <c r="DVJ77" s="287"/>
      <c r="DVK77" s="287"/>
      <c r="DVL77" s="287"/>
      <c r="DVM77" s="287"/>
      <c r="DVN77" s="897"/>
      <c r="DVO77" s="513"/>
      <c r="DVP77" s="513"/>
      <c r="DVQ77" s="513"/>
      <c r="DVR77" s="287"/>
      <c r="DVS77" s="287"/>
      <c r="DVT77" s="287"/>
      <c r="DVU77" s="287"/>
      <c r="DVV77" s="287"/>
      <c r="DVW77" s="287"/>
      <c r="DVX77" s="897"/>
      <c r="DVY77" s="513"/>
      <c r="DVZ77" s="513"/>
      <c r="DWA77" s="513"/>
      <c r="DWB77" s="287"/>
      <c r="DWC77" s="287"/>
      <c r="DWD77" s="287"/>
      <c r="DWE77" s="287"/>
      <c r="DWF77" s="287"/>
      <c r="DWG77" s="287"/>
      <c r="DWH77" s="897"/>
      <c r="DWI77" s="513"/>
      <c r="DWJ77" s="513"/>
      <c r="DWK77" s="513"/>
      <c r="DWL77" s="287"/>
      <c r="DWM77" s="287"/>
      <c r="DWN77" s="287"/>
      <c r="DWO77" s="287"/>
      <c r="DWP77" s="287"/>
      <c r="DWQ77" s="287"/>
      <c r="DWR77" s="897"/>
      <c r="DWS77" s="513"/>
      <c r="DWT77" s="513"/>
      <c r="DWU77" s="513"/>
      <c r="DWV77" s="287"/>
      <c r="DWW77" s="287"/>
      <c r="DWX77" s="287"/>
      <c r="DWY77" s="287"/>
      <c r="DWZ77" s="287"/>
      <c r="DXA77" s="287"/>
      <c r="DXB77" s="897"/>
      <c r="DXC77" s="513"/>
      <c r="DXD77" s="513"/>
      <c r="DXE77" s="513"/>
      <c r="DXF77" s="287"/>
      <c r="DXG77" s="287"/>
      <c r="DXH77" s="287"/>
      <c r="DXI77" s="287"/>
      <c r="DXJ77" s="287"/>
      <c r="DXK77" s="287"/>
      <c r="DXL77" s="897"/>
      <c r="DXM77" s="513"/>
      <c r="DXN77" s="513"/>
      <c r="DXO77" s="513"/>
      <c r="DXP77" s="287"/>
      <c r="DXQ77" s="287"/>
      <c r="DXR77" s="287"/>
      <c r="DXS77" s="287"/>
      <c r="DXT77" s="287"/>
      <c r="DXU77" s="287"/>
      <c r="DXV77" s="897"/>
      <c r="DXW77" s="513"/>
      <c r="DXX77" s="513"/>
      <c r="DXY77" s="513"/>
      <c r="DXZ77" s="287"/>
      <c r="DYA77" s="287"/>
      <c r="DYB77" s="287"/>
      <c r="DYC77" s="287"/>
      <c r="DYD77" s="287"/>
      <c r="DYE77" s="287"/>
      <c r="DYF77" s="897"/>
      <c r="DYG77" s="513"/>
      <c r="DYH77" s="513"/>
      <c r="DYI77" s="513"/>
      <c r="DYJ77" s="287"/>
      <c r="DYK77" s="287"/>
      <c r="DYL77" s="287"/>
      <c r="DYM77" s="287"/>
      <c r="DYN77" s="287"/>
      <c r="DYO77" s="287"/>
      <c r="DYP77" s="897"/>
      <c r="DYQ77" s="513"/>
      <c r="DYR77" s="513"/>
      <c r="DYS77" s="513"/>
      <c r="DYT77" s="287"/>
      <c r="DYU77" s="287"/>
      <c r="DYV77" s="287"/>
      <c r="DYW77" s="287"/>
      <c r="DYX77" s="287"/>
      <c r="DYY77" s="287"/>
      <c r="DYZ77" s="897"/>
      <c r="DZA77" s="513"/>
      <c r="DZB77" s="513"/>
      <c r="DZC77" s="513"/>
      <c r="DZD77" s="287"/>
      <c r="DZE77" s="287"/>
      <c r="DZF77" s="287"/>
      <c r="DZG77" s="287"/>
      <c r="DZH77" s="287"/>
      <c r="DZI77" s="287"/>
      <c r="DZJ77" s="897"/>
      <c r="DZK77" s="513"/>
      <c r="DZL77" s="513"/>
      <c r="DZM77" s="513"/>
      <c r="DZN77" s="287"/>
      <c r="DZO77" s="287"/>
      <c r="DZP77" s="287"/>
      <c r="DZQ77" s="287"/>
      <c r="DZR77" s="287"/>
      <c r="DZS77" s="287"/>
      <c r="DZT77" s="897"/>
      <c r="DZU77" s="513"/>
      <c r="DZV77" s="513"/>
      <c r="DZW77" s="513"/>
      <c r="DZX77" s="287"/>
      <c r="DZY77" s="287"/>
      <c r="DZZ77" s="287"/>
      <c r="EAA77" s="287"/>
      <c r="EAB77" s="287"/>
      <c r="EAC77" s="287"/>
      <c r="EAD77" s="897"/>
      <c r="EAE77" s="513"/>
      <c r="EAF77" s="513"/>
      <c r="EAG77" s="513"/>
      <c r="EAH77" s="287"/>
      <c r="EAI77" s="287"/>
      <c r="EAJ77" s="287"/>
      <c r="EAK77" s="287"/>
      <c r="EAL77" s="287"/>
      <c r="EAM77" s="287"/>
      <c r="EAN77" s="897"/>
      <c r="EAO77" s="513"/>
      <c r="EAP77" s="513"/>
      <c r="EAQ77" s="513"/>
      <c r="EAR77" s="287"/>
      <c r="EAS77" s="287"/>
      <c r="EAT77" s="287"/>
      <c r="EAU77" s="287"/>
      <c r="EAV77" s="287"/>
      <c r="EAW77" s="287"/>
      <c r="EAX77" s="897"/>
      <c r="EAY77" s="513"/>
      <c r="EAZ77" s="513"/>
      <c r="EBA77" s="513"/>
      <c r="EBB77" s="287"/>
      <c r="EBC77" s="287"/>
      <c r="EBD77" s="287"/>
      <c r="EBE77" s="287"/>
      <c r="EBF77" s="287"/>
      <c r="EBG77" s="287"/>
      <c r="EBH77" s="897"/>
      <c r="EBI77" s="513"/>
      <c r="EBJ77" s="513"/>
      <c r="EBK77" s="513"/>
      <c r="EBL77" s="287"/>
      <c r="EBM77" s="287"/>
      <c r="EBN77" s="287"/>
      <c r="EBO77" s="287"/>
      <c r="EBP77" s="287"/>
      <c r="EBQ77" s="287"/>
      <c r="EBR77" s="897"/>
      <c r="EBS77" s="513"/>
      <c r="EBT77" s="513"/>
      <c r="EBU77" s="513"/>
      <c r="EBV77" s="287"/>
      <c r="EBW77" s="287"/>
      <c r="EBX77" s="287"/>
      <c r="EBY77" s="287"/>
      <c r="EBZ77" s="287"/>
      <c r="ECA77" s="287"/>
      <c r="ECB77" s="897"/>
      <c r="ECC77" s="513"/>
      <c r="ECD77" s="513"/>
      <c r="ECE77" s="513"/>
      <c r="ECF77" s="287"/>
      <c r="ECG77" s="287"/>
      <c r="ECH77" s="287"/>
      <c r="ECI77" s="287"/>
      <c r="ECJ77" s="287"/>
      <c r="ECK77" s="287"/>
      <c r="ECL77" s="897"/>
      <c r="ECM77" s="513"/>
      <c r="ECN77" s="513"/>
      <c r="ECO77" s="513"/>
      <c r="ECP77" s="287"/>
      <c r="ECQ77" s="287"/>
      <c r="ECR77" s="287"/>
      <c r="ECS77" s="287"/>
      <c r="ECT77" s="287"/>
      <c r="ECU77" s="287"/>
      <c r="ECV77" s="897"/>
      <c r="ECW77" s="513"/>
      <c r="ECX77" s="513"/>
      <c r="ECY77" s="513"/>
      <c r="ECZ77" s="287"/>
      <c r="EDA77" s="287"/>
      <c r="EDB77" s="287"/>
      <c r="EDC77" s="287"/>
      <c r="EDD77" s="287"/>
      <c r="EDE77" s="287"/>
      <c r="EDF77" s="897"/>
      <c r="EDG77" s="513"/>
      <c r="EDH77" s="513"/>
      <c r="EDI77" s="513"/>
      <c r="EDJ77" s="287"/>
      <c r="EDK77" s="287"/>
      <c r="EDL77" s="287"/>
      <c r="EDM77" s="287"/>
      <c r="EDN77" s="287"/>
      <c r="EDO77" s="287"/>
      <c r="EDP77" s="897"/>
      <c r="EDQ77" s="513"/>
      <c r="EDR77" s="513"/>
      <c r="EDS77" s="513"/>
      <c r="EDT77" s="287"/>
      <c r="EDU77" s="287"/>
      <c r="EDV77" s="287"/>
      <c r="EDW77" s="287"/>
      <c r="EDX77" s="287"/>
      <c r="EDY77" s="287"/>
      <c r="EDZ77" s="897"/>
      <c r="EEA77" s="513"/>
      <c r="EEB77" s="513"/>
      <c r="EEC77" s="513"/>
      <c r="EED77" s="287"/>
      <c r="EEE77" s="287"/>
      <c r="EEF77" s="287"/>
      <c r="EEG77" s="287"/>
      <c r="EEH77" s="287"/>
      <c r="EEI77" s="287"/>
      <c r="EEJ77" s="897"/>
      <c r="EEK77" s="513"/>
      <c r="EEL77" s="513"/>
      <c r="EEM77" s="513"/>
      <c r="EEN77" s="287"/>
      <c r="EEO77" s="287"/>
      <c r="EEP77" s="287"/>
      <c r="EEQ77" s="287"/>
      <c r="EER77" s="287"/>
      <c r="EES77" s="287"/>
      <c r="EET77" s="897"/>
      <c r="EEU77" s="513"/>
      <c r="EEV77" s="513"/>
      <c r="EEW77" s="513"/>
      <c r="EEX77" s="287"/>
      <c r="EEY77" s="287"/>
      <c r="EEZ77" s="287"/>
      <c r="EFA77" s="287"/>
      <c r="EFB77" s="287"/>
      <c r="EFC77" s="287"/>
      <c r="EFD77" s="897"/>
      <c r="EFE77" s="513"/>
      <c r="EFF77" s="513"/>
      <c r="EFG77" s="513"/>
      <c r="EFH77" s="287"/>
      <c r="EFI77" s="287"/>
      <c r="EFJ77" s="287"/>
      <c r="EFK77" s="287"/>
      <c r="EFL77" s="287"/>
      <c r="EFM77" s="287"/>
      <c r="EFN77" s="897"/>
      <c r="EFO77" s="513"/>
      <c r="EFP77" s="513"/>
      <c r="EFQ77" s="513"/>
      <c r="EFR77" s="287"/>
      <c r="EFS77" s="287"/>
      <c r="EFT77" s="287"/>
      <c r="EFU77" s="287"/>
      <c r="EFV77" s="287"/>
      <c r="EFW77" s="287"/>
      <c r="EFX77" s="897"/>
      <c r="EFY77" s="513"/>
      <c r="EFZ77" s="513"/>
      <c r="EGA77" s="513"/>
      <c r="EGB77" s="287"/>
      <c r="EGC77" s="287"/>
      <c r="EGD77" s="287"/>
      <c r="EGE77" s="287"/>
      <c r="EGF77" s="287"/>
      <c r="EGG77" s="287"/>
      <c r="EGH77" s="897"/>
      <c r="EGI77" s="513"/>
      <c r="EGJ77" s="513"/>
      <c r="EGK77" s="513"/>
      <c r="EGL77" s="287"/>
      <c r="EGM77" s="287"/>
      <c r="EGN77" s="287"/>
      <c r="EGO77" s="287"/>
      <c r="EGP77" s="287"/>
      <c r="EGQ77" s="287"/>
      <c r="EGR77" s="897"/>
      <c r="EGS77" s="513"/>
      <c r="EGT77" s="513"/>
      <c r="EGU77" s="513"/>
      <c r="EGV77" s="287"/>
      <c r="EGW77" s="287"/>
      <c r="EGX77" s="287"/>
      <c r="EGY77" s="287"/>
      <c r="EGZ77" s="287"/>
      <c r="EHA77" s="287"/>
      <c r="EHB77" s="897"/>
      <c r="EHC77" s="513"/>
      <c r="EHD77" s="513"/>
      <c r="EHE77" s="513"/>
      <c r="EHF77" s="287"/>
      <c r="EHG77" s="287"/>
      <c r="EHH77" s="287"/>
      <c r="EHI77" s="287"/>
      <c r="EHJ77" s="287"/>
      <c r="EHK77" s="287"/>
      <c r="EHL77" s="897"/>
      <c r="EHM77" s="513"/>
      <c r="EHN77" s="513"/>
      <c r="EHO77" s="513"/>
      <c r="EHP77" s="287"/>
      <c r="EHQ77" s="287"/>
      <c r="EHR77" s="287"/>
      <c r="EHS77" s="287"/>
      <c r="EHT77" s="287"/>
      <c r="EHU77" s="287"/>
      <c r="EHV77" s="897"/>
      <c r="EHW77" s="513"/>
      <c r="EHX77" s="513"/>
      <c r="EHY77" s="513"/>
      <c r="EHZ77" s="287"/>
      <c r="EIA77" s="287"/>
      <c r="EIB77" s="287"/>
      <c r="EIC77" s="287"/>
      <c r="EID77" s="287"/>
      <c r="EIE77" s="287"/>
      <c r="EIF77" s="897"/>
      <c r="EIG77" s="513"/>
      <c r="EIH77" s="513"/>
      <c r="EII77" s="513"/>
      <c r="EIJ77" s="287"/>
      <c r="EIK77" s="287"/>
      <c r="EIL77" s="287"/>
      <c r="EIM77" s="287"/>
      <c r="EIN77" s="287"/>
      <c r="EIO77" s="287"/>
      <c r="EIP77" s="897"/>
      <c r="EIQ77" s="513"/>
      <c r="EIR77" s="513"/>
      <c r="EIS77" s="513"/>
      <c r="EIT77" s="287"/>
      <c r="EIU77" s="287"/>
      <c r="EIV77" s="287"/>
      <c r="EIW77" s="287"/>
      <c r="EIX77" s="287"/>
      <c r="EIY77" s="287"/>
      <c r="EIZ77" s="897"/>
      <c r="EJA77" s="513"/>
      <c r="EJB77" s="513"/>
      <c r="EJC77" s="513"/>
      <c r="EJD77" s="287"/>
      <c r="EJE77" s="287"/>
      <c r="EJF77" s="287"/>
      <c r="EJG77" s="287"/>
      <c r="EJH77" s="287"/>
      <c r="EJI77" s="287"/>
      <c r="EJJ77" s="897"/>
      <c r="EJK77" s="513"/>
      <c r="EJL77" s="513"/>
      <c r="EJM77" s="513"/>
      <c r="EJN77" s="287"/>
      <c r="EJO77" s="287"/>
      <c r="EJP77" s="287"/>
      <c r="EJQ77" s="287"/>
      <c r="EJR77" s="287"/>
      <c r="EJS77" s="287"/>
      <c r="EJT77" s="897"/>
      <c r="EJU77" s="513"/>
      <c r="EJV77" s="513"/>
      <c r="EJW77" s="513"/>
      <c r="EJX77" s="287"/>
      <c r="EJY77" s="287"/>
      <c r="EJZ77" s="287"/>
      <c r="EKA77" s="287"/>
      <c r="EKB77" s="287"/>
      <c r="EKC77" s="287"/>
      <c r="EKD77" s="897"/>
      <c r="EKE77" s="513"/>
      <c r="EKF77" s="513"/>
      <c r="EKG77" s="513"/>
      <c r="EKH77" s="287"/>
      <c r="EKI77" s="287"/>
      <c r="EKJ77" s="287"/>
      <c r="EKK77" s="287"/>
      <c r="EKL77" s="287"/>
      <c r="EKM77" s="287"/>
      <c r="EKN77" s="897"/>
      <c r="EKO77" s="513"/>
      <c r="EKP77" s="513"/>
      <c r="EKQ77" s="513"/>
      <c r="EKR77" s="287"/>
      <c r="EKS77" s="287"/>
      <c r="EKT77" s="287"/>
      <c r="EKU77" s="287"/>
      <c r="EKV77" s="287"/>
      <c r="EKW77" s="287"/>
      <c r="EKX77" s="897"/>
      <c r="EKY77" s="513"/>
      <c r="EKZ77" s="513"/>
      <c r="ELA77" s="513"/>
      <c r="ELB77" s="287"/>
      <c r="ELC77" s="287"/>
      <c r="ELD77" s="287"/>
      <c r="ELE77" s="287"/>
      <c r="ELF77" s="287"/>
      <c r="ELG77" s="287"/>
      <c r="ELH77" s="897"/>
      <c r="ELI77" s="513"/>
      <c r="ELJ77" s="513"/>
      <c r="ELK77" s="513"/>
      <c r="ELL77" s="287"/>
      <c r="ELM77" s="287"/>
      <c r="ELN77" s="287"/>
      <c r="ELO77" s="287"/>
      <c r="ELP77" s="287"/>
      <c r="ELQ77" s="287"/>
      <c r="ELR77" s="897"/>
      <c r="ELS77" s="513"/>
      <c r="ELT77" s="513"/>
      <c r="ELU77" s="513"/>
      <c r="ELV77" s="287"/>
      <c r="ELW77" s="287"/>
      <c r="ELX77" s="287"/>
      <c r="ELY77" s="287"/>
      <c r="ELZ77" s="287"/>
      <c r="EMA77" s="287"/>
      <c r="EMB77" s="897"/>
      <c r="EMC77" s="513"/>
      <c r="EMD77" s="513"/>
      <c r="EME77" s="513"/>
      <c r="EMF77" s="287"/>
      <c r="EMG77" s="287"/>
      <c r="EMH77" s="287"/>
      <c r="EMI77" s="287"/>
      <c r="EMJ77" s="287"/>
      <c r="EMK77" s="287"/>
      <c r="EML77" s="897"/>
      <c r="EMM77" s="513"/>
      <c r="EMN77" s="513"/>
      <c r="EMO77" s="513"/>
      <c r="EMP77" s="287"/>
      <c r="EMQ77" s="287"/>
      <c r="EMR77" s="287"/>
      <c r="EMS77" s="287"/>
      <c r="EMT77" s="287"/>
      <c r="EMU77" s="287"/>
      <c r="EMV77" s="897"/>
      <c r="EMW77" s="513"/>
      <c r="EMX77" s="513"/>
      <c r="EMY77" s="513"/>
      <c r="EMZ77" s="287"/>
      <c r="ENA77" s="287"/>
      <c r="ENB77" s="287"/>
      <c r="ENC77" s="287"/>
      <c r="END77" s="287"/>
      <c r="ENE77" s="287"/>
      <c r="ENF77" s="897"/>
      <c r="ENG77" s="513"/>
      <c r="ENH77" s="513"/>
      <c r="ENI77" s="513"/>
      <c r="ENJ77" s="287"/>
      <c r="ENK77" s="287"/>
      <c r="ENL77" s="287"/>
      <c r="ENM77" s="287"/>
      <c r="ENN77" s="287"/>
      <c r="ENO77" s="287"/>
      <c r="ENP77" s="897"/>
      <c r="ENQ77" s="513"/>
      <c r="ENR77" s="513"/>
      <c r="ENS77" s="513"/>
      <c r="ENT77" s="287"/>
      <c r="ENU77" s="287"/>
      <c r="ENV77" s="287"/>
      <c r="ENW77" s="287"/>
      <c r="ENX77" s="287"/>
      <c r="ENY77" s="287"/>
      <c r="ENZ77" s="897"/>
      <c r="EOA77" s="513"/>
      <c r="EOB77" s="513"/>
      <c r="EOC77" s="513"/>
      <c r="EOD77" s="287"/>
      <c r="EOE77" s="287"/>
      <c r="EOF77" s="287"/>
      <c r="EOG77" s="287"/>
      <c r="EOH77" s="287"/>
      <c r="EOI77" s="287"/>
      <c r="EOJ77" s="897"/>
      <c r="EOK77" s="513"/>
      <c r="EOL77" s="513"/>
      <c r="EOM77" s="513"/>
      <c r="EON77" s="287"/>
      <c r="EOO77" s="287"/>
      <c r="EOP77" s="287"/>
      <c r="EOQ77" s="287"/>
      <c r="EOR77" s="287"/>
      <c r="EOS77" s="287"/>
      <c r="EOT77" s="897"/>
      <c r="EOU77" s="513"/>
      <c r="EOV77" s="513"/>
      <c r="EOW77" s="513"/>
      <c r="EOX77" s="287"/>
      <c r="EOY77" s="287"/>
      <c r="EOZ77" s="287"/>
      <c r="EPA77" s="287"/>
      <c r="EPB77" s="287"/>
      <c r="EPC77" s="287"/>
      <c r="EPD77" s="897"/>
      <c r="EPE77" s="513"/>
      <c r="EPF77" s="513"/>
      <c r="EPG77" s="513"/>
      <c r="EPH77" s="287"/>
      <c r="EPI77" s="287"/>
      <c r="EPJ77" s="287"/>
      <c r="EPK77" s="287"/>
      <c r="EPL77" s="287"/>
      <c r="EPM77" s="287"/>
      <c r="EPN77" s="897"/>
      <c r="EPO77" s="513"/>
      <c r="EPP77" s="513"/>
      <c r="EPQ77" s="513"/>
      <c r="EPR77" s="287"/>
      <c r="EPS77" s="287"/>
      <c r="EPT77" s="287"/>
      <c r="EPU77" s="287"/>
      <c r="EPV77" s="287"/>
      <c r="EPW77" s="287"/>
      <c r="EPX77" s="897"/>
      <c r="EPY77" s="513"/>
      <c r="EPZ77" s="513"/>
      <c r="EQA77" s="513"/>
      <c r="EQB77" s="287"/>
      <c r="EQC77" s="287"/>
      <c r="EQD77" s="287"/>
      <c r="EQE77" s="287"/>
      <c r="EQF77" s="287"/>
      <c r="EQG77" s="287"/>
      <c r="EQH77" s="897"/>
      <c r="EQI77" s="513"/>
      <c r="EQJ77" s="513"/>
      <c r="EQK77" s="513"/>
      <c r="EQL77" s="287"/>
      <c r="EQM77" s="287"/>
      <c r="EQN77" s="287"/>
      <c r="EQO77" s="287"/>
      <c r="EQP77" s="287"/>
      <c r="EQQ77" s="287"/>
      <c r="EQR77" s="897"/>
      <c r="EQS77" s="513"/>
      <c r="EQT77" s="513"/>
      <c r="EQU77" s="513"/>
      <c r="EQV77" s="287"/>
      <c r="EQW77" s="287"/>
      <c r="EQX77" s="287"/>
      <c r="EQY77" s="287"/>
      <c r="EQZ77" s="287"/>
      <c r="ERA77" s="287"/>
      <c r="ERB77" s="897"/>
      <c r="ERC77" s="513"/>
      <c r="ERD77" s="513"/>
      <c r="ERE77" s="513"/>
      <c r="ERF77" s="287"/>
      <c r="ERG77" s="287"/>
      <c r="ERH77" s="287"/>
      <c r="ERI77" s="287"/>
      <c r="ERJ77" s="287"/>
      <c r="ERK77" s="287"/>
      <c r="ERL77" s="897"/>
      <c r="ERM77" s="513"/>
      <c r="ERN77" s="513"/>
      <c r="ERO77" s="513"/>
      <c r="ERP77" s="287"/>
      <c r="ERQ77" s="287"/>
      <c r="ERR77" s="287"/>
      <c r="ERS77" s="287"/>
      <c r="ERT77" s="287"/>
      <c r="ERU77" s="287"/>
      <c r="ERV77" s="897"/>
      <c r="ERW77" s="513"/>
      <c r="ERX77" s="513"/>
      <c r="ERY77" s="513"/>
      <c r="ERZ77" s="287"/>
      <c r="ESA77" s="287"/>
      <c r="ESB77" s="287"/>
      <c r="ESC77" s="287"/>
      <c r="ESD77" s="287"/>
      <c r="ESE77" s="287"/>
      <c r="ESF77" s="897"/>
      <c r="ESG77" s="513"/>
      <c r="ESH77" s="513"/>
      <c r="ESI77" s="513"/>
      <c r="ESJ77" s="287"/>
      <c r="ESK77" s="287"/>
      <c r="ESL77" s="287"/>
      <c r="ESM77" s="287"/>
      <c r="ESN77" s="287"/>
      <c r="ESO77" s="287"/>
      <c r="ESP77" s="897"/>
      <c r="ESQ77" s="513"/>
      <c r="ESR77" s="513"/>
      <c r="ESS77" s="513"/>
      <c r="EST77" s="287"/>
      <c r="ESU77" s="287"/>
      <c r="ESV77" s="287"/>
      <c r="ESW77" s="287"/>
      <c r="ESX77" s="287"/>
      <c r="ESY77" s="287"/>
      <c r="ESZ77" s="897"/>
      <c r="ETA77" s="513"/>
      <c r="ETB77" s="513"/>
      <c r="ETC77" s="513"/>
      <c r="ETD77" s="287"/>
      <c r="ETE77" s="287"/>
      <c r="ETF77" s="287"/>
      <c r="ETG77" s="287"/>
      <c r="ETH77" s="287"/>
      <c r="ETI77" s="287"/>
      <c r="ETJ77" s="897"/>
      <c r="ETK77" s="513"/>
      <c r="ETL77" s="513"/>
      <c r="ETM77" s="513"/>
      <c r="ETN77" s="287"/>
      <c r="ETO77" s="287"/>
      <c r="ETP77" s="287"/>
      <c r="ETQ77" s="287"/>
      <c r="ETR77" s="287"/>
      <c r="ETS77" s="287"/>
      <c r="ETT77" s="897"/>
      <c r="ETU77" s="513"/>
      <c r="ETV77" s="513"/>
      <c r="ETW77" s="513"/>
      <c r="ETX77" s="287"/>
      <c r="ETY77" s="287"/>
      <c r="ETZ77" s="287"/>
      <c r="EUA77" s="287"/>
      <c r="EUB77" s="287"/>
      <c r="EUC77" s="287"/>
      <c r="EUD77" s="897"/>
      <c r="EUE77" s="513"/>
      <c r="EUF77" s="513"/>
      <c r="EUG77" s="513"/>
      <c r="EUH77" s="287"/>
      <c r="EUI77" s="287"/>
      <c r="EUJ77" s="287"/>
      <c r="EUK77" s="287"/>
      <c r="EUL77" s="287"/>
      <c r="EUM77" s="287"/>
      <c r="EUN77" s="897"/>
      <c r="EUO77" s="513"/>
      <c r="EUP77" s="513"/>
      <c r="EUQ77" s="513"/>
      <c r="EUR77" s="287"/>
      <c r="EUS77" s="287"/>
      <c r="EUT77" s="287"/>
      <c r="EUU77" s="287"/>
      <c r="EUV77" s="287"/>
      <c r="EUW77" s="287"/>
      <c r="EUX77" s="897"/>
      <c r="EUY77" s="513"/>
      <c r="EUZ77" s="513"/>
      <c r="EVA77" s="513"/>
      <c r="EVB77" s="287"/>
      <c r="EVC77" s="287"/>
      <c r="EVD77" s="287"/>
      <c r="EVE77" s="287"/>
      <c r="EVF77" s="287"/>
      <c r="EVG77" s="287"/>
      <c r="EVH77" s="897"/>
      <c r="EVI77" s="513"/>
      <c r="EVJ77" s="513"/>
      <c r="EVK77" s="513"/>
      <c r="EVL77" s="287"/>
      <c r="EVM77" s="287"/>
      <c r="EVN77" s="287"/>
      <c r="EVO77" s="287"/>
      <c r="EVP77" s="287"/>
      <c r="EVQ77" s="287"/>
      <c r="EVR77" s="897"/>
      <c r="EVS77" s="513"/>
      <c r="EVT77" s="513"/>
      <c r="EVU77" s="513"/>
      <c r="EVV77" s="287"/>
      <c r="EVW77" s="287"/>
      <c r="EVX77" s="287"/>
      <c r="EVY77" s="287"/>
      <c r="EVZ77" s="287"/>
      <c r="EWA77" s="287"/>
      <c r="EWB77" s="897"/>
      <c r="EWC77" s="513"/>
      <c r="EWD77" s="513"/>
      <c r="EWE77" s="513"/>
      <c r="EWF77" s="287"/>
      <c r="EWG77" s="287"/>
      <c r="EWH77" s="287"/>
      <c r="EWI77" s="287"/>
      <c r="EWJ77" s="287"/>
      <c r="EWK77" s="287"/>
      <c r="EWL77" s="897"/>
      <c r="EWM77" s="513"/>
      <c r="EWN77" s="513"/>
      <c r="EWO77" s="513"/>
      <c r="EWP77" s="287"/>
      <c r="EWQ77" s="287"/>
      <c r="EWR77" s="287"/>
      <c r="EWS77" s="287"/>
      <c r="EWT77" s="287"/>
      <c r="EWU77" s="287"/>
      <c r="EWV77" s="897"/>
      <c r="EWW77" s="513"/>
      <c r="EWX77" s="513"/>
      <c r="EWY77" s="513"/>
      <c r="EWZ77" s="287"/>
      <c r="EXA77" s="287"/>
      <c r="EXB77" s="287"/>
      <c r="EXC77" s="287"/>
      <c r="EXD77" s="287"/>
      <c r="EXE77" s="287"/>
      <c r="EXF77" s="897"/>
      <c r="EXG77" s="513"/>
      <c r="EXH77" s="513"/>
      <c r="EXI77" s="513"/>
      <c r="EXJ77" s="287"/>
      <c r="EXK77" s="287"/>
      <c r="EXL77" s="287"/>
      <c r="EXM77" s="287"/>
      <c r="EXN77" s="287"/>
      <c r="EXO77" s="287"/>
      <c r="EXP77" s="897"/>
      <c r="EXQ77" s="513"/>
      <c r="EXR77" s="513"/>
      <c r="EXS77" s="513"/>
      <c r="EXT77" s="287"/>
      <c r="EXU77" s="287"/>
      <c r="EXV77" s="287"/>
      <c r="EXW77" s="287"/>
      <c r="EXX77" s="287"/>
      <c r="EXY77" s="287"/>
      <c r="EXZ77" s="897"/>
      <c r="EYA77" s="513"/>
      <c r="EYB77" s="513"/>
      <c r="EYC77" s="513"/>
      <c r="EYD77" s="287"/>
      <c r="EYE77" s="287"/>
      <c r="EYF77" s="287"/>
      <c r="EYG77" s="287"/>
      <c r="EYH77" s="287"/>
      <c r="EYI77" s="287"/>
      <c r="EYJ77" s="897"/>
      <c r="EYK77" s="513"/>
      <c r="EYL77" s="513"/>
      <c r="EYM77" s="513"/>
      <c r="EYN77" s="287"/>
      <c r="EYO77" s="287"/>
      <c r="EYP77" s="287"/>
      <c r="EYQ77" s="287"/>
      <c r="EYR77" s="287"/>
      <c r="EYS77" s="287"/>
      <c r="EYT77" s="897"/>
      <c r="EYU77" s="513"/>
      <c r="EYV77" s="513"/>
      <c r="EYW77" s="513"/>
      <c r="EYX77" s="287"/>
      <c r="EYY77" s="287"/>
      <c r="EYZ77" s="287"/>
      <c r="EZA77" s="287"/>
      <c r="EZB77" s="287"/>
      <c r="EZC77" s="287"/>
      <c r="EZD77" s="897"/>
      <c r="EZE77" s="513"/>
      <c r="EZF77" s="513"/>
      <c r="EZG77" s="513"/>
      <c r="EZH77" s="287"/>
      <c r="EZI77" s="287"/>
      <c r="EZJ77" s="287"/>
      <c r="EZK77" s="287"/>
      <c r="EZL77" s="287"/>
      <c r="EZM77" s="287"/>
      <c r="EZN77" s="897"/>
      <c r="EZO77" s="513"/>
      <c r="EZP77" s="513"/>
      <c r="EZQ77" s="513"/>
      <c r="EZR77" s="287"/>
      <c r="EZS77" s="287"/>
      <c r="EZT77" s="287"/>
      <c r="EZU77" s="287"/>
      <c r="EZV77" s="287"/>
      <c r="EZW77" s="287"/>
      <c r="EZX77" s="897"/>
      <c r="EZY77" s="513"/>
      <c r="EZZ77" s="513"/>
      <c r="FAA77" s="513"/>
      <c r="FAB77" s="287"/>
      <c r="FAC77" s="287"/>
      <c r="FAD77" s="287"/>
      <c r="FAE77" s="287"/>
      <c r="FAF77" s="287"/>
      <c r="FAG77" s="287"/>
      <c r="FAH77" s="897"/>
      <c r="FAI77" s="513"/>
      <c r="FAJ77" s="513"/>
      <c r="FAK77" s="513"/>
      <c r="FAL77" s="287"/>
      <c r="FAM77" s="287"/>
      <c r="FAN77" s="287"/>
      <c r="FAO77" s="287"/>
      <c r="FAP77" s="287"/>
      <c r="FAQ77" s="287"/>
      <c r="FAR77" s="897"/>
      <c r="FAS77" s="513"/>
      <c r="FAT77" s="513"/>
      <c r="FAU77" s="513"/>
      <c r="FAV77" s="287"/>
      <c r="FAW77" s="287"/>
      <c r="FAX77" s="287"/>
      <c r="FAY77" s="287"/>
      <c r="FAZ77" s="287"/>
      <c r="FBA77" s="287"/>
      <c r="FBB77" s="897"/>
      <c r="FBC77" s="513"/>
      <c r="FBD77" s="513"/>
      <c r="FBE77" s="513"/>
      <c r="FBF77" s="287"/>
      <c r="FBG77" s="287"/>
      <c r="FBH77" s="287"/>
      <c r="FBI77" s="287"/>
      <c r="FBJ77" s="287"/>
      <c r="FBK77" s="287"/>
      <c r="FBL77" s="897"/>
      <c r="FBM77" s="513"/>
      <c r="FBN77" s="513"/>
      <c r="FBO77" s="513"/>
      <c r="FBP77" s="287"/>
      <c r="FBQ77" s="287"/>
      <c r="FBR77" s="287"/>
      <c r="FBS77" s="287"/>
      <c r="FBT77" s="287"/>
      <c r="FBU77" s="287"/>
      <c r="FBV77" s="897"/>
      <c r="FBW77" s="513"/>
      <c r="FBX77" s="513"/>
      <c r="FBY77" s="513"/>
      <c r="FBZ77" s="287"/>
      <c r="FCA77" s="287"/>
      <c r="FCB77" s="287"/>
      <c r="FCC77" s="287"/>
      <c r="FCD77" s="287"/>
      <c r="FCE77" s="287"/>
      <c r="FCF77" s="897"/>
      <c r="FCG77" s="513"/>
      <c r="FCH77" s="513"/>
      <c r="FCI77" s="513"/>
      <c r="FCJ77" s="287"/>
      <c r="FCK77" s="287"/>
      <c r="FCL77" s="287"/>
      <c r="FCM77" s="287"/>
      <c r="FCN77" s="287"/>
      <c r="FCO77" s="287"/>
      <c r="FCP77" s="897"/>
      <c r="FCQ77" s="513"/>
      <c r="FCR77" s="513"/>
      <c r="FCS77" s="513"/>
      <c r="FCT77" s="287"/>
      <c r="FCU77" s="287"/>
      <c r="FCV77" s="287"/>
      <c r="FCW77" s="287"/>
      <c r="FCX77" s="287"/>
      <c r="FCY77" s="287"/>
      <c r="FCZ77" s="897"/>
      <c r="FDA77" s="513"/>
      <c r="FDB77" s="513"/>
      <c r="FDC77" s="513"/>
      <c r="FDD77" s="287"/>
      <c r="FDE77" s="287"/>
      <c r="FDF77" s="287"/>
      <c r="FDG77" s="287"/>
      <c r="FDH77" s="287"/>
      <c r="FDI77" s="287"/>
      <c r="FDJ77" s="897"/>
      <c r="FDK77" s="513"/>
      <c r="FDL77" s="513"/>
      <c r="FDM77" s="513"/>
      <c r="FDN77" s="287"/>
      <c r="FDO77" s="287"/>
      <c r="FDP77" s="287"/>
      <c r="FDQ77" s="287"/>
      <c r="FDR77" s="287"/>
      <c r="FDS77" s="287"/>
      <c r="FDT77" s="897"/>
      <c r="FDU77" s="513"/>
      <c r="FDV77" s="513"/>
      <c r="FDW77" s="513"/>
      <c r="FDX77" s="287"/>
      <c r="FDY77" s="287"/>
      <c r="FDZ77" s="287"/>
      <c r="FEA77" s="287"/>
      <c r="FEB77" s="287"/>
      <c r="FEC77" s="287"/>
      <c r="FED77" s="897"/>
      <c r="FEE77" s="513"/>
      <c r="FEF77" s="513"/>
      <c r="FEG77" s="513"/>
      <c r="FEH77" s="287"/>
      <c r="FEI77" s="287"/>
      <c r="FEJ77" s="287"/>
      <c r="FEK77" s="287"/>
      <c r="FEL77" s="287"/>
      <c r="FEM77" s="287"/>
      <c r="FEN77" s="897"/>
      <c r="FEO77" s="513"/>
      <c r="FEP77" s="513"/>
      <c r="FEQ77" s="513"/>
      <c r="FER77" s="287"/>
      <c r="FES77" s="287"/>
      <c r="FET77" s="287"/>
      <c r="FEU77" s="287"/>
      <c r="FEV77" s="287"/>
      <c r="FEW77" s="287"/>
      <c r="FEX77" s="897"/>
      <c r="FEY77" s="513"/>
      <c r="FEZ77" s="513"/>
      <c r="FFA77" s="513"/>
      <c r="FFB77" s="287"/>
      <c r="FFC77" s="287"/>
      <c r="FFD77" s="287"/>
      <c r="FFE77" s="287"/>
      <c r="FFF77" s="287"/>
      <c r="FFG77" s="287"/>
      <c r="FFH77" s="897"/>
      <c r="FFI77" s="513"/>
      <c r="FFJ77" s="513"/>
      <c r="FFK77" s="513"/>
      <c r="FFL77" s="287"/>
      <c r="FFM77" s="287"/>
      <c r="FFN77" s="287"/>
      <c r="FFO77" s="287"/>
      <c r="FFP77" s="287"/>
      <c r="FFQ77" s="287"/>
      <c r="FFR77" s="897"/>
      <c r="FFS77" s="513"/>
      <c r="FFT77" s="513"/>
      <c r="FFU77" s="513"/>
      <c r="FFV77" s="287"/>
      <c r="FFW77" s="287"/>
      <c r="FFX77" s="287"/>
      <c r="FFY77" s="287"/>
      <c r="FFZ77" s="287"/>
      <c r="FGA77" s="287"/>
      <c r="FGB77" s="897"/>
      <c r="FGC77" s="513"/>
      <c r="FGD77" s="513"/>
      <c r="FGE77" s="513"/>
      <c r="FGF77" s="287"/>
      <c r="FGG77" s="287"/>
      <c r="FGH77" s="287"/>
      <c r="FGI77" s="287"/>
      <c r="FGJ77" s="287"/>
      <c r="FGK77" s="287"/>
      <c r="FGL77" s="897"/>
      <c r="FGM77" s="513"/>
      <c r="FGN77" s="513"/>
      <c r="FGO77" s="513"/>
      <c r="FGP77" s="287"/>
      <c r="FGQ77" s="287"/>
      <c r="FGR77" s="287"/>
      <c r="FGS77" s="287"/>
      <c r="FGT77" s="287"/>
      <c r="FGU77" s="287"/>
      <c r="FGV77" s="897"/>
      <c r="FGW77" s="513"/>
      <c r="FGX77" s="513"/>
      <c r="FGY77" s="513"/>
      <c r="FGZ77" s="287"/>
      <c r="FHA77" s="287"/>
      <c r="FHB77" s="287"/>
      <c r="FHC77" s="287"/>
      <c r="FHD77" s="287"/>
      <c r="FHE77" s="287"/>
      <c r="FHF77" s="897"/>
      <c r="FHG77" s="513"/>
      <c r="FHH77" s="513"/>
      <c r="FHI77" s="513"/>
      <c r="FHJ77" s="287"/>
      <c r="FHK77" s="287"/>
      <c r="FHL77" s="287"/>
      <c r="FHM77" s="287"/>
      <c r="FHN77" s="287"/>
      <c r="FHO77" s="287"/>
      <c r="FHP77" s="897"/>
      <c r="FHQ77" s="513"/>
      <c r="FHR77" s="513"/>
      <c r="FHS77" s="513"/>
      <c r="FHT77" s="287"/>
      <c r="FHU77" s="287"/>
      <c r="FHV77" s="287"/>
      <c r="FHW77" s="287"/>
      <c r="FHX77" s="287"/>
      <c r="FHY77" s="287"/>
      <c r="FHZ77" s="897"/>
      <c r="FIA77" s="513"/>
      <c r="FIB77" s="513"/>
      <c r="FIC77" s="513"/>
      <c r="FID77" s="287"/>
      <c r="FIE77" s="287"/>
      <c r="FIF77" s="287"/>
      <c r="FIG77" s="287"/>
      <c r="FIH77" s="287"/>
      <c r="FII77" s="287"/>
      <c r="FIJ77" s="897"/>
      <c r="FIK77" s="513"/>
      <c r="FIL77" s="513"/>
      <c r="FIM77" s="513"/>
      <c r="FIN77" s="287"/>
      <c r="FIO77" s="287"/>
      <c r="FIP77" s="287"/>
      <c r="FIQ77" s="287"/>
      <c r="FIR77" s="287"/>
      <c r="FIS77" s="287"/>
      <c r="FIT77" s="897"/>
      <c r="FIU77" s="513"/>
      <c r="FIV77" s="513"/>
      <c r="FIW77" s="513"/>
      <c r="FIX77" s="287"/>
      <c r="FIY77" s="287"/>
      <c r="FIZ77" s="287"/>
      <c r="FJA77" s="287"/>
      <c r="FJB77" s="287"/>
      <c r="FJC77" s="287"/>
      <c r="FJD77" s="897"/>
      <c r="FJE77" s="513"/>
      <c r="FJF77" s="513"/>
      <c r="FJG77" s="513"/>
      <c r="FJH77" s="287"/>
      <c r="FJI77" s="287"/>
      <c r="FJJ77" s="287"/>
      <c r="FJK77" s="287"/>
      <c r="FJL77" s="287"/>
      <c r="FJM77" s="287"/>
      <c r="FJN77" s="897"/>
      <c r="FJO77" s="513"/>
      <c r="FJP77" s="513"/>
      <c r="FJQ77" s="513"/>
      <c r="FJR77" s="287"/>
      <c r="FJS77" s="287"/>
      <c r="FJT77" s="287"/>
      <c r="FJU77" s="287"/>
      <c r="FJV77" s="287"/>
      <c r="FJW77" s="287"/>
      <c r="FJX77" s="897"/>
      <c r="FJY77" s="513"/>
      <c r="FJZ77" s="513"/>
      <c r="FKA77" s="513"/>
      <c r="FKB77" s="287"/>
      <c r="FKC77" s="287"/>
      <c r="FKD77" s="287"/>
      <c r="FKE77" s="287"/>
      <c r="FKF77" s="287"/>
      <c r="FKG77" s="287"/>
      <c r="FKH77" s="897"/>
      <c r="FKI77" s="513"/>
      <c r="FKJ77" s="513"/>
      <c r="FKK77" s="513"/>
      <c r="FKL77" s="287"/>
      <c r="FKM77" s="287"/>
      <c r="FKN77" s="287"/>
      <c r="FKO77" s="287"/>
      <c r="FKP77" s="287"/>
      <c r="FKQ77" s="287"/>
      <c r="FKR77" s="897"/>
      <c r="FKS77" s="513"/>
      <c r="FKT77" s="513"/>
      <c r="FKU77" s="513"/>
      <c r="FKV77" s="287"/>
      <c r="FKW77" s="287"/>
      <c r="FKX77" s="287"/>
      <c r="FKY77" s="287"/>
      <c r="FKZ77" s="287"/>
      <c r="FLA77" s="287"/>
      <c r="FLB77" s="897"/>
      <c r="FLC77" s="513"/>
      <c r="FLD77" s="513"/>
      <c r="FLE77" s="513"/>
      <c r="FLF77" s="287"/>
      <c r="FLG77" s="287"/>
      <c r="FLH77" s="287"/>
      <c r="FLI77" s="287"/>
      <c r="FLJ77" s="287"/>
      <c r="FLK77" s="287"/>
      <c r="FLL77" s="897"/>
      <c r="FLM77" s="513"/>
      <c r="FLN77" s="513"/>
      <c r="FLO77" s="513"/>
      <c r="FLP77" s="287"/>
      <c r="FLQ77" s="287"/>
      <c r="FLR77" s="287"/>
      <c r="FLS77" s="287"/>
      <c r="FLT77" s="287"/>
      <c r="FLU77" s="287"/>
      <c r="FLV77" s="897"/>
      <c r="FLW77" s="513"/>
      <c r="FLX77" s="513"/>
      <c r="FLY77" s="513"/>
      <c r="FLZ77" s="287"/>
      <c r="FMA77" s="287"/>
      <c r="FMB77" s="287"/>
      <c r="FMC77" s="287"/>
      <c r="FMD77" s="287"/>
      <c r="FME77" s="287"/>
      <c r="FMF77" s="897"/>
      <c r="FMG77" s="513"/>
      <c r="FMH77" s="513"/>
      <c r="FMI77" s="513"/>
      <c r="FMJ77" s="287"/>
      <c r="FMK77" s="287"/>
      <c r="FML77" s="287"/>
      <c r="FMM77" s="287"/>
      <c r="FMN77" s="287"/>
      <c r="FMO77" s="287"/>
      <c r="FMP77" s="897"/>
      <c r="FMQ77" s="513"/>
      <c r="FMR77" s="513"/>
      <c r="FMS77" s="513"/>
      <c r="FMT77" s="287"/>
      <c r="FMU77" s="287"/>
      <c r="FMV77" s="287"/>
      <c r="FMW77" s="287"/>
      <c r="FMX77" s="287"/>
      <c r="FMY77" s="287"/>
      <c r="FMZ77" s="897"/>
      <c r="FNA77" s="513"/>
      <c r="FNB77" s="513"/>
      <c r="FNC77" s="513"/>
      <c r="FND77" s="287"/>
      <c r="FNE77" s="287"/>
      <c r="FNF77" s="287"/>
      <c r="FNG77" s="287"/>
      <c r="FNH77" s="287"/>
      <c r="FNI77" s="287"/>
      <c r="FNJ77" s="897"/>
      <c r="FNK77" s="513"/>
      <c r="FNL77" s="513"/>
      <c r="FNM77" s="513"/>
      <c r="FNN77" s="287"/>
      <c r="FNO77" s="287"/>
      <c r="FNP77" s="287"/>
      <c r="FNQ77" s="287"/>
      <c r="FNR77" s="287"/>
      <c r="FNS77" s="287"/>
      <c r="FNT77" s="897"/>
      <c r="FNU77" s="513"/>
      <c r="FNV77" s="513"/>
      <c r="FNW77" s="513"/>
      <c r="FNX77" s="287"/>
      <c r="FNY77" s="287"/>
      <c r="FNZ77" s="287"/>
      <c r="FOA77" s="287"/>
      <c r="FOB77" s="287"/>
      <c r="FOC77" s="287"/>
      <c r="FOD77" s="897"/>
      <c r="FOE77" s="513"/>
      <c r="FOF77" s="513"/>
      <c r="FOG77" s="513"/>
      <c r="FOH77" s="287"/>
      <c r="FOI77" s="287"/>
      <c r="FOJ77" s="287"/>
      <c r="FOK77" s="287"/>
      <c r="FOL77" s="287"/>
      <c r="FOM77" s="287"/>
      <c r="FON77" s="897"/>
      <c r="FOO77" s="513"/>
      <c r="FOP77" s="513"/>
      <c r="FOQ77" s="513"/>
      <c r="FOR77" s="287"/>
      <c r="FOS77" s="287"/>
      <c r="FOT77" s="287"/>
      <c r="FOU77" s="287"/>
      <c r="FOV77" s="287"/>
      <c r="FOW77" s="287"/>
      <c r="FOX77" s="897"/>
      <c r="FOY77" s="513"/>
      <c r="FOZ77" s="513"/>
      <c r="FPA77" s="513"/>
      <c r="FPB77" s="287"/>
      <c r="FPC77" s="287"/>
      <c r="FPD77" s="287"/>
      <c r="FPE77" s="287"/>
      <c r="FPF77" s="287"/>
      <c r="FPG77" s="287"/>
      <c r="FPH77" s="897"/>
      <c r="FPI77" s="513"/>
      <c r="FPJ77" s="513"/>
      <c r="FPK77" s="513"/>
      <c r="FPL77" s="287"/>
      <c r="FPM77" s="287"/>
      <c r="FPN77" s="287"/>
      <c r="FPO77" s="287"/>
      <c r="FPP77" s="287"/>
      <c r="FPQ77" s="287"/>
      <c r="FPR77" s="897"/>
      <c r="FPS77" s="513"/>
      <c r="FPT77" s="513"/>
      <c r="FPU77" s="513"/>
      <c r="FPV77" s="287"/>
      <c r="FPW77" s="287"/>
      <c r="FPX77" s="287"/>
      <c r="FPY77" s="287"/>
      <c r="FPZ77" s="287"/>
      <c r="FQA77" s="287"/>
      <c r="FQB77" s="897"/>
      <c r="FQC77" s="513"/>
      <c r="FQD77" s="513"/>
      <c r="FQE77" s="513"/>
      <c r="FQF77" s="287"/>
      <c r="FQG77" s="287"/>
      <c r="FQH77" s="287"/>
      <c r="FQI77" s="287"/>
      <c r="FQJ77" s="287"/>
      <c r="FQK77" s="287"/>
      <c r="FQL77" s="897"/>
      <c r="FQM77" s="513"/>
      <c r="FQN77" s="513"/>
      <c r="FQO77" s="513"/>
      <c r="FQP77" s="287"/>
      <c r="FQQ77" s="287"/>
      <c r="FQR77" s="287"/>
      <c r="FQS77" s="287"/>
      <c r="FQT77" s="287"/>
      <c r="FQU77" s="287"/>
      <c r="FQV77" s="897"/>
      <c r="FQW77" s="513"/>
      <c r="FQX77" s="513"/>
      <c r="FQY77" s="513"/>
      <c r="FQZ77" s="287"/>
      <c r="FRA77" s="287"/>
      <c r="FRB77" s="287"/>
      <c r="FRC77" s="287"/>
      <c r="FRD77" s="287"/>
      <c r="FRE77" s="287"/>
      <c r="FRF77" s="897"/>
      <c r="FRG77" s="513"/>
      <c r="FRH77" s="513"/>
      <c r="FRI77" s="513"/>
      <c r="FRJ77" s="287"/>
      <c r="FRK77" s="287"/>
      <c r="FRL77" s="287"/>
      <c r="FRM77" s="287"/>
      <c r="FRN77" s="287"/>
      <c r="FRO77" s="287"/>
      <c r="FRP77" s="897"/>
      <c r="FRQ77" s="513"/>
      <c r="FRR77" s="513"/>
      <c r="FRS77" s="513"/>
      <c r="FRT77" s="287"/>
      <c r="FRU77" s="287"/>
      <c r="FRV77" s="287"/>
      <c r="FRW77" s="287"/>
      <c r="FRX77" s="287"/>
      <c r="FRY77" s="287"/>
      <c r="FRZ77" s="897"/>
      <c r="FSA77" s="513"/>
      <c r="FSB77" s="513"/>
      <c r="FSC77" s="513"/>
      <c r="FSD77" s="287"/>
      <c r="FSE77" s="287"/>
      <c r="FSF77" s="287"/>
      <c r="FSG77" s="287"/>
      <c r="FSH77" s="287"/>
      <c r="FSI77" s="287"/>
      <c r="FSJ77" s="897"/>
      <c r="FSK77" s="513"/>
      <c r="FSL77" s="513"/>
      <c r="FSM77" s="513"/>
      <c r="FSN77" s="287"/>
      <c r="FSO77" s="287"/>
      <c r="FSP77" s="287"/>
      <c r="FSQ77" s="287"/>
      <c r="FSR77" s="287"/>
      <c r="FSS77" s="287"/>
      <c r="FST77" s="897"/>
      <c r="FSU77" s="513"/>
      <c r="FSV77" s="513"/>
      <c r="FSW77" s="513"/>
      <c r="FSX77" s="287"/>
      <c r="FSY77" s="287"/>
      <c r="FSZ77" s="287"/>
      <c r="FTA77" s="287"/>
      <c r="FTB77" s="287"/>
      <c r="FTC77" s="287"/>
      <c r="FTD77" s="897"/>
      <c r="FTE77" s="513"/>
      <c r="FTF77" s="513"/>
      <c r="FTG77" s="513"/>
      <c r="FTH77" s="287"/>
      <c r="FTI77" s="287"/>
      <c r="FTJ77" s="287"/>
      <c r="FTK77" s="287"/>
      <c r="FTL77" s="287"/>
      <c r="FTM77" s="287"/>
      <c r="FTN77" s="897"/>
      <c r="FTO77" s="513"/>
      <c r="FTP77" s="513"/>
      <c r="FTQ77" s="513"/>
      <c r="FTR77" s="287"/>
      <c r="FTS77" s="287"/>
      <c r="FTT77" s="287"/>
      <c r="FTU77" s="287"/>
      <c r="FTV77" s="287"/>
      <c r="FTW77" s="287"/>
      <c r="FTX77" s="897"/>
      <c r="FTY77" s="513"/>
      <c r="FTZ77" s="513"/>
      <c r="FUA77" s="513"/>
      <c r="FUB77" s="287"/>
      <c r="FUC77" s="287"/>
      <c r="FUD77" s="287"/>
      <c r="FUE77" s="287"/>
      <c r="FUF77" s="287"/>
      <c r="FUG77" s="287"/>
      <c r="FUH77" s="897"/>
      <c r="FUI77" s="513"/>
      <c r="FUJ77" s="513"/>
      <c r="FUK77" s="513"/>
      <c r="FUL77" s="287"/>
      <c r="FUM77" s="287"/>
      <c r="FUN77" s="287"/>
      <c r="FUO77" s="287"/>
      <c r="FUP77" s="287"/>
      <c r="FUQ77" s="287"/>
      <c r="FUR77" s="897"/>
      <c r="FUS77" s="513"/>
      <c r="FUT77" s="513"/>
      <c r="FUU77" s="513"/>
      <c r="FUV77" s="287"/>
      <c r="FUW77" s="287"/>
      <c r="FUX77" s="287"/>
      <c r="FUY77" s="287"/>
      <c r="FUZ77" s="287"/>
      <c r="FVA77" s="287"/>
      <c r="FVB77" s="897"/>
      <c r="FVC77" s="513"/>
      <c r="FVD77" s="513"/>
      <c r="FVE77" s="513"/>
      <c r="FVF77" s="287"/>
      <c r="FVG77" s="287"/>
      <c r="FVH77" s="287"/>
      <c r="FVI77" s="287"/>
      <c r="FVJ77" s="287"/>
      <c r="FVK77" s="287"/>
      <c r="FVL77" s="897"/>
      <c r="FVM77" s="513"/>
      <c r="FVN77" s="513"/>
      <c r="FVO77" s="513"/>
      <c r="FVP77" s="287"/>
      <c r="FVQ77" s="287"/>
      <c r="FVR77" s="287"/>
      <c r="FVS77" s="287"/>
      <c r="FVT77" s="287"/>
      <c r="FVU77" s="287"/>
      <c r="FVV77" s="897"/>
      <c r="FVW77" s="513"/>
      <c r="FVX77" s="513"/>
      <c r="FVY77" s="513"/>
      <c r="FVZ77" s="287"/>
      <c r="FWA77" s="287"/>
      <c r="FWB77" s="287"/>
      <c r="FWC77" s="287"/>
      <c r="FWD77" s="287"/>
      <c r="FWE77" s="287"/>
      <c r="FWF77" s="897"/>
      <c r="FWG77" s="513"/>
      <c r="FWH77" s="513"/>
      <c r="FWI77" s="513"/>
      <c r="FWJ77" s="287"/>
      <c r="FWK77" s="287"/>
      <c r="FWL77" s="287"/>
      <c r="FWM77" s="287"/>
      <c r="FWN77" s="287"/>
      <c r="FWO77" s="287"/>
      <c r="FWP77" s="897"/>
      <c r="FWQ77" s="513"/>
      <c r="FWR77" s="513"/>
      <c r="FWS77" s="513"/>
      <c r="FWT77" s="287"/>
      <c r="FWU77" s="287"/>
      <c r="FWV77" s="287"/>
      <c r="FWW77" s="287"/>
      <c r="FWX77" s="287"/>
      <c r="FWY77" s="287"/>
      <c r="FWZ77" s="897"/>
      <c r="FXA77" s="513"/>
      <c r="FXB77" s="513"/>
      <c r="FXC77" s="513"/>
      <c r="FXD77" s="287"/>
      <c r="FXE77" s="287"/>
      <c r="FXF77" s="287"/>
      <c r="FXG77" s="287"/>
      <c r="FXH77" s="287"/>
      <c r="FXI77" s="287"/>
      <c r="FXJ77" s="897"/>
      <c r="FXK77" s="513"/>
      <c r="FXL77" s="513"/>
      <c r="FXM77" s="513"/>
      <c r="FXN77" s="287"/>
      <c r="FXO77" s="287"/>
      <c r="FXP77" s="287"/>
      <c r="FXQ77" s="287"/>
      <c r="FXR77" s="287"/>
      <c r="FXS77" s="287"/>
      <c r="FXT77" s="897"/>
      <c r="FXU77" s="513"/>
      <c r="FXV77" s="513"/>
      <c r="FXW77" s="513"/>
      <c r="FXX77" s="287"/>
      <c r="FXY77" s="287"/>
      <c r="FXZ77" s="287"/>
      <c r="FYA77" s="287"/>
      <c r="FYB77" s="287"/>
      <c r="FYC77" s="287"/>
      <c r="FYD77" s="897"/>
      <c r="FYE77" s="513"/>
      <c r="FYF77" s="513"/>
      <c r="FYG77" s="513"/>
      <c r="FYH77" s="287"/>
      <c r="FYI77" s="287"/>
      <c r="FYJ77" s="287"/>
      <c r="FYK77" s="287"/>
      <c r="FYL77" s="287"/>
      <c r="FYM77" s="287"/>
      <c r="FYN77" s="897"/>
      <c r="FYO77" s="513"/>
      <c r="FYP77" s="513"/>
      <c r="FYQ77" s="513"/>
      <c r="FYR77" s="287"/>
      <c r="FYS77" s="287"/>
      <c r="FYT77" s="287"/>
      <c r="FYU77" s="287"/>
      <c r="FYV77" s="287"/>
      <c r="FYW77" s="287"/>
      <c r="FYX77" s="897"/>
      <c r="FYY77" s="513"/>
      <c r="FYZ77" s="513"/>
      <c r="FZA77" s="513"/>
      <c r="FZB77" s="287"/>
      <c r="FZC77" s="287"/>
      <c r="FZD77" s="287"/>
      <c r="FZE77" s="287"/>
      <c r="FZF77" s="287"/>
      <c r="FZG77" s="287"/>
      <c r="FZH77" s="897"/>
      <c r="FZI77" s="513"/>
      <c r="FZJ77" s="513"/>
      <c r="FZK77" s="513"/>
      <c r="FZL77" s="287"/>
      <c r="FZM77" s="287"/>
      <c r="FZN77" s="287"/>
      <c r="FZO77" s="287"/>
      <c r="FZP77" s="287"/>
      <c r="FZQ77" s="287"/>
      <c r="FZR77" s="897"/>
      <c r="FZS77" s="513"/>
      <c r="FZT77" s="513"/>
      <c r="FZU77" s="513"/>
      <c r="FZV77" s="287"/>
      <c r="FZW77" s="287"/>
      <c r="FZX77" s="287"/>
      <c r="FZY77" s="287"/>
      <c r="FZZ77" s="287"/>
      <c r="GAA77" s="287"/>
      <c r="GAB77" s="897"/>
      <c r="GAC77" s="513"/>
      <c r="GAD77" s="513"/>
      <c r="GAE77" s="513"/>
      <c r="GAF77" s="287"/>
      <c r="GAG77" s="287"/>
      <c r="GAH77" s="287"/>
      <c r="GAI77" s="287"/>
      <c r="GAJ77" s="287"/>
      <c r="GAK77" s="287"/>
      <c r="GAL77" s="897"/>
      <c r="GAM77" s="513"/>
      <c r="GAN77" s="513"/>
      <c r="GAO77" s="513"/>
      <c r="GAP77" s="287"/>
      <c r="GAQ77" s="287"/>
      <c r="GAR77" s="287"/>
      <c r="GAS77" s="287"/>
      <c r="GAT77" s="287"/>
      <c r="GAU77" s="287"/>
      <c r="GAV77" s="897"/>
      <c r="GAW77" s="513"/>
      <c r="GAX77" s="513"/>
      <c r="GAY77" s="513"/>
      <c r="GAZ77" s="287"/>
      <c r="GBA77" s="287"/>
      <c r="GBB77" s="287"/>
      <c r="GBC77" s="287"/>
      <c r="GBD77" s="287"/>
      <c r="GBE77" s="287"/>
      <c r="GBF77" s="897"/>
      <c r="GBG77" s="513"/>
      <c r="GBH77" s="513"/>
      <c r="GBI77" s="513"/>
      <c r="GBJ77" s="287"/>
      <c r="GBK77" s="287"/>
      <c r="GBL77" s="287"/>
      <c r="GBM77" s="287"/>
      <c r="GBN77" s="287"/>
      <c r="GBO77" s="287"/>
      <c r="GBP77" s="897"/>
      <c r="GBQ77" s="513"/>
      <c r="GBR77" s="513"/>
      <c r="GBS77" s="513"/>
      <c r="GBT77" s="287"/>
      <c r="GBU77" s="287"/>
      <c r="GBV77" s="287"/>
      <c r="GBW77" s="287"/>
      <c r="GBX77" s="287"/>
      <c r="GBY77" s="287"/>
      <c r="GBZ77" s="897"/>
      <c r="GCA77" s="513"/>
      <c r="GCB77" s="513"/>
      <c r="GCC77" s="513"/>
      <c r="GCD77" s="287"/>
      <c r="GCE77" s="287"/>
      <c r="GCF77" s="287"/>
      <c r="GCG77" s="287"/>
      <c r="GCH77" s="287"/>
      <c r="GCI77" s="287"/>
      <c r="GCJ77" s="897"/>
      <c r="GCK77" s="513"/>
      <c r="GCL77" s="513"/>
      <c r="GCM77" s="513"/>
      <c r="GCN77" s="287"/>
      <c r="GCO77" s="287"/>
      <c r="GCP77" s="287"/>
      <c r="GCQ77" s="287"/>
      <c r="GCR77" s="287"/>
      <c r="GCS77" s="287"/>
      <c r="GCT77" s="897"/>
      <c r="GCU77" s="513"/>
      <c r="GCV77" s="513"/>
      <c r="GCW77" s="513"/>
      <c r="GCX77" s="287"/>
      <c r="GCY77" s="287"/>
      <c r="GCZ77" s="287"/>
      <c r="GDA77" s="287"/>
      <c r="GDB77" s="287"/>
      <c r="GDC77" s="287"/>
      <c r="GDD77" s="897"/>
      <c r="GDE77" s="513"/>
      <c r="GDF77" s="513"/>
      <c r="GDG77" s="513"/>
      <c r="GDH77" s="287"/>
      <c r="GDI77" s="287"/>
      <c r="GDJ77" s="287"/>
      <c r="GDK77" s="287"/>
      <c r="GDL77" s="287"/>
      <c r="GDM77" s="287"/>
      <c r="GDN77" s="897"/>
      <c r="GDO77" s="513"/>
      <c r="GDP77" s="513"/>
      <c r="GDQ77" s="513"/>
      <c r="GDR77" s="287"/>
      <c r="GDS77" s="287"/>
      <c r="GDT77" s="287"/>
      <c r="GDU77" s="287"/>
      <c r="GDV77" s="287"/>
      <c r="GDW77" s="287"/>
      <c r="GDX77" s="897"/>
      <c r="GDY77" s="513"/>
      <c r="GDZ77" s="513"/>
      <c r="GEA77" s="513"/>
      <c r="GEB77" s="287"/>
      <c r="GEC77" s="287"/>
      <c r="GED77" s="287"/>
      <c r="GEE77" s="287"/>
      <c r="GEF77" s="287"/>
      <c r="GEG77" s="287"/>
      <c r="GEH77" s="897"/>
      <c r="GEI77" s="513"/>
      <c r="GEJ77" s="513"/>
      <c r="GEK77" s="513"/>
      <c r="GEL77" s="287"/>
      <c r="GEM77" s="287"/>
      <c r="GEN77" s="287"/>
      <c r="GEO77" s="287"/>
      <c r="GEP77" s="287"/>
      <c r="GEQ77" s="287"/>
      <c r="GER77" s="897"/>
      <c r="GES77" s="513"/>
      <c r="GET77" s="513"/>
      <c r="GEU77" s="513"/>
      <c r="GEV77" s="287"/>
      <c r="GEW77" s="287"/>
      <c r="GEX77" s="287"/>
      <c r="GEY77" s="287"/>
      <c r="GEZ77" s="287"/>
      <c r="GFA77" s="287"/>
      <c r="GFB77" s="897"/>
      <c r="GFC77" s="513"/>
      <c r="GFD77" s="513"/>
      <c r="GFE77" s="513"/>
      <c r="GFF77" s="287"/>
      <c r="GFG77" s="287"/>
      <c r="GFH77" s="287"/>
      <c r="GFI77" s="287"/>
      <c r="GFJ77" s="287"/>
      <c r="GFK77" s="287"/>
      <c r="GFL77" s="897"/>
      <c r="GFM77" s="513"/>
      <c r="GFN77" s="513"/>
      <c r="GFO77" s="513"/>
      <c r="GFP77" s="287"/>
      <c r="GFQ77" s="287"/>
      <c r="GFR77" s="287"/>
      <c r="GFS77" s="287"/>
      <c r="GFT77" s="287"/>
      <c r="GFU77" s="287"/>
      <c r="GFV77" s="897"/>
      <c r="GFW77" s="513"/>
      <c r="GFX77" s="513"/>
      <c r="GFY77" s="513"/>
      <c r="GFZ77" s="287"/>
      <c r="GGA77" s="287"/>
      <c r="GGB77" s="287"/>
      <c r="GGC77" s="287"/>
      <c r="GGD77" s="287"/>
      <c r="GGE77" s="287"/>
      <c r="GGF77" s="897"/>
      <c r="GGG77" s="513"/>
      <c r="GGH77" s="513"/>
      <c r="GGI77" s="513"/>
      <c r="GGJ77" s="287"/>
      <c r="GGK77" s="287"/>
      <c r="GGL77" s="287"/>
      <c r="GGM77" s="287"/>
      <c r="GGN77" s="287"/>
      <c r="GGO77" s="287"/>
      <c r="GGP77" s="897"/>
      <c r="GGQ77" s="513"/>
      <c r="GGR77" s="513"/>
      <c r="GGS77" s="513"/>
      <c r="GGT77" s="287"/>
      <c r="GGU77" s="287"/>
      <c r="GGV77" s="287"/>
      <c r="GGW77" s="287"/>
      <c r="GGX77" s="287"/>
      <c r="GGY77" s="287"/>
      <c r="GGZ77" s="897"/>
      <c r="GHA77" s="513"/>
      <c r="GHB77" s="513"/>
      <c r="GHC77" s="513"/>
      <c r="GHD77" s="287"/>
      <c r="GHE77" s="287"/>
      <c r="GHF77" s="287"/>
      <c r="GHG77" s="287"/>
      <c r="GHH77" s="287"/>
      <c r="GHI77" s="287"/>
      <c r="GHJ77" s="897"/>
      <c r="GHK77" s="513"/>
      <c r="GHL77" s="513"/>
      <c r="GHM77" s="513"/>
      <c r="GHN77" s="287"/>
      <c r="GHO77" s="287"/>
      <c r="GHP77" s="287"/>
      <c r="GHQ77" s="287"/>
      <c r="GHR77" s="287"/>
      <c r="GHS77" s="287"/>
      <c r="GHT77" s="897"/>
      <c r="GHU77" s="513"/>
      <c r="GHV77" s="513"/>
      <c r="GHW77" s="513"/>
      <c r="GHX77" s="287"/>
      <c r="GHY77" s="287"/>
      <c r="GHZ77" s="287"/>
      <c r="GIA77" s="287"/>
      <c r="GIB77" s="287"/>
      <c r="GIC77" s="287"/>
      <c r="GID77" s="897"/>
      <c r="GIE77" s="513"/>
      <c r="GIF77" s="513"/>
      <c r="GIG77" s="513"/>
      <c r="GIH77" s="287"/>
      <c r="GII77" s="287"/>
      <c r="GIJ77" s="287"/>
      <c r="GIK77" s="287"/>
      <c r="GIL77" s="287"/>
      <c r="GIM77" s="287"/>
      <c r="GIN77" s="897"/>
      <c r="GIO77" s="513"/>
      <c r="GIP77" s="513"/>
      <c r="GIQ77" s="513"/>
      <c r="GIR77" s="287"/>
      <c r="GIS77" s="287"/>
      <c r="GIT77" s="287"/>
      <c r="GIU77" s="287"/>
      <c r="GIV77" s="287"/>
      <c r="GIW77" s="287"/>
      <c r="GIX77" s="897"/>
      <c r="GIY77" s="513"/>
      <c r="GIZ77" s="513"/>
      <c r="GJA77" s="513"/>
      <c r="GJB77" s="287"/>
      <c r="GJC77" s="287"/>
      <c r="GJD77" s="287"/>
      <c r="GJE77" s="287"/>
      <c r="GJF77" s="287"/>
      <c r="GJG77" s="287"/>
      <c r="GJH77" s="897"/>
      <c r="GJI77" s="513"/>
      <c r="GJJ77" s="513"/>
      <c r="GJK77" s="513"/>
      <c r="GJL77" s="287"/>
      <c r="GJM77" s="287"/>
      <c r="GJN77" s="287"/>
      <c r="GJO77" s="287"/>
      <c r="GJP77" s="287"/>
      <c r="GJQ77" s="287"/>
      <c r="GJR77" s="897"/>
      <c r="GJS77" s="513"/>
      <c r="GJT77" s="513"/>
      <c r="GJU77" s="513"/>
      <c r="GJV77" s="287"/>
      <c r="GJW77" s="287"/>
      <c r="GJX77" s="287"/>
      <c r="GJY77" s="287"/>
      <c r="GJZ77" s="287"/>
      <c r="GKA77" s="287"/>
      <c r="GKB77" s="897"/>
      <c r="GKC77" s="513"/>
      <c r="GKD77" s="513"/>
      <c r="GKE77" s="513"/>
      <c r="GKF77" s="287"/>
      <c r="GKG77" s="287"/>
      <c r="GKH77" s="287"/>
      <c r="GKI77" s="287"/>
      <c r="GKJ77" s="287"/>
      <c r="GKK77" s="287"/>
      <c r="GKL77" s="897"/>
      <c r="GKM77" s="513"/>
      <c r="GKN77" s="513"/>
      <c r="GKO77" s="513"/>
      <c r="GKP77" s="287"/>
      <c r="GKQ77" s="287"/>
      <c r="GKR77" s="287"/>
      <c r="GKS77" s="287"/>
      <c r="GKT77" s="287"/>
      <c r="GKU77" s="287"/>
      <c r="GKV77" s="897"/>
      <c r="GKW77" s="513"/>
      <c r="GKX77" s="513"/>
      <c r="GKY77" s="513"/>
      <c r="GKZ77" s="287"/>
      <c r="GLA77" s="287"/>
      <c r="GLB77" s="287"/>
      <c r="GLC77" s="287"/>
      <c r="GLD77" s="287"/>
      <c r="GLE77" s="287"/>
      <c r="GLF77" s="897"/>
      <c r="GLG77" s="513"/>
      <c r="GLH77" s="513"/>
      <c r="GLI77" s="513"/>
      <c r="GLJ77" s="287"/>
      <c r="GLK77" s="287"/>
      <c r="GLL77" s="287"/>
      <c r="GLM77" s="287"/>
      <c r="GLN77" s="287"/>
      <c r="GLO77" s="287"/>
      <c r="GLP77" s="897"/>
      <c r="GLQ77" s="513"/>
      <c r="GLR77" s="513"/>
      <c r="GLS77" s="513"/>
      <c r="GLT77" s="287"/>
      <c r="GLU77" s="287"/>
      <c r="GLV77" s="287"/>
      <c r="GLW77" s="287"/>
      <c r="GLX77" s="287"/>
      <c r="GLY77" s="287"/>
      <c r="GLZ77" s="897"/>
      <c r="GMA77" s="513"/>
      <c r="GMB77" s="513"/>
      <c r="GMC77" s="513"/>
      <c r="GMD77" s="287"/>
      <c r="GME77" s="287"/>
      <c r="GMF77" s="287"/>
      <c r="GMG77" s="287"/>
      <c r="GMH77" s="287"/>
      <c r="GMI77" s="287"/>
      <c r="GMJ77" s="897"/>
      <c r="GMK77" s="513"/>
      <c r="GML77" s="513"/>
      <c r="GMM77" s="513"/>
      <c r="GMN77" s="287"/>
      <c r="GMO77" s="287"/>
      <c r="GMP77" s="287"/>
      <c r="GMQ77" s="287"/>
      <c r="GMR77" s="287"/>
      <c r="GMS77" s="287"/>
      <c r="GMT77" s="897"/>
      <c r="GMU77" s="513"/>
      <c r="GMV77" s="513"/>
      <c r="GMW77" s="513"/>
      <c r="GMX77" s="287"/>
      <c r="GMY77" s="287"/>
      <c r="GMZ77" s="287"/>
      <c r="GNA77" s="287"/>
      <c r="GNB77" s="287"/>
      <c r="GNC77" s="287"/>
      <c r="GND77" s="897"/>
      <c r="GNE77" s="513"/>
      <c r="GNF77" s="513"/>
      <c r="GNG77" s="513"/>
      <c r="GNH77" s="287"/>
      <c r="GNI77" s="287"/>
      <c r="GNJ77" s="287"/>
      <c r="GNK77" s="287"/>
      <c r="GNL77" s="287"/>
      <c r="GNM77" s="287"/>
      <c r="GNN77" s="897"/>
      <c r="GNO77" s="513"/>
      <c r="GNP77" s="513"/>
      <c r="GNQ77" s="513"/>
      <c r="GNR77" s="287"/>
      <c r="GNS77" s="287"/>
      <c r="GNT77" s="287"/>
      <c r="GNU77" s="287"/>
      <c r="GNV77" s="287"/>
      <c r="GNW77" s="287"/>
      <c r="GNX77" s="897"/>
      <c r="GNY77" s="513"/>
      <c r="GNZ77" s="513"/>
      <c r="GOA77" s="513"/>
      <c r="GOB77" s="287"/>
      <c r="GOC77" s="287"/>
      <c r="GOD77" s="287"/>
      <c r="GOE77" s="287"/>
      <c r="GOF77" s="287"/>
      <c r="GOG77" s="287"/>
      <c r="GOH77" s="897"/>
      <c r="GOI77" s="513"/>
      <c r="GOJ77" s="513"/>
      <c r="GOK77" s="513"/>
      <c r="GOL77" s="287"/>
      <c r="GOM77" s="287"/>
      <c r="GON77" s="287"/>
      <c r="GOO77" s="287"/>
      <c r="GOP77" s="287"/>
      <c r="GOQ77" s="287"/>
      <c r="GOR77" s="897"/>
      <c r="GOS77" s="513"/>
      <c r="GOT77" s="513"/>
      <c r="GOU77" s="513"/>
      <c r="GOV77" s="287"/>
      <c r="GOW77" s="287"/>
      <c r="GOX77" s="287"/>
      <c r="GOY77" s="287"/>
      <c r="GOZ77" s="287"/>
      <c r="GPA77" s="287"/>
      <c r="GPB77" s="897"/>
      <c r="GPC77" s="513"/>
      <c r="GPD77" s="513"/>
      <c r="GPE77" s="513"/>
      <c r="GPF77" s="287"/>
      <c r="GPG77" s="287"/>
      <c r="GPH77" s="287"/>
      <c r="GPI77" s="287"/>
      <c r="GPJ77" s="287"/>
      <c r="GPK77" s="287"/>
      <c r="GPL77" s="897"/>
      <c r="GPM77" s="513"/>
      <c r="GPN77" s="513"/>
      <c r="GPO77" s="513"/>
      <c r="GPP77" s="287"/>
      <c r="GPQ77" s="287"/>
      <c r="GPR77" s="287"/>
      <c r="GPS77" s="287"/>
      <c r="GPT77" s="287"/>
      <c r="GPU77" s="287"/>
      <c r="GPV77" s="897"/>
      <c r="GPW77" s="513"/>
      <c r="GPX77" s="513"/>
      <c r="GPY77" s="513"/>
      <c r="GPZ77" s="287"/>
      <c r="GQA77" s="287"/>
      <c r="GQB77" s="287"/>
      <c r="GQC77" s="287"/>
      <c r="GQD77" s="287"/>
      <c r="GQE77" s="287"/>
      <c r="GQF77" s="897"/>
      <c r="GQG77" s="513"/>
      <c r="GQH77" s="513"/>
      <c r="GQI77" s="513"/>
      <c r="GQJ77" s="287"/>
      <c r="GQK77" s="287"/>
      <c r="GQL77" s="287"/>
      <c r="GQM77" s="287"/>
      <c r="GQN77" s="287"/>
      <c r="GQO77" s="287"/>
      <c r="GQP77" s="897"/>
      <c r="GQQ77" s="513"/>
      <c r="GQR77" s="513"/>
      <c r="GQS77" s="513"/>
      <c r="GQT77" s="287"/>
      <c r="GQU77" s="287"/>
      <c r="GQV77" s="287"/>
      <c r="GQW77" s="287"/>
      <c r="GQX77" s="287"/>
      <c r="GQY77" s="287"/>
      <c r="GQZ77" s="897"/>
      <c r="GRA77" s="513"/>
      <c r="GRB77" s="513"/>
      <c r="GRC77" s="513"/>
      <c r="GRD77" s="287"/>
      <c r="GRE77" s="287"/>
      <c r="GRF77" s="287"/>
      <c r="GRG77" s="287"/>
      <c r="GRH77" s="287"/>
      <c r="GRI77" s="287"/>
      <c r="GRJ77" s="897"/>
      <c r="GRK77" s="513"/>
      <c r="GRL77" s="513"/>
      <c r="GRM77" s="513"/>
      <c r="GRN77" s="287"/>
      <c r="GRO77" s="287"/>
      <c r="GRP77" s="287"/>
      <c r="GRQ77" s="287"/>
      <c r="GRR77" s="287"/>
      <c r="GRS77" s="287"/>
      <c r="GRT77" s="897"/>
      <c r="GRU77" s="513"/>
      <c r="GRV77" s="513"/>
      <c r="GRW77" s="513"/>
      <c r="GRX77" s="287"/>
      <c r="GRY77" s="287"/>
      <c r="GRZ77" s="287"/>
      <c r="GSA77" s="287"/>
      <c r="GSB77" s="287"/>
      <c r="GSC77" s="287"/>
      <c r="GSD77" s="897"/>
      <c r="GSE77" s="513"/>
      <c r="GSF77" s="513"/>
      <c r="GSG77" s="513"/>
      <c r="GSH77" s="287"/>
      <c r="GSI77" s="287"/>
      <c r="GSJ77" s="287"/>
      <c r="GSK77" s="287"/>
      <c r="GSL77" s="287"/>
      <c r="GSM77" s="287"/>
      <c r="GSN77" s="897"/>
      <c r="GSO77" s="513"/>
      <c r="GSP77" s="513"/>
      <c r="GSQ77" s="513"/>
      <c r="GSR77" s="287"/>
      <c r="GSS77" s="287"/>
      <c r="GST77" s="287"/>
      <c r="GSU77" s="287"/>
      <c r="GSV77" s="287"/>
      <c r="GSW77" s="287"/>
      <c r="GSX77" s="897"/>
      <c r="GSY77" s="513"/>
      <c r="GSZ77" s="513"/>
      <c r="GTA77" s="513"/>
      <c r="GTB77" s="287"/>
      <c r="GTC77" s="287"/>
      <c r="GTD77" s="287"/>
      <c r="GTE77" s="287"/>
      <c r="GTF77" s="287"/>
      <c r="GTG77" s="287"/>
      <c r="GTH77" s="897"/>
      <c r="GTI77" s="513"/>
      <c r="GTJ77" s="513"/>
      <c r="GTK77" s="513"/>
      <c r="GTL77" s="287"/>
      <c r="GTM77" s="287"/>
      <c r="GTN77" s="287"/>
      <c r="GTO77" s="287"/>
      <c r="GTP77" s="287"/>
      <c r="GTQ77" s="287"/>
      <c r="GTR77" s="897"/>
      <c r="GTS77" s="513"/>
      <c r="GTT77" s="513"/>
      <c r="GTU77" s="513"/>
      <c r="GTV77" s="287"/>
      <c r="GTW77" s="287"/>
      <c r="GTX77" s="287"/>
      <c r="GTY77" s="287"/>
      <c r="GTZ77" s="287"/>
      <c r="GUA77" s="287"/>
      <c r="GUB77" s="897"/>
      <c r="GUC77" s="513"/>
      <c r="GUD77" s="513"/>
      <c r="GUE77" s="513"/>
      <c r="GUF77" s="287"/>
      <c r="GUG77" s="287"/>
      <c r="GUH77" s="287"/>
      <c r="GUI77" s="287"/>
      <c r="GUJ77" s="287"/>
      <c r="GUK77" s="287"/>
      <c r="GUL77" s="897"/>
      <c r="GUM77" s="513"/>
      <c r="GUN77" s="513"/>
      <c r="GUO77" s="513"/>
      <c r="GUP77" s="287"/>
      <c r="GUQ77" s="287"/>
      <c r="GUR77" s="287"/>
      <c r="GUS77" s="287"/>
      <c r="GUT77" s="287"/>
      <c r="GUU77" s="287"/>
      <c r="GUV77" s="897"/>
      <c r="GUW77" s="513"/>
      <c r="GUX77" s="513"/>
      <c r="GUY77" s="513"/>
      <c r="GUZ77" s="287"/>
      <c r="GVA77" s="287"/>
      <c r="GVB77" s="287"/>
      <c r="GVC77" s="287"/>
      <c r="GVD77" s="287"/>
      <c r="GVE77" s="287"/>
      <c r="GVF77" s="897"/>
      <c r="GVG77" s="513"/>
      <c r="GVH77" s="513"/>
      <c r="GVI77" s="513"/>
      <c r="GVJ77" s="287"/>
      <c r="GVK77" s="287"/>
      <c r="GVL77" s="287"/>
      <c r="GVM77" s="287"/>
      <c r="GVN77" s="287"/>
      <c r="GVO77" s="287"/>
      <c r="GVP77" s="897"/>
      <c r="GVQ77" s="513"/>
      <c r="GVR77" s="513"/>
      <c r="GVS77" s="513"/>
      <c r="GVT77" s="287"/>
      <c r="GVU77" s="287"/>
      <c r="GVV77" s="287"/>
      <c r="GVW77" s="287"/>
      <c r="GVX77" s="287"/>
      <c r="GVY77" s="287"/>
      <c r="GVZ77" s="897"/>
      <c r="GWA77" s="513"/>
      <c r="GWB77" s="513"/>
      <c r="GWC77" s="513"/>
      <c r="GWD77" s="287"/>
      <c r="GWE77" s="287"/>
      <c r="GWF77" s="287"/>
      <c r="GWG77" s="287"/>
      <c r="GWH77" s="287"/>
      <c r="GWI77" s="287"/>
      <c r="GWJ77" s="897"/>
      <c r="GWK77" s="513"/>
      <c r="GWL77" s="513"/>
      <c r="GWM77" s="513"/>
      <c r="GWN77" s="287"/>
      <c r="GWO77" s="287"/>
      <c r="GWP77" s="287"/>
      <c r="GWQ77" s="287"/>
      <c r="GWR77" s="287"/>
      <c r="GWS77" s="287"/>
      <c r="GWT77" s="897"/>
      <c r="GWU77" s="513"/>
      <c r="GWV77" s="513"/>
      <c r="GWW77" s="513"/>
      <c r="GWX77" s="287"/>
      <c r="GWY77" s="287"/>
      <c r="GWZ77" s="287"/>
      <c r="GXA77" s="287"/>
      <c r="GXB77" s="287"/>
      <c r="GXC77" s="287"/>
      <c r="GXD77" s="897"/>
      <c r="GXE77" s="513"/>
      <c r="GXF77" s="513"/>
      <c r="GXG77" s="513"/>
      <c r="GXH77" s="287"/>
      <c r="GXI77" s="287"/>
      <c r="GXJ77" s="287"/>
      <c r="GXK77" s="287"/>
      <c r="GXL77" s="287"/>
      <c r="GXM77" s="287"/>
      <c r="GXN77" s="897"/>
      <c r="GXO77" s="513"/>
      <c r="GXP77" s="513"/>
      <c r="GXQ77" s="513"/>
      <c r="GXR77" s="287"/>
      <c r="GXS77" s="287"/>
      <c r="GXT77" s="287"/>
      <c r="GXU77" s="287"/>
      <c r="GXV77" s="287"/>
      <c r="GXW77" s="287"/>
      <c r="GXX77" s="897"/>
      <c r="GXY77" s="513"/>
      <c r="GXZ77" s="513"/>
      <c r="GYA77" s="513"/>
      <c r="GYB77" s="287"/>
      <c r="GYC77" s="287"/>
      <c r="GYD77" s="287"/>
      <c r="GYE77" s="287"/>
      <c r="GYF77" s="287"/>
      <c r="GYG77" s="287"/>
      <c r="GYH77" s="897"/>
      <c r="GYI77" s="513"/>
      <c r="GYJ77" s="513"/>
      <c r="GYK77" s="513"/>
      <c r="GYL77" s="287"/>
      <c r="GYM77" s="287"/>
      <c r="GYN77" s="287"/>
      <c r="GYO77" s="287"/>
      <c r="GYP77" s="287"/>
      <c r="GYQ77" s="287"/>
      <c r="GYR77" s="897"/>
      <c r="GYS77" s="513"/>
      <c r="GYT77" s="513"/>
      <c r="GYU77" s="513"/>
      <c r="GYV77" s="287"/>
      <c r="GYW77" s="287"/>
      <c r="GYX77" s="287"/>
      <c r="GYY77" s="287"/>
      <c r="GYZ77" s="287"/>
      <c r="GZA77" s="287"/>
      <c r="GZB77" s="897"/>
      <c r="GZC77" s="513"/>
      <c r="GZD77" s="513"/>
      <c r="GZE77" s="513"/>
      <c r="GZF77" s="287"/>
      <c r="GZG77" s="287"/>
      <c r="GZH77" s="287"/>
      <c r="GZI77" s="287"/>
      <c r="GZJ77" s="287"/>
      <c r="GZK77" s="287"/>
      <c r="GZL77" s="897"/>
      <c r="GZM77" s="513"/>
      <c r="GZN77" s="513"/>
      <c r="GZO77" s="513"/>
      <c r="GZP77" s="287"/>
      <c r="GZQ77" s="287"/>
      <c r="GZR77" s="287"/>
      <c r="GZS77" s="287"/>
      <c r="GZT77" s="287"/>
      <c r="GZU77" s="287"/>
      <c r="GZV77" s="897"/>
      <c r="GZW77" s="513"/>
      <c r="GZX77" s="513"/>
      <c r="GZY77" s="513"/>
      <c r="GZZ77" s="287"/>
      <c r="HAA77" s="287"/>
      <c r="HAB77" s="287"/>
      <c r="HAC77" s="287"/>
      <c r="HAD77" s="287"/>
      <c r="HAE77" s="287"/>
      <c r="HAF77" s="897"/>
      <c r="HAG77" s="513"/>
      <c r="HAH77" s="513"/>
      <c r="HAI77" s="513"/>
      <c r="HAJ77" s="287"/>
      <c r="HAK77" s="287"/>
      <c r="HAL77" s="287"/>
      <c r="HAM77" s="287"/>
      <c r="HAN77" s="287"/>
      <c r="HAO77" s="287"/>
      <c r="HAP77" s="897"/>
      <c r="HAQ77" s="513"/>
      <c r="HAR77" s="513"/>
      <c r="HAS77" s="513"/>
      <c r="HAT77" s="287"/>
      <c r="HAU77" s="287"/>
      <c r="HAV77" s="287"/>
      <c r="HAW77" s="287"/>
      <c r="HAX77" s="287"/>
      <c r="HAY77" s="287"/>
      <c r="HAZ77" s="897"/>
      <c r="HBA77" s="513"/>
      <c r="HBB77" s="513"/>
      <c r="HBC77" s="513"/>
      <c r="HBD77" s="287"/>
      <c r="HBE77" s="287"/>
      <c r="HBF77" s="287"/>
      <c r="HBG77" s="287"/>
      <c r="HBH77" s="287"/>
      <c r="HBI77" s="287"/>
      <c r="HBJ77" s="897"/>
      <c r="HBK77" s="513"/>
      <c r="HBL77" s="513"/>
      <c r="HBM77" s="513"/>
      <c r="HBN77" s="287"/>
      <c r="HBO77" s="287"/>
      <c r="HBP77" s="287"/>
      <c r="HBQ77" s="287"/>
      <c r="HBR77" s="287"/>
      <c r="HBS77" s="287"/>
      <c r="HBT77" s="897"/>
      <c r="HBU77" s="513"/>
      <c r="HBV77" s="513"/>
      <c r="HBW77" s="513"/>
      <c r="HBX77" s="287"/>
      <c r="HBY77" s="287"/>
      <c r="HBZ77" s="287"/>
      <c r="HCA77" s="287"/>
      <c r="HCB77" s="287"/>
      <c r="HCC77" s="287"/>
      <c r="HCD77" s="897"/>
      <c r="HCE77" s="513"/>
      <c r="HCF77" s="513"/>
      <c r="HCG77" s="513"/>
      <c r="HCH77" s="287"/>
      <c r="HCI77" s="287"/>
      <c r="HCJ77" s="287"/>
      <c r="HCK77" s="287"/>
      <c r="HCL77" s="287"/>
      <c r="HCM77" s="287"/>
      <c r="HCN77" s="897"/>
      <c r="HCO77" s="513"/>
      <c r="HCP77" s="513"/>
      <c r="HCQ77" s="513"/>
      <c r="HCR77" s="287"/>
      <c r="HCS77" s="287"/>
      <c r="HCT77" s="287"/>
      <c r="HCU77" s="287"/>
      <c r="HCV77" s="287"/>
      <c r="HCW77" s="287"/>
      <c r="HCX77" s="897"/>
      <c r="HCY77" s="513"/>
      <c r="HCZ77" s="513"/>
      <c r="HDA77" s="513"/>
      <c r="HDB77" s="287"/>
      <c r="HDC77" s="287"/>
      <c r="HDD77" s="287"/>
      <c r="HDE77" s="287"/>
      <c r="HDF77" s="287"/>
      <c r="HDG77" s="287"/>
      <c r="HDH77" s="897"/>
      <c r="HDI77" s="513"/>
      <c r="HDJ77" s="513"/>
      <c r="HDK77" s="513"/>
      <c r="HDL77" s="287"/>
      <c r="HDM77" s="287"/>
      <c r="HDN77" s="287"/>
      <c r="HDO77" s="287"/>
      <c r="HDP77" s="287"/>
      <c r="HDQ77" s="287"/>
      <c r="HDR77" s="897"/>
      <c r="HDS77" s="513"/>
      <c r="HDT77" s="513"/>
      <c r="HDU77" s="513"/>
      <c r="HDV77" s="287"/>
      <c r="HDW77" s="287"/>
      <c r="HDX77" s="287"/>
      <c r="HDY77" s="287"/>
      <c r="HDZ77" s="287"/>
      <c r="HEA77" s="287"/>
      <c r="HEB77" s="897"/>
      <c r="HEC77" s="513"/>
      <c r="HED77" s="513"/>
      <c r="HEE77" s="513"/>
      <c r="HEF77" s="287"/>
      <c r="HEG77" s="287"/>
      <c r="HEH77" s="287"/>
      <c r="HEI77" s="287"/>
      <c r="HEJ77" s="287"/>
      <c r="HEK77" s="287"/>
      <c r="HEL77" s="897"/>
      <c r="HEM77" s="513"/>
      <c r="HEN77" s="513"/>
      <c r="HEO77" s="513"/>
      <c r="HEP77" s="287"/>
      <c r="HEQ77" s="287"/>
      <c r="HER77" s="287"/>
      <c r="HES77" s="287"/>
      <c r="HET77" s="287"/>
      <c r="HEU77" s="287"/>
      <c r="HEV77" s="897"/>
      <c r="HEW77" s="513"/>
      <c r="HEX77" s="513"/>
      <c r="HEY77" s="513"/>
      <c r="HEZ77" s="287"/>
      <c r="HFA77" s="287"/>
      <c r="HFB77" s="287"/>
      <c r="HFC77" s="287"/>
      <c r="HFD77" s="287"/>
      <c r="HFE77" s="287"/>
      <c r="HFF77" s="897"/>
      <c r="HFG77" s="513"/>
      <c r="HFH77" s="513"/>
      <c r="HFI77" s="513"/>
      <c r="HFJ77" s="287"/>
      <c r="HFK77" s="287"/>
      <c r="HFL77" s="287"/>
      <c r="HFM77" s="287"/>
      <c r="HFN77" s="287"/>
      <c r="HFO77" s="287"/>
      <c r="HFP77" s="897"/>
      <c r="HFQ77" s="513"/>
      <c r="HFR77" s="513"/>
      <c r="HFS77" s="513"/>
      <c r="HFT77" s="287"/>
      <c r="HFU77" s="287"/>
      <c r="HFV77" s="287"/>
      <c r="HFW77" s="287"/>
      <c r="HFX77" s="287"/>
      <c r="HFY77" s="287"/>
      <c r="HFZ77" s="897"/>
      <c r="HGA77" s="513"/>
      <c r="HGB77" s="513"/>
      <c r="HGC77" s="513"/>
      <c r="HGD77" s="287"/>
      <c r="HGE77" s="287"/>
      <c r="HGF77" s="287"/>
      <c r="HGG77" s="287"/>
      <c r="HGH77" s="287"/>
      <c r="HGI77" s="287"/>
      <c r="HGJ77" s="897"/>
      <c r="HGK77" s="513"/>
      <c r="HGL77" s="513"/>
      <c r="HGM77" s="513"/>
      <c r="HGN77" s="287"/>
      <c r="HGO77" s="287"/>
      <c r="HGP77" s="287"/>
      <c r="HGQ77" s="287"/>
      <c r="HGR77" s="287"/>
      <c r="HGS77" s="287"/>
      <c r="HGT77" s="897"/>
      <c r="HGU77" s="513"/>
      <c r="HGV77" s="513"/>
      <c r="HGW77" s="513"/>
      <c r="HGX77" s="287"/>
      <c r="HGY77" s="287"/>
      <c r="HGZ77" s="287"/>
      <c r="HHA77" s="287"/>
      <c r="HHB77" s="287"/>
      <c r="HHC77" s="287"/>
      <c r="HHD77" s="897"/>
      <c r="HHE77" s="513"/>
      <c r="HHF77" s="513"/>
      <c r="HHG77" s="513"/>
      <c r="HHH77" s="287"/>
      <c r="HHI77" s="287"/>
      <c r="HHJ77" s="287"/>
      <c r="HHK77" s="287"/>
      <c r="HHL77" s="287"/>
      <c r="HHM77" s="287"/>
      <c r="HHN77" s="897"/>
      <c r="HHO77" s="513"/>
      <c r="HHP77" s="513"/>
      <c r="HHQ77" s="513"/>
      <c r="HHR77" s="287"/>
      <c r="HHS77" s="287"/>
      <c r="HHT77" s="287"/>
      <c r="HHU77" s="287"/>
      <c r="HHV77" s="287"/>
      <c r="HHW77" s="287"/>
      <c r="HHX77" s="897"/>
      <c r="HHY77" s="513"/>
      <c r="HHZ77" s="513"/>
      <c r="HIA77" s="513"/>
      <c r="HIB77" s="287"/>
      <c r="HIC77" s="287"/>
      <c r="HID77" s="287"/>
      <c r="HIE77" s="287"/>
      <c r="HIF77" s="287"/>
      <c r="HIG77" s="287"/>
      <c r="HIH77" s="897"/>
      <c r="HII77" s="513"/>
      <c r="HIJ77" s="513"/>
      <c r="HIK77" s="513"/>
      <c r="HIL77" s="287"/>
      <c r="HIM77" s="287"/>
      <c r="HIN77" s="287"/>
      <c r="HIO77" s="287"/>
      <c r="HIP77" s="287"/>
      <c r="HIQ77" s="287"/>
      <c r="HIR77" s="897"/>
      <c r="HIS77" s="513"/>
      <c r="HIT77" s="513"/>
      <c r="HIU77" s="513"/>
      <c r="HIV77" s="287"/>
      <c r="HIW77" s="287"/>
      <c r="HIX77" s="287"/>
      <c r="HIY77" s="287"/>
      <c r="HIZ77" s="287"/>
      <c r="HJA77" s="287"/>
      <c r="HJB77" s="897"/>
      <c r="HJC77" s="513"/>
      <c r="HJD77" s="513"/>
      <c r="HJE77" s="513"/>
      <c r="HJF77" s="287"/>
      <c r="HJG77" s="287"/>
      <c r="HJH77" s="287"/>
      <c r="HJI77" s="287"/>
      <c r="HJJ77" s="287"/>
      <c r="HJK77" s="287"/>
      <c r="HJL77" s="897"/>
      <c r="HJM77" s="513"/>
      <c r="HJN77" s="513"/>
      <c r="HJO77" s="513"/>
      <c r="HJP77" s="287"/>
      <c r="HJQ77" s="287"/>
      <c r="HJR77" s="287"/>
      <c r="HJS77" s="287"/>
      <c r="HJT77" s="287"/>
      <c r="HJU77" s="287"/>
      <c r="HJV77" s="897"/>
      <c r="HJW77" s="513"/>
      <c r="HJX77" s="513"/>
      <c r="HJY77" s="513"/>
      <c r="HJZ77" s="287"/>
      <c r="HKA77" s="287"/>
      <c r="HKB77" s="287"/>
      <c r="HKC77" s="287"/>
      <c r="HKD77" s="287"/>
      <c r="HKE77" s="287"/>
      <c r="HKF77" s="897"/>
      <c r="HKG77" s="513"/>
      <c r="HKH77" s="513"/>
      <c r="HKI77" s="513"/>
      <c r="HKJ77" s="287"/>
      <c r="HKK77" s="287"/>
      <c r="HKL77" s="287"/>
      <c r="HKM77" s="287"/>
      <c r="HKN77" s="287"/>
      <c r="HKO77" s="287"/>
      <c r="HKP77" s="897"/>
      <c r="HKQ77" s="513"/>
      <c r="HKR77" s="513"/>
      <c r="HKS77" s="513"/>
      <c r="HKT77" s="287"/>
      <c r="HKU77" s="287"/>
      <c r="HKV77" s="287"/>
      <c r="HKW77" s="287"/>
      <c r="HKX77" s="287"/>
      <c r="HKY77" s="287"/>
      <c r="HKZ77" s="897"/>
      <c r="HLA77" s="513"/>
      <c r="HLB77" s="513"/>
      <c r="HLC77" s="513"/>
      <c r="HLD77" s="287"/>
      <c r="HLE77" s="287"/>
      <c r="HLF77" s="287"/>
      <c r="HLG77" s="287"/>
      <c r="HLH77" s="287"/>
      <c r="HLI77" s="287"/>
      <c r="HLJ77" s="897"/>
      <c r="HLK77" s="513"/>
      <c r="HLL77" s="513"/>
      <c r="HLM77" s="513"/>
      <c r="HLN77" s="287"/>
      <c r="HLO77" s="287"/>
      <c r="HLP77" s="287"/>
      <c r="HLQ77" s="287"/>
      <c r="HLR77" s="287"/>
      <c r="HLS77" s="287"/>
      <c r="HLT77" s="897"/>
      <c r="HLU77" s="513"/>
      <c r="HLV77" s="513"/>
      <c r="HLW77" s="513"/>
      <c r="HLX77" s="287"/>
      <c r="HLY77" s="287"/>
      <c r="HLZ77" s="287"/>
      <c r="HMA77" s="287"/>
      <c r="HMB77" s="287"/>
      <c r="HMC77" s="287"/>
      <c r="HMD77" s="897"/>
      <c r="HME77" s="513"/>
      <c r="HMF77" s="513"/>
      <c r="HMG77" s="513"/>
      <c r="HMH77" s="287"/>
      <c r="HMI77" s="287"/>
      <c r="HMJ77" s="287"/>
      <c r="HMK77" s="287"/>
      <c r="HML77" s="287"/>
      <c r="HMM77" s="287"/>
      <c r="HMN77" s="897"/>
      <c r="HMO77" s="513"/>
      <c r="HMP77" s="513"/>
      <c r="HMQ77" s="513"/>
      <c r="HMR77" s="287"/>
      <c r="HMS77" s="287"/>
      <c r="HMT77" s="287"/>
      <c r="HMU77" s="287"/>
      <c r="HMV77" s="287"/>
      <c r="HMW77" s="287"/>
      <c r="HMX77" s="897"/>
      <c r="HMY77" s="513"/>
      <c r="HMZ77" s="513"/>
      <c r="HNA77" s="513"/>
      <c r="HNB77" s="287"/>
      <c r="HNC77" s="287"/>
      <c r="HND77" s="287"/>
      <c r="HNE77" s="287"/>
      <c r="HNF77" s="287"/>
      <c r="HNG77" s="287"/>
      <c r="HNH77" s="897"/>
      <c r="HNI77" s="513"/>
      <c r="HNJ77" s="513"/>
      <c r="HNK77" s="513"/>
      <c r="HNL77" s="287"/>
      <c r="HNM77" s="287"/>
      <c r="HNN77" s="287"/>
      <c r="HNO77" s="287"/>
      <c r="HNP77" s="287"/>
      <c r="HNQ77" s="287"/>
      <c r="HNR77" s="897"/>
      <c r="HNS77" s="513"/>
      <c r="HNT77" s="513"/>
      <c r="HNU77" s="513"/>
      <c r="HNV77" s="287"/>
      <c r="HNW77" s="287"/>
      <c r="HNX77" s="287"/>
      <c r="HNY77" s="287"/>
      <c r="HNZ77" s="287"/>
      <c r="HOA77" s="287"/>
      <c r="HOB77" s="897"/>
      <c r="HOC77" s="513"/>
      <c r="HOD77" s="513"/>
      <c r="HOE77" s="513"/>
      <c r="HOF77" s="287"/>
      <c r="HOG77" s="287"/>
      <c r="HOH77" s="287"/>
      <c r="HOI77" s="287"/>
      <c r="HOJ77" s="287"/>
      <c r="HOK77" s="287"/>
      <c r="HOL77" s="897"/>
      <c r="HOM77" s="513"/>
      <c r="HON77" s="513"/>
      <c r="HOO77" s="513"/>
      <c r="HOP77" s="287"/>
      <c r="HOQ77" s="287"/>
      <c r="HOR77" s="287"/>
      <c r="HOS77" s="287"/>
      <c r="HOT77" s="287"/>
      <c r="HOU77" s="287"/>
      <c r="HOV77" s="897"/>
      <c r="HOW77" s="513"/>
      <c r="HOX77" s="513"/>
      <c r="HOY77" s="513"/>
      <c r="HOZ77" s="287"/>
      <c r="HPA77" s="287"/>
      <c r="HPB77" s="287"/>
      <c r="HPC77" s="287"/>
      <c r="HPD77" s="287"/>
      <c r="HPE77" s="287"/>
      <c r="HPF77" s="897"/>
      <c r="HPG77" s="513"/>
      <c r="HPH77" s="513"/>
      <c r="HPI77" s="513"/>
      <c r="HPJ77" s="287"/>
      <c r="HPK77" s="287"/>
      <c r="HPL77" s="287"/>
      <c r="HPM77" s="287"/>
      <c r="HPN77" s="287"/>
      <c r="HPO77" s="287"/>
      <c r="HPP77" s="897"/>
      <c r="HPQ77" s="513"/>
      <c r="HPR77" s="513"/>
      <c r="HPS77" s="513"/>
      <c r="HPT77" s="287"/>
      <c r="HPU77" s="287"/>
      <c r="HPV77" s="287"/>
      <c r="HPW77" s="287"/>
      <c r="HPX77" s="287"/>
      <c r="HPY77" s="287"/>
      <c r="HPZ77" s="897"/>
      <c r="HQA77" s="513"/>
      <c r="HQB77" s="513"/>
      <c r="HQC77" s="513"/>
      <c r="HQD77" s="287"/>
      <c r="HQE77" s="287"/>
      <c r="HQF77" s="287"/>
      <c r="HQG77" s="287"/>
      <c r="HQH77" s="287"/>
      <c r="HQI77" s="287"/>
      <c r="HQJ77" s="897"/>
      <c r="HQK77" s="513"/>
      <c r="HQL77" s="513"/>
      <c r="HQM77" s="513"/>
      <c r="HQN77" s="287"/>
      <c r="HQO77" s="287"/>
      <c r="HQP77" s="287"/>
      <c r="HQQ77" s="287"/>
      <c r="HQR77" s="287"/>
      <c r="HQS77" s="287"/>
      <c r="HQT77" s="897"/>
      <c r="HQU77" s="513"/>
      <c r="HQV77" s="513"/>
      <c r="HQW77" s="513"/>
      <c r="HQX77" s="287"/>
      <c r="HQY77" s="287"/>
      <c r="HQZ77" s="287"/>
      <c r="HRA77" s="287"/>
      <c r="HRB77" s="287"/>
      <c r="HRC77" s="287"/>
      <c r="HRD77" s="897"/>
      <c r="HRE77" s="513"/>
      <c r="HRF77" s="513"/>
      <c r="HRG77" s="513"/>
      <c r="HRH77" s="287"/>
      <c r="HRI77" s="287"/>
      <c r="HRJ77" s="287"/>
      <c r="HRK77" s="287"/>
      <c r="HRL77" s="287"/>
      <c r="HRM77" s="287"/>
      <c r="HRN77" s="897"/>
      <c r="HRO77" s="513"/>
      <c r="HRP77" s="513"/>
      <c r="HRQ77" s="513"/>
      <c r="HRR77" s="287"/>
      <c r="HRS77" s="287"/>
      <c r="HRT77" s="287"/>
      <c r="HRU77" s="287"/>
      <c r="HRV77" s="287"/>
      <c r="HRW77" s="287"/>
      <c r="HRX77" s="897"/>
      <c r="HRY77" s="513"/>
      <c r="HRZ77" s="513"/>
      <c r="HSA77" s="513"/>
      <c r="HSB77" s="287"/>
      <c r="HSC77" s="287"/>
      <c r="HSD77" s="287"/>
      <c r="HSE77" s="287"/>
      <c r="HSF77" s="287"/>
      <c r="HSG77" s="287"/>
      <c r="HSH77" s="897"/>
      <c r="HSI77" s="513"/>
      <c r="HSJ77" s="513"/>
      <c r="HSK77" s="513"/>
      <c r="HSL77" s="287"/>
      <c r="HSM77" s="287"/>
      <c r="HSN77" s="287"/>
      <c r="HSO77" s="287"/>
      <c r="HSP77" s="287"/>
      <c r="HSQ77" s="287"/>
      <c r="HSR77" s="897"/>
      <c r="HSS77" s="513"/>
      <c r="HST77" s="513"/>
      <c r="HSU77" s="513"/>
      <c r="HSV77" s="287"/>
      <c r="HSW77" s="287"/>
      <c r="HSX77" s="287"/>
      <c r="HSY77" s="287"/>
      <c r="HSZ77" s="287"/>
      <c r="HTA77" s="287"/>
      <c r="HTB77" s="897"/>
      <c r="HTC77" s="513"/>
      <c r="HTD77" s="513"/>
      <c r="HTE77" s="513"/>
      <c r="HTF77" s="287"/>
      <c r="HTG77" s="287"/>
      <c r="HTH77" s="287"/>
      <c r="HTI77" s="287"/>
      <c r="HTJ77" s="287"/>
      <c r="HTK77" s="287"/>
      <c r="HTL77" s="897"/>
      <c r="HTM77" s="513"/>
      <c r="HTN77" s="513"/>
      <c r="HTO77" s="513"/>
      <c r="HTP77" s="287"/>
      <c r="HTQ77" s="287"/>
      <c r="HTR77" s="287"/>
      <c r="HTS77" s="287"/>
      <c r="HTT77" s="287"/>
      <c r="HTU77" s="287"/>
      <c r="HTV77" s="897"/>
      <c r="HTW77" s="513"/>
      <c r="HTX77" s="513"/>
      <c r="HTY77" s="513"/>
      <c r="HTZ77" s="287"/>
      <c r="HUA77" s="287"/>
      <c r="HUB77" s="287"/>
      <c r="HUC77" s="287"/>
      <c r="HUD77" s="287"/>
      <c r="HUE77" s="287"/>
      <c r="HUF77" s="897"/>
      <c r="HUG77" s="513"/>
      <c r="HUH77" s="513"/>
      <c r="HUI77" s="513"/>
      <c r="HUJ77" s="287"/>
      <c r="HUK77" s="287"/>
      <c r="HUL77" s="287"/>
      <c r="HUM77" s="287"/>
      <c r="HUN77" s="287"/>
      <c r="HUO77" s="287"/>
      <c r="HUP77" s="897"/>
      <c r="HUQ77" s="513"/>
      <c r="HUR77" s="513"/>
      <c r="HUS77" s="513"/>
      <c r="HUT77" s="287"/>
      <c r="HUU77" s="287"/>
      <c r="HUV77" s="287"/>
      <c r="HUW77" s="287"/>
      <c r="HUX77" s="287"/>
      <c r="HUY77" s="287"/>
      <c r="HUZ77" s="897"/>
      <c r="HVA77" s="513"/>
      <c r="HVB77" s="513"/>
      <c r="HVC77" s="513"/>
      <c r="HVD77" s="287"/>
      <c r="HVE77" s="287"/>
      <c r="HVF77" s="287"/>
      <c r="HVG77" s="287"/>
      <c r="HVH77" s="287"/>
      <c r="HVI77" s="287"/>
      <c r="HVJ77" s="897"/>
      <c r="HVK77" s="513"/>
      <c r="HVL77" s="513"/>
      <c r="HVM77" s="513"/>
      <c r="HVN77" s="287"/>
      <c r="HVO77" s="287"/>
      <c r="HVP77" s="287"/>
      <c r="HVQ77" s="287"/>
      <c r="HVR77" s="287"/>
      <c r="HVS77" s="287"/>
      <c r="HVT77" s="897"/>
      <c r="HVU77" s="513"/>
      <c r="HVV77" s="513"/>
      <c r="HVW77" s="513"/>
      <c r="HVX77" s="287"/>
      <c r="HVY77" s="287"/>
      <c r="HVZ77" s="287"/>
      <c r="HWA77" s="287"/>
      <c r="HWB77" s="287"/>
      <c r="HWC77" s="287"/>
      <c r="HWD77" s="897"/>
      <c r="HWE77" s="513"/>
      <c r="HWF77" s="513"/>
      <c r="HWG77" s="513"/>
      <c r="HWH77" s="287"/>
      <c r="HWI77" s="287"/>
      <c r="HWJ77" s="287"/>
      <c r="HWK77" s="287"/>
      <c r="HWL77" s="287"/>
      <c r="HWM77" s="287"/>
      <c r="HWN77" s="897"/>
      <c r="HWO77" s="513"/>
      <c r="HWP77" s="513"/>
      <c r="HWQ77" s="513"/>
      <c r="HWR77" s="287"/>
      <c r="HWS77" s="287"/>
      <c r="HWT77" s="287"/>
      <c r="HWU77" s="287"/>
      <c r="HWV77" s="287"/>
      <c r="HWW77" s="287"/>
      <c r="HWX77" s="897"/>
      <c r="HWY77" s="513"/>
      <c r="HWZ77" s="513"/>
      <c r="HXA77" s="513"/>
      <c r="HXB77" s="287"/>
      <c r="HXC77" s="287"/>
      <c r="HXD77" s="287"/>
      <c r="HXE77" s="287"/>
      <c r="HXF77" s="287"/>
      <c r="HXG77" s="287"/>
      <c r="HXH77" s="897"/>
      <c r="HXI77" s="513"/>
      <c r="HXJ77" s="513"/>
      <c r="HXK77" s="513"/>
      <c r="HXL77" s="287"/>
      <c r="HXM77" s="287"/>
      <c r="HXN77" s="287"/>
      <c r="HXO77" s="287"/>
      <c r="HXP77" s="287"/>
      <c r="HXQ77" s="287"/>
      <c r="HXR77" s="897"/>
      <c r="HXS77" s="513"/>
      <c r="HXT77" s="513"/>
      <c r="HXU77" s="513"/>
      <c r="HXV77" s="287"/>
      <c r="HXW77" s="287"/>
      <c r="HXX77" s="287"/>
      <c r="HXY77" s="287"/>
      <c r="HXZ77" s="287"/>
      <c r="HYA77" s="287"/>
      <c r="HYB77" s="897"/>
      <c r="HYC77" s="513"/>
      <c r="HYD77" s="513"/>
      <c r="HYE77" s="513"/>
      <c r="HYF77" s="287"/>
      <c r="HYG77" s="287"/>
      <c r="HYH77" s="287"/>
      <c r="HYI77" s="287"/>
      <c r="HYJ77" s="287"/>
      <c r="HYK77" s="287"/>
      <c r="HYL77" s="897"/>
      <c r="HYM77" s="513"/>
      <c r="HYN77" s="513"/>
      <c r="HYO77" s="513"/>
      <c r="HYP77" s="287"/>
      <c r="HYQ77" s="287"/>
      <c r="HYR77" s="287"/>
      <c r="HYS77" s="287"/>
      <c r="HYT77" s="287"/>
      <c r="HYU77" s="287"/>
      <c r="HYV77" s="897"/>
      <c r="HYW77" s="513"/>
      <c r="HYX77" s="513"/>
      <c r="HYY77" s="513"/>
      <c r="HYZ77" s="287"/>
      <c r="HZA77" s="287"/>
      <c r="HZB77" s="287"/>
      <c r="HZC77" s="287"/>
      <c r="HZD77" s="287"/>
      <c r="HZE77" s="287"/>
      <c r="HZF77" s="897"/>
      <c r="HZG77" s="513"/>
      <c r="HZH77" s="513"/>
      <c r="HZI77" s="513"/>
      <c r="HZJ77" s="287"/>
      <c r="HZK77" s="287"/>
      <c r="HZL77" s="287"/>
      <c r="HZM77" s="287"/>
      <c r="HZN77" s="287"/>
      <c r="HZO77" s="287"/>
      <c r="HZP77" s="897"/>
      <c r="HZQ77" s="513"/>
      <c r="HZR77" s="513"/>
      <c r="HZS77" s="513"/>
      <c r="HZT77" s="287"/>
      <c r="HZU77" s="287"/>
      <c r="HZV77" s="287"/>
      <c r="HZW77" s="287"/>
      <c r="HZX77" s="287"/>
      <c r="HZY77" s="287"/>
      <c r="HZZ77" s="897"/>
      <c r="IAA77" s="513"/>
      <c r="IAB77" s="513"/>
      <c r="IAC77" s="513"/>
      <c r="IAD77" s="287"/>
      <c r="IAE77" s="287"/>
      <c r="IAF77" s="287"/>
      <c r="IAG77" s="287"/>
      <c r="IAH77" s="287"/>
      <c r="IAI77" s="287"/>
      <c r="IAJ77" s="897"/>
      <c r="IAK77" s="513"/>
      <c r="IAL77" s="513"/>
      <c r="IAM77" s="513"/>
      <c r="IAN77" s="287"/>
      <c r="IAO77" s="287"/>
      <c r="IAP77" s="287"/>
      <c r="IAQ77" s="287"/>
      <c r="IAR77" s="287"/>
      <c r="IAS77" s="287"/>
      <c r="IAT77" s="897"/>
      <c r="IAU77" s="513"/>
      <c r="IAV77" s="513"/>
      <c r="IAW77" s="513"/>
      <c r="IAX77" s="287"/>
      <c r="IAY77" s="287"/>
      <c r="IAZ77" s="287"/>
      <c r="IBA77" s="287"/>
      <c r="IBB77" s="287"/>
      <c r="IBC77" s="287"/>
      <c r="IBD77" s="897"/>
      <c r="IBE77" s="513"/>
      <c r="IBF77" s="513"/>
      <c r="IBG77" s="513"/>
      <c r="IBH77" s="287"/>
      <c r="IBI77" s="287"/>
      <c r="IBJ77" s="287"/>
      <c r="IBK77" s="287"/>
      <c r="IBL77" s="287"/>
      <c r="IBM77" s="287"/>
      <c r="IBN77" s="897"/>
      <c r="IBO77" s="513"/>
      <c r="IBP77" s="513"/>
      <c r="IBQ77" s="513"/>
      <c r="IBR77" s="287"/>
      <c r="IBS77" s="287"/>
      <c r="IBT77" s="287"/>
      <c r="IBU77" s="287"/>
      <c r="IBV77" s="287"/>
      <c r="IBW77" s="287"/>
      <c r="IBX77" s="897"/>
      <c r="IBY77" s="513"/>
      <c r="IBZ77" s="513"/>
      <c r="ICA77" s="513"/>
      <c r="ICB77" s="287"/>
      <c r="ICC77" s="287"/>
      <c r="ICD77" s="287"/>
      <c r="ICE77" s="287"/>
      <c r="ICF77" s="287"/>
      <c r="ICG77" s="287"/>
      <c r="ICH77" s="897"/>
      <c r="ICI77" s="513"/>
      <c r="ICJ77" s="513"/>
      <c r="ICK77" s="513"/>
      <c r="ICL77" s="287"/>
      <c r="ICM77" s="287"/>
      <c r="ICN77" s="287"/>
      <c r="ICO77" s="287"/>
      <c r="ICP77" s="287"/>
      <c r="ICQ77" s="287"/>
      <c r="ICR77" s="897"/>
      <c r="ICS77" s="513"/>
      <c r="ICT77" s="513"/>
      <c r="ICU77" s="513"/>
      <c r="ICV77" s="287"/>
      <c r="ICW77" s="287"/>
      <c r="ICX77" s="287"/>
      <c r="ICY77" s="287"/>
      <c r="ICZ77" s="287"/>
      <c r="IDA77" s="287"/>
      <c r="IDB77" s="897"/>
      <c r="IDC77" s="513"/>
      <c r="IDD77" s="513"/>
      <c r="IDE77" s="513"/>
      <c r="IDF77" s="287"/>
      <c r="IDG77" s="287"/>
      <c r="IDH77" s="287"/>
      <c r="IDI77" s="287"/>
      <c r="IDJ77" s="287"/>
      <c r="IDK77" s="287"/>
      <c r="IDL77" s="897"/>
      <c r="IDM77" s="513"/>
      <c r="IDN77" s="513"/>
      <c r="IDO77" s="513"/>
      <c r="IDP77" s="287"/>
      <c r="IDQ77" s="287"/>
      <c r="IDR77" s="287"/>
      <c r="IDS77" s="287"/>
      <c r="IDT77" s="287"/>
      <c r="IDU77" s="287"/>
      <c r="IDV77" s="897"/>
      <c r="IDW77" s="513"/>
      <c r="IDX77" s="513"/>
      <c r="IDY77" s="513"/>
      <c r="IDZ77" s="287"/>
      <c r="IEA77" s="287"/>
      <c r="IEB77" s="287"/>
      <c r="IEC77" s="287"/>
      <c r="IED77" s="287"/>
      <c r="IEE77" s="287"/>
      <c r="IEF77" s="897"/>
      <c r="IEG77" s="513"/>
      <c r="IEH77" s="513"/>
      <c r="IEI77" s="513"/>
      <c r="IEJ77" s="287"/>
      <c r="IEK77" s="287"/>
      <c r="IEL77" s="287"/>
      <c r="IEM77" s="287"/>
      <c r="IEN77" s="287"/>
      <c r="IEO77" s="287"/>
      <c r="IEP77" s="897"/>
      <c r="IEQ77" s="513"/>
      <c r="IER77" s="513"/>
      <c r="IES77" s="513"/>
      <c r="IET77" s="287"/>
      <c r="IEU77" s="287"/>
      <c r="IEV77" s="287"/>
      <c r="IEW77" s="287"/>
      <c r="IEX77" s="287"/>
      <c r="IEY77" s="287"/>
      <c r="IEZ77" s="897"/>
      <c r="IFA77" s="513"/>
      <c r="IFB77" s="513"/>
      <c r="IFC77" s="513"/>
      <c r="IFD77" s="287"/>
      <c r="IFE77" s="287"/>
      <c r="IFF77" s="287"/>
      <c r="IFG77" s="287"/>
      <c r="IFH77" s="287"/>
      <c r="IFI77" s="287"/>
      <c r="IFJ77" s="897"/>
      <c r="IFK77" s="513"/>
      <c r="IFL77" s="513"/>
      <c r="IFM77" s="513"/>
      <c r="IFN77" s="287"/>
      <c r="IFO77" s="287"/>
      <c r="IFP77" s="287"/>
      <c r="IFQ77" s="287"/>
      <c r="IFR77" s="287"/>
      <c r="IFS77" s="287"/>
      <c r="IFT77" s="897"/>
      <c r="IFU77" s="513"/>
      <c r="IFV77" s="513"/>
      <c r="IFW77" s="513"/>
      <c r="IFX77" s="287"/>
      <c r="IFY77" s="287"/>
      <c r="IFZ77" s="287"/>
      <c r="IGA77" s="287"/>
      <c r="IGB77" s="287"/>
      <c r="IGC77" s="287"/>
      <c r="IGD77" s="897"/>
      <c r="IGE77" s="513"/>
      <c r="IGF77" s="513"/>
      <c r="IGG77" s="513"/>
      <c r="IGH77" s="287"/>
      <c r="IGI77" s="287"/>
      <c r="IGJ77" s="287"/>
      <c r="IGK77" s="287"/>
      <c r="IGL77" s="287"/>
      <c r="IGM77" s="287"/>
      <c r="IGN77" s="897"/>
      <c r="IGO77" s="513"/>
      <c r="IGP77" s="513"/>
      <c r="IGQ77" s="513"/>
      <c r="IGR77" s="287"/>
      <c r="IGS77" s="287"/>
      <c r="IGT77" s="287"/>
      <c r="IGU77" s="287"/>
      <c r="IGV77" s="287"/>
      <c r="IGW77" s="287"/>
      <c r="IGX77" s="897"/>
      <c r="IGY77" s="513"/>
      <c r="IGZ77" s="513"/>
      <c r="IHA77" s="513"/>
      <c r="IHB77" s="287"/>
      <c r="IHC77" s="287"/>
      <c r="IHD77" s="287"/>
      <c r="IHE77" s="287"/>
      <c r="IHF77" s="287"/>
      <c r="IHG77" s="287"/>
      <c r="IHH77" s="897"/>
      <c r="IHI77" s="513"/>
      <c r="IHJ77" s="513"/>
      <c r="IHK77" s="513"/>
      <c r="IHL77" s="287"/>
      <c r="IHM77" s="287"/>
      <c r="IHN77" s="287"/>
      <c r="IHO77" s="287"/>
      <c r="IHP77" s="287"/>
      <c r="IHQ77" s="287"/>
      <c r="IHR77" s="897"/>
      <c r="IHS77" s="513"/>
      <c r="IHT77" s="513"/>
      <c r="IHU77" s="513"/>
      <c r="IHV77" s="287"/>
      <c r="IHW77" s="287"/>
      <c r="IHX77" s="287"/>
      <c r="IHY77" s="287"/>
      <c r="IHZ77" s="287"/>
      <c r="IIA77" s="287"/>
      <c r="IIB77" s="897"/>
      <c r="IIC77" s="513"/>
      <c r="IID77" s="513"/>
      <c r="IIE77" s="513"/>
      <c r="IIF77" s="287"/>
      <c r="IIG77" s="287"/>
      <c r="IIH77" s="287"/>
      <c r="III77" s="287"/>
      <c r="IIJ77" s="287"/>
      <c r="IIK77" s="287"/>
      <c r="IIL77" s="897"/>
      <c r="IIM77" s="513"/>
      <c r="IIN77" s="513"/>
      <c r="IIO77" s="513"/>
      <c r="IIP77" s="287"/>
      <c r="IIQ77" s="287"/>
      <c r="IIR77" s="287"/>
      <c r="IIS77" s="287"/>
      <c r="IIT77" s="287"/>
      <c r="IIU77" s="287"/>
      <c r="IIV77" s="897"/>
      <c r="IIW77" s="513"/>
      <c r="IIX77" s="513"/>
      <c r="IIY77" s="513"/>
      <c r="IIZ77" s="287"/>
      <c r="IJA77" s="287"/>
      <c r="IJB77" s="287"/>
      <c r="IJC77" s="287"/>
      <c r="IJD77" s="287"/>
      <c r="IJE77" s="287"/>
      <c r="IJF77" s="897"/>
      <c r="IJG77" s="513"/>
      <c r="IJH77" s="513"/>
      <c r="IJI77" s="513"/>
      <c r="IJJ77" s="287"/>
      <c r="IJK77" s="287"/>
      <c r="IJL77" s="287"/>
      <c r="IJM77" s="287"/>
      <c r="IJN77" s="287"/>
      <c r="IJO77" s="287"/>
      <c r="IJP77" s="897"/>
      <c r="IJQ77" s="513"/>
      <c r="IJR77" s="513"/>
      <c r="IJS77" s="513"/>
      <c r="IJT77" s="287"/>
      <c r="IJU77" s="287"/>
      <c r="IJV77" s="287"/>
      <c r="IJW77" s="287"/>
      <c r="IJX77" s="287"/>
      <c r="IJY77" s="287"/>
      <c r="IJZ77" s="897"/>
      <c r="IKA77" s="513"/>
      <c r="IKB77" s="513"/>
      <c r="IKC77" s="513"/>
      <c r="IKD77" s="287"/>
      <c r="IKE77" s="287"/>
      <c r="IKF77" s="287"/>
      <c r="IKG77" s="287"/>
      <c r="IKH77" s="287"/>
      <c r="IKI77" s="287"/>
      <c r="IKJ77" s="897"/>
      <c r="IKK77" s="513"/>
      <c r="IKL77" s="513"/>
      <c r="IKM77" s="513"/>
      <c r="IKN77" s="287"/>
      <c r="IKO77" s="287"/>
      <c r="IKP77" s="287"/>
      <c r="IKQ77" s="287"/>
      <c r="IKR77" s="287"/>
      <c r="IKS77" s="287"/>
      <c r="IKT77" s="897"/>
      <c r="IKU77" s="513"/>
      <c r="IKV77" s="513"/>
      <c r="IKW77" s="513"/>
      <c r="IKX77" s="287"/>
      <c r="IKY77" s="287"/>
      <c r="IKZ77" s="287"/>
      <c r="ILA77" s="287"/>
      <c r="ILB77" s="287"/>
      <c r="ILC77" s="287"/>
      <c r="ILD77" s="897"/>
      <c r="ILE77" s="513"/>
      <c r="ILF77" s="513"/>
      <c r="ILG77" s="513"/>
      <c r="ILH77" s="287"/>
      <c r="ILI77" s="287"/>
      <c r="ILJ77" s="287"/>
      <c r="ILK77" s="287"/>
      <c r="ILL77" s="287"/>
      <c r="ILM77" s="287"/>
      <c r="ILN77" s="897"/>
      <c r="ILO77" s="513"/>
      <c r="ILP77" s="513"/>
      <c r="ILQ77" s="513"/>
      <c r="ILR77" s="287"/>
      <c r="ILS77" s="287"/>
      <c r="ILT77" s="287"/>
      <c r="ILU77" s="287"/>
      <c r="ILV77" s="287"/>
      <c r="ILW77" s="287"/>
      <c r="ILX77" s="897"/>
      <c r="ILY77" s="513"/>
      <c r="ILZ77" s="513"/>
      <c r="IMA77" s="513"/>
      <c r="IMB77" s="287"/>
      <c r="IMC77" s="287"/>
      <c r="IMD77" s="287"/>
      <c r="IME77" s="287"/>
      <c r="IMF77" s="287"/>
      <c r="IMG77" s="287"/>
      <c r="IMH77" s="897"/>
      <c r="IMI77" s="513"/>
      <c r="IMJ77" s="513"/>
      <c r="IMK77" s="513"/>
      <c r="IML77" s="287"/>
      <c r="IMM77" s="287"/>
      <c r="IMN77" s="287"/>
      <c r="IMO77" s="287"/>
      <c r="IMP77" s="287"/>
      <c r="IMQ77" s="287"/>
      <c r="IMR77" s="897"/>
      <c r="IMS77" s="513"/>
      <c r="IMT77" s="513"/>
      <c r="IMU77" s="513"/>
      <c r="IMV77" s="287"/>
      <c r="IMW77" s="287"/>
      <c r="IMX77" s="287"/>
      <c r="IMY77" s="287"/>
      <c r="IMZ77" s="287"/>
      <c r="INA77" s="287"/>
      <c r="INB77" s="897"/>
      <c r="INC77" s="513"/>
      <c r="IND77" s="513"/>
      <c r="INE77" s="513"/>
      <c r="INF77" s="287"/>
      <c r="ING77" s="287"/>
      <c r="INH77" s="287"/>
      <c r="INI77" s="287"/>
      <c r="INJ77" s="287"/>
      <c r="INK77" s="287"/>
      <c r="INL77" s="897"/>
      <c r="INM77" s="513"/>
      <c r="INN77" s="513"/>
      <c r="INO77" s="513"/>
      <c r="INP77" s="287"/>
      <c r="INQ77" s="287"/>
      <c r="INR77" s="287"/>
      <c r="INS77" s="287"/>
      <c r="INT77" s="287"/>
      <c r="INU77" s="287"/>
      <c r="INV77" s="897"/>
      <c r="INW77" s="513"/>
      <c r="INX77" s="513"/>
      <c r="INY77" s="513"/>
      <c r="INZ77" s="287"/>
      <c r="IOA77" s="287"/>
      <c r="IOB77" s="287"/>
      <c r="IOC77" s="287"/>
      <c r="IOD77" s="287"/>
      <c r="IOE77" s="287"/>
      <c r="IOF77" s="897"/>
      <c r="IOG77" s="513"/>
      <c r="IOH77" s="513"/>
      <c r="IOI77" s="513"/>
      <c r="IOJ77" s="287"/>
      <c r="IOK77" s="287"/>
      <c r="IOL77" s="287"/>
      <c r="IOM77" s="287"/>
      <c r="ION77" s="287"/>
      <c r="IOO77" s="287"/>
      <c r="IOP77" s="897"/>
      <c r="IOQ77" s="513"/>
      <c r="IOR77" s="513"/>
      <c r="IOS77" s="513"/>
      <c r="IOT77" s="287"/>
      <c r="IOU77" s="287"/>
      <c r="IOV77" s="287"/>
      <c r="IOW77" s="287"/>
      <c r="IOX77" s="287"/>
      <c r="IOY77" s="287"/>
      <c r="IOZ77" s="897"/>
      <c r="IPA77" s="513"/>
      <c r="IPB77" s="513"/>
      <c r="IPC77" s="513"/>
      <c r="IPD77" s="287"/>
      <c r="IPE77" s="287"/>
      <c r="IPF77" s="287"/>
      <c r="IPG77" s="287"/>
      <c r="IPH77" s="287"/>
      <c r="IPI77" s="287"/>
      <c r="IPJ77" s="897"/>
      <c r="IPK77" s="513"/>
      <c r="IPL77" s="513"/>
      <c r="IPM77" s="513"/>
      <c r="IPN77" s="287"/>
      <c r="IPO77" s="287"/>
      <c r="IPP77" s="287"/>
      <c r="IPQ77" s="287"/>
      <c r="IPR77" s="287"/>
      <c r="IPS77" s="287"/>
      <c r="IPT77" s="897"/>
      <c r="IPU77" s="513"/>
      <c r="IPV77" s="513"/>
      <c r="IPW77" s="513"/>
      <c r="IPX77" s="287"/>
      <c r="IPY77" s="287"/>
      <c r="IPZ77" s="287"/>
      <c r="IQA77" s="287"/>
      <c r="IQB77" s="287"/>
      <c r="IQC77" s="287"/>
      <c r="IQD77" s="897"/>
      <c r="IQE77" s="513"/>
      <c r="IQF77" s="513"/>
      <c r="IQG77" s="513"/>
      <c r="IQH77" s="287"/>
      <c r="IQI77" s="287"/>
      <c r="IQJ77" s="287"/>
      <c r="IQK77" s="287"/>
      <c r="IQL77" s="287"/>
      <c r="IQM77" s="287"/>
      <c r="IQN77" s="897"/>
      <c r="IQO77" s="513"/>
      <c r="IQP77" s="513"/>
      <c r="IQQ77" s="513"/>
      <c r="IQR77" s="287"/>
      <c r="IQS77" s="287"/>
      <c r="IQT77" s="287"/>
      <c r="IQU77" s="287"/>
      <c r="IQV77" s="287"/>
      <c r="IQW77" s="287"/>
      <c r="IQX77" s="897"/>
      <c r="IQY77" s="513"/>
      <c r="IQZ77" s="513"/>
      <c r="IRA77" s="513"/>
      <c r="IRB77" s="287"/>
      <c r="IRC77" s="287"/>
      <c r="IRD77" s="287"/>
      <c r="IRE77" s="287"/>
      <c r="IRF77" s="287"/>
      <c r="IRG77" s="287"/>
      <c r="IRH77" s="897"/>
      <c r="IRI77" s="513"/>
      <c r="IRJ77" s="513"/>
      <c r="IRK77" s="513"/>
      <c r="IRL77" s="287"/>
      <c r="IRM77" s="287"/>
      <c r="IRN77" s="287"/>
      <c r="IRO77" s="287"/>
      <c r="IRP77" s="287"/>
      <c r="IRQ77" s="287"/>
      <c r="IRR77" s="897"/>
      <c r="IRS77" s="513"/>
      <c r="IRT77" s="513"/>
      <c r="IRU77" s="513"/>
      <c r="IRV77" s="287"/>
      <c r="IRW77" s="287"/>
      <c r="IRX77" s="287"/>
      <c r="IRY77" s="287"/>
      <c r="IRZ77" s="287"/>
      <c r="ISA77" s="287"/>
      <c r="ISB77" s="897"/>
      <c r="ISC77" s="513"/>
      <c r="ISD77" s="513"/>
      <c r="ISE77" s="513"/>
      <c r="ISF77" s="287"/>
      <c r="ISG77" s="287"/>
      <c r="ISH77" s="287"/>
      <c r="ISI77" s="287"/>
      <c r="ISJ77" s="287"/>
      <c r="ISK77" s="287"/>
      <c r="ISL77" s="897"/>
      <c r="ISM77" s="513"/>
      <c r="ISN77" s="513"/>
      <c r="ISO77" s="513"/>
      <c r="ISP77" s="287"/>
      <c r="ISQ77" s="287"/>
      <c r="ISR77" s="287"/>
      <c r="ISS77" s="287"/>
      <c r="IST77" s="287"/>
      <c r="ISU77" s="287"/>
      <c r="ISV77" s="897"/>
      <c r="ISW77" s="513"/>
      <c r="ISX77" s="513"/>
      <c r="ISY77" s="513"/>
      <c r="ISZ77" s="287"/>
      <c r="ITA77" s="287"/>
      <c r="ITB77" s="287"/>
      <c r="ITC77" s="287"/>
      <c r="ITD77" s="287"/>
      <c r="ITE77" s="287"/>
      <c r="ITF77" s="897"/>
      <c r="ITG77" s="513"/>
      <c r="ITH77" s="513"/>
      <c r="ITI77" s="513"/>
      <c r="ITJ77" s="287"/>
      <c r="ITK77" s="287"/>
      <c r="ITL77" s="287"/>
      <c r="ITM77" s="287"/>
      <c r="ITN77" s="287"/>
      <c r="ITO77" s="287"/>
      <c r="ITP77" s="897"/>
      <c r="ITQ77" s="513"/>
      <c r="ITR77" s="513"/>
      <c r="ITS77" s="513"/>
      <c r="ITT77" s="287"/>
      <c r="ITU77" s="287"/>
      <c r="ITV77" s="287"/>
      <c r="ITW77" s="287"/>
      <c r="ITX77" s="287"/>
      <c r="ITY77" s="287"/>
      <c r="ITZ77" s="897"/>
      <c r="IUA77" s="513"/>
      <c r="IUB77" s="513"/>
      <c r="IUC77" s="513"/>
      <c r="IUD77" s="287"/>
      <c r="IUE77" s="287"/>
      <c r="IUF77" s="287"/>
      <c r="IUG77" s="287"/>
      <c r="IUH77" s="287"/>
      <c r="IUI77" s="287"/>
      <c r="IUJ77" s="897"/>
      <c r="IUK77" s="513"/>
      <c r="IUL77" s="513"/>
      <c r="IUM77" s="513"/>
      <c r="IUN77" s="287"/>
      <c r="IUO77" s="287"/>
      <c r="IUP77" s="287"/>
      <c r="IUQ77" s="287"/>
      <c r="IUR77" s="287"/>
      <c r="IUS77" s="287"/>
      <c r="IUT77" s="897"/>
      <c r="IUU77" s="513"/>
      <c r="IUV77" s="513"/>
      <c r="IUW77" s="513"/>
      <c r="IUX77" s="287"/>
      <c r="IUY77" s="287"/>
      <c r="IUZ77" s="287"/>
      <c r="IVA77" s="287"/>
      <c r="IVB77" s="287"/>
      <c r="IVC77" s="287"/>
      <c r="IVD77" s="897"/>
      <c r="IVE77" s="513"/>
      <c r="IVF77" s="513"/>
      <c r="IVG77" s="513"/>
      <c r="IVH77" s="287"/>
      <c r="IVI77" s="287"/>
      <c r="IVJ77" s="287"/>
      <c r="IVK77" s="287"/>
      <c r="IVL77" s="287"/>
      <c r="IVM77" s="287"/>
      <c r="IVN77" s="897"/>
      <c r="IVO77" s="513"/>
      <c r="IVP77" s="513"/>
      <c r="IVQ77" s="513"/>
      <c r="IVR77" s="287"/>
      <c r="IVS77" s="287"/>
      <c r="IVT77" s="287"/>
      <c r="IVU77" s="287"/>
      <c r="IVV77" s="287"/>
      <c r="IVW77" s="287"/>
      <c r="IVX77" s="897"/>
      <c r="IVY77" s="513"/>
      <c r="IVZ77" s="513"/>
      <c r="IWA77" s="513"/>
      <c r="IWB77" s="287"/>
      <c r="IWC77" s="287"/>
      <c r="IWD77" s="287"/>
      <c r="IWE77" s="287"/>
      <c r="IWF77" s="287"/>
      <c r="IWG77" s="287"/>
      <c r="IWH77" s="897"/>
      <c r="IWI77" s="513"/>
      <c r="IWJ77" s="513"/>
      <c r="IWK77" s="513"/>
      <c r="IWL77" s="287"/>
      <c r="IWM77" s="287"/>
      <c r="IWN77" s="287"/>
      <c r="IWO77" s="287"/>
      <c r="IWP77" s="287"/>
      <c r="IWQ77" s="287"/>
      <c r="IWR77" s="897"/>
      <c r="IWS77" s="513"/>
      <c r="IWT77" s="513"/>
      <c r="IWU77" s="513"/>
      <c r="IWV77" s="287"/>
      <c r="IWW77" s="287"/>
      <c r="IWX77" s="287"/>
      <c r="IWY77" s="287"/>
      <c r="IWZ77" s="287"/>
      <c r="IXA77" s="287"/>
      <c r="IXB77" s="897"/>
      <c r="IXC77" s="513"/>
      <c r="IXD77" s="513"/>
      <c r="IXE77" s="513"/>
      <c r="IXF77" s="287"/>
      <c r="IXG77" s="287"/>
      <c r="IXH77" s="287"/>
      <c r="IXI77" s="287"/>
      <c r="IXJ77" s="287"/>
      <c r="IXK77" s="287"/>
      <c r="IXL77" s="897"/>
      <c r="IXM77" s="513"/>
      <c r="IXN77" s="513"/>
      <c r="IXO77" s="513"/>
      <c r="IXP77" s="287"/>
      <c r="IXQ77" s="287"/>
      <c r="IXR77" s="287"/>
      <c r="IXS77" s="287"/>
      <c r="IXT77" s="287"/>
      <c r="IXU77" s="287"/>
      <c r="IXV77" s="897"/>
      <c r="IXW77" s="513"/>
      <c r="IXX77" s="513"/>
      <c r="IXY77" s="513"/>
      <c r="IXZ77" s="287"/>
      <c r="IYA77" s="287"/>
      <c r="IYB77" s="287"/>
      <c r="IYC77" s="287"/>
      <c r="IYD77" s="287"/>
      <c r="IYE77" s="287"/>
      <c r="IYF77" s="897"/>
      <c r="IYG77" s="513"/>
      <c r="IYH77" s="513"/>
      <c r="IYI77" s="513"/>
      <c r="IYJ77" s="287"/>
      <c r="IYK77" s="287"/>
      <c r="IYL77" s="287"/>
      <c r="IYM77" s="287"/>
      <c r="IYN77" s="287"/>
      <c r="IYO77" s="287"/>
      <c r="IYP77" s="897"/>
      <c r="IYQ77" s="513"/>
      <c r="IYR77" s="513"/>
      <c r="IYS77" s="513"/>
      <c r="IYT77" s="287"/>
      <c r="IYU77" s="287"/>
      <c r="IYV77" s="287"/>
      <c r="IYW77" s="287"/>
      <c r="IYX77" s="287"/>
      <c r="IYY77" s="287"/>
      <c r="IYZ77" s="897"/>
      <c r="IZA77" s="513"/>
      <c r="IZB77" s="513"/>
      <c r="IZC77" s="513"/>
      <c r="IZD77" s="287"/>
      <c r="IZE77" s="287"/>
      <c r="IZF77" s="287"/>
      <c r="IZG77" s="287"/>
      <c r="IZH77" s="287"/>
      <c r="IZI77" s="287"/>
      <c r="IZJ77" s="897"/>
      <c r="IZK77" s="513"/>
      <c r="IZL77" s="513"/>
      <c r="IZM77" s="513"/>
      <c r="IZN77" s="287"/>
      <c r="IZO77" s="287"/>
      <c r="IZP77" s="287"/>
      <c r="IZQ77" s="287"/>
      <c r="IZR77" s="287"/>
      <c r="IZS77" s="287"/>
      <c r="IZT77" s="897"/>
      <c r="IZU77" s="513"/>
      <c r="IZV77" s="513"/>
      <c r="IZW77" s="513"/>
      <c r="IZX77" s="287"/>
      <c r="IZY77" s="287"/>
      <c r="IZZ77" s="287"/>
      <c r="JAA77" s="287"/>
      <c r="JAB77" s="287"/>
      <c r="JAC77" s="287"/>
      <c r="JAD77" s="897"/>
      <c r="JAE77" s="513"/>
      <c r="JAF77" s="513"/>
      <c r="JAG77" s="513"/>
      <c r="JAH77" s="287"/>
      <c r="JAI77" s="287"/>
      <c r="JAJ77" s="287"/>
      <c r="JAK77" s="287"/>
      <c r="JAL77" s="287"/>
      <c r="JAM77" s="287"/>
      <c r="JAN77" s="897"/>
      <c r="JAO77" s="513"/>
      <c r="JAP77" s="513"/>
      <c r="JAQ77" s="513"/>
      <c r="JAR77" s="287"/>
      <c r="JAS77" s="287"/>
      <c r="JAT77" s="287"/>
      <c r="JAU77" s="287"/>
      <c r="JAV77" s="287"/>
      <c r="JAW77" s="287"/>
      <c r="JAX77" s="897"/>
      <c r="JAY77" s="513"/>
      <c r="JAZ77" s="513"/>
      <c r="JBA77" s="513"/>
      <c r="JBB77" s="287"/>
      <c r="JBC77" s="287"/>
      <c r="JBD77" s="287"/>
      <c r="JBE77" s="287"/>
      <c r="JBF77" s="287"/>
      <c r="JBG77" s="287"/>
      <c r="JBH77" s="897"/>
      <c r="JBI77" s="513"/>
      <c r="JBJ77" s="513"/>
      <c r="JBK77" s="513"/>
      <c r="JBL77" s="287"/>
      <c r="JBM77" s="287"/>
      <c r="JBN77" s="287"/>
      <c r="JBO77" s="287"/>
      <c r="JBP77" s="287"/>
      <c r="JBQ77" s="287"/>
      <c r="JBR77" s="897"/>
      <c r="JBS77" s="513"/>
      <c r="JBT77" s="513"/>
      <c r="JBU77" s="513"/>
      <c r="JBV77" s="287"/>
      <c r="JBW77" s="287"/>
      <c r="JBX77" s="287"/>
      <c r="JBY77" s="287"/>
      <c r="JBZ77" s="287"/>
      <c r="JCA77" s="287"/>
      <c r="JCB77" s="897"/>
      <c r="JCC77" s="513"/>
      <c r="JCD77" s="513"/>
      <c r="JCE77" s="513"/>
      <c r="JCF77" s="287"/>
      <c r="JCG77" s="287"/>
      <c r="JCH77" s="287"/>
      <c r="JCI77" s="287"/>
      <c r="JCJ77" s="287"/>
      <c r="JCK77" s="287"/>
      <c r="JCL77" s="897"/>
      <c r="JCM77" s="513"/>
      <c r="JCN77" s="513"/>
      <c r="JCO77" s="513"/>
      <c r="JCP77" s="287"/>
      <c r="JCQ77" s="287"/>
      <c r="JCR77" s="287"/>
      <c r="JCS77" s="287"/>
      <c r="JCT77" s="287"/>
      <c r="JCU77" s="287"/>
      <c r="JCV77" s="897"/>
      <c r="JCW77" s="513"/>
      <c r="JCX77" s="513"/>
      <c r="JCY77" s="513"/>
      <c r="JCZ77" s="287"/>
      <c r="JDA77" s="287"/>
      <c r="JDB77" s="287"/>
      <c r="JDC77" s="287"/>
      <c r="JDD77" s="287"/>
      <c r="JDE77" s="287"/>
      <c r="JDF77" s="897"/>
      <c r="JDG77" s="513"/>
      <c r="JDH77" s="513"/>
      <c r="JDI77" s="513"/>
      <c r="JDJ77" s="287"/>
      <c r="JDK77" s="287"/>
      <c r="JDL77" s="287"/>
      <c r="JDM77" s="287"/>
      <c r="JDN77" s="287"/>
      <c r="JDO77" s="287"/>
      <c r="JDP77" s="897"/>
      <c r="JDQ77" s="513"/>
      <c r="JDR77" s="513"/>
      <c r="JDS77" s="513"/>
      <c r="JDT77" s="287"/>
      <c r="JDU77" s="287"/>
      <c r="JDV77" s="287"/>
      <c r="JDW77" s="287"/>
      <c r="JDX77" s="287"/>
      <c r="JDY77" s="287"/>
      <c r="JDZ77" s="897"/>
      <c r="JEA77" s="513"/>
      <c r="JEB77" s="513"/>
      <c r="JEC77" s="513"/>
      <c r="JED77" s="287"/>
      <c r="JEE77" s="287"/>
      <c r="JEF77" s="287"/>
      <c r="JEG77" s="287"/>
      <c r="JEH77" s="287"/>
      <c r="JEI77" s="287"/>
      <c r="JEJ77" s="897"/>
      <c r="JEK77" s="513"/>
      <c r="JEL77" s="513"/>
      <c r="JEM77" s="513"/>
      <c r="JEN77" s="287"/>
      <c r="JEO77" s="287"/>
      <c r="JEP77" s="287"/>
      <c r="JEQ77" s="287"/>
      <c r="JER77" s="287"/>
      <c r="JES77" s="287"/>
      <c r="JET77" s="897"/>
      <c r="JEU77" s="513"/>
      <c r="JEV77" s="513"/>
      <c r="JEW77" s="513"/>
      <c r="JEX77" s="287"/>
      <c r="JEY77" s="287"/>
      <c r="JEZ77" s="287"/>
      <c r="JFA77" s="287"/>
      <c r="JFB77" s="287"/>
      <c r="JFC77" s="287"/>
      <c r="JFD77" s="897"/>
      <c r="JFE77" s="513"/>
      <c r="JFF77" s="513"/>
      <c r="JFG77" s="513"/>
      <c r="JFH77" s="287"/>
      <c r="JFI77" s="287"/>
      <c r="JFJ77" s="287"/>
      <c r="JFK77" s="287"/>
      <c r="JFL77" s="287"/>
      <c r="JFM77" s="287"/>
      <c r="JFN77" s="897"/>
      <c r="JFO77" s="513"/>
      <c r="JFP77" s="513"/>
      <c r="JFQ77" s="513"/>
      <c r="JFR77" s="287"/>
      <c r="JFS77" s="287"/>
      <c r="JFT77" s="287"/>
      <c r="JFU77" s="287"/>
      <c r="JFV77" s="287"/>
      <c r="JFW77" s="287"/>
      <c r="JFX77" s="897"/>
      <c r="JFY77" s="513"/>
      <c r="JFZ77" s="513"/>
      <c r="JGA77" s="513"/>
      <c r="JGB77" s="287"/>
      <c r="JGC77" s="287"/>
      <c r="JGD77" s="287"/>
      <c r="JGE77" s="287"/>
      <c r="JGF77" s="287"/>
      <c r="JGG77" s="287"/>
      <c r="JGH77" s="897"/>
      <c r="JGI77" s="513"/>
      <c r="JGJ77" s="513"/>
      <c r="JGK77" s="513"/>
      <c r="JGL77" s="287"/>
      <c r="JGM77" s="287"/>
      <c r="JGN77" s="287"/>
      <c r="JGO77" s="287"/>
      <c r="JGP77" s="287"/>
      <c r="JGQ77" s="287"/>
      <c r="JGR77" s="897"/>
      <c r="JGS77" s="513"/>
      <c r="JGT77" s="513"/>
      <c r="JGU77" s="513"/>
      <c r="JGV77" s="287"/>
      <c r="JGW77" s="287"/>
      <c r="JGX77" s="287"/>
      <c r="JGY77" s="287"/>
      <c r="JGZ77" s="287"/>
      <c r="JHA77" s="287"/>
      <c r="JHB77" s="897"/>
      <c r="JHC77" s="513"/>
      <c r="JHD77" s="513"/>
      <c r="JHE77" s="513"/>
      <c r="JHF77" s="287"/>
      <c r="JHG77" s="287"/>
      <c r="JHH77" s="287"/>
      <c r="JHI77" s="287"/>
      <c r="JHJ77" s="287"/>
      <c r="JHK77" s="287"/>
      <c r="JHL77" s="897"/>
      <c r="JHM77" s="513"/>
      <c r="JHN77" s="513"/>
      <c r="JHO77" s="513"/>
      <c r="JHP77" s="287"/>
      <c r="JHQ77" s="287"/>
      <c r="JHR77" s="287"/>
      <c r="JHS77" s="287"/>
      <c r="JHT77" s="287"/>
      <c r="JHU77" s="287"/>
      <c r="JHV77" s="897"/>
      <c r="JHW77" s="513"/>
      <c r="JHX77" s="513"/>
      <c r="JHY77" s="513"/>
      <c r="JHZ77" s="287"/>
      <c r="JIA77" s="287"/>
      <c r="JIB77" s="287"/>
      <c r="JIC77" s="287"/>
      <c r="JID77" s="287"/>
      <c r="JIE77" s="287"/>
      <c r="JIF77" s="897"/>
      <c r="JIG77" s="513"/>
      <c r="JIH77" s="513"/>
      <c r="JII77" s="513"/>
      <c r="JIJ77" s="287"/>
      <c r="JIK77" s="287"/>
      <c r="JIL77" s="287"/>
      <c r="JIM77" s="287"/>
      <c r="JIN77" s="287"/>
      <c r="JIO77" s="287"/>
      <c r="JIP77" s="897"/>
      <c r="JIQ77" s="513"/>
      <c r="JIR77" s="513"/>
      <c r="JIS77" s="513"/>
      <c r="JIT77" s="287"/>
      <c r="JIU77" s="287"/>
      <c r="JIV77" s="287"/>
      <c r="JIW77" s="287"/>
      <c r="JIX77" s="287"/>
      <c r="JIY77" s="287"/>
      <c r="JIZ77" s="897"/>
      <c r="JJA77" s="513"/>
      <c r="JJB77" s="513"/>
      <c r="JJC77" s="513"/>
      <c r="JJD77" s="287"/>
      <c r="JJE77" s="287"/>
      <c r="JJF77" s="287"/>
      <c r="JJG77" s="287"/>
      <c r="JJH77" s="287"/>
      <c r="JJI77" s="287"/>
      <c r="JJJ77" s="897"/>
      <c r="JJK77" s="513"/>
      <c r="JJL77" s="513"/>
      <c r="JJM77" s="513"/>
      <c r="JJN77" s="287"/>
      <c r="JJO77" s="287"/>
      <c r="JJP77" s="287"/>
      <c r="JJQ77" s="287"/>
      <c r="JJR77" s="287"/>
      <c r="JJS77" s="287"/>
      <c r="JJT77" s="897"/>
      <c r="JJU77" s="513"/>
      <c r="JJV77" s="513"/>
      <c r="JJW77" s="513"/>
      <c r="JJX77" s="287"/>
      <c r="JJY77" s="287"/>
      <c r="JJZ77" s="287"/>
      <c r="JKA77" s="287"/>
      <c r="JKB77" s="287"/>
      <c r="JKC77" s="287"/>
      <c r="JKD77" s="897"/>
      <c r="JKE77" s="513"/>
      <c r="JKF77" s="513"/>
      <c r="JKG77" s="513"/>
      <c r="JKH77" s="287"/>
      <c r="JKI77" s="287"/>
      <c r="JKJ77" s="287"/>
      <c r="JKK77" s="287"/>
      <c r="JKL77" s="287"/>
      <c r="JKM77" s="287"/>
      <c r="JKN77" s="897"/>
      <c r="JKO77" s="513"/>
      <c r="JKP77" s="513"/>
      <c r="JKQ77" s="513"/>
      <c r="JKR77" s="287"/>
      <c r="JKS77" s="287"/>
      <c r="JKT77" s="287"/>
      <c r="JKU77" s="287"/>
      <c r="JKV77" s="287"/>
      <c r="JKW77" s="287"/>
      <c r="JKX77" s="897"/>
      <c r="JKY77" s="513"/>
      <c r="JKZ77" s="513"/>
      <c r="JLA77" s="513"/>
      <c r="JLB77" s="287"/>
      <c r="JLC77" s="287"/>
      <c r="JLD77" s="287"/>
      <c r="JLE77" s="287"/>
      <c r="JLF77" s="287"/>
      <c r="JLG77" s="287"/>
      <c r="JLH77" s="897"/>
      <c r="JLI77" s="513"/>
      <c r="JLJ77" s="513"/>
      <c r="JLK77" s="513"/>
      <c r="JLL77" s="287"/>
      <c r="JLM77" s="287"/>
      <c r="JLN77" s="287"/>
      <c r="JLO77" s="287"/>
      <c r="JLP77" s="287"/>
      <c r="JLQ77" s="287"/>
      <c r="JLR77" s="897"/>
      <c r="JLS77" s="513"/>
      <c r="JLT77" s="513"/>
      <c r="JLU77" s="513"/>
      <c r="JLV77" s="287"/>
      <c r="JLW77" s="287"/>
      <c r="JLX77" s="287"/>
      <c r="JLY77" s="287"/>
      <c r="JLZ77" s="287"/>
      <c r="JMA77" s="287"/>
      <c r="JMB77" s="897"/>
      <c r="JMC77" s="513"/>
      <c r="JMD77" s="513"/>
      <c r="JME77" s="513"/>
      <c r="JMF77" s="287"/>
      <c r="JMG77" s="287"/>
      <c r="JMH77" s="287"/>
      <c r="JMI77" s="287"/>
      <c r="JMJ77" s="287"/>
      <c r="JMK77" s="287"/>
      <c r="JML77" s="897"/>
      <c r="JMM77" s="513"/>
      <c r="JMN77" s="513"/>
      <c r="JMO77" s="513"/>
      <c r="JMP77" s="287"/>
      <c r="JMQ77" s="287"/>
      <c r="JMR77" s="287"/>
      <c r="JMS77" s="287"/>
      <c r="JMT77" s="287"/>
      <c r="JMU77" s="287"/>
      <c r="JMV77" s="897"/>
      <c r="JMW77" s="513"/>
      <c r="JMX77" s="513"/>
      <c r="JMY77" s="513"/>
      <c r="JMZ77" s="287"/>
      <c r="JNA77" s="287"/>
      <c r="JNB77" s="287"/>
      <c r="JNC77" s="287"/>
      <c r="JND77" s="287"/>
      <c r="JNE77" s="287"/>
      <c r="JNF77" s="897"/>
      <c r="JNG77" s="513"/>
      <c r="JNH77" s="513"/>
      <c r="JNI77" s="513"/>
      <c r="JNJ77" s="287"/>
      <c r="JNK77" s="287"/>
      <c r="JNL77" s="287"/>
      <c r="JNM77" s="287"/>
      <c r="JNN77" s="287"/>
      <c r="JNO77" s="287"/>
      <c r="JNP77" s="897"/>
      <c r="JNQ77" s="513"/>
      <c r="JNR77" s="513"/>
      <c r="JNS77" s="513"/>
      <c r="JNT77" s="287"/>
      <c r="JNU77" s="287"/>
      <c r="JNV77" s="287"/>
      <c r="JNW77" s="287"/>
      <c r="JNX77" s="287"/>
      <c r="JNY77" s="287"/>
      <c r="JNZ77" s="897"/>
      <c r="JOA77" s="513"/>
      <c r="JOB77" s="513"/>
      <c r="JOC77" s="513"/>
      <c r="JOD77" s="287"/>
      <c r="JOE77" s="287"/>
      <c r="JOF77" s="287"/>
      <c r="JOG77" s="287"/>
      <c r="JOH77" s="287"/>
      <c r="JOI77" s="287"/>
      <c r="JOJ77" s="897"/>
      <c r="JOK77" s="513"/>
      <c r="JOL77" s="513"/>
      <c r="JOM77" s="513"/>
      <c r="JON77" s="287"/>
      <c r="JOO77" s="287"/>
      <c r="JOP77" s="287"/>
      <c r="JOQ77" s="287"/>
      <c r="JOR77" s="287"/>
      <c r="JOS77" s="287"/>
      <c r="JOT77" s="897"/>
      <c r="JOU77" s="513"/>
      <c r="JOV77" s="513"/>
      <c r="JOW77" s="513"/>
      <c r="JOX77" s="287"/>
      <c r="JOY77" s="287"/>
      <c r="JOZ77" s="287"/>
      <c r="JPA77" s="287"/>
      <c r="JPB77" s="287"/>
      <c r="JPC77" s="287"/>
      <c r="JPD77" s="897"/>
      <c r="JPE77" s="513"/>
      <c r="JPF77" s="513"/>
      <c r="JPG77" s="513"/>
      <c r="JPH77" s="287"/>
      <c r="JPI77" s="287"/>
      <c r="JPJ77" s="287"/>
      <c r="JPK77" s="287"/>
      <c r="JPL77" s="287"/>
      <c r="JPM77" s="287"/>
      <c r="JPN77" s="897"/>
      <c r="JPO77" s="513"/>
      <c r="JPP77" s="513"/>
      <c r="JPQ77" s="513"/>
      <c r="JPR77" s="287"/>
      <c r="JPS77" s="287"/>
      <c r="JPT77" s="287"/>
      <c r="JPU77" s="287"/>
      <c r="JPV77" s="287"/>
      <c r="JPW77" s="287"/>
      <c r="JPX77" s="897"/>
      <c r="JPY77" s="513"/>
      <c r="JPZ77" s="513"/>
      <c r="JQA77" s="513"/>
      <c r="JQB77" s="287"/>
      <c r="JQC77" s="287"/>
      <c r="JQD77" s="287"/>
      <c r="JQE77" s="287"/>
      <c r="JQF77" s="287"/>
      <c r="JQG77" s="287"/>
      <c r="JQH77" s="897"/>
      <c r="JQI77" s="513"/>
      <c r="JQJ77" s="513"/>
      <c r="JQK77" s="513"/>
      <c r="JQL77" s="287"/>
      <c r="JQM77" s="287"/>
      <c r="JQN77" s="287"/>
      <c r="JQO77" s="287"/>
      <c r="JQP77" s="287"/>
      <c r="JQQ77" s="287"/>
      <c r="JQR77" s="897"/>
      <c r="JQS77" s="513"/>
      <c r="JQT77" s="513"/>
      <c r="JQU77" s="513"/>
      <c r="JQV77" s="287"/>
      <c r="JQW77" s="287"/>
      <c r="JQX77" s="287"/>
      <c r="JQY77" s="287"/>
      <c r="JQZ77" s="287"/>
      <c r="JRA77" s="287"/>
      <c r="JRB77" s="897"/>
      <c r="JRC77" s="513"/>
      <c r="JRD77" s="513"/>
      <c r="JRE77" s="513"/>
      <c r="JRF77" s="287"/>
      <c r="JRG77" s="287"/>
      <c r="JRH77" s="287"/>
      <c r="JRI77" s="287"/>
      <c r="JRJ77" s="287"/>
      <c r="JRK77" s="287"/>
      <c r="JRL77" s="897"/>
      <c r="JRM77" s="513"/>
      <c r="JRN77" s="513"/>
      <c r="JRO77" s="513"/>
      <c r="JRP77" s="287"/>
      <c r="JRQ77" s="287"/>
      <c r="JRR77" s="287"/>
      <c r="JRS77" s="287"/>
      <c r="JRT77" s="287"/>
      <c r="JRU77" s="287"/>
      <c r="JRV77" s="897"/>
      <c r="JRW77" s="513"/>
      <c r="JRX77" s="513"/>
      <c r="JRY77" s="513"/>
      <c r="JRZ77" s="287"/>
      <c r="JSA77" s="287"/>
      <c r="JSB77" s="287"/>
      <c r="JSC77" s="287"/>
      <c r="JSD77" s="287"/>
      <c r="JSE77" s="287"/>
      <c r="JSF77" s="897"/>
      <c r="JSG77" s="513"/>
      <c r="JSH77" s="513"/>
      <c r="JSI77" s="513"/>
      <c r="JSJ77" s="287"/>
      <c r="JSK77" s="287"/>
      <c r="JSL77" s="287"/>
      <c r="JSM77" s="287"/>
      <c r="JSN77" s="287"/>
      <c r="JSO77" s="287"/>
      <c r="JSP77" s="897"/>
      <c r="JSQ77" s="513"/>
      <c r="JSR77" s="513"/>
      <c r="JSS77" s="513"/>
      <c r="JST77" s="287"/>
      <c r="JSU77" s="287"/>
      <c r="JSV77" s="287"/>
      <c r="JSW77" s="287"/>
      <c r="JSX77" s="287"/>
      <c r="JSY77" s="287"/>
      <c r="JSZ77" s="897"/>
      <c r="JTA77" s="513"/>
      <c r="JTB77" s="513"/>
      <c r="JTC77" s="513"/>
      <c r="JTD77" s="287"/>
      <c r="JTE77" s="287"/>
      <c r="JTF77" s="287"/>
      <c r="JTG77" s="287"/>
      <c r="JTH77" s="287"/>
      <c r="JTI77" s="287"/>
      <c r="JTJ77" s="897"/>
      <c r="JTK77" s="513"/>
      <c r="JTL77" s="513"/>
      <c r="JTM77" s="513"/>
      <c r="JTN77" s="287"/>
      <c r="JTO77" s="287"/>
      <c r="JTP77" s="287"/>
      <c r="JTQ77" s="287"/>
      <c r="JTR77" s="287"/>
      <c r="JTS77" s="287"/>
      <c r="JTT77" s="897"/>
      <c r="JTU77" s="513"/>
      <c r="JTV77" s="513"/>
      <c r="JTW77" s="513"/>
      <c r="JTX77" s="287"/>
      <c r="JTY77" s="287"/>
      <c r="JTZ77" s="287"/>
      <c r="JUA77" s="287"/>
      <c r="JUB77" s="287"/>
      <c r="JUC77" s="287"/>
      <c r="JUD77" s="897"/>
      <c r="JUE77" s="513"/>
      <c r="JUF77" s="513"/>
      <c r="JUG77" s="513"/>
      <c r="JUH77" s="287"/>
      <c r="JUI77" s="287"/>
      <c r="JUJ77" s="287"/>
      <c r="JUK77" s="287"/>
      <c r="JUL77" s="287"/>
      <c r="JUM77" s="287"/>
      <c r="JUN77" s="897"/>
      <c r="JUO77" s="513"/>
      <c r="JUP77" s="513"/>
      <c r="JUQ77" s="513"/>
      <c r="JUR77" s="287"/>
      <c r="JUS77" s="287"/>
      <c r="JUT77" s="287"/>
      <c r="JUU77" s="287"/>
      <c r="JUV77" s="287"/>
      <c r="JUW77" s="287"/>
      <c r="JUX77" s="897"/>
      <c r="JUY77" s="513"/>
      <c r="JUZ77" s="513"/>
      <c r="JVA77" s="513"/>
      <c r="JVB77" s="287"/>
      <c r="JVC77" s="287"/>
      <c r="JVD77" s="287"/>
      <c r="JVE77" s="287"/>
      <c r="JVF77" s="287"/>
      <c r="JVG77" s="287"/>
      <c r="JVH77" s="897"/>
      <c r="JVI77" s="513"/>
      <c r="JVJ77" s="513"/>
      <c r="JVK77" s="513"/>
      <c r="JVL77" s="287"/>
      <c r="JVM77" s="287"/>
      <c r="JVN77" s="287"/>
      <c r="JVO77" s="287"/>
      <c r="JVP77" s="287"/>
      <c r="JVQ77" s="287"/>
      <c r="JVR77" s="897"/>
      <c r="JVS77" s="513"/>
      <c r="JVT77" s="513"/>
      <c r="JVU77" s="513"/>
      <c r="JVV77" s="287"/>
      <c r="JVW77" s="287"/>
      <c r="JVX77" s="287"/>
      <c r="JVY77" s="287"/>
      <c r="JVZ77" s="287"/>
      <c r="JWA77" s="287"/>
      <c r="JWB77" s="897"/>
      <c r="JWC77" s="513"/>
      <c r="JWD77" s="513"/>
      <c r="JWE77" s="513"/>
      <c r="JWF77" s="287"/>
      <c r="JWG77" s="287"/>
      <c r="JWH77" s="287"/>
      <c r="JWI77" s="287"/>
      <c r="JWJ77" s="287"/>
      <c r="JWK77" s="287"/>
      <c r="JWL77" s="897"/>
      <c r="JWM77" s="513"/>
      <c r="JWN77" s="513"/>
      <c r="JWO77" s="513"/>
      <c r="JWP77" s="287"/>
      <c r="JWQ77" s="287"/>
      <c r="JWR77" s="287"/>
      <c r="JWS77" s="287"/>
      <c r="JWT77" s="287"/>
      <c r="JWU77" s="287"/>
      <c r="JWV77" s="897"/>
      <c r="JWW77" s="513"/>
      <c r="JWX77" s="513"/>
      <c r="JWY77" s="513"/>
      <c r="JWZ77" s="287"/>
      <c r="JXA77" s="287"/>
      <c r="JXB77" s="287"/>
      <c r="JXC77" s="287"/>
      <c r="JXD77" s="287"/>
      <c r="JXE77" s="287"/>
      <c r="JXF77" s="897"/>
      <c r="JXG77" s="513"/>
      <c r="JXH77" s="513"/>
      <c r="JXI77" s="513"/>
      <c r="JXJ77" s="287"/>
      <c r="JXK77" s="287"/>
      <c r="JXL77" s="287"/>
      <c r="JXM77" s="287"/>
      <c r="JXN77" s="287"/>
      <c r="JXO77" s="287"/>
      <c r="JXP77" s="897"/>
      <c r="JXQ77" s="513"/>
      <c r="JXR77" s="513"/>
      <c r="JXS77" s="513"/>
      <c r="JXT77" s="287"/>
      <c r="JXU77" s="287"/>
      <c r="JXV77" s="287"/>
      <c r="JXW77" s="287"/>
      <c r="JXX77" s="287"/>
      <c r="JXY77" s="287"/>
      <c r="JXZ77" s="897"/>
      <c r="JYA77" s="513"/>
      <c r="JYB77" s="513"/>
      <c r="JYC77" s="513"/>
      <c r="JYD77" s="287"/>
      <c r="JYE77" s="287"/>
      <c r="JYF77" s="287"/>
      <c r="JYG77" s="287"/>
      <c r="JYH77" s="287"/>
      <c r="JYI77" s="287"/>
      <c r="JYJ77" s="897"/>
      <c r="JYK77" s="513"/>
      <c r="JYL77" s="513"/>
      <c r="JYM77" s="513"/>
      <c r="JYN77" s="287"/>
      <c r="JYO77" s="287"/>
      <c r="JYP77" s="287"/>
      <c r="JYQ77" s="287"/>
      <c r="JYR77" s="287"/>
      <c r="JYS77" s="287"/>
      <c r="JYT77" s="897"/>
      <c r="JYU77" s="513"/>
      <c r="JYV77" s="513"/>
      <c r="JYW77" s="513"/>
      <c r="JYX77" s="287"/>
      <c r="JYY77" s="287"/>
      <c r="JYZ77" s="287"/>
      <c r="JZA77" s="287"/>
      <c r="JZB77" s="287"/>
      <c r="JZC77" s="287"/>
      <c r="JZD77" s="897"/>
      <c r="JZE77" s="513"/>
      <c r="JZF77" s="513"/>
      <c r="JZG77" s="513"/>
      <c r="JZH77" s="287"/>
      <c r="JZI77" s="287"/>
      <c r="JZJ77" s="287"/>
      <c r="JZK77" s="287"/>
      <c r="JZL77" s="287"/>
      <c r="JZM77" s="287"/>
      <c r="JZN77" s="897"/>
      <c r="JZO77" s="513"/>
      <c r="JZP77" s="513"/>
      <c r="JZQ77" s="513"/>
      <c r="JZR77" s="287"/>
      <c r="JZS77" s="287"/>
      <c r="JZT77" s="287"/>
      <c r="JZU77" s="287"/>
      <c r="JZV77" s="287"/>
      <c r="JZW77" s="287"/>
      <c r="JZX77" s="897"/>
      <c r="JZY77" s="513"/>
      <c r="JZZ77" s="513"/>
      <c r="KAA77" s="513"/>
      <c r="KAB77" s="287"/>
      <c r="KAC77" s="287"/>
      <c r="KAD77" s="287"/>
      <c r="KAE77" s="287"/>
      <c r="KAF77" s="287"/>
      <c r="KAG77" s="287"/>
      <c r="KAH77" s="897"/>
      <c r="KAI77" s="513"/>
      <c r="KAJ77" s="513"/>
      <c r="KAK77" s="513"/>
      <c r="KAL77" s="287"/>
      <c r="KAM77" s="287"/>
      <c r="KAN77" s="287"/>
      <c r="KAO77" s="287"/>
      <c r="KAP77" s="287"/>
      <c r="KAQ77" s="287"/>
      <c r="KAR77" s="897"/>
      <c r="KAS77" s="513"/>
      <c r="KAT77" s="513"/>
      <c r="KAU77" s="513"/>
      <c r="KAV77" s="287"/>
      <c r="KAW77" s="287"/>
      <c r="KAX77" s="287"/>
      <c r="KAY77" s="287"/>
      <c r="KAZ77" s="287"/>
      <c r="KBA77" s="287"/>
      <c r="KBB77" s="897"/>
      <c r="KBC77" s="513"/>
      <c r="KBD77" s="513"/>
      <c r="KBE77" s="513"/>
      <c r="KBF77" s="287"/>
      <c r="KBG77" s="287"/>
      <c r="KBH77" s="287"/>
      <c r="KBI77" s="287"/>
      <c r="KBJ77" s="287"/>
      <c r="KBK77" s="287"/>
      <c r="KBL77" s="897"/>
      <c r="KBM77" s="513"/>
      <c r="KBN77" s="513"/>
      <c r="KBO77" s="513"/>
      <c r="KBP77" s="287"/>
      <c r="KBQ77" s="287"/>
      <c r="KBR77" s="287"/>
      <c r="KBS77" s="287"/>
      <c r="KBT77" s="287"/>
      <c r="KBU77" s="287"/>
      <c r="KBV77" s="897"/>
      <c r="KBW77" s="513"/>
      <c r="KBX77" s="513"/>
      <c r="KBY77" s="513"/>
      <c r="KBZ77" s="287"/>
      <c r="KCA77" s="287"/>
      <c r="KCB77" s="287"/>
      <c r="KCC77" s="287"/>
      <c r="KCD77" s="287"/>
      <c r="KCE77" s="287"/>
      <c r="KCF77" s="897"/>
      <c r="KCG77" s="513"/>
      <c r="KCH77" s="513"/>
      <c r="KCI77" s="513"/>
      <c r="KCJ77" s="287"/>
      <c r="KCK77" s="287"/>
      <c r="KCL77" s="287"/>
      <c r="KCM77" s="287"/>
      <c r="KCN77" s="287"/>
      <c r="KCO77" s="287"/>
      <c r="KCP77" s="897"/>
      <c r="KCQ77" s="513"/>
      <c r="KCR77" s="513"/>
      <c r="KCS77" s="513"/>
      <c r="KCT77" s="287"/>
      <c r="KCU77" s="287"/>
      <c r="KCV77" s="287"/>
      <c r="KCW77" s="287"/>
      <c r="KCX77" s="287"/>
      <c r="KCY77" s="287"/>
      <c r="KCZ77" s="897"/>
      <c r="KDA77" s="513"/>
      <c r="KDB77" s="513"/>
      <c r="KDC77" s="513"/>
      <c r="KDD77" s="287"/>
      <c r="KDE77" s="287"/>
      <c r="KDF77" s="287"/>
      <c r="KDG77" s="287"/>
      <c r="KDH77" s="287"/>
      <c r="KDI77" s="287"/>
      <c r="KDJ77" s="897"/>
      <c r="KDK77" s="513"/>
      <c r="KDL77" s="513"/>
      <c r="KDM77" s="513"/>
      <c r="KDN77" s="287"/>
      <c r="KDO77" s="287"/>
      <c r="KDP77" s="287"/>
      <c r="KDQ77" s="287"/>
      <c r="KDR77" s="287"/>
      <c r="KDS77" s="287"/>
      <c r="KDT77" s="897"/>
      <c r="KDU77" s="513"/>
      <c r="KDV77" s="513"/>
      <c r="KDW77" s="513"/>
      <c r="KDX77" s="287"/>
      <c r="KDY77" s="287"/>
      <c r="KDZ77" s="287"/>
      <c r="KEA77" s="287"/>
      <c r="KEB77" s="287"/>
      <c r="KEC77" s="287"/>
      <c r="KED77" s="897"/>
      <c r="KEE77" s="513"/>
      <c r="KEF77" s="513"/>
      <c r="KEG77" s="513"/>
      <c r="KEH77" s="287"/>
      <c r="KEI77" s="287"/>
      <c r="KEJ77" s="287"/>
      <c r="KEK77" s="287"/>
      <c r="KEL77" s="287"/>
      <c r="KEM77" s="287"/>
      <c r="KEN77" s="897"/>
      <c r="KEO77" s="513"/>
      <c r="KEP77" s="513"/>
      <c r="KEQ77" s="513"/>
      <c r="KER77" s="287"/>
      <c r="KES77" s="287"/>
      <c r="KET77" s="287"/>
      <c r="KEU77" s="287"/>
      <c r="KEV77" s="287"/>
      <c r="KEW77" s="287"/>
      <c r="KEX77" s="897"/>
      <c r="KEY77" s="513"/>
      <c r="KEZ77" s="513"/>
      <c r="KFA77" s="513"/>
      <c r="KFB77" s="287"/>
      <c r="KFC77" s="287"/>
      <c r="KFD77" s="287"/>
      <c r="KFE77" s="287"/>
      <c r="KFF77" s="287"/>
      <c r="KFG77" s="287"/>
      <c r="KFH77" s="897"/>
      <c r="KFI77" s="513"/>
      <c r="KFJ77" s="513"/>
      <c r="KFK77" s="513"/>
      <c r="KFL77" s="287"/>
      <c r="KFM77" s="287"/>
      <c r="KFN77" s="287"/>
      <c r="KFO77" s="287"/>
      <c r="KFP77" s="287"/>
      <c r="KFQ77" s="287"/>
      <c r="KFR77" s="897"/>
      <c r="KFS77" s="513"/>
      <c r="KFT77" s="513"/>
      <c r="KFU77" s="513"/>
      <c r="KFV77" s="287"/>
      <c r="KFW77" s="287"/>
      <c r="KFX77" s="287"/>
      <c r="KFY77" s="287"/>
      <c r="KFZ77" s="287"/>
      <c r="KGA77" s="287"/>
      <c r="KGB77" s="897"/>
      <c r="KGC77" s="513"/>
      <c r="KGD77" s="513"/>
      <c r="KGE77" s="513"/>
      <c r="KGF77" s="287"/>
      <c r="KGG77" s="287"/>
      <c r="KGH77" s="287"/>
      <c r="KGI77" s="287"/>
      <c r="KGJ77" s="287"/>
      <c r="KGK77" s="287"/>
      <c r="KGL77" s="897"/>
      <c r="KGM77" s="513"/>
      <c r="KGN77" s="513"/>
      <c r="KGO77" s="513"/>
      <c r="KGP77" s="287"/>
      <c r="KGQ77" s="287"/>
      <c r="KGR77" s="287"/>
      <c r="KGS77" s="287"/>
      <c r="KGT77" s="287"/>
      <c r="KGU77" s="287"/>
      <c r="KGV77" s="897"/>
      <c r="KGW77" s="513"/>
      <c r="KGX77" s="513"/>
      <c r="KGY77" s="513"/>
      <c r="KGZ77" s="287"/>
      <c r="KHA77" s="287"/>
      <c r="KHB77" s="287"/>
      <c r="KHC77" s="287"/>
      <c r="KHD77" s="287"/>
      <c r="KHE77" s="287"/>
      <c r="KHF77" s="897"/>
      <c r="KHG77" s="513"/>
      <c r="KHH77" s="513"/>
      <c r="KHI77" s="513"/>
      <c r="KHJ77" s="287"/>
      <c r="KHK77" s="287"/>
      <c r="KHL77" s="287"/>
      <c r="KHM77" s="287"/>
      <c r="KHN77" s="287"/>
      <c r="KHO77" s="287"/>
      <c r="KHP77" s="897"/>
      <c r="KHQ77" s="513"/>
      <c r="KHR77" s="513"/>
      <c r="KHS77" s="513"/>
      <c r="KHT77" s="287"/>
      <c r="KHU77" s="287"/>
      <c r="KHV77" s="287"/>
      <c r="KHW77" s="287"/>
      <c r="KHX77" s="287"/>
      <c r="KHY77" s="287"/>
      <c r="KHZ77" s="897"/>
      <c r="KIA77" s="513"/>
      <c r="KIB77" s="513"/>
      <c r="KIC77" s="513"/>
      <c r="KID77" s="287"/>
      <c r="KIE77" s="287"/>
      <c r="KIF77" s="287"/>
      <c r="KIG77" s="287"/>
      <c r="KIH77" s="287"/>
      <c r="KII77" s="287"/>
      <c r="KIJ77" s="897"/>
      <c r="KIK77" s="513"/>
      <c r="KIL77" s="513"/>
      <c r="KIM77" s="513"/>
      <c r="KIN77" s="287"/>
      <c r="KIO77" s="287"/>
      <c r="KIP77" s="287"/>
      <c r="KIQ77" s="287"/>
      <c r="KIR77" s="287"/>
      <c r="KIS77" s="287"/>
      <c r="KIT77" s="897"/>
      <c r="KIU77" s="513"/>
      <c r="KIV77" s="513"/>
      <c r="KIW77" s="513"/>
      <c r="KIX77" s="287"/>
      <c r="KIY77" s="287"/>
      <c r="KIZ77" s="287"/>
      <c r="KJA77" s="287"/>
      <c r="KJB77" s="287"/>
      <c r="KJC77" s="287"/>
      <c r="KJD77" s="897"/>
      <c r="KJE77" s="513"/>
      <c r="KJF77" s="513"/>
      <c r="KJG77" s="513"/>
      <c r="KJH77" s="287"/>
      <c r="KJI77" s="287"/>
      <c r="KJJ77" s="287"/>
      <c r="KJK77" s="287"/>
      <c r="KJL77" s="287"/>
      <c r="KJM77" s="287"/>
      <c r="KJN77" s="897"/>
      <c r="KJO77" s="513"/>
      <c r="KJP77" s="513"/>
      <c r="KJQ77" s="513"/>
      <c r="KJR77" s="287"/>
      <c r="KJS77" s="287"/>
      <c r="KJT77" s="287"/>
      <c r="KJU77" s="287"/>
      <c r="KJV77" s="287"/>
      <c r="KJW77" s="287"/>
      <c r="KJX77" s="897"/>
      <c r="KJY77" s="513"/>
      <c r="KJZ77" s="513"/>
      <c r="KKA77" s="513"/>
      <c r="KKB77" s="287"/>
      <c r="KKC77" s="287"/>
      <c r="KKD77" s="287"/>
      <c r="KKE77" s="287"/>
      <c r="KKF77" s="287"/>
      <c r="KKG77" s="287"/>
      <c r="KKH77" s="897"/>
      <c r="KKI77" s="513"/>
      <c r="KKJ77" s="513"/>
      <c r="KKK77" s="513"/>
      <c r="KKL77" s="287"/>
      <c r="KKM77" s="287"/>
      <c r="KKN77" s="287"/>
      <c r="KKO77" s="287"/>
      <c r="KKP77" s="287"/>
      <c r="KKQ77" s="287"/>
      <c r="KKR77" s="897"/>
      <c r="KKS77" s="513"/>
      <c r="KKT77" s="513"/>
      <c r="KKU77" s="513"/>
      <c r="KKV77" s="287"/>
      <c r="KKW77" s="287"/>
      <c r="KKX77" s="287"/>
      <c r="KKY77" s="287"/>
      <c r="KKZ77" s="287"/>
      <c r="KLA77" s="287"/>
      <c r="KLB77" s="897"/>
      <c r="KLC77" s="513"/>
      <c r="KLD77" s="513"/>
      <c r="KLE77" s="513"/>
      <c r="KLF77" s="287"/>
      <c r="KLG77" s="287"/>
      <c r="KLH77" s="287"/>
      <c r="KLI77" s="287"/>
      <c r="KLJ77" s="287"/>
      <c r="KLK77" s="287"/>
      <c r="KLL77" s="897"/>
      <c r="KLM77" s="513"/>
      <c r="KLN77" s="513"/>
      <c r="KLO77" s="513"/>
      <c r="KLP77" s="287"/>
      <c r="KLQ77" s="287"/>
      <c r="KLR77" s="287"/>
      <c r="KLS77" s="287"/>
      <c r="KLT77" s="287"/>
      <c r="KLU77" s="287"/>
      <c r="KLV77" s="897"/>
      <c r="KLW77" s="513"/>
      <c r="KLX77" s="513"/>
      <c r="KLY77" s="513"/>
      <c r="KLZ77" s="287"/>
      <c r="KMA77" s="287"/>
      <c r="KMB77" s="287"/>
      <c r="KMC77" s="287"/>
      <c r="KMD77" s="287"/>
      <c r="KME77" s="287"/>
      <c r="KMF77" s="897"/>
      <c r="KMG77" s="513"/>
      <c r="KMH77" s="513"/>
      <c r="KMI77" s="513"/>
      <c r="KMJ77" s="287"/>
      <c r="KMK77" s="287"/>
      <c r="KML77" s="287"/>
      <c r="KMM77" s="287"/>
      <c r="KMN77" s="287"/>
      <c r="KMO77" s="287"/>
      <c r="KMP77" s="897"/>
      <c r="KMQ77" s="513"/>
      <c r="KMR77" s="513"/>
      <c r="KMS77" s="513"/>
      <c r="KMT77" s="287"/>
      <c r="KMU77" s="287"/>
      <c r="KMV77" s="287"/>
      <c r="KMW77" s="287"/>
      <c r="KMX77" s="287"/>
      <c r="KMY77" s="287"/>
      <c r="KMZ77" s="897"/>
      <c r="KNA77" s="513"/>
      <c r="KNB77" s="513"/>
      <c r="KNC77" s="513"/>
      <c r="KND77" s="287"/>
      <c r="KNE77" s="287"/>
      <c r="KNF77" s="287"/>
      <c r="KNG77" s="287"/>
      <c r="KNH77" s="287"/>
      <c r="KNI77" s="287"/>
      <c r="KNJ77" s="897"/>
      <c r="KNK77" s="513"/>
      <c r="KNL77" s="513"/>
      <c r="KNM77" s="513"/>
      <c r="KNN77" s="287"/>
      <c r="KNO77" s="287"/>
      <c r="KNP77" s="287"/>
      <c r="KNQ77" s="287"/>
      <c r="KNR77" s="287"/>
      <c r="KNS77" s="287"/>
      <c r="KNT77" s="897"/>
      <c r="KNU77" s="513"/>
      <c r="KNV77" s="513"/>
      <c r="KNW77" s="513"/>
      <c r="KNX77" s="287"/>
      <c r="KNY77" s="287"/>
      <c r="KNZ77" s="287"/>
      <c r="KOA77" s="287"/>
      <c r="KOB77" s="287"/>
      <c r="KOC77" s="287"/>
      <c r="KOD77" s="897"/>
      <c r="KOE77" s="513"/>
      <c r="KOF77" s="513"/>
      <c r="KOG77" s="513"/>
      <c r="KOH77" s="287"/>
      <c r="KOI77" s="287"/>
      <c r="KOJ77" s="287"/>
      <c r="KOK77" s="287"/>
      <c r="KOL77" s="287"/>
      <c r="KOM77" s="287"/>
      <c r="KON77" s="897"/>
      <c r="KOO77" s="513"/>
      <c r="KOP77" s="513"/>
      <c r="KOQ77" s="513"/>
      <c r="KOR77" s="287"/>
      <c r="KOS77" s="287"/>
      <c r="KOT77" s="287"/>
      <c r="KOU77" s="287"/>
      <c r="KOV77" s="287"/>
      <c r="KOW77" s="287"/>
      <c r="KOX77" s="897"/>
      <c r="KOY77" s="513"/>
      <c r="KOZ77" s="513"/>
      <c r="KPA77" s="513"/>
      <c r="KPB77" s="287"/>
      <c r="KPC77" s="287"/>
      <c r="KPD77" s="287"/>
      <c r="KPE77" s="287"/>
      <c r="KPF77" s="287"/>
      <c r="KPG77" s="287"/>
      <c r="KPH77" s="897"/>
      <c r="KPI77" s="513"/>
      <c r="KPJ77" s="513"/>
      <c r="KPK77" s="513"/>
      <c r="KPL77" s="287"/>
      <c r="KPM77" s="287"/>
      <c r="KPN77" s="287"/>
      <c r="KPO77" s="287"/>
      <c r="KPP77" s="287"/>
      <c r="KPQ77" s="287"/>
      <c r="KPR77" s="897"/>
      <c r="KPS77" s="513"/>
      <c r="KPT77" s="513"/>
      <c r="KPU77" s="513"/>
      <c r="KPV77" s="287"/>
      <c r="KPW77" s="287"/>
      <c r="KPX77" s="287"/>
      <c r="KPY77" s="287"/>
      <c r="KPZ77" s="287"/>
      <c r="KQA77" s="287"/>
      <c r="KQB77" s="897"/>
      <c r="KQC77" s="513"/>
      <c r="KQD77" s="513"/>
      <c r="KQE77" s="513"/>
      <c r="KQF77" s="287"/>
      <c r="KQG77" s="287"/>
      <c r="KQH77" s="287"/>
      <c r="KQI77" s="287"/>
      <c r="KQJ77" s="287"/>
      <c r="KQK77" s="287"/>
      <c r="KQL77" s="897"/>
      <c r="KQM77" s="513"/>
      <c r="KQN77" s="513"/>
      <c r="KQO77" s="513"/>
      <c r="KQP77" s="287"/>
      <c r="KQQ77" s="287"/>
      <c r="KQR77" s="287"/>
      <c r="KQS77" s="287"/>
      <c r="KQT77" s="287"/>
      <c r="KQU77" s="287"/>
      <c r="KQV77" s="897"/>
      <c r="KQW77" s="513"/>
      <c r="KQX77" s="513"/>
      <c r="KQY77" s="513"/>
      <c r="KQZ77" s="287"/>
      <c r="KRA77" s="287"/>
      <c r="KRB77" s="287"/>
      <c r="KRC77" s="287"/>
      <c r="KRD77" s="287"/>
      <c r="KRE77" s="287"/>
      <c r="KRF77" s="897"/>
      <c r="KRG77" s="513"/>
      <c r="KRH77" s="513"/>
      <c r="KRI77" s="513"/>
      <c r="KRJ77" s="287"/>
      <c r="KRK77" s="287"/>
      <c r="KRL77" s="287"/>
      <c r="KRM77" s="287"/>
      <c r="KRN77" s="287"/>
      <c r="KRO77" s="287"/>
      <c r="KRP77" s="897"/>
      <c r="KRQ77" s="513"/>
      <c r="KRR77" s="513"/>
      <c r="KRS77" s="513"/>
      <c r="KRT77" s="287"/>
      <c r="KRU77" s="287"/>
      <c r="KRV77" s="287"/>
      <c r="KRW77" s="287"/>
      <c r="KRX77" s="287"/>
      <c r="KRY77" s="287"/>
      <c r="KRZ77" s="897"/>
      <c r="KSA77" s="513"/>
      <c r="KSB77" s="513"/>
      <c r="KSC77" s="513"/>
      <c r="KSD77" s="287"/>
      <c r="KSE77" s="287"/>
      <c r="KSF77" s="287"/>
      <c r="KSG77" s="287"/>
      <c r="KSH77" s="287"/>
      <c r="KSI77" s="287"/>
      <c r="KSJ77" s="897"/>
      <c r="KSK77" s="513"/>
      <c r="KSL77" s="513"/>
      <c r="KSM77" s="513"/>
      <c r="KSN77" s="287"/>
      <c r="KSO77" s="287"/>
      <c r="KSP77" s="287"/>
      <c r="KSQ77" s="287"/>
      <c r="KSR77" s="287"/>
      <c r="KSS77" s="287"/>
      <c r="KST77" s="897"/>
      <c r="KSU77" s="513"/>
      <c r="KSV77" s="513"/>
      <c r="KSW77" s="513"/>
      <c r="KSX77" s="287"/>
      <c r="KSY77" s="287"/>
      <c r="KSZ77" s="287"/>
      <c r="KTA77" s="287"/>
      <c r="KTB77" s="287"/>
      <c r="KTC77" s="287"/>
      <c r="KTD77" s="897"/>
      <c r="KTE77" s="513"/>
      <c r="KTF77" s="513"/>
      <c r="KTG77" s="513"/>
      <c r="KTH77" s="287"/>
      <c r="KTI77" s="287"/>
      <c r="KTJ77" s="287"/>
      <c r="KTK77" s="287"/>
      <c r="KTL77" s="287"/>
      <c r="KTM77" s="287"/>
      <c r="KTN77" s="897"/>
      <c r="KTO77" s="513"/>
      <c r="KTP77" s="513"/>
      <c r="KTQ77" s="513"/>
      <c r="KTR77" s="287"/>
      <c r="KTS77" s="287"/>
      <c r="KTT77" s="287"/>
      <c r="KTU77" s="287"/>
      <c r="KTV77" s="287"/>
      <c r="KTW77" s="287"/>
      <c r="KTX77" s="897"/>
      <c r="KTY77" s="513"/>
      <c r="KTZ77" s="513"/>
      <c r="KUA77" s="513"/>
      <c r="KUB77" s="287"/>
      <c r="KUC77" s="287"/>
      <c r="KUD77" s="287"/>
      <c r="KUE77" s="287"/>
      <c r="KUF77" s="287"/>
      <c r="KUG77" s="287"/>
      <c r="KUH77" s="897"/>
      <c r="KUI77" s="513"/>
      <c r="KUJ77" s="513"/>
      <c r="KUK77" s="513"/>
      <c r="KUL77" s="287"/>
      <c r="KUM77" s="287"/>
      <c r="KUN77" s="287"/>
      <c r="KUO77" s="287"/>
      <c r="KUP77" s="287"/>
      <c r="KUQ77" s="287"/>
      <c r="KUR77" s="897"/>
      <c r="KUS77" s="513"/>
      <c r="KUT77" s="513"/>
      <c r="KUU77" s="513"/>
      <c r="KUV77" s="287"/>
      <c r="KUW77" s="287"/>
      <c r="KUX77" s="287"/>
      <c r="KUY77" s="287"/>
      <c r="KUZ77" s="287"/>
      <c r="KVA77" s="287"/>
      <c r="KVB77" s="897"/>
      <c r="KVC77" s="513"/>
      <c r="KVD77" s="513"/>
      <c r="KVE77" s="513"/>
      <c r="KVF77" s="287"/>
      <c r="KVG77" s="287"/>
      <c r="KVH77" s="287"/>
      <c r="KVI77" s="287"/>
      <c r="KVJ77" s="287"/>
      <c r="KVK77" s="287"/>
      <c r="KVL77" s="897"/>
      <c r="KVM77" s="513"/>
      <c r="KVN77" s="513"/>
      <c r="KVO77" s="513"/>
      <c r="KVP77" s="287"/>
      <c r="KVQ77" s="287"/>
      <c r="KVR77" s="287"/>
      <c r="KVS77" s="287"/>
      <c r="KVT77" s="287"/>
      <c r="KVU77" s="287"/>
      <c r="KVV77" s="897"/>
      <c r="KVW77" s="513"/>
      <c r="KVX77" s="513"/>
      <c r="KVY77" s="513"/>
      <c r="KVZ77" s="287"/>
      <c r="KWA77" s="287"/>
      <c r="KWB77" s="287"/>
      <c r="KWC77" s="287"/>
      <c r="KWD77" s="287"/>
      <c r="KWE77" s="287"/>
      <c r="KWF77" s="897"/>
      <c r="KWG77" s="513"/>
      <c r="KWH77" s="513"/>
      <c r="KWI77" s="513"/>
      <c r="KWJ77" s="287"/>
      <c r="KWK77" s="287"/>
      <c r="KWL77" s="287"/>
      <c r="KWM77" s="287"/>
      <c r="KWN77" s="287"/>
      <c r="KWO77" s="287"/>
      <c r="KWP77" s="897"/>
      <c r="KWQ77" s="513"/>
      <c r="KWR77" s="513"/>
      <c r="KWS77" s="513"/>
      <c r="KWT77" s="287"/>
      <c r="KWU77" s="287"/>
      <c r="KWV77" s="287"/>
      <c r="KWW77" s="287"/>
      <c r="KWX77" s="287"/>
      <c r="KWY77" s="287"/>
      <c r="KWZ77" s="897"/>
      <c r="KXA77" s="513"/>
      <c r="KXB77" s="513"/>
      <c r="KXC77" s="513"/>
      <c r="KXD77" s="287"/>
      <c r="KXE77" s="287"/>
      <c r="KXF77" s="287"/>
      <c r="KXG77" s="287"/>
      <c r="KXH77" s="287"/>
      <c r="KXI77" s="287"/>
      <c r="KXJ77" s="897"/>
      <c r="KXK77" s="513"/>
      <c r="KXL77" s="513"/>
      <c r="KXM77" s="513"/>
      <c r="KXN77" s="287"/>
      <c r="KXO77" s="287"/>
      <c r="KXP77" s="287"/>
      <c r="KXQ77" s="287"/>
      <c r="KXR77" s="287"/>
      <c r="KXS77" s="287"/>
      <c r="KXT77" s="897"/>
      <c r="KXU77" s="513"/>
      <c r="KXV77" s="513"/>
      <c r="KXW77" s="513"/>
      <c r="KXX77" s="287"/>
      <c r="KXY77" s="287"/>
      <c r="KXZ77" s="287"/>
      <c r="KYA77" s="287"/>
      <c r="KYB77" s="287"/>
      <c r="KYC77" s="287"/>
      <c r="KYD77" s="897"/>
      <c r="KYE77" s="513"/>
      <c r="KYF77" s="513"/>
      <c r="KYG77" s="513"/>
      <c r="KYH77" s="287"/>
      <c r="KYI77" s="287"/>
      <c r="KYJ77" s="287"/>
      <c r="KYK77" s="287"/>
      <c r="KYL77" s="287"/>
      <c r="KYM77" s="287"/>
      <c r="KYN77" s="897"/>
      <c r="KYO77" s="513"/>
      <c r="KYP77" s="513"/>
      <c r="KYQ77" s="513"/>
      <c r="KYR77" s="287"/>
      <c r="KYS77" s="287"/>
      <c r="KYT77" s="287"/>
      <c r="KYU77" s="287"/>
      <c r="KYV77" s="287"/>
      <c r="KYW77" s="287"/>
      <c r="KYX77" s="897"/>
      <c r="KYY77" s="513"/>
      <c r="KYZ77" s="513"/>
      <c r="KZA77" s="513"/>
      <c r="KZB77" s="287"/>
      <c r="KZC77" s="287"/>
      <c r="KZD77" s="287"/>
      <c r="KZE77" s="287"/>
      <c r="KZF77" s="287"/>
      <c r="KZG77" s="287"/>
      <c r="KZH77" s="897"/>
      <c r="KZI77" s="513"/>
      <c r="KZJ77" s="513"/>
      <c r="KZK77" s="513"/>
      <c r="KZL77" s="287"/>
      <c r="KZM77" s="287"/>
      <c r="KZN77" s="287"/>
      <c r="KZO77" s="287"/>
      <c r="KZP77" s="287"/>
      <c r="KZQ77" s="287"/>
      <c r="KZR77" s="897"/>
      <c r="KZS77" s="513"/>
      <c r="KZT77" s="513"/>
      <c r="KZU77" s="513"/>
      <c r="KZV77" s="287"/>
      <c r="KZW77" s="287"/>
      <c r="KZX77" s="287"/>
      <c r="KZY77" s="287"/>
      <c r="KZZ77" s="287"/>
      <c r="LAA77" s="287"/>
      <c r="LAB77" s="897"/>
      <c r="LAC77" s="513"/>
      <c r="LAD77" s="513"/>
      <c r="LAE77" s="513"/>
      <c r="LAF77" s="287"/>
      <c r="LAG77" s="287"/>
      <c r="LAH77" s="287"/>
      <c r="LAI77" s="287"/>
      <c r="LAJ77" s="287"/>
      <c r="LAK77" s="287"/>
      <c r="LAL77" s="897"/>
      <c r="LAM77" s="513"/>
      <c r="LAN77" s="513"/>
      <c r="LAO77" s="513"/>
      <c r="LAP77" s="287"/>
      <c r="LAQ77" s="287"/>
      <c r="LAR77" s="287"/>
      <c r="LAS77" s="287"/>
      <c r="LAT77" s="287"/>
      <c r="LAU77" s="287"/>
      <c r="LAV77" s="897"/>
      <c r="LAW77" s="513"/>
      <c r="LAX77" s="513"/>
      <c r="LAY77" s="513"/>
      <c r="LAZ77" s="287"/>
      <c r="LBA77" s="287"/>
      <c r="LBB77" s="287"/>
      <c r="LBC77" s="287"/>
      <c r="LBD77" s="287"/>
      <c r="LBE77" s="287"/>
      <c r="LBF77" s="897"/>
      <c r="LBG77" s="513"/>
      <c r="LBH77" s="513"/>
      <c r="LBI77" s="513"/>
      <c r="LBJ77" s="287"/>
      <c r="LBK77" s="287"/>
      <c r="LBL77" s="287"/>
      <c r="LBM77" s="287"/>
      <c r="LBN77" s="287"/>
      <c r="LBO77" s="287"/>
      <c r="LBP77" s="897"/>
      <c r="LBQ77" s="513"/>
      <c r="LBR77" s="513"/>
      <c r="LBS77" s="513"/>
      <c r="LBT77" s="287"/>
      <c r="LBU77" s="287"/>
      <c r="LBV77" s="287"/>
      <c r="LBW77" s="287"/>
      <c r="LBX77" s="287"/>
      <c r="LBY77" s="287"/>
      <c r="LBZ77" s="897"/>
      <c r="LCA77" s="513"/>
      <c r="LCB77" s="513"/>
      <c r="LCC77" s="513"/>
      <c r="LCD77" s="287"/>
      <c r="LCE77" s="287"/>
      <c r="LCF77" s="287"/>
      <c r="LCG77" s="287"/>
      <c r="LCH77" s="287"/>
      <c r="LCI77" s="287"/>
      <c r="LCJ77" s="897"/>
      <c r="LCK77" s="513"/>
      <c r="LCL77" s="513"/>
      <c r="LCM77" s="513"/>
      <c r="LCN77" s="287"/>
      <c r="LCO77" s="287"/>
      <c r="LCP77" s="287"/>
      <c r="LCQ77" s="287"/>
      <c r="LCR77" s="287"/>
      <c r="LCS77" s="287"/>
      <c r="LCT77" s="897"/>
      <c r="LCU77" s="513"/>
      <c r="LCV77" s="513"/>
      <c r="LCW77" s="513"/>
      <c r="LCX77" s="287"/>
      <c r="LCY77" s="287"/>
      <c r="LCZ77" s="287"/>
      <c r="LDA77" s="287"/>
      <c r="LDB77" s="287"/>
      <c r="LDC77" s="287"/>
      <c r="LDD77" s="897"/>
      <c r="LDE77" s="513"/>
      <c r="LDF77" s="513"/>
      <c r="LDG77" s="513"/>
      <c r="LDH77" s="287"/>
      <c r="LDI77" s="287"/>
      <c r="LDJ77" s="287"/>
      <c r="LDK77" s="287"/>
      <c r="LDL77" s="287"/>
      <c r="LDM77" s="287"/>
      <c r="LDN77" s="897"/>
      <c r="LDO77" s="513"/>
      <c r="LDP77" s="513"/>
      <c r="LDQ77" s="513"/>
      <c r="LDR77" s="287"/>
      <c r="LDS77" s="287"/>
      <c r="LDT77" s="287"/>
      <c r="LDU77" s="287"/>
      <c r="LDV77" s="287"/>
      <c r="LDW77" s="287"/>
      <c r="LDX77" s="897"/>
      <c r="LDY77" s="513"/>
      <c r="LDZ77" s="513"/>
      <c r="LEA77" s="513"/>
      <c r="LEB77" s="287"/>
      <c r="LEC77" s="287"/>
      <c r="LED77" s="287"/>
      <c r="LEE77" s="287"/>
      <c r="LEF77" s="287"/>
      <c r="LEG77" s="287"/>
      <c r="LEH77" s="897"/>
      <c r="LEI77" s="513"/>
      <c r="LEJ77" s="513"/>
      <c r="LEK77" s="513"/>
      <c r="LEL77" s="287"/>
      <c r="LEM77" s="287"/>
      <c r="LEN77" s="287"/>
      <c r="LEO77" s="287"/>
      <c r="LEP77" s="287"/>
      <c r="LEQ77" s="287"/>
      <c r="LER77" s="897"/>
      <c r="LES77" s="513"/>
      <c r="LET77" s="513"/>
      <c r="LEU77" s="513"/>
      <c r="LEV77" s="287"/>
      <c r="LEW77" s="287"/>
      <c r="LEX77" s="287"/>
      <c r="LEY77" s="287"/>
      <c r="LEZ77" s="287"/>
      <c r="LFA77" s="287"/>
      <c r="LFB77" s="897"/>
      <c r="LFC77" s="513"/>
      <c r="LFD77" s="513"/>
      <c r="LFE77" s="513"/>
      <c r="LFF77" s="287"/>
      <c r="LFG77" s="287"/>
      <c r="LFH77" s="287"/>
      <c r="LFI77" s="287"/>
      <c r="LFJ77" s="287"/>
      <c r="LFK77" s="287"/>
      <c r="LFL77" s="897"/>
      <c r="LFM77" s="513"/>
      <c r="LFN77" s="513"/>
      <c r="LFO77" s="513"/>
      <c r="LFP77" s="287"/>
      <c r="LFQ77" s="287"/>
      <c r="LFR77" s="287"/>
      <c r="LFS77" s="287"/>
      <c r="LFT77" s="287"/>
      <c r="LFU77" s="287"/>
      <c r="LFV77" s="897"/>
      <c r="LFW77" s="513"/>
      <c r="LFX77" s="513"/>
      <c r="LFY77" s="513"/>
      <c r="LFZ77" s="287"/>
      <c r="LGA77" s="287"/>
      <c r="LGB77" s="287"/>
      <c r="LGC77" s="287"/>
      <c r="LGD77" s="287"/>
      <c r="LGE77" s="287"/>
      <c r="LGF77" s="897"/>
      <c r="LGG77" s="513"/>
      <c r="LGH77" s="513"/>
      <c r="LGI77" s="513"/>
      <c r="LGJ77" s="287"/>
      <c r="LGK77" s="287"/>
      <c r="LGL77" s="287"/>
      <c r="LGM77" s="287"/>
      <c r="LGN77" s="287"/>
      <c r="LGO77" s="287"/>
      <c r="LGP77" s="897"/>
      <c r="LGQ77" s="513"/>
      <c r="LGR77" s="513"/>
      <c r="LGS77" s="513"/>
      <c r="LGT77" s="287"/>
      <c r="LGU77" s="287"/>
      <c r="LGV77" s="287"/>
      <c r="LGW77" s="287"/>
      <c r="LGX77" s="287"/>
      <c r="LGY77" s="287"/>
      <c r="LGZ77" s="897"/>
      <c r="LHA77" s="513"/>
      <c r="LHB77" s="513"/>
      <c r="LHC77" s="513"/>
      <c r="LHD77" s="287"/>
      <c r="LHE77" s="287"/>
      <c r="LHF77" s="287"/>
      <c r="LHG77" s="287"/>
      <c r="LHH77" s="287"/>
      <c r="LHI77" s="287"/>
      <c r="LHJ77" s="897"/>
      <c r="LHK77" s="513"/>
      <c r="LHL77" s="513"/>
      <c r="LHM77" s="513"/>
      <c r="LHN77" s="287"/>
      <c r="LHO77" s="287"/>
      <c r="LHP77" s="287"/>
      <c r="LHQ77" s="287"/>
      <c r="LHR77" s="287"/>
      <c r="LHS77" s="287"/>
      <c r="LHT77" s="897"/>
      <c r="LHU77" s="513"/>
      <c r="LHV77" s="513"/>
      <c r="LHW77" s="513"/>
      <c r="LHX77" s="287"/>
      <c r="LHY77" s="287"/>
      <c r="LHZ77" s="287"/>
      <c r="LIA77" s="287"/>
      <c r="LIB77" s="287"/>
      <c r="LIC77" s="287"/>
      <c r="LID77" s="897"/>
      <c r="LIE77" s="513"/>
      <c r="LIF77" s="513"/>
      <c r="LIG77" s="513"/>
      <c r="LIH77" s="287"/>
      <c r="LII77" s="287"/>
      <c r="LIJ77" s="287"/>
      <c r="LIK77" s="287"/>
      <c r="LIL77" s="287"/>
      <c r="LIM77" s="287"/>
      <c r="LIN77" s="897"/>
      <c r="LIO77" s="513"/>
      <c r="LIP77" s="513"/>
      <c r="LIQ77" s="513"/>
      <c r="LIR77" s="287"/>
      <c r="LIS77" s="287"/>
      <c r="LIT77" s="287"/>
      <c r="LIU77" s="287"/>
      <c r="LIV77" s="287"/>
      <c r="LIW77" s="287"/>
      <c r="LIX77" s="897"/>
      <c r="LIY77" s="513"/>
      <c r="LIZ77" s="513"/>
      <c r="LJA77" s="513"/>
      <c r="LJB77" s="287"/>
      <c r="LJC77" s="287"/>
      <c r="LJD77" s="287"/>
      <c r="LJE77" s="287"/>
      <c r="LJF77" s="287"/>
      <c r="LJG77" s="287"/>
      <c r="LJH77" s="897"/>
      <c r="LJI77" s="513"/>
      <c r="LJJ77" s="513"/>
      <c r="LJK77" s="513"/>
      <c r="LJL77" s="287"/>
      <c r="LJM77" s="287"/>
      <c r="LJN77" s="287"/>
      <c r="LJO77" s="287"/>
      <c r="LJP77" s="287"/>
      <c r="LJQ77" s="287"/>
      <c r="LJR77" s="897"/>
      <c r="LJS77" s="513"/>
      <c r="LJT77" s="513"/>
      <c r="LJU77" s="513"/>
      <c r="LJV77" s="287"/>
      <c r="LJW77" s="287"/>
      <c r="LJX77" s="287"/>
      <c r="LJY77" s="287"/>
      <c r="LJZ77" s="287"/>
      <c r="LKA77" s="287"/>
      <c r="LKB77" s="897"/>
      <c r="LKC77" s="513"/>
      <c r="LKD77" s="513"/>
      <c r="LKE77" s="513"/>
      <c r="LKF77" s="287"/>
      <c r="LKG77" s="287"/>
      <c r="LKH77" s="287"/>
      <c r="LKI77" s="287"/>
      <c r="LKJ77" s="287"/>
      <c r="LKK77" s="287"/>
      <c r="LKL77" s="897"/>
      <c r="LKM77" s="513"/>
      <c r="LKN77" s="513"/>
      <c r="LKO77" s="513"/>
      <c r="LKP77" s="287"/>
      <c r="LKQ77" s="287"/>
      <c r="LKR77" s="287"/>
      <c r="LKS77" s="287"/>
      <c r="LKT77" s="287"/>
      <c r="LKU77" s="287"/>
      <c r="LKV77" s="897"/>
      <c r="LKW77" s="513"/>
      <c r="LKX77" s="513"/>
      <c r="LKY77" s="513"/>
      <c r="LKZ77" s="287"/>
      <c r="LLA77" s="287"/>
      <c r="LLB77" s="287"/>
      <c r="LLC77" s="287"/>
      <c r="LLD77" s="287"/>
      <c r="LLE77" s="287"/>
      <c r="LLF77" s="897"/>
      <c r="LLG77" s="513"/>
      <c r="LLH77" s="513"/>
      <c r="LLI77" s="513"/>
      <c r="LLJ77" s="287"/>
      <c r="LLK77" s="287"/>
      <c r="LLL77" s="287"/>
      <c r="LLM77" s="287"/>
      <c r="LLN77" s="287"/>
      <c r="LLO77" s="287"/>
      <c r="LLP77" s="897"/>
      <c r="LLQ77" s="513"/>
      <c r="LLR77" s="513"/>
      <c r="LLS77" s="513"/>
      <c r="LLT77" s="287"/>
      <c r="LLU77" s="287"/>
      <c r="LLV77" s="287"/>
      <c r="LLW77" s="287"/>
      <c r="LLX77" s="287"/>
      <c r="LLY77" s="287"/>
      <c r="LLZ77" s="897"/>
      <c r="LMA77" s="513"/>
      <c r="LMB77" s="513"/>
      <c r="LMC77" s="513"/>
      <c r="LMD77" s="287"/>
      <c r="LME77" s="287"/>
      <c r="LMF77" s="287"/>
      <c r="LMG77" s="287"/>
      <c r="LMH77" s="287"/>
      <c r="LMI77" s="287"/>
      <c r="LMJ77" s="897"/>
      <c r="LMK77" s="513"/>
      <c r="LML77" s="513"/>
      <c r="LMM77" s="513"/>
      <c r="LMN77" s="287"/>
      <c r="LMO77" s="287"/>
      <c r="LMP77" s="287"/>
      <c r="LMQ77" s="287"/>
      <c r="LMR77" s="287"/>
      <c r="LMS77" s="287"/>
      <c r="LMT77" s="897"/>
      <c r="LMU77" s="513"/>
      <c r="LMV77" s="513"/>
      <c r="LMW77" s="513"/>
      <c r="LMX77" s="287"/>
      <c r="LMY77" s="287"/>
      <c r="LMZ77" s="287"/>
      <c r="LNA77" s="287"/>
      <c r="LNB77" s="287"/>
      <c r="LNC77" s="287"/>
      <c r="LND77" s="897"/>
      <c r="LNE77" s="513"/>
      <c r="LNF77" s="513"/>
      <c r="LNG77" s="513"/>
      <c r="LNH77" s="287"/>
      <c r="LNI77" s="287"/>
      <c r="LNJ77" s="287"/>
      <c r="LNK77" s="287"/>
      <c r="LNL77" s="287"/>
      <c r="LNM77" s="287"/>
      <c r="LNN77" s="897"/>
      <c r="LNO77" s="513"/>
      <c r="LNP77" s="513"/>
      <c r="LNQ77" s="513"/>
      <c r="LNR77" s="287"/>
      <c r="LNS77" s="287"/>
      <c r="LNT77" s="287"/>
      <c r="LNU77" s="287"/>
      <c r="LNV77" s="287"/>
      <c r="LNW77" s="287"/>
      <c r="LNX77" s="897"/>
      <c r="LNY77" s="513"/>
      <c r="LNZ77" s="513"/>
      <c r="LOA77" s="513"/>
      <c r="LOB77" s="287"/>
      <c r="LOC77" s="287"/>
      <c r="LOD77" s="287"/>
      <c r="LOE77" s="287"/>
      <c r="LOF77" s="287"/>
      <c r="LOG77" s="287"/>
      <c r="LOH77" s="897"/>
      <c r="LOI77" s="513"/>
      <c r="LOJ77" s="513"/>
      <c r="LOK77" s="513"/>
      <c r="LOL77" s="287"/>
      <c r="LOM77" s="287"/>
      <c r="LON77" s="287"/>
      <c r="LOO77" s="287"/>
      <c r="LOP77" s="287"/>
      <c r="LOQ77" s="287"/>
      <c r="LOR77" s="897"/>
      <c r="LOS77" s="513"/>
      <c r="LOT77" s="513"/>
      <c r="LOU77" s="513"/>
      <c r="LOV77" s="287"/>
      <c r="LOW77" s="287"/>
      <c r="LOX77" s="287"/>
      <c r="LOY77" s="287"/>
      <c r="LOZ77" s="287"/>
      <c r="LPA77" s="287"/>
      <c r="LPB77" s="897"/>
      <c r="LPC77" s="513"/>
      <c r="LPD77" s="513"/>
      <c r="LPE77" s="513"/>
      <c r="LPF77" s="287"/>
      <c r="LPG77" s="287"/>
      <c r="LPH77" s="287"/>
      <c r="LPI77" s="287"/>
      <c r="LPJ77" s="287"/>
      <c r="LPK77" s="287"/>
      <c r="LPL77" s="897"/>
      <c r="LPM77" s="513"/>
      <c r="LPN77" s="513"/>
      <c r="LPO77" s="513"/>
      <c r="LPP77" s="287"/>
      <c r="LPQ77" s="287"/>
      <c r="LPR77" s="287"/>
      <c r="LPS77" s="287"/>
      <c r="LPT77" s="287"/>
      <c r="LPU77" s="287"/>
      <c r="LPV77" s="897"/>
      <c r="LPW77" s="513"/>
      <c r="LPX77" s="513"/>
      <c r="LPY77" s="513"/>
      <c r="LPZ77" s="287"/>
      <c r="LQA77" s="287"/>
      <c r="LQB77" s="287"/>
      <c r="LQC77" s="287"/>
      <c r="LQD77" s="287"/>
      <c r="LQE77" s="287"/>
      <c r="LQF77" s="897"/>
      <c r="LQG77" s="513"/>
      <c r="LQH77" s="513"/>
      <c r="LQI77" s="513"/>
      <c r="LQJ77" s="287"/>
      <c r="LQK77" s="287"/>
      <c r="LQL77" s="287"/>
      <c r="LQM77" s="287"/>
      <c r="LQN77" s="287"/>
      <c r="LQO77" s="287"/>
      <c r="LQP77" s="897"/>
      <c r="LQQ77" s="513"/>
      <c r="LQR77" s="513"/>
      <c r="LQS77" s="513"/>
      <c r="LQT77" s="287"/>
      <c r="LQU77" s="287"/>
      <c r="LQV77" s="287"/>
      <c r="LQW77" s="287"/>
      <c r="LQX77" s="287"/>
      <c r="LQY77" s="287"/>
      <c r="LQZ77" s="897"/>
      <c r="LRA77" s="513"/>
      <c r="LRB77" s="513"/>
      <c r="LRC77" s="513"/>
      <c r="LRD77" s="287"/>
      <c r="LRE77" s="287"/>
      <c r="LRF77" s="287"/>
      <c r="LRG77" s="287"/>
      <c r="LRH77" s="287"/>
      <c r="LRI77" s="287"/>
      <c r="LRJ77" s="897"/>
      <c r="LRK77" s="513"/>
      <c r="LRL77" s="513"/>
      <c r="LRM77" s="513"/>
      <c r="LRN77" s="287"/>
      <c r="LRO77" s="287"/>
      <c r="LRP77" s="287"/>
      <c r="LRQ77" s="287"/>
      <c r="LRR77" s="287"/>
      <c r="LRS77" s="287"/>
      <c r="LRT77" s="897"/>
      <c r="LRU77" s="513"/>
      <c r="LRV77" s="513"/>
      <c r="LRW77" s="513"/>
      <c r="LRX77" s="287"/>
      <c r="LRY77" s="287"/>
      <c r="LRZ77" s="287"/>
      <c r="LSA77" s="287"/>
      <c r="LSB77" s="287"/>
      <c r="LSC77" s="287"/>
      <c r="LSD77" s="897"/>
      <c r="LSE77" s="513"/>
      <c r="LSF77" s="513"/>
      <c r="LSG77" s="513"/>
      <c r="LSH77" s="287"/>
      <c r="LSI77" s="287"/>
      <c r="LSJ77" s="287"/>
      <c r="LSK77" s="287"/>
      <c r="LSL77" s="287"/>
      <c r="LSM77" s="287"/>
      <c r="LSN77" s="897"/>
      <c r="LSO77" s="513"/>
      <c r="LSP77" s="513"/>
      <c r="LSQ77" s="513"/>
      <c r="LSR77" s="287"/>
      <c r="LSS77" s="287"/>
      <c r="LST77" s="287"/>
      <c r="LSU77" s="287"/>
      <c r="LSV77" s="287"/>
      <c r="LSW77" s="287"/>
      <c r="LSX77" s="897"/>
      <c r="LSY77" s="513"/>
      <c r="LSZ77" s="513"/>
      <c r="LTA77" s="513"/>
      <c r="LTB77" s="287"/>
      <c r="LTC77" s="287"/>
      <c r="LTD77" s="287"/>
      <c r="LTE77" s="287"/>
      <c r="LTF77" s="287"/>
      <c r="LTG77" s="287"/>
      <c r="LTH77" s="897"/>
      <c r="LTI77" s="513"/>
      <c r="LTJ77" s="513"/>
      <c r="LTK77" s="513"/>
      <c r="LTL77" s="287"/>
      <c r="LTM77" s="287"/>
      <c r="LTN77" s="287"/>
      <c r="LTO77" s="287"/>
      <c r="LTP77" s="287"/>
      <c r="LTQ77" s="287"/>
      <c r="LTR77" s="897"/>
      <c r="LTS77" s="513"/>
      <c r="LTT77" s="513"/>
      <c r="LTU77" s="513"/>
      <c r="LTV77" s="287"/>
      <c r="LTW77" s="287"/>
      <c r="LTX77" s="287"/>
      <c r="LTY77" s="287"/>
      <c r="LTZ77" s="287"/>
      <c r="LUA77" s="287"/>
      <c r="LUB77" s="897"/>
      <c r="LUC77" s="513"/>
      <c r="LUD77" s="513"/>
      <c r="LUE77" s="513"/>
      <c r="LUF77" s="287"/>
      <c r="LUG77" s="287"/>
      <c r="LUH77" s="287"/>
      <c r="LUI77" s="287"/>
      <c r="LUJ77" s="287"/>
      <c r="LUK77" s="287"/>
      <c r="LUL77" s="897"/>
      <c r="LUM77" s="513"/>
      <c r="LUN77" s="513"/>
      <c r="LUO77" s="513"/>
      <c r="LUP77" s="287"/>
      <c r="LUQ77" s="287"/>
      <c r="LUR77" s="287"/>
      <c r="LUS77" s="287"/>
      <c r="LUT77" s="287"/>
      <c r="LUU77" s="287"/>
      <c r="LUV77" s="897"/>
      <c r="LUW77" s="513"/>
      <c r="LUX77" s="513"/>
      <c r="LUY77" s="513"/>
      <c r="LUZ77" s="287"/>
      <c r="LVA77" s="287"/>
      <c r="LVB77" s="287"/>
      <c r="LVC77" s="287"/>
      <c r="LVD77" s="287"/>
      <c r="LVE77" s="287"/>
      <c r="LVF77" s="897"/>
      <c r="LVG77" s="513"/>
      <c r="LVH77" s="513"/>
      <c r="LVI77" s="513"/>
      <c r="LVJ77" s="287"/>
      <c r="LVK77" s="287"/>
      <c r="LVL77" s="287"/>
      <c r="LVM77" s="287"/>
      <c r="LVN77" s="287"/>
      <c r="LVO77" s="287"/>
      <c r="LVP77" s="897"/>
      <c r="LVQ77" s="513"/>
      <c r="LVR77" s="513"/>
      <c r="LVS77" s="513"/>
      <c r="LVT77" s="287"/>
      <c r="LVU77" s="287"/>
      <c r="LVV77" s="287"/>
      <c r="LVW77" s="287"/>
      <c r="LVX77" s="287"/>
      <c r="LVY77" s="287"/>
      <c r="LVZ77" s="897"/>
      <c r="LWA77" s="513"/>
      <c r="LWB77" s="513"/>
      <c r="LWC77" s="513"/>
      <c r="LWD77" s="287"/>
      <c r="LWE77" s="287"/>
      <c r="LWF77" s="287"/>
      <c r="LWG77" s="287"/>
      <c r="LWH77" s="287"/>
      <c r="LWI77" s="287"/>
      <c r="LWJ77" s="897"/>
      <c r="LWK77" s="513"/>
      <c r="LWL77" s="513"/>
      <c r="LWM77" s="513"/>
      <c r="LWN77" s="287"/>
      <c r="LWO77" s="287"/>
      <c r="LWP77" s="287"/>
      <c r="LWQ77" s="287"/>
      <c r="LWR77" s="287"/>
      <c r="LWS77" s="287"/>
      <c r="LWT77" s="897"/>
      <c r="LWU77" s="513"/>
      <c r="LWV77" s="513"/>
      <c r="LWW77" s="513"/>
      <c r="LWX77" s="287"/>
      <c r="LWY77" s="287"/>
      <c r="LWZ77" s="287"/>
      <c r="LXA77" s="287"/>
      <c r="LXB77" s="287"/>
      <c r="LXC77" s="287"/>
      <c r="LXD77" s="897"/>
      <c r="LXE77" s="513"/>
      <c r="LXF77" s="513"/>
      <c r="LXG77" s="513"/>
      <c r="LXH77" s="287"/>
      <c r="LXI77" s="287"/>
      <c r="LXJ77" s="287"/>
      <c r="LXK77" s="287"/>
      <c r="LXL77" s="287"/>
      <c r="LXM77" s="287"/>
      <c r="LXN77" s="897"/>
      <c r="LXO77" s="513"/>
      <c r="LXP77" s="513"/>
      <c r="LXQ77" s="513"/>
      <c r="LXR77" s="287"/>
      <c r="LXS77" s="287"/>
      <c r="LXT77" s="287"/>
      <c r="LXU77" s="287"/>
      <c r="LXV77" s="287"/>
      <c r="LXW77" s="287"/>
      <c r="LXX77" s="897"/>
      <c r="LXY77" s="513"/>
      <c r="LXZ77" s="513"/>
      <c r="LYA77" s="513"/>
      <c r="LYB77" s="287"/>
      <c r="LYC77" s="287"/>
      <c r="LYD77" s="287"/>
      <c r="LYE77" s="287"/>
      <c r="LYF77" s="287"/>
      <c r="LYG77" s="287"/>
      <c r="LYH77" s="897"/>
      <c r="LYI77" s="513"/>
      <c r="LYJ77" s="513"/>
      <c r="LYK77" s="513"/>
      <c r="LYL77" s="287"/>
      <c r="LYM77" s="287"/>
      <c r="LYN77" s="287"/>
      <c r="LYO77" s="287"/>
      <c r="LYP77" s="287"/>
      <c r="LYQ77" s="287"/>
      <c r="LYR77" s="897"/>
      <c r="LYS77" s="513"/>
      <c r="LYT77" s="513"/>
      <c r="LYU77" s="513"/>
      <c r="LYV77" s="287"/>
      <c r="LYW77" s="287"/>
      <c r="LYX77" s="287"/>
      <c r="LYY77" s="287"/>
      <c r="LYZ77" s="287"/>
      <c r="LZA77" s="287"/>
      <c r="LZB77" s="897"/>
      <c r="LZC77" s="513"/>
      <c r="LZD77" s="513"/>
      <c r="LZE77" s="513"/>
      <c r="LZF77" s="287"/>
      <c r="LZG77" s="287"/>
      <c r="LZH77" s="287"/>
      <c r="LZI77" s="287"/>
      <c r="LZJ77" s="287"/>
      <c r="LZK77" s="287"/>
      <c r="LZL77" s="897"/>
      <c r="LZM77" s="513"/>
      <c r="LZN77" s="513"/>
      <c r="LZO77" s="513"/>
      <c r="LZP77" s="287"/>
      <c r="LZQ77" s="287"/>
      <c r="LZR77" s="287"/>
      <c r="LZS77" s="287"/>
      <c r="LZT77" s="287"/>
      <c r="LZU77" s="287"/>
      <c r="LZV77" s="897"/>
      <c r="LZW77" s="513"/>
      <c r="LZX77" s="513"/>
      <c r="LZY77" s="513"/>
      <c r="LZZ77" s="287"/>
      <c r="MAA77" s="287"/>
      <c r="MAB77" s="287"/>
      <c r="MAC77" s="287"/>
      <c r="MAD77" s="287"/>
      <c r="MAE77" s="287"/>
      <c r="MAF77" s="897"/>
      <c r="MAG77" s="513"/>
      <c r="MAH77" s="513"/>
      <c r="MAI77" s="513"/>
      <c r="MAJ77" s="287"/>
      <c r="MAK77" s="287"/>
      <c r="MAL77" s="287"/>
      <c r="MAM77" s="287"/>
      <c r="MAN77" s="287"/>
      <c r="MAO77" s="287"/>
      <c r="MAP77" s="897"/>
      <c r="MAQ77" s="513"/>
      <c r="MAR77" s="513"/>
      <c r="MAS77" s="513"/>
      <c r="MAT77" s="287"/>
      <c r="MAU77" s="287"/>
      <c r="MAV77" s="287"/>
      <c r="MAW77" s="287"/>
      <c r="MAX77" s="287"/>
      <c r="MAY77" s="287"/>
      <c r="MAZ77" s="897"/>
      <c r="MBA77" s="513"/>
      <c r="MBB77" s="513"/>
      <c r="MBC77" s="513"/>
      <c r="MBD77" s="287"/>
      <c r="MBE77" s="287"/>
      <c r="MBF77" s="287"/>
      <c r="MBG77" s="287"/>
      <c r="MBH77" s="287"/>
      <c r="MBI77" s="287"/>
      <c r="MBJ77" s="897"/>
      <c r="MBK77" s="513"/>
      <c r="MBL77" s="513"/>
      <c r="MBM77" s="513"/>
      <c r="MBN77" s="287"/>
      <c r="MBO77" s="287"/>
      <c r="MBP77" s="287"/>
      <c r="MBQ77" s="287"/>
      <c r="MBR77" s="287"/>
      <c r="MBS77" s="287"/>
      <c r="MBT77" s="897"/>
      <c r="MBU77" s="513"/>
      <c r="MBV77" s="513"/>
      <c r="MBW77" s="513"/>
      <c r="MBX77" s="287"/>
      <c r="MBY77" s="287"/>
      <c r="MBZ77" s="287"/>
      <c r="MCA77" s="287"/>
      <c r="MCB77" s="287"/>
      <c r="MCC77" s="287"/>
      <c r="MCD77" s="897"/>
      <c r="MCE77" s="513"/>
      <c r="MCF77" s="513"/>
      <c r="MCG77" s="513"/>
      <c r="MCH77" s="287"/>
      <c r="MCI77" s="287"/>
      <c r="MCJ77" s="287"/>
      <c r="MCK77" s="287"/>
      <c r="MCL77" s="287"/>
      <c r="MCM77" s="287"/>
      <c r="MCN77" s="897"/>
      <c r="MCO77" s="513"/>
      <c r="MCP77" s="513"/>
      <c r="MCQ77" s="513"/>
      <c r="MCR77" s="287"/>
      <c r="MCS77" s="287"/>
      <c r="MCT77" s="287"/>
      <c r="MCU77" s="287"/>
      <c r="MCV77" s="287"/>
      <c r="MCW77" s="287"/>
      <c r="MCX77" s="897"/>
      <c r="MCY77" s="513"/>
      <c r="MCZ77" s="513"/>
      <c r="MDA77" s="513"/>
      <c r="MDB77" s="287"/>
      <c r="MDC77" s="287"/>
      <c r="MDD77" s="287"/>
      <c r="MDE77" s="287"/>
      <c r="MDF77" s="287"/>
      <c r="MDG77" s="287"/>
      <c r="MDH77" s="897"/>
      <c r="MDI77" s="513"/>
      <c r="MDJ77" s="513"/>
      <c r="MDK77" s="513"/>
      <c r="MDL77" s="287"/>
      <c r="MDM77" s="287"/>
      <c r="MDN77" s="287"/>
      <c r="MDO77" s="287"/>
      <c r="MDP77" s="287"/>
      <c r="MDQ77" s="287"/>
      <c r="MDR77" s="897"/>
      <c r="MDS77" s="513"/>
      <c r="MDT77" s="513"/>
      <c r="MDU77" s="513"/>
      <c r="MDV77" s="287"/>
      <c r="MDW77" s="287"/>
      <c r="MDX77" s="287"/>
      <c r="MDY77" s="287"/>
      <c r="MDZ77" s="287"/>
      <c r="MEA77" s="287"/>
      <c r="MEB77" s="897"/>
      <c r="MEC77" s="513"/>
      <c r="MED77" s="513"/>
      <c r="MEE77" s="513"/>
      <c r="MEF77" s="287"/>
      <c r="MEG77" s="287"/>
      <c r="MEH77" s="287"/>
      <c r="MEI77" s="287"/>
      <c r="MEJ77" s="287"/>
      <c r="MEK77" s="287"/>
      <c r="MEL77" s="897"/>
      <c r="MEM77" s="513"/>
      <c r="MEN77" s="513"/>
      <c r="MEO77" s="513"/>
      <c r="MEP77" s="287"/>
      <c r="MEQ77" s="287"/>
      <c r="MER77" s="287"/>
      <c r="MES77" s="287"/>
      <c r="MET77" s="287"/>
      <c r="MEU77" s="287"/>
      <c r="MEV77" s="897"/>
      <c r="MEW77" s="513"/>
      <c r="MEX77" s="513"/>
      <c r="MEY77" s="513"/>
      <c r="MEZ77" s="287"/>
      <c r="MFA77" s="287"/>
      <c r="MFB77" s="287"/>
      <c r="MFC77" s="287"/>
      <c r="MFD77" s="287"/>
      <c r="MFE77" s="287"/>
      <c r="MFF77" s="897"/>
      <c r="MFG77" s="513"/>
      <c r="MFH77" s="513"/>
      <c r="MFI77" s="513"/>
      <c r="MFJ77" s="287"/>
      <c r="MFK77" s="287"/>
      <c r="MFL77" s="287"/>
      <c r="MFM77" s="287"/>
      <c r="MFN77" s="287"/>
      <c r="MFO77" s="287"/>
      <c r="MFP77" s="897"/>
      <c r="MFQ77" s="513"/>
      <c r="MFR77" s="513"/>
      <c r="MFS77" s="513"/>
      <c r="MFT77" s="287"/>
      <c r="MFU77" s="287"/>
      <c r="MFV77" s="287"/>
      <c r="MFW77" s="287"/>
      <c r="MFX77" s="287"/>
      <c r="MFY77" s="287"/>
      <c r="MFZ77" s="897"/>
      <c r="MGA77" s="513"/>
      <c r="MGB77" s="513"/>
      <c r="MGC77" s="513"/>
      <c r="MGD77" s="287"/>
      <c r="MGE77" s="287"/>
      <c r="MGF77" s="287"/>
      <c r="MGG77" s="287"/>
      <c r="MGH77" s="287"/>
      <c r="MGI77" s="287"/>
      <c r="MGJ77" s="897"/>
      <c r="MGK77" s="513"/>
      <c r="MGL77" s="513"/>
      <c r="MGM77" s="513"/>
      <c r="MGN77" s="287"/>
      <c r="MGO77" s="287"/>
      <c r="MGP77" s="287"/>
      <c r="MGQ77" s="287"/>
      <c r="MGR77" s="287"/>
      <c r="MGS77" s="287"/>
      <c r="MGT77" s="897"/>
      <c r="MGU77" s="513"/>
      <c r="MGV77" s="513"/>
      <c r="MGW77" s="513"/>
      <c r="MGX77" s="287"/>
      <c r="MGY77" s="287"/>
      <c r="MGZ77" s="287"/>
      <c r="MHA77" s="287"/>
      <c r="MHB77" s="287"/>
      <c r="MHC77" s="287"/>
      <c r="MHD77" s="897"/>
      <c r="MHE77" s="513"/>
      <c r="MHF77" s="513"/>
      <c r="MHG77" s="513"/>
      <c r="MHH77" s="287"/>
      <c r="MHI77" s="287"/>
      <c r="MHJ77" s="287"/>
      <c r="MHK77" s="287"/>
      <c r="MHL77" s="287"/>
      <c r="MHM77" s="287"/>
      <c r="MHN77" s="897"/>
      <c r="MHO77" s="513"/>
      <c r="MHP77" s="513"/>
      <c r="MHQ77" s="513"/>
      <c r="MHR77" s="287"/>
      <c r="MHS77" s="287"/>
      <c r="MHT77" s="287"/>
      <c r="MHU77" s="287"/>
      <c r="MHV77" s="287"/>
      <c r="MHW77" s="287"/>
      <c r="MHX77" s="897"/>
      <c r="MHY77" s="513"/>
      <c r="MHZ77" s="513"/>
      <c r="MIA77" s="513"/>
      <c r="MIB77" s="287"/>
      <c r="MIC77" s="287"/>
      <c r="MID77" s="287"/>
      <c r="MIE77" s="287"/>
      <c r="MIF77" s="287"/>
      <c r="MIG77" s="287"/>
      <c r="MIH77" s="897"/>
      <c r="MII77" s="513"/>
      <c r="MIJ77" s="513"/>
      <c r="MIK77" s="513"/>
      <c r="MIL77" s="287"/>
      <c r="MIM77" s="287"/>
      <c r="MIN77" s="287"/>
      <c r="MIO77" s="287"/>
      <c r="MIP77" s="287"/>
      <c r="MIQ77" s="287"/>
      <c r="MIR77" s="897"/>
      <c r="MIS77" s="513"/>
      <c r="MIT77" s="513"/>
      <c r="MIU77" s="513"/>
      <c r="MIV77" s="287"/>
      <c r="MIW77" s="287"/>
      <c r="MIX77" s="287"/>
      <c r="MIY77" s="287"/>
      <c r="MIZ77" s="287"/>
      <c r="MJA77" s="287"/>
      <c r="MJB77" s="897"/>
      <c r="MJC77" s="513"/>
      <c r="MJD77" s="513"/>
      <c r="MJE77" s="513"/>
      <c r="MJF77" s="287"/>
      <c r="MJG77" s="287"/>
      <c r="MJH77" s="287"/>
      <c r="MJI77" s="287"/>
      <c r="MJJ77" s="287"/>
      <c r="MJK77" s="287"/>
      <c r="MJL77" s="897"/>
      <c r="MJM77" s="513"/>
      <c r="MJN77" s="513"/>
      <c r="MJO77" s="513"/>
      <c r="MJP77" s="287"/>
      <c r="MJQ77" s="287"/>
      <c r="MJR77" s="287"/>
      <c r="MJS77" s="287"/>
      <c r="MJT77" s="287"/>
      <c r="MJU77" s="287"/>
      <c r="MJV77" s="897"/>
      <c r="MJW77" s="513"/>
      <c r="MJX77" s="513"/>
      <c r="MJY77" s="513"/>
      <c r="MJZ77" s="287"/>
      <c r="MKA77" s="287"/>
      <c r="MKB77" s="287"/>
      <c r="MKC77" s="287"/>
      <c r="MKD77" s="287"/>
      <c r="MKE77" s="287"/>
      <c r="MKF77" s="897"/>
      <c r="MKG77" s="513"/>
      <c r="MKH77" s="513"/>
      <c r="MKI77" s="513"/>
      <c r="MKJ77" s="287"/>
      <c r="MKK77" s="287"/>
      <c r="MKL77" s="287"/>
      <c r="MKM77" s="287"/>
      <c r="MKN77" s="287"/>
      <c r="MKO77" s="287"/>
      <c r="MKP77" s="897"/>
      <c r="MKQ77" s="513"/>
      <c r="MKR77" s="513"/>
      <c r="MKS77" s="513"/>
      <c r="MKT77" s="287"/>
      <c r="MKU77" s="287"/>
      <c r="MKV77" s="287"/>
      <c r="MKW77" s="287"/>
      <c r="MKX77" s="287"/>
      <c r="MKY77" s="287"/>
      <c r="MKZ77" s="897"/>
      <c r="MLA77" s="513"/>
      <c r="MLB77" s="513"/>
      <c r="MLC77" s="513"/>
      <c r="MLD77" s="287"/>
      <c r="MLE77" s="287"/>
      <c r="MLF77" s="287"/>
      <c r="MLG77" s="287"/>
      <c r="MLH77" s="287"/>
      <c r="MLI77" s="287"/>
      <c r="MLJ77" s="897"/>
      <c r="MLK77" s="513"/>
      <c r="MLL77" s="513"/>
      <c r="MLM77" s="513"/>
      <c r="MLN77" s="287"/>
      <c r="MLO77" s="287"/>
      <c r="MLP77" s="287"/>
      <c r="MLQ77" s="287"/>
      <c r="MLR77" s="287"/>
      <c r="MLS77" s="287"/>
      <c r="MLT77" s="897"/>
      <c r="MLU77" s="513"/>
      <c r="MLV77" s="513"/>
      <c r="MLW77" s="513"/>
      <c r="MLX77" s="287"/>
      <c r="MLY77" s="287"/>
      <c r="MLZ77" s="287"/>
      <c r="MMA77" s="287"/>
      <c r="MMB77" s="287"/>
      <c r="MMC77" s="287"/>
      <c r="MMD77" s="897"/>
      <c r="MME77" s="513"/>
      <c r="MMF77" s="513"/>
      <c r="MMG77" s="513"/>
      <c r="MMH77" s="287"/>
      <c r="MMI77" s="287"/>
      <c r="MMJ77" s="287"/>
      <c r="MMK77" s="287"/>
      <c r="MML77" s="287"/>
      <c r="MMM77" s="287"/>
      <c r="MMN77" s="897"/>
      <c r="MMO77" s="513"/>
      <c r="MMP77" s="513"/>
      <c r="MMQ77" s="513"/>
      <c r="MMR77" s="287"/>
      <c r="MMS77" s="287"/>
      <c r="MMT77" s="287"/>
      <c r="MMU77" s="287"/>
      <c r="MMV77" s="287"/>
      <c r="MMW77" s="287"/>
      <c r="MMX77" s="897"/>
      <c r="MMY77" s="513"/>
      <c r="MMZ77" s="513"/>
      <c r="MNA77" s="513"/>
      <c r="MNB77" s="287"/>
      <c r="MNC77" s="287"/>
      <c r="MND77" s="287"/>
      <c r="MNE77" s="287"/>
      <c r="MNF77" s="287"/>
      <c r="MNG77" s="287"/>
      <c r="MNH77" s="897"/>
      <c r="MNI77" s="513"/>
      <c r="MNJ77" s="513"/>
      <c r="MNK77" s="513"/>
      <c r="MNL77" s="287"/>
      <c r="MNM77" s="287"/>
      <c r="MNN77" s="287"/>
      <c r="MNO77" s="287"/>
      <c r="MNP77" s="287"/>
      <c r="MNQ77" s="287"/>
      <c r="MNR77" s="897"/>
      <c r="MNS77" s="513"/>
      <c r="MNT77" s="513"/>
      <c r="MNU77" s="513"/>
      <c r="MNV77" s="287"/>
      <c r="MNW77" s="287"/>
      <c r="MNX77" s="287"/>
      <c r="MNY77" s="287"/>
      <c r="MNZ77" s="287"/>
      <c r="MOA77" s="287"/>
      <c r="MOB77" s="897"/>
      <c r="MOC77" s="513"/>
      <c r="MOD77" s="513"/>
      <c r="MOE77" s="513"/>
      <c r="MOF77" s="287"/>
      <c r="MOG77" s="287"/>
      <c r="MOH77" s="287"/>
      <c r="MOI77" s="287"/>
      <c r="MOJ77" s="287"/>
      <c r="MOK77" s="287"/>
      <c r="MOL77" s="897"/>
      <c r="MOM77" s="513"/>
      <c r="MON77" s="513"/>
      <c r="MOO77" s="513"/>
      <c r="MOP77" s="287"/>
      <c r="MOQ77" s="287"/>
      <c r="MOR77" s="287"/>
      <c r="MOS77" s="287"/>
      <c r="MOT77" s="287"/>
      <c r="MOU77" s="287"/>
      <c r="MOV77" s="897"/>
      <c r="MOW77" s="513"/>
      <c r="MOX77" s="513"/>
      <c r="MOY77" s="513"/>
      <c r="MOZ77" s="287"/>
      <c r="MPA77" s="287"/>
      <c r="MPB77" s="287"/>
      <c r="MPC77" s="287"/>
      <c r="MPD77" s="287"/>
      <c r="MPE77" s="287"/>
      <c r="MPF77" s="897"/>
      <c r="MPG77" s="513"/>
      <c r="MPH77" s="513"/>
      <c r="MPI77" s="513"/>
      <c r="MPJ77" s="287"/>
      <c r="MPK77" s="287"/>
      <c r="MPL77" s="287"/>
      <c r="MPM77" s="287"/>
      <c r="MPN77" s="287"/>
      <c r="MPO77" s="287"/>
      <c r="MPP77" s="897"/>
      <c r="MPQ77" s="513"/>
      <c r="MPR77" s="513"/>
      <c r="MPS77" s="513"/>
      <c r="MPT77" s="287"/>
      <c r="MPU77" s="287"/>
      <c r="MPV77" s="287"/>
      <c r="MPW77" s="287"/>
      <c r="MPX77" s="287"/>
      <c r="MPY77" s="287"/>
      <c r="MPZ77" s="897"/>
      <c r="MQA77" s="513"/>
      <c r="MQB77" s="513"/>
      <c r="MQC77" s="513"/>
      <c r="MQD77" s="287"/>
      <c r="MQE77" s="287"/>
      <c r="MQF77" s="287"/>
      <c r="MQG77" s="287"/>
      <c r="MQH77" s="287"/>
      <c r="MQI77" s="287"/>
      <c r="MQJ77" s="897"/>
      <c r="MQK77" s="513"/>
      <c r="MQL77" s="513"/>
      <c r="MQM77" s="513"/>
      <c r="MQN77" s="287"/>
      <c r="MQO77" s="287"/>
      <c r="MQP77" s="287"/>
      <c r="MQQ77" s="287"/>
      <c r="MQR77" s="287"/>
      <c r="MQS77" s="287"/>
      <c r="MQT77" s="897"/>
      <c r="MQU77" s="513"/>
      <c r="MQV77" s="513"/>
      <c r="MQW77" s="513"/>
      <c r="MQX77" s="287"/>
      <c r="MQY77" s="287"/>
      <c r="MQZ77" s="287"/>
      <c r="MRA77" s="287"/>
      <c r="MRB77" s="287"/>
      <c r="MRC77" s="287"/>
      <c r="MRD77" s="897"/>
      <c r="MRE77" s="513"/>
      <c r="MRF77" s="513"/>
      <c r="MRG77" s="513"/>
      <c r="MRH77" s="287"/>
      <c r="MRI77" s="287"/>
      <c r="MRJ77" s="287"/>
      <c r="MRK77" s="287"/>
      <c r="MRL77" s="287"/>
      <c r="MRM77" s="287"/>
      <c r="MRN77" s="897"/>
      <c r="MRO77" s="513"/>
      <c r="MRP77" s="513"/>
      <c r="MRQ77" s="513"/>
      <c r="MRR77" s="287"/>
      <c r="MRS77" s="287"/>
      <c r="MRT77" s="287"/>
      <c r="MRU77" s="287"/>
      <c r="MRV77" s="287"/>
      <c r="MRW77" s="287"/>
      <c r="MRX77" s="897"/>
      <c r="MRY77" s="513"/>
      <c r="MRZ77" s="513"/>
      <c r="MSA77" s="513"/>
      <c r="MSB77" s="287"/>
      <c r="MSC77" s="287"/>
      <c r="MSD77" s="287"/>
      <c r="MSE77" s="287"/>
      <c r="MSF77" s="287"/>
      <c r="MSG77" s="287"/>
      <c r="MSH77" s="897"/>
      <c r="MSI77" s="513"/>
      <c r="MSJ77" s="513"/>
      <c r="MSK77" s="513"/>
      <c r="MSL77" s="287"/>
      <c r="MSM77" s="287"/>
      <c r="MSN77" s="287"/>
      <c r="MSO77" s="287"/>
      <c r="MSP77" s="287"/>
      <c r="MSQ77" s="287"/>
      <c r="MSR77" s="897"/>
      <c r="MSS77" s="513"/>
      <c r="MST77" s="513"/>
      <c r="MSU77" s="513"/>
      <c r="MSV77" s="287"/>
      <c r="MSW77" s="287"/>
      <c r="MSX77" s="287"/>
      <c r="MSY77" s="287"/>
      <c r="MSZ77" s="287"/>
      <c r="MTA77" s="287"/>
      <c r="MTB77" s="897"/>
      <c r="MTC77" s="513"/>
      <c r="MTD77" s="513"/>
      <c r="MTE77" s="513"/>
      <c r="MTF77" s="287"/>
      <c r="MTG77" s="287"/>
      <c r="MTH77" s="287"/>
      <c r="MTI77" s="287"/>
      <c r="MTJ77" s="287"/>
      <c r="MTK77" s="287"/>
      <c r="MTL77" s="897"/>
      <c r="MTM77" s="513"/>
      <c r="MTN77" s="513"/>
      <c r="MTO77" s="513"/>
      <c r="MTP77" s="287"/>
      <c r="MTQ77" s="287"/>
      <c r="MTR77" s="287"/>
      <c r="MTS77" s="287"/>
      <c r="MTT77" s="287"/>
      <c r="MTU77" s="287"/>
      <c r="MTV77" s="897"/>
      <c r="MTW77" s="513"/>
      <c r="MTX77" s="513"/>
      <c r="MTY77" s="513"/>
      <c r="MTZ77" s="287"/>
      <c r="MUA77" s="287"/>
      <c r="MUB77" s="287"/>
      <c r="MUC77" s="287"/>
      <c r="MUD77" s="287"/>
      <c r="MUE77" s="287"/>
      <c r="MUF77" s="897"/>
      <c r="MUG77" s="513"/>
      <c r="MUH77" s="513"/>
      <c r="MUI77" s="513"/>
      <c r="MUJ77" s="287"/>
      <c r="MUK77" s="287"/>
      <c r="MUL77" s="287"/>
      <c r="MUM77" s="287"/>
      <c r="MUN77" s="287"/>
      <c r="MUO77" s="287"/>
      <c r="MUP77" s="897"/>
      <c r="MUQ77" s="513"/>
      <c r="MUR77" s="513"/>
      <c r="MUS77" s="513"/>
      <c r="MUT77" s="287"/>
      <c r="MUU77" s="287"/>
      <c r="MUV77" s="287"/>
      <c r="MUW77" s="287"/>
      <c r="MUX77" s="287"/>
      <c r="MUY77" s="287"/>
      <c r="MUZ77" s="897"/>
      <c r="MVA77" s="513"/>
      <c r="MVB77" s="513"/>
      <c r="MVC77" s="513"/>
      <c r="MVD77" s="287"/>
      <c r="MVE77" s="287"/>
      <c r="MVF77" s="287"/>
      <c r="MVG77" s="287"/>
      <c r="MVH77" s="287"/>
      <c r="MVI77" s="287"/>
      <c r="MVJ77" s="897"/>
      <c r="MVK77" s="513"/>
      <c r="MVL77" s="513"/>
      <c r="MVM77" s="513"/>
      <c r="MVN77" s="287"/>
      <c r="MVO77" s="287"/>
      <c r="MVP77" s="287"/>
      <c r="MVQ77" s="287"/>
      <c r="MVR77" s="287"/>
      <c r="MVS77" s="287"/>
      <c r="MVT77" s="897"/>
      <c r="MVU77" s="513"/>
      <c r="MVV77" s="513"/>
      <c r="MVW77" s="513"/>
      <c r="MVX77" s="287"/>
      <c r="MVY77" s="287"/>
      <c r="MVZ77" s="287"/>
      <c r="MWA77" s="287"/>
      <c r="MWB77" s="287"/>
      <c r="MWC77" s="287"/>
      <c r="MWD77" s="897"/>
      <c r="MWE77" s="513"/>
      <c r="MWF77" s="513"/>
      <c r="MWG77" s="513"/>
      <c r="MWH77" s="287"/>
      <c r="MWI77" s="287"/>
      <c r="MWJ77" s="287"/>
      <c r="MWK77" s="287"/>
      <c r="MWL77" s="287"/>
      <c r="MWM77" s="287"/>
      <c r="MWN77" s="897"/>
      <c r="MWO77" s="513"/>
      <c r="MWP77" s="513"/>
      <c r="MWQ77" s="513"/>
      <c r="MWR77" s="287"/>
      <c r="MWS77" s="287"/>
      <c r="MWT77" s="287"/>
      <c r="MWU77" s="287"/>
      <c r="MWV77" s="287"/>
      <c r="MWW77" s="287"/>
      <c r="MWX77" s="897"/>
      <c r="MWY77" s="513"/>
      <c r="MWZ77" s="513"/>
      <c r="MXA77" s="513"/>
      <c r="MXB77" s="287"/>
      <c r="MXC77" s="287"/>
      <c r="MXD77" s="287"/>
      <c r="MXE77" s="287"/>
      <c r="MXF77" s="287"/>
      <c r="MXG77" s="287"/>
      <c r="MXH77" s="897"/>
      <c r="MXI77" s="513"/>
      <c r="MXJ77" s="513"/>
      <c r="MXK77" s="513"/>
      <c r="MXL77" s="287"/>
      <c r="MXM77" s="287"/>
      <c r="MXN77" s="287"/>
      <c r="MXO77" s="287"/>
      <c r="MXP77" s="287"/>
      <c r="MXQ77" s="287"/>
      <c r="MXR77" s="897"/>
      <c r="MXS77" s="513"/>
      <c r="MXT77" s="513"/>
      <c r="MXU77" s="513"/>
      <c r="MXV77" s="287"/>
      <c r="MXW77" s="287"/>
      <c r="MXX77" s="287"/>
      <c r="MXY77" s="287"/>
      <c r="MXZ77" s="287"/>
      <c r="MYA77" s="287"/>
      <c r="MYB77" s="897"/>
      <c r="MYC77" s="513"/>
      <c r="MYD77" s="513"/>
      <c r="MYE77" s="513"/>
      <c r="MYF77" s="287"/>
      <c r="MYG77" s="287"/>
      <c r="MYH77" s="287"/>
      <c r="MYI77" s="287"/>
      <c r="MYJ77" s="287"/>
      <c r="MYK77" s="287"/>
      <c r="MYL77" s="897"/>
      <c r="MYM77" s="513"/>
      <c r="MYN77" s="513"/>
      <c r="MYO77" s="513"/>
      <c r="MYP77" s="287"/>
      <c r="MYQ77" s="287"/>
      <c r="MYR77" s="287"/>
      <c r="MYS77" s="287"/>
      <c r="MYT77" s="287"/>
      <c r="MYU77" s="287"/>
      <c r="MYV77" s="897"/>
      <c r="MYW77" s="513"/>
      <c r="MYX77" s="513"/>
      <c r="MYY77" s="513"/>
      <c r="MYZ77" s="287"/>
      <c r="MZA77" s="287"/>
      <c r="MZB77" s="287"/>
      <c r="MZC77" s="287"/>
      <c r="MZD77" s="287"/>
      <c r="MZE77" s="287"/>
      <c r="MZF77" s="897"/>
      <c r="MZG77" s="513"/>
      <c r="MZH77" s="513"/>
      <c r="MZI77" s="513"/>
      <c r="MZJ77" s="287"/>
      <c r="MZK77" s="287"/>
      <c r="MZL77" s="287"/>
      <c r="MZM77" s="287"/>
      <c r="MZN77" s="287"/>
      <c r="MZO77" s="287"/>
      <c r="MZP77" s="897"/>
      <c r="MZQ77" s="513"/>
      <c r="MZR77" s="513"/>
      <c r="MZS77" s="513"/>
      <c r="MZT77" s="287"/>
      <c r="MZU77" s="287"/>
      <c r="MZV77" s="287"/>
      <c r="MZW77" s="287"/>
      <c r="MZX77" s="287"/>
      <c r="MZY77" s="287"/>
      <c r="MZZ77" s="897"/>
      <c r="NAA77" s="513"/>
      <c r="NAB77" s="513"/>
      <c r="NAC77" s="513"/>
      <c r="NAD77" s="287"/>
      <c r="NAE77" s="287"/>
      <c r="NAF77" s="287"/>
      <c r="NAG77" s="287"/>
      <c r="NAH77" s="287"/>
      <c r="NAI77" s="287"/>
      <c r="NAJ77" s="897"/>
      <c r="NAK77" s="513"/>
      <c r="NAL77" s="513"/>
      <c r="NAM77" s="513"/>
      <c r="NAN77" s="287"/>
      <c r="NAO77" s="287"/>
      <c r="NAP77" s="287"/>
      <c r="NAQ77" s="287"/>
      <c r="NAR77" s="287"/>
      <c r="NAS77" s="287"/>
      <c r="NAT77" s="897"/>
      <c r="NAU77" s="513"/>
      <c r="NAV77" s="513"/>
      <c r="NAW77" s="513"/>
      <c r="NAX77" s="287"/>
      <c r="NAY77" s="287"/>
      <c r="NAZ77" s="287"/>
      <c r="NBA77" s="287"/>
      <c r="NBB77" s="287"/>
      <c r="NBC77" s="287"/>
      <c r="NBD77" s="897"/>
      <c r="NBE77" s="513"/>
      <c r="NBF77" s="513"/>
      <c r="NBG77" s="513"/>
      <c r="NBH77" s="287"/>
      <c r="NBI77" s="287"/>
      <c r="NBJ77" s="287"/>
      <c r="NBK77" s="287"/>
      <c r="NBL77" s="287"/>
      <c r="NBM77" s="287"/>
      <c r="NBN77" s="897"/>
      <c r="NBO77" s="513"/>
      <c r="NBP77" s="513"/>
      <c r="NBQ77" s="513"/>
      <c r="NBR77" s="287"/>
      <c r="NBS77" s="287"/>
      <c r="NBT77" s="287"/>
      <c r="NBU77" s="287"/>
      <c r="NBV77" s="287"/>
      <c r="NBW77" s="287"/>
      <c r="NBX77" s="897"/>
      <c r="NBY77" s="513"/>
      <c r="NBZ77" s="513"/>
      <c r="NCA77" s="513"/>
      <c r="NCB77" s="287"/>
      <c r="NCC77" s="287"/>
      <c r="NCD77" s="287"/>
      <c r="NCE77" s="287"/>
      <c r="NCF77" s="287"/>
      <c r="NCG77" s="287"/>
      <c r="NCH77" s="897"/>
      <c r="NCI77" s="513"/>
      <c r="NCJ77" s="513"/>
      <c r="NCK77" s="513"/>
      <c r="NCL77" s="287"/>
      <c r="NCM77" s="287"/>
      <c r="NCN77" s="287"/>
      <c r="NCO77" s="287"/>
      <c r="NCP77" s="287"/>
      <c r="NCQ77" s="287"/>
      <c r="NCR77" s="897"/>
      <c r="NCS77" s="513"/>
      <c r="NCT77" s="513"/>
      <c r="NCU77" s="513"/>
      <c r="NCV77" s="287"/>
      <c r="NCW77" s="287"/>
      <c r="NCX77" s="287"/>
      <c r="NCY77" s="287"/>
      <c r="NCZ77" s="287"/>
      <c r="NDA77" s="287"/>
      <c r="NDB77" s="897"/>
      <c r="NDC77" s="513"/>
      <c r="NDD77" s="513"/>
      <c r="NDE77" s="513"/>
      <c r="NDF77" s="287"/>
      <c r="NDG77" s="287"/>
      <c r="NDH77" s="287"/>
      <c r="NDI77" s="287"/>
      <c r="NDJ77" s="287"/>
      <c r="NDK77" s="287"/>
      <c r="NDL77" s="897"/>
      <c r="NDM77" s="513"/>
      <c r="NDN77" s="513"/>
      <c r="NDO77" s="513"/>
      <c r="NDP77" s="287"/>
      <c r="NDQ77" s="287"/>
      <c r="NDR77" s="287"/>
      <c r="NDS77" s="287"/>
      <c r="NDT77" s="287"/>
      <c r="NDU77" s="287"/>
      <c r="NDV77" s="897"/>
      <c r="NDW77" s="513"/>
      <c r="NDX77" s="513"/>
      <c r="NDY77" s="513"/>
      <c r="NDZ77" s="287"/>
      <c r="NEA77" s="287"/>
      <c r="NEB77" s="287"/>
      <c r="NEC77" s="287"/>
      <c r="NED77" s="287"/>
      <c r="NEE77" s="287"/>
      <c r="NEF77" s="897"/>
      <c r="NEG77" s="513"/>
      <c r="NEH77" s="513"/>
      <c r="NEI77" s="513"/>
      <c r="NEJ77" s="287"/>
      <c r="NEK77" s="287"/>
      <c r="NEL77" s="287"/>
      <c r="NEM77" s="287"/>
      <c r="NEN77" s="287"/>
      <c r="NEO77" s="287"/>
      <c r="NEP77" s="897"/>
      <c r="NEQ77" s="513"/>
      <c r="NER77" s="513"/>
      <c r="NES77" s="513"/>
      <c r="NET77" s="287"/>
      <c r="NEU77" s="287"/>
      <c r="NEV77" s="287"/>
      <c r="NEW77" s="287"/>
      <c r="NEX77" s="287"/>
      <c r="NEY77" s="287"/>
      <c r="NEZ77" s="897"/>
      <c r="NFA77" s="513"/>
      <c r="NFB77" s="513"/>
      <c r="NFC77" s="513"/>
      <c r="NFD77" s="287"/>
      <c r="NFE77" s="287"/>
      <c r="NFF77" s="287"/>
      <c r="NFG77" s="287"/>
      <c r="NFH77" s="287"/>
      <c r="NFI77" s="287"/>
      <c r="NFJ77" s="897"/>
      <c r="NFK77" s="513"/>
      <c r="NFL77" s="513"/>
      <c r="NFM77" s="513"/>
      <c r="NFN77" s="287"/>
      <c r="NFO77" s="287"/>
      <c r="NFP77" s="287"/>
      <c r="NFQ77" s="287"/>
      <c r="NFR77" s="287"/>
      <c r="NFS77" s="287"/>
      <c r="NFT77" s="897"/>
      <c r="NFU77" s="513"/>
      <c r="NFV77" s="513"/>
      <c r="NFW77" s="513"/>
      <c r="NFX77" s="287"/>
      <c r="NFY77" s="287"/>
      <c r="NFZ77" s="287"/>
      <c r="NGA77" s="287"/>
      <c r="NGB77" s="287"/>
      <c r="NGC77" s="287"/>
      <c r="NGD77" s="897"/>
      <c r="NGE77" s="513"/>
      <c r="NGF77" s="513"/>
      <c r="NGG77" s="513"/>
      <c r="NGH77" s="287"/>
      <c r="NGI77" s="287"/>
      <c r="NGJ77" s="287"/>
      <c r="NGK77" s="287"/>
      <c r="NGL77" s="287"/>
      <c r="NGM77" s="287"/>
      <c r="NGN77" s="897"/>
      <c r="NGO77" s="513"/>
      <c r="NGP77" s="513"/>
      <c r="NGQ77" s="513"/>
      <c r="NGR77" s="287"/>
      <c r="NGS77" s="287"/>
      <c r="NGT77" s="287"/>
      <c r="NGU77" s="287"/>
      <c r="NGV77" s="287"/>
      <c r="NGW77" s="287"/>
      <c r="NGX77" s="897"/>
      <c r="NGY77" s="513"/>
      <c r="NGZ77" s="513"/>
      <c r="NHA77" s="513"/>
      <c r="NHB77" s="287"/>
      <c r="NHC77" s="287"/>
      <c r="NHD77" s="287"/>
      <c r="NHE77" s="287"/>
      <c r="NHF77" s="287"/>
      <c r="NHG77" s="287"/>
      <c r="NHH77" s="897"/>
      <c r="NHI77" s="513"/>
      <c r="NHJ77" s="513"/>
      <c r="NHK77" s="513"/>
      <c r="NHL77" s="287"/>
      <c r="NHM77" s="287"/>
      <c r="NHN77" s="287"/>
      <c r="NHO77" s="287"/>
      <c r="NHP77" s="287"/>
      <c r="NHQ77" s="287"/>
      <c r="NHR77" s="897"/>
      <c r="NHS77" s="513"/>
      <c r="NHT77" s="513"/>
      <c r="NHU77" s="513"/>
      <c r="NHV77" s="287"/>
      <c r="NHW77" s="287"/>
      <c r="NHX77" s="287"/>
      <c r="NHY77" s="287"/>
      <c r="NHZ77" s="287"/>
      <c r="NIA77" s="287"/>
      <c r="NIB77" s="897"/>
      <c r="NIC77" s="513"/>
      <c r="NID77" s="513"/>
      <c r="NIE77" s="513"/>
      <c r="NIF77" s="287"/>
      <c r="NIG77" s="287"/>
      <c r="NIH77" s="287"/>
      <c r="NII77" s="287"/>
      <c r="NIJ77" s="287"/>
      <c r="NIK77" s="287"/>
      <c r="NIL77" s="897"/>
      <c r="NIM77" s="513"/>
      <c r="NIN77" s="513"/>
      <c r="NIO77" s="513"/>
      <c r="NIP77" s="287"/>
      <c r="NIQ77" s="287"/>
      <c r="NIR77" s="287"/>
      <c r="NIS77" s="287"/>
      <c r="NIT77" s="287"/>
      <c r="NIU77" s="287"/>
      <c r="NIV77" s="897"/>
      <c r="NIW77" s="513"/>
      <c r="NIX77" s="513"/>
      <c r="NIY77" s="513"/>
      <c r="NIZ77" s="287"/>
      <c r="NJA77" s="287"/>
      <c r="NJB77" s="287"/>
      <c r="NJC77" s="287"/>
      <c r="NJD77" s="287"/>
      <c r="NJE77" s="287"/>
      <c r="NJF77" s="897"/>
      <c r="NJG77" s="513"/>
      <c r="NJH77" s="513"/>
      <c r="NJI77" s="513"/>
      <c r="NJJ77" s="287"/>
      <c r="NJK77" s="287"/>
      <c r="NJL77" s="287"/>
      <c r="NJM77" s="287"/>
      <c r="NJN77" s="287"/>
      <c r="NJO77" s="287"/>
      <c r="NJP77" s="897"/>
      <c r="NJQ77" s="513"/>
      <c r="NJR77" s="513"/>
      <c r="NJS77" s="513"/>
      <c r="NJT77" s="287"/>
      <c r="NJU77" s="287"/>
      <c r="NJV77" s="287"/>
      <c r="NJW77" s="287"/>
      <c r="NJX77" s="287"/>
      <c r="NJY77" s="287"/>
      <c r="NJZ77" s="897"/>
      <c r="NKA77" s="513"/>
      <c r="NKB77" s="513"/>
      <c r="NKC77" s="513"/>
      <c r="NKD77" s="287"/>
      <c r="NKE77" s="287"/>
      <c r="NKF77" s="287"/>
      <c r="NKG77" s="287"/>
      <c r="NKH77" s="287"/>
      <c r="NKI77" s="287"/>
      <c r="NKJ77" s="897"/>
      <c r="NKK77" s="513"/>
      <c r="NKL77" s="513"/>
      <c r="NKM77" s="513"/>
      <c r="NKN77" s="287"/>
      <c r="NKO77" s="287"/>
      <c r="NKP77" s="287"/>
      <c r="NKQ77" s="287"/>
      <c r="NKR77" s="287"/>
      <c r="NKS77" s="287"/>
      <c r="NKT77" s="897"/>
      <c r="NKU77" s="513"/>
      <c r="NKV77" s="513"/>
      <c r="NKW77" s="513"/>
      <c r="NKX77" s="287"/>
      <c r="NKY77" s="287"/>
      <c r="NKZ77" s="287"/>
      <c r="NLA77" s="287"/>
      <c r="NLB77" s="287"/>
      <c r="NLC77" s="287"/>
      <c r="NLD77" s="897"/>
      <c r="NLE77" s="513"/>
      <c r="NLF77" s="513"/>
      <c r="NLG77" s="513"/>
      <c r="NLH77" s="287"/>
      <c r="NLI77" s="287"/>
      <c r="NLJ77" s="287"/>
      <c r="NLK77" s="287"/>
      <c r="NLL77" s="287"/>
      <c r="NLM77" s="287"/>
      <c r="NLN77" s="897"/>
      <c r="NLO77" s="513"/>
      <c r="NLP77" s="513"/>
      <c r="NLQ77" s="513"/>
      <c r="NLR77" s="287"/>
      <c r="NLS77" s="287"/>
      <c r="NLT77" s="287"/>
      <c r="NLU77" s="287"/>
      <c r="NLV77" s="287"/>
      <c r="NLW77" s="287"/>
      <c r="NLX77" s="897"/>
      <c r="NLY77" s="513"/>
      <c r="NLZ77" s="513"/>
      <c r="NMA77" s="513"/>
      <c r="NMB77" s="287"/>
      <c r="NMC77" s="287"/>
      <c r="NMD77" s="287"/>
      <c r="NME77" s="287"/>
      <c r="NMF77" s="287"/>
      <c r="NMG77" s="287"/>
      <c r="NMH77" s="897"/>
      <c r="NMI77" s="513"/>
      <c r="NMJ77" s="513"/>
      <c r="NMK77" s="513"/>
      <c r="NML77" s="287"/>
      <c r="NMM77" s="287"/>
      <c r="NMN77" s="287"/>
      <c r="NMO77" s="287"/>
      <c r="NMP77" s="287"/>
      <c r="NMQ77" s="287"/>
      <c r="NMR77" s="897"/>
      <c r="NMS77" s="513"/>
      <c r="NMT77" s="513"/>
      <c r="NMU77" s="513"/>
      <c r="NMV77" s="287"/>
      <c r="NMW77" s="287"/>
      <c r="NMX77" s="287"/>
      <c r="NMY77" s="287"/>
      <c r="NMZ77" s="287"/>
      <c r="NNA77" s="287"/>
      <c r="NNB77" s="897"/>
      <c r="NNC77" s="513"/>
      <c r="NND77" s="513"/>
      <c r="NNE77" s="513"/>
      <c r="NNF77" s="287"/>
      <c r="NNG77" s="287"/>
      <c r="NNH77" s="287"/>
      <c r="NNI77" s="287"/>
      <c r="NNJ77" s="287"/>
      <c r="NNK77" s="287"/>
      <c r="NNL77" s="897"/>
      <c r="NNM77" s="513"/>
      <c r="NNN77" s="513"/>
      <c r="NNO77" s="513"/>
      <c r="NNP77" s="287"/>
      <c r="NNQ77" s="287"/>
      <c r="NNR77" s="287"/>
      <c r="NNS77" s="287"/>
      <c r="NNT77" s="287"/>
      <c r="NNU77" s="287"/>
      <c r="NNV77" s="897"/>
      <c r="NNW77" s="513"/>
      <c r="NNX77" s="513"/>
      <c r="NNY77" s="513"/>
      <c r="NNZ77" s="287"/>
      <c r="NOA77" s="287"/>
      <c r="NOB77" s="287"/>
      <c r="NOC77" s="287"/>
      <c r="NOD77" s="287"/>
      <c r="NOE77" s="287"/>
      <c r="NOF77" s="897"/>
      <c r="NOG77" s="513"/>
      <c r="NOH77" s="513"/>
      <c r="NOI77" s="513"/>
      <c r="NOJ77" s="287"/>
      <c r="NOK77" s="287"/>
      <c r="NOL77" s="287"/>
      <c r="NOM77" s="287"/>
      <c r="NON77" s="287"/>
      <c r="NOO77" s="287"/>
      <c r="NOP77" s="897"/>
      <c r="NOQ77" s="513"/>
      <c r="NOR77" s="513"/>
      <c r="NOS77" s="513"/>
      <c r="NOT77" s="287"/>
      <c r="NOU77" s="287"/>
      <c r="NOV77" s="287"/>
      <c r="NOW77" s="287"/>
      <c r="NOX77" s="287"/>
      <c r="NOY77" s="287"/>
      <c r="NOZ77" s="897"/>
      <c r="NPA77" s="513"/>
      <c r="NPB77" s="513"/>
      <c r="NPC77" s="513"/>
      <c r="NPD77" s="287"/>
      <c r="NPE77" s="287"/>
      <c r="NPF77" s="287"/>
      <c r="NPG77" s="287"/>
      <c r="NPH77" s="287"/>
      <c r="NPI77" s="287"/>
      <c r="NPJ77" s="897"/>
      <c r="NPK77" s="513"/>
      <c r="NPL77" s="513"/>
      <c r="NPM77" s="513"/>
      <c r="NPN77" s="287"/>
      <c r="NPO77" s="287"/>
      <c r="NPP77" s="287"/>
      <c r="NPQ77" s="287"/>
      <c r="NPR77" s="287"/>
      <c r="NPS77" s="287"/>
      <c r="NPT77" s="897"/>
      <c r="NPU77" s="513"/>
      <c r="NPV77" s="513"/>
      <c r="NPW77" s="513"/>
      <c r="NPX77" s="287"/>
      <c r="NPY77" s="287"/>
      <c r="NPZ77" s="287"/>
      <c r="NQA77" s="287"/>
      <c r="NQB77" s="287"/>
      <c r="NQC77" s="287"/>
      <c r="NQD77" s="897"/>
      <c r="NQE77" s="513"/>
      <c r="NQF77" s="513"/>
      <c r="NQG77" s="513"/>
      <c r="NQH77" s="287"/>
      <c r="NQI77" s="287"/>
      <c r="NQJ77" s="287"/>
      <c r="NQK77" s="287"/>
      <c r="NQL77" s="287"/>
      <c r="NQM77" s="287"/>
      <c r="NQN77" s="897"/>
      <c r="NQO77" s="513"/>
      <c r="NQP77" s="513"/>
      <c r="NQQ77" s="513"/>
      <c r="NQR77" s="287"/>
      <c r="NQS77" s="287"/>
      <c r="NQT77" s="287"/>
      <c r="NQU77" s="287"/>
      <c r="NQV77" s="287"/>
      <c r="NQW77" s="287"/>
      <c r="NQX77" s="897"/>
      <c r="NQY77" s="513"/>
      <c r="NQZ77" s="513"/>
      <c r="NRA77" s="513"/>
      <c r="NRB77" s="287"/>
      <c r="NRC77" s="287"/>
      <c r="NRD77" s="287"/>
      <c r="NRE77" s="287"/>
      <c r="NRF77" s="287"/>
      <c r="NRG77" s="287"/>
      <c r="NRH77" s="897"/>
      <c r="NRI77" s="513"/>
      <c r="NRJ77" s="513"/>
      <c r="NRK77" s="513"/>
      <c r="NRL77" s="287"/>
      <c r="NRM77" s="287"/>
      <c r="NRN77" s="287"/>
      <c r="NRO77" s="287"/>
      <c r="NRP77" s="287"/>
      <c r="NRQ77" s="287"/>
      <c r="NRR77" s="897"/>
      <c r="NRS77" s="513"/>
      <c r="NRT77" s="513"/>
      <c r="NRU77" s="513"/>
      <c r="NRV77" s="287"/>
      <c r="NRW77" s="287"/>
      <c r="NRX77" s="287"/>
      <c r="NRY77" s="287"/>
      <c r="NRZ77" s="287"/>
      <c r="NSA77" s="287"/>
      <c r="NSB77" s="897"/>
      <c r="NSC77" s="513"/>
      <c r="NSD77" s="513"/>
      <c r="NSE77" s="513"/>
      <c r="NSF77" s="287"/>
      <c r="NSG77" s="287"/>
      <c r="NSH77" s="287"/>
      <c r="NSI77" s="287"/>
      <c r="NSJ77" s="287"/>
      <c r="NSK77" s="287"/>
      <c r="NSL77" s="897"/>
      <c r="NSM77" s="513"/>
      <c r="NSN77" s="513"/>
      <c r="NSO77" s="513"/>
      <c r="NSP77" s="287"/>
      <c r="NSQ77" s="287"/>
      <c r="NSR77" s="287"/>
      <c r="NSS77" s="287"/>
      <c r="NST77" s="287"/>
      <c r="NSU77" s="287"/>
      <c r="NSV77" s="897"/>
      <c r="NSW77" s="513"/>
      <c r="NSX77" s="513"/>
      <c r="NSY77" s="513"/>
      <c r="NSZ77" s="287"/>
      <c r="NTA77" s="287"/>
      <c r="NTB77" s="287"/>
      <c r="NTC77" s="287"/>
      <c r="NTD77" s="287"/>
      <c r="NTE77" s="287"/>
      <c r="NTF77" s="897"/>
      <c r="NTG77" s="513"/>
      <c r="NTH77" s="513"/>
      <c r="NTI77" s="513"/>
      <c r="NTJ77" s="287"/>
      <c r="NTK77" s="287"/>
      <c r="NTL77" s="287"/>
      <c r="NTM77" s="287"/>
      <c r="NTN77" s="287"/>
      <c r="NTO77" s="287"/>
      <c r="NTP77" s="897"/>
      <c r="NTQ77" s="513"/>
      <c r="NTR77" s="513"/>
      <c r="NTS77" s="513"/>
      <c r="NTT77" s="287"/>
      <c r="NTU77" s="287"/>
      <c r="NTV77" s="287"/>
      <c r="NTW77" s="287"/>
      <c r="NTX77" s="287"/>
      <c r="NTY77" s="287"/>
      <c r="NTZ77" s="897"/>
      <c r="NUA77" s="513"/>
      <c r="NUB77" s="513"/>
      <c r="NUC77" s="513"/>
      <c r="NUD77" s="287"/>
      <c r="NUE77" s="287"/>
      <c r="NUF77" s="287"/>
      <c r="NUG77" s="287"/>
      <c r="NUH77" s="287"/>
      <c r="NUI77" s="287"/>
      <c r="NUJ77" s="897"/>
      <c r="NUK77" s="513"/>
      <c r="NUL77" s="513"/>
      <c r="NUM77" s="513"/>
      <c r="NUN77" s="287"/>
      <c r="NUO77" s="287"/>
      <c r="NUP77" s="287"/>
      <c r="NUQ77" s="287"/>
      <c r="NUR77" s="287"/>
      <c r="NUS77" s="287"/>
      <c r="NUT77" s="897"/>
      <c r="NUU77" s="513"/>
      <c r="NUV77" s="513"/>
      <c r="NUW77" s="513"/>
      <c r="NUX77" s="287"/>
      <c r="NUY77" s="287"/>
      <c r="NUZ77" s="287"/>
      <c r="NVA77" s="287"/>
      <c r="NVB77" s="287"/>
      <c r="NVC77" s="287"/>
      <c r="NVD77" s="897"/>
      <c r="NVE77" s="513"/>
      <c r="NVF77" s="513"/>
      <c r="NVG77" s="513"/>
      <c r="NVH77" s="287"/>
      <c r="NVI77" s="287"/>
      <c r="NVJ77" s="287"/>
      <c r="NVK77" s="287"/>
      <c r="NVL77" s="287"/>
      <c r="NVM77" s="287"/>
      <c r="NVN77" s="897"/>
      <c r="NVO77" s="513"/>
      <c r="NVP77" s="513"/>
      <c r="NVQ77" s="513"/>
      <c r="NVR77" s="287"/>
      <c r="NVS77" s="287"/>
      <c r="NVT77" s="287"/>
      <c r="NVU77" s="287"/>
      <c r="NVV77" s="287"/>
      <c r="NVW77" s="287"/>
      <c r="NVX77" s="897"/>
      <c r="NVY77" s="513"/>
      <c r="NVZ77" s="513"/>
      <c r="NWA77" s="513"/>
      <c r="NWB77" s="287"/>
      <c r="NWC77" s="287"/>
      <c r="NWD77" s="287"/>
      <c r="NWE77" s="287"/>
      <c r="NWF77" s="287"/>
      <c r="NWG77" s="287"/>
      <c r="NWH77" s="897"/>
      <c r="NWI77" s="513"/>
      <c r="NWJ77" s="513"/>
      <c r="NWK77" s="513"/>
      <c r="NWL77" s="287"/>
      <c r="NWM77" s="287"/>
      <c r="NWN77" s="287"/>
      <c r="NWO77" s="287"/>
      <c r="NWP77" s="287"/>
      <c r="NWQ77" s="287"/>
      <c r="NWR77" s="897"/>
      <c r="NWS77" s="513"/>
      <c r="NWT77" s="513"/>
      <c r="NWU77" s="513"/>
      <c r="NWV77" s="287"/>
      <c r="NWW77" s="287"/>
      <c r="NWX77" s="287"/>
      <c r="NWY77" s="287"/>
      <c r="NWZ77" s="287"/>
      <c r="NXA77" s="287"/>
      <c r="NXB77" s="897"/>
      <c r="NXC77" s="513"/>
      <c r="NXD77" s="513"/>
      <c r="NXE77" s="513"/>
      <c r="NXF77" s="287"/>
      <c r="NXG77" s="287"/>
      <c r="NXH77" s="287"/>
      <c r="NXI77" s="287"/>
      <c r="NXJ77" s="287"/>
      <c r="NXK77" s="287"/>
      <c r="NXL77" s="897"/>
      <c r="NXM77" s="513"/>
      <c r="NXN77" s="513"/>
      <c r="NXO77" s="513"/>
      <c r="NXP77" s="287"/>
      <c r="NXQ77" s="287"/>
      <c r="NXR77" s="287"/>
      <c r="NXS77" s="287"/>
      <c r="NXT77" s="287"/>
      <c r="NXU77" s="287"/>
      <c r="NXV77" s="897"/>
      <c r="NXW77" s="513"/>
      <c r="NXX77" s="513"/>
      <c r="NXY77" s="513"/>
      <c r="NXZ77" s="287"/>
      <c r="NYA77" s="287"/>
      <c r="NYB77" s="287"/>
      <c r="NYC77" s="287"/>
      <c r="NYD77" s="287"/>
      <c r="NYE77" s="287"/>
      <c r="NYF77" s="897"/>
      <c r="NYG77" s="513"/>
      <c r="NYH77" s="513"/>
      <c r="NYI77" s="513"/>
      <c r="NYJ77" s="287"/>
      <c r="NYK77" s="287"/>
      <c r="NYL77" s="287"/>
      <c r="NYM77" s="287"/>
      <c r="NYN77" s="287"/>
      <c r="NYO77" s="287"/>
      <c r="NYP77" s="897"/>
      <c r="NYQ77" s="513"/>
      <c r="NYR77" s="513"/>
      <c r="NYS77" s="513"/>
      <c r="NYT77" s="287"/>
      <c r="NYU77" s="287"/>
      <c r="NYV77" s="287"/>
      <c r="NYW77" s="287"/>
      <c r="NYX77" s="287"/>
      <c r="NYY77" s="287"/>
      <c r="NYZ77" s="897"/>
      <c r="NZA77" s="513"/>
      <c r="NZB77" s="513"/>
      <c r="NZC77" s="513"/>
      <c r="NZD77" s="287"/>
      <c r="NZE77" s="287"/>
      <c r="NZF77" s="287"/>
      <c r="NZG77" s="287"/>
      <c r="NZH77" s="287"/>
      <c r="NZI77" s="287"/>
      <c r="NZJ77" s="897"/>
      <c r="NZK77" s="513"/>
      <c r="NZL77" s="513"/>
      <c r="NZM77" s="513"/>
      <c r="NZN77" s="287"/>
      <c r="NZO77" s="287"/>
      <c r="NZP77" s="287"/>
      <c r="NZQ77" s="287"/>
      <c r="NZR77" s="287"/>
      <c r="NZS77" s="287"/>
      <c r="NZT77" s="897"/>
      <c r="NZU77" s="513"/>
      <c r="NZV77" s="513"/>
      <c r="NZW77" s="513"/>
      <c r="NZX77" s="287"/>
      <c r="NZY77" s="287"/>
      <c r="NZZ77" s="287"/>
      <c r="OAA77" s="287"/>
      <c r="OAB77" s="287"/>
      <c r="OAC77" s="287"/>
      <c r="OAD77" s="897"/>
      <c r="OAE77" s="513"/>
      <c r="OAF77" s="513"/>
      <c r="OAG77" s="513"/>
      <c r="OAH77" s="287"/>
      <c r="OAI77" s="287"/>
      <c r="OAJ77" s="287"/>
      <c r="OAK77" s="287"/>
      <c r="OAL77" s="287"/>
      <c r="OAM77" s="287"/>
      <c r="OAN77" s="897"/>
      <c r="OAO77" s="513"/>
      <c r="OAP77" s="513"/>
      <c r="OAQ77" s="513"/>
      <c r="OAR77" s="287"/>
      <c r="OAS77" s="287"/>
      <c r="OAT77" s="287"/>
      <c r="OAU77" s="287"/>
      <c r="OAV77" s="287"/>
      <c r="OAW77" s="287"/>
      <c r="OAX77" s="897"/>
      <c r="OAY77" s="513"/>
      <c r="OAZ77" s="513"/>
      <c r="OBA77" s="513"/>
      <c r="OBB77" s="287"/>
      <c r="OBC77" s="287"/>
      <c r="OBD77" s="287"/>
      <c r="OBE77" s="287"/>
      <c r="OBF77" s="287"/>
      <c r="OBG77" s="287"/>
      <c r="OBH77" s="897"/>
      <c r="OBI77" s="513"/>
      <c r="OBJ77" s="513"/>
      <c r="OBK77" s="513"/>
      <c r="OBL77" s="287"/>
      <c r="OBM77" s="287"/>
      <c r="OBN77" s="287"/>
      <c r="OBO77" s="287"/>
      <c r="OBP77" s="287"/>
      <c r="OBQ77" s="287"/>
      <c r="OBR77" s="897"/>
      <c r="OBS77" s="513"/>
      <c r="OBT77" s="513"/>
      <c r="OBU77" s="513"/>
      <c r="OBV77" s="287"/>
      <c r="OBW77" s="287"/>
      <c r="OBX77" s="287"/>
      <c r="OBY77" s="287"/>
      <c r="OBZ77" s="287"/>
      <c r="OCA77" s="287"/>
      <c r="OCB77" s="897"/>
      <c r="OCC77" s="513"/>
      <c r="OCD77" s="513"/>
      <c r="OCE77" s="513"/>
      <c r="OCF77" s="287"/>
      <c r="OCG77" s="287"/>
      <c r="OCH77" s="287"/>
      <c r="OCI77" s="287"/>
      <c r="OCJ77" s="287"/>
      <c r="OCK77" s="287"/>
      <c r="OCL77" s="897"/>
      <c r="OCM77" s="513"/>
      <c r="OCN77" s="513"/>
      <c r="OCO77" s="513"/>
      <c r="OCP77" s="287"/>
      <c r="OCQ77" s="287"/>
      <c r="OCR77" s="287"/>
      <c r="OCS77" s="287"/>
      <c r="OCT77" s="287"/>
      <c r="OCU77" s="287"/>
      <c r="OCV77" s="897"/>
      <c r="OCW77" s="513"/>
      <c r="OCX77" s="513"/>
      <c r="OCY77" s="513"/>
      <c r="OCZ77" s="287"/>
      <c r="ODA77" s="287"/>
      <c r="ODB77" s="287"/>
      <c r="ODC77" s="287"/>
      <c r="ODD77" s="287"/>
      <c r="ODE77" s="287"/>
      <c r="ODF77" s="897"/>
      <c r="ODG77" s="513"/>
      <c r="ODH77" s="513"/>
      <c r="ODI77" s="513"/>
      <c r="ODJ77" s="287"/>
      <c r="ODK77" s="287"/>
      <c r="ODL77" s="287"/>
      <c r="ODM77" s="287"/>
      <c r="ODN77" s="287"/>
      <c r="ODO77" s="287"/>
      <c r="ODP77" s="897"/>
      <c r="ODQ77" s="513"/>
      <c r="ODR77" s="513"/>
      <c r="ODS77" s="513"/>
      <c r="ODT77" s="287"/>
      <c r="ODU77" s="287"/>
      <c r="ODV77" s="287"/>
      <c r="ODW77" s="287"/>
      <c r="ODX77" s="287"/>
      <c r="ODY77" s="287"/>
      <c r="ODZ77" s="897"/>
      <c r="OEA77" s="513"/>
      <c r="OEB77" s="513"/>
      <c r="OEC77" s="513"/>
      <c r="OED77" s="287"/>
      <c r="OEE77" s="287"/>
      <c r="OEF77" s="287"/>
      <c r="OEG77" s="287"/>
      <c r="OEH77" s="287"/>
      <c r="OEI77" s="287"/>
      <c r="OEJ77" s="897"/>
      <c r="OEK77" s="513"/>
      <c r="OEL77" s="513"/>
      <c r="OEM77" s="513"/>
      <c r="OEN77" s="287"/>
      <c r="OEO77" s="287"/>
      <c r="OEP77" s="287"/>
      <c r="OEQ77" s="287"/>
      <c r="OER77" s="287"/>
      <c r="OES77" s="287"/>
      <c r="OET77" s="897"/>
      <c r="OEU77" s="513"/>
      <c r="OEV77" s="513"/>
      <c r="OEW77" s="513"/>
      <c r="OEX77" s="287"/>
      <c r="OEY77" s="287"/>
      <c r="OEZ77" s="287"/>
      <c r="OFA77" s="287"/>
      <c r="OFB77" s="287"/>
      <c r="OFC77" s="287"/>
      <c r="OFD77" s="897"/>
      <c r="OFE77" s="513"/>
      <c r="OFF77" s="513"/>
      <c r="OFG77" s="513"/>
      <c r="OFH77" s="287"/>
      <c r="OFI77" s="287"/>
      <c r="OFJ77" s="287"/>
      <c r="OFK77" s="287"/>
      <c r="OFL77" s="287"/>
      <c r="OFM77" s="287"/>
      <c r="OFN77" s="897"/>
      <c r="OFO77" s="513"/>
      <c r="OFP77" s="513"/>
      <c r="OFQ77" s="513"/>
      <c r="OFR77" s="287"/>
      <c r="OFS77" s="287"/>
      <c r="OFT77" s="287"/>
      <c r="OFU77" s="287"/>
      <c r="OFV77" s="287"/>
      <c r="OFW77" s="287"/>
      <c r="OFX77" s="897"/>
      <c r="OFY77" s="513"/>
      <c r="OFZ77" s="513"/>
      <c r="OGA77" s="513"/>
      <c r="OGB77" s="287"/>
      <c r="OGC77" s="287"/>
      <c r="OGD77" s="287"/>
      <c r="OGE77" s="287"/>
      <c r="OGF77" s="287"/>
      <c r="OGG77" s="287"/>
      <c r="OGH77" s="897"/>
      <c r="OGI77" s="513"/>
      <c r="OGJ77" s="513"/>
      <c r="OGK77" s="513"/>
      <c r="OGL77" s="287"/>
      <c r="OGM77" s="287"/>
      <c r="OGN77" s="287"/>
      <c r="OGO77" s="287"/>
      <c r="OGP77" s="287"/>
      <c r="OGQ77" s="287"/>
      <c r="OGR77" s="897"/>
      <c r="OGS77" s="513"/>
      <c r="OGT77" s="513"/>
      <c r="OGU77" s="513"/>
      <c r="OGV77" s="287"/>
      <c r="OGW77" s="287"/>
      <c r="OGX77" s="287"/>
      <c r="OGY77" s="287"/>
      <c r="OGZ77" s="287"/>
      <c r="OHA77" s="287"/>
      <c r="OHB77" s="897"/>
      <c r="OHC77" s="513"/>
      <c r="OHD77" s="513"/>
      <c r="OHE77" s="513"/>
      <c r="OHF77" s="287"/>
      <c r="OHG77" s="287"/>
      <c r="OHH77" s="287"/>
      <c r="OHI77" s="287"/>
      <c r="OHJ77" s="287"/>
      <c r="OHK77" s="287"/>
      <c r="OHL77" s="897"/>
      <c r="OHM77" s="513"/>
      <c r="OHN77" s="513"/>
      <c r="OHO77" s="513"/>
      <c r="OHP77" s="287"/>
      <c r="OHQ77" s="287"/>
      <c r="OHR77" s="287"/>
      <c r="OHS77" s="287"/>
      <c r="OHT77" s="287"/>
      <c r="OHU77" s="287"/>
      <c r="OHV77" s="897"/>
      <c r="OHW77" s="513"/>
      <c r="OHX77" s="513"/>
      <c r="OHY77" s="513"/>
      <c r="OHZ77" s="287"/>
      <c r="OIA77" s="287"/>
      <c r="OIB77" s="287"/>
      <c r="OIC77" s="287"/>
      <c r="OID77" s="287"/>
      <c r="OIE77" s="287"/>
      <c r="OIF77" s="897"/>
      <c r="OIG77" s="513"/>
      <c r="OIH77" s="513"/>
      <c r="OII77" s="513"/>
      <c r="OIJ77" s="287"/>
      <c r="OIK77" s="287"/>
      <c r="OIL77" s="287"/>
      <c r="OIM77" s="287"/>
      <c r="OIN77" s="287"/>
      <c r="OIO77" s="287"/>
      <c r="OIP77" s="897"/>
      <c r="OIQ77" s="513"/>
      <c r="OIR77" s="513"/>
      <c r="OIS77" s="513"/>
      <c r="OIT77" s="287"/>
      <c r="OIU77" s="287"/>
      <c r="OIV77" s="287"/>
      <c r="OIW77" s="287"/>
      <c r="OIX77" s="287"/>
      <c r="OIY77" s="287"/>
      <c r="OIZ77" s="897"/>
      <c r="OJA77" s="513"/>
      <c r="OJB77" s="513"/>
      <c r="OJC77" s="513"/>
      <c r="OJD77" s="287"/>
      <c r="OJE77" s="287"/>
      <c r="OJF77" s="287"/>
      <c r="OJG77" s="287"/>
      <c r="OJH77" s="287"/>
      <c r="OJI77" s="287"/>
      <c r="OJJ77" s="897"/>
      <c r="OJK77" s="513"/>
      <c r="OJL77" s="513"/>
      <c r="OJM77" s="513"/>
      <c r="OJN77" s="287"/>
      <c r="OJO77" s="287"/>
      <c r="OJP77" s="287"/>
      <c r="OJQ77" s="287"/>
      <c r="OJR77" s="287"/>
      <c r="OJS77" s="287"/>
      <c r="OJT77" s="897"/>
      <c r="OJU77" s="513"/>
      <c r="OJV77" s="513"/>
      <c r="OJW77" s="513"/>
      <c r="OJX77" s="287"/>
      <c r="OJY77" s="287"/>
      <c r="OJZ77" s="287"/>
      <c r="OKA77" s="287"/>
      <c r="OKB77" s="287"/>
      <c r="OKC77" s="287"/>
      <c r="OKD77" s="897"/>
      <c r="OKE77" s="513"/>
      <c r="OKF77" s="513"/>
      <c r="OKG77" s="513"/>
      <c r="OKH77" s="287"/>
      <c r="OKI77" s="287"/>
      <c r="OKJ77" s="287"/>
      <c r="OKK77" s="287"/>
      <c r="OKL77" s="287"/>
      <c r="OKM77" s="287"/>
      <c r="OKN77" s="897"/>
      <c r="OKO77" s="513"/>
      <c r="OKP77" s="513"/>
      <c r="OKQ77" s="513"/>
      <c r="OKR77" s="287"/>
      <c r="OKS77" s="287"/>
      <c r="OKT77" s="287"/>
      <c r="OKU77" s="287"/>
      <c r="OKV77" s="287"/>
      <c r="OKW77" s="287"/>
      <c r="OKX77" s="897"/>
      <c r="OKY77" s="513"/>
      <c r="OKZ77" s="513"/>
      <c r="OLA77" s="513"/>
      <c r="OLB77" s="287"/>
      <c r="OLC77" s="287"/>
      <c r="OLD77" s="287"/>
      <c r="OLE77" s="287"/>
      <c r="OLF77" s="287"/>
      <c r="OLG77" s="287"/>
      <c r="OLH77" s="897"/>
      <c r="OLI77" s="513"/>
      <c r="OLJ77" s="513"/>
      <c r="OLK77" s="513"/>
      <c r="OLL77" s="287"/>
      <c r="OLM77" s="287"/>
      <c r="OLN77" s="287"/>
      <c r="OLO77" s="287"/>
      <c r="OLP77" s="287"/>
      <c r="OLQ77" s="287"/>
      <c r="OLR77" s="897"/>
      <c r="OLS77" s="513"/>
      <c r="OLT77" s="513"/>
      <c r="OLU77" s="513"/>
      <c r="OLV77" s="287"/>
      <c r="OLW77" s="287"/>
      <c r="OLX77" s="287"/>
      <c r="OLY77" s="287"/>
      <c r="OLZ77" s="287"/>
      <c r="OMA77" s="287"/>
      <c r="OMB77" s="897"/>
      <c r="OMC77" s="513"/>
      <c r="OMD77" s="513"/>
      <c r="OME77" s="513"/>
      <c r="OMF77" s="287"/>
      <c r="OMG77" s="287"/>
      <c r="OMH77" s="287"/>
      <c r="OMI77" s="287"/>
      <c r="OMJ77" s="287"/>
      <c r="OMK77" s="287"/>
      <c r="OML77" s="897"/>
      <c r="OMM77" s="513"/>
      <c r="OMN77" s="513"/>
      <c r="OMO77" s="513"/>
      <c r="OMP77" s="287"/>
      <c r="OMQ77" s="287"/>
      <c r="OMR77" s="287"/>
      <c r="OMS77" s="287"/>
      <c r="OMT77" s="287"/>
      <c r="OMU77" s="287"/>
      <c r="OMV77" s="897"/>
      <c r="OMW77" s="513"/>
      <c r="OMX77" s="513"/>
      <c r="OMY77" s="513"/>
      <c r="OMZ77" s="287"/>
      <c r="ONA77" s="287"/>
      <c r="ONB77" s="287"/>
      <c r="ONC77" s="287"/>
      <c r="OND77" s="287"/>
      <c r="ONE77" s="287"/>
      <c r="ONF77" s="897"/>
      <c r="ONG77" s="513"/>
      <c r="ONH77" s="513"/>
      <c r="ONI77" s="513"/>
      <c r="ONJ77" s="287"/>
      <c r="ONK77" s="287"/>
      <c r="ONL77" s="287"/>
      <c r="ONM77" s="287"/>
      <c r="ONN77" s="287"/>
      <c r="ONO77" s="287"/>
      <c r="ONP77" s="897"/>
      <c r="ONQ77" s="513"/>
      <c r="ONR77" s="513"/>
      <c r="ONS77" s="513"/>
      <c r="ONT77" s="287"/>
      <c r="ONU77" s="287"/>
      <c r="ONV77" s="287"/>
      <c r="ONW77" s="287"/>
      <c r="ONX77" s="287"/>
      <c r="ONY77" s="287"/>
      <c r="ONZ77" s="897"/>
      <c r="OOA77" s="513"/>
      <c r="OOB77" s="513"/>
      <c r="OOC77" s="513"/>
      <c r="OOD77" s="287"/>
      <c r="OOE77" s="287"/>
      <c r="OOF77" s="287"/>
      <c r="OOG77" s="287"/>
      <c r="OOH77" s="287"/>
      <c r="OOI77" s="287"/>
      <c r="OOJ77" s="897"/>
      <c r="OOK77" s="513"/>
      <c r="OOL77" s="513"/>
      <c r="OOM77" s="513"/>
      <c r="OON77" s="287"/>
      <c r="OOO77" s="287"/>
      <c r="OOP77" s="287"/>
      <c r="OOQ77" s="287"/>
      <c r="OOR77" s="287"/>
      <c r="OOS77" s="287"/>
      <c r="OOT77" s="897"/>
      <c r="OOU77" s="513"/>
      <c r="OOV77" s="513"/>
      <c r="OOW77" s="513"/>
      <c r="OOX77" s="287"/>
      <c r="OOY77" s="287"/>
      <c r="OOZ77" s="287"/>
      <c r="OPA77" s="287"/>
      <c r="OPB77" s="287"/>
      <c r="OPC77" s="287"/>
      <c r="OPD77" s="897"/>
      <c r="OPE77" s="513"/>
      <c r="OPF77" s="513"/>
      <c r="OPG77" s="513"/>
      <c r="OPH77" s="287"/>
      <c r="OPI77" s="287"/>
      <c r="OPJ77" s="287"/>
      <c r="OPK77" s="287"/>
      <c r="OPL77" s="287"/>
      <c r="OPM77" s="287"/>
      <c r="OPN77" s="897"/>
      <c r="OPO77" s="513"/>
      <c r="OPP77" s="513"/>
      <c r="OPQ77" s="513"/>
      <c r="OPR77" s="287"/>
      <c r="OPS77" s="287"/>
      <c r="OPT77" s="287"/>
      <c r="OPU77" s="287"/>
      <c r="OPV77" s="287"/>
      <c r="OPW77" s="287"/>
      <c r="OPX77" s="897"/>
      <c r="OPY77" s="513"/>
      <c r="OPZ77" s="513"/>
      <c r="OQA77" s="513"/>
      <c r="OQB77" s="287"/>
      <c r="OQC77" s="287"/>
      <c r="OQD77" s="287"/>
      <c r="OQE77" s="287"/>
      <c r="OQF77" s="287"/>
      <c r="OQG77" s="287"/>
      <c r="OQH77" s="897"/>
      <c r="OQI77" s="513"/>
      <c r="OQJ77" s="513"/>
      <c r="OQK77" s="513"/>
      <c r="OQL77" s="287"/>
      <c r="OQM77" s="287"/>
      <c r="OQN77" s="287"/>
      <c r="OQO77" s="287"/>
      <c r="OQP77" s="287"/>
      <c r="OQQ77" s="287"/>
      <c r="OQR77" s="897"/>
      <c r="OQS77" s="513"/>
      <c r="OQT77" s="513"/>
      <c r="OQU77" s="513"/>
      <c r="OQV77" s="287"/>
      <c r="OQW77" s="287"/>
      <c r="OQX77" s="287"/>
      <c r="OQY77" s="287"/>
      <c r="OQZ77" s="287"/>
      <c r="ORA77" s="287"/>
      <c r="ORB77" s="897"/>
      <c r="ORC77" s="513"/>
      <c r="ORD77" s="513"/>
      <c r="ORE77" s="513"/>
      <c r="ORF77" s="287"/>
      <c r="ORG77" s="287"/>
      <c r="ORH77" s="287"/>
      <c r="ORI77" s="287"/>
      <c r="ORJ77" s="287"/>
      <c r="ORK77" s="287"/>
      <c r="ORL77" s="897"/>
      <c r="ORM77" s="513"/>
      <c r="ORN77" s="513"/>
      <c r="ORO77" s="513"/>
      <c r="ORP77" s="287"/>
      <c r="ORQ77" s="287"/>
      <c r="ORR77" s="287"/>
      <c r="ORS77" s="287"/>
      <c r="ORT77" s="287"/>
      <c r="ORU77" s="287"/>
      <c r="ORV77" s="897"/>
      <c r="ORW77" s="513"/>
      <c r="ORX77" s="513"/>
      <c r="ORY77" s="513"/>
      <c r="ORZ77" s="287"/>
      <c r="OSA77" s="287"/>
      <c r="OSB77" s="287"/>
      <c r="OSC77" s="287"/>
      <c r="OSD77" s="287"/>
      <c r="OSE77" s="287"/>
      <c r="OSF77" s="897"/>
      <c r="OSG77" s="513"/>
      <c r="OSH77" s="513"/>
      <c r="OSI77" s="513"/>
      <c r="OSJ77" s="287"/>
      <c r="OSK77" s="287"/>
      <c r="OSL77" s="287"/>
      <c r="OSM77" s="287"/>
      <c r="OSN77" s="287"/>
      <c r="OSO77" s="287"/>
      <c r="OSP77" s="897"/>
      <c r="OSQ77" s="513"/>
      <c r="OSR77" s="513"/>
      <c r="OSS77" s="513"/>
      <c r="OST77" s="287"/>
      <c r="OSU77" s="287"/>
      <c r="OSV77" s="287"/>
      <c r="OSW77" s="287"/>
      <c r="OSX77" s="287"/>
      <c r="OSY77" s="287"/>
      <c r="OSZ77" s="897"/>
      <c r="OTA77" s="513"/>
      <c r="OTB77" s="513"/>
      <c r="OTC77" s="513"/>
      <c r="OTD77" s="287"/>
      <c r="OTE77" s="287"/>
      <c r="OTF77" s="287"/>
      <c r="OTG77" s="287"/>
      <c r="OTH77" s="287"/>
      <c r="OTI77" s="287"/>
      <c r="OTJ77" s="897"/>
      <c r="OTK77" s="513"/>
      <c r="OTL77" s="513"/>
      <c r="OTM77" s="513"/>
      <c r="OTN77" s="287"/>
      <c r="OTO77" s="287"/>
      <c r="OTP77" s="287"/>
      <c r="OTQ77" s="287"/>
      <c r="OTR77" s="287"/>
      <c r="OTS77" s="287"/>
      <c r="OTT77" s="897"/>
      <c r="OTU77" s="513"/>
      <c r="OTV77" s="513"/>
      <c r="OTW77" s="513"/>
      <c r="OTX77" s="287"/>
      <c r="OTY77" s="287"/>
      <c r="OTZ77" s="287"/>
      <c r="OUA77" s="287"/>
      <c r="OUB77" s="287"/>
      <c r="OUC77" s="287"/>
      <c r="OUD77" s="897"/>
      <c r="OUE77" s="513"/>
      <c r="OUF77" s="513"/>
      <c r="OUG77" s="513"/>
      <c r="OUH77" s="287"/>
      <c r="OUI77" s="287"/>
      <c r="OUJ77" s="287"/>
      <c r="OUK77" s="287"/>
      <c r="OUL77" s="287"/>
      <c r="OUM77" s="287"/>
      <c r="OUN77" s="897"/>
      <c r="OUO77" s="513"/>
      <c r="OUP77" s="513"/>
      <c r="OUQ77" s="513"/>
      <c r="OUR77" s="287"/>
      <c r="OUS77" s="287"/>
      <c r="OUT77" s="287"/>
      <c r="OUU77" s="287"/>
      <c r="OUV77" s="287"/>
      <c r="OUW77" s="287"/>
      <c r="OUX77" s="897"/>
      <c r="OUY77" s="513"/>
      <c r="OUZ77" s="513"/>
      <c r="OVA77" s="513"/>
      <c r="OVB77" s="287"/>
      <c r="OVC77" s="287"/>
      <c r="OVD77" s="287"/>
      <c r="OVE77" s="287"/>
      <c r="OVF77" s="287"/>
      <c r="OVG77" s="287"/>
      <c r="OVH77" s="897"/>
      <c r="OVI77" s="513"/>
      <c r="OVJ77" s="513"/>
      <c r="OVK77" s="513"/>
      <c r="OVL77" s="287"/>
      <c r="OVM77" s="287"/>
      <c r="OVN77" s="287"/>
      <c r="OVO77" s="287"/>
      <c r="OVP77" s="287"/>
      <c r="OVQ77" s="287"/>
      <c r="OVR77" s="897"/>
      <c r="OVS77" s="513"/>
      <c r="OVT77" s="513"/>
      <c r="OVU77" s="513"/>
      <c r="OVV77" s="287"/>
      <c r="OVW77" s="287"/>
      <c r="OVX77" s="287"/>
      <c r="OVY77" s="287"/>
      <c r="OVZ77" s="287"/>
      <c r="OWA77" s="287"/>
      <c r="OWB77" s="897"/>
      <c r="OWC77" s="513"/>
      <c r="OWD77" s="513"/>
      <c r="OWE77" s="513"/>
      <c r="OWF77" s="287"/>
      <c r="OWG77" s="287"/>
      <c r="OWH77" s="287"/>
      <c r="OWI77" s="287"/>
      <c r="OWJ77" s="287"/>
      <c r="OWK77" s="287"/>
      <c r="OWL77" s="897"/>
      <c r="OWM77" s="513"/>
      <c r="OWN77" s="513"/>
      <c r="OWO77" s="513"/>
      <c r="OWP77" s="287"/>
      <c r="OWQ77" s="287"/>
      <c r="OWR77" s="287"/>
      <c r="OWS77" s="287"/>
      <c r="OWT77" s="287"/>
      <c r="OWU77" s="287"/>
      <c r="OWV77" s="897"/>
      <c r="OWW77" s="513"/>
      <c r="OWX77" s="513"/>
      <c r="OWY77" s="513"/>
      <c r="OWZ77" s="287"/>
      <c r="OXA77" s="287"/>
      <c r="OXB77" s="287"/>
      <c r="OXC77" s="287"/>
      <c r="OXD77" s="287"/>
      <c r="OXE77" s="287"/>
      <c r="OXF77" s="897"/>
      <c r="OXG77" s="513"/>
      <c r="OXH77" s="513"/>
      <c r="OXI77" s="513"/>
      <c r="OXJ77" s="287"/>
      <c r="OXK77" s="287"/>
      <c r="OXL77" s="287"/>
      <c r="OXM77" s="287"/>
      <c r="OXN77" s="287"/>
      <c r="OXO77" s="287"/>
      <c r="OXP77" s="897"/>
      <c r="OXQ77" s="513"/>
      <c r="OXR77" s="513"/>
      <c r="OXS77" s="513"/>
      <c r="OXT77" s="287"/>
      <c r="OXU77" s="287"/>
      <c r="OXV77" s="287"/>
      <c r="OXW77" s="287"/>
      <c r="OXX77" s="287"/>
      <c r="OXY77" s="287"/>
      <c r="OXZ77" s="897"/>
      <c r="OYA77" s="513"/>
      <c r="OYB77" s="513"/>
      <c r="OYC77" s="513"/>
      <c r="OYD77" s="287"/>
      <c r="OYE77" s="287"/>
      <c r="OYF77" s="287"/>
      <c r="OYG77" s="287"/>
      <c r="OYH77" s="287"/>
      <c r="OYI77" s="287"/>
      <c r="OYJ77" s="897"/>
      <c r="OYK77" s="513"/>
      <c r="OYL77" s="513"/>
      <c r="OYM77" s="513"/>
      <c r="OYN77" s="287"/>
      <c r="OYO77" s="287"/>
      <c r="OYP77" s="287"/>
      <c r="OYQ77" s="287"/>
      <c r="OYR77" s="287"/>
      <c r="OYS77" s="287"/>
      <c r="OYT77" s="897"/>
      <c r="OYU77" s="513"/>
      <c r="OYV77" s="513"/>
      <c r="OYW77" s="513"/>
      <c r="OYX77" s="287"/>
      <c r="OYY77" s="287"/>
      <c r="OYZ77" s="287"/>
      <c r="OZA77" s="287"/>
      <c r="OZB77" s="287"/>
      <c r="OZC77" s="287"/>
      <c r="OZD77" s="897"/>
      <c r="OZE77" s="513"/>
      <c r="OZF77" s="513"/>
      <c r="OZG77" s="513"/>
      <c r="OZH77" s="287"/>
      <c r="OZI77" s="287"/>
      <c r="OZJ77" s="287"/>
      <c r="OZK77" s="287"/>
      <c r="OZL77" s="287"/>
      <c r="OZM77" s="287"/>
      <c r="OZN77" s="897"/>
      <c r="OZO77" s="513"/>
      <c r="OZP77" s="513"/>
      <c r="OZQ77" s="513"/>
      <c r="OZR77" s="287"/>
      <c r="OZS77" s="287"/>
      <c r="OZT77" s="287"/>
      <c r="OZU77" s="287"/>
      <c r="OZV77" s="287"/>
      <c r="OZW77" s="287"/>
      <c r="OZX77" s="897"/>
      <c r="OZY77" s="513"/>
      <c r="OZZ77" s="513"/>
      <c r="PAA77" s="513"/>
      <c r="PAB77" s="287"/>
      <c r="PAC77" s="287"/>
      <c r="PAD77" s="287"/>
      <c r="PAE77" s="287"/>
      <c r="PAF77" s="287"/>
      <c r="PAG77" s="287"/>
      <c r="PAH77" s="897"/>
      <c r="PAI77" s="513"/>
      <c r="PAJ77" s="513"/>
      <c r="PAK77" s="513"/>
      <c r="PAL77" s="287"/>
      <c r="PAM77" s="287"/>
      <c r="PAN77" s="287"/>
      <c r="PAO77" s="287"/>
      <c r="PAP77" s="287"/>
      <c r="PAQ77" s="287"/>
      <c r="PAR77" s="897"/>
      <c r="PAS77" s="513"/>
      <c r="PAT77" s="513"/>
      <c r="PAU77" s="513"/>
      <c r="PAV77" s="287"/>
      <c r="PAW77" s="287"/>
      <c r="PAX77" s="287"/>
      <c r="PAY77" s="287"/>
      <c r="PAZ77" s="287"/>
      <c r="PBA77" s="287"/>
      <c r="PBB77" s="897"/>
      <c r="PBC77" s="513"/>
      <c r="PBD77" s="513"/>
      <c r="PBE77" s="513"/>
      <c r="PBF77" s="287"/>
      <c r="PBG77" s="287"/>
      <c r="PBH77" s="287"/>
      <c r="PBI77" s="287"/>
      <c r="PBJ77" s="287"/>
      <c r="PBK77" s="287"/>
      <c r="PBL77" s="897"/>
      <c r="PBM77" s="513"/>
      <c r="PBN77" s="513"/>
      <c r="PBO77" s="513"/>
      <c r="PBP77" s="287"/>
      <c r="PBQ77" s="287"/>
      <c r="PBR77" s="287"/>
      <c r="PBS77" s="287"/>
      <c r="PBT77" s="287"/>
      <c r="PBU77" s="287"/>
      <c r="PBV77" s="897"/>
      <c r="PBW77" s="513"/>
      <c r="PBX77" s="513"/>
      <c r="PBY77" s="513"/>
      <c r="PBZ77" s="287"/>
      <c r="PCA77" s="287"/>
      <c r="PCB77" s="287"/>
      <c r="PCC77" s="287"/>
      <c r="PCD77" s="287"/>
      <c r="PCE77" s="287"/>
      <c r="PCF77" s="897"/>
      <c r="PCG77" s="513"/>
      <c r="PCH77" s="513"/>
      <c r="PCI77" s="513"/>
      <c r="PCJ77" s="287"/>
      <c r="PCK77" s="287"/>
      <c r="PCL77" s="287"/>
      <c r="PCM77" s="287"/>
      <c r="PCN77" s="287"/>
      <c r="PCO77" s="287"/>
      <c r="PCP77" s="897"/>
      <c r="PCQ77" s="513"/>
      <c r="PCR77" s="513"/>
      <c r="PCS77" s="513"/>
      <c r="PCT77" s="287"/>
      <c r="PCU77" s="287"/>
      <c r="PCV77" s="287"/>
      <c r="PCW77" s="287"/>
      <c r="PCX77" s="287"/>
      <c r="PCY77" s="287"/>
      <c r="PCZ77" s="897"/>
      <c r="PDA77" s="513"/>
      <c r="PDB77" s="513"/>
      <c r="PDC77" s="513"/>
      <c r="PDD77" s="287"/>
      <c r="PDE77" s="287"/>
      <c r="PDF77" s="287"/>
      <c r="PDG77" s="287"/>
      <c r="PDH77" s="287"/>
      <c r="PDI77" s="287"/>
      <c r="PDJ77" s="897"/>
      <c r="PDK77" s="513"/>
      <c r="PDL77" s="513"/>
      <c r="PDM77" s="513"/>
      <c r="PDN77" s="287"/>
      <c r="PDO77" s="287"/>
      <c r="PDP77" s="287"/>
      <c r="PDQ77" s="287"/>
      <c r="PDR77" s="287"/>
      <c r="PDS77" s="287"/>
      <c r="PDT77" s="897"/>
      <c r="PDU77" s="513"/>
      <c r="PDV77" s="513"/>
      <c r="PDW77" s="513"/>
      <c r="PDX77" s="287"/>
      <c r="PDY77" s="287"/>
      <c r="PDZ77" s="287"/>
      <c r="PEA77" s="287"/>
      <c r="PEB77" s="287"/>
      <c r="PEC77" s="287"/>
      <c r="PED77" s="897"/>
      <c r="PEE77" s="513"/>
      <c r="PEF77" s="513"/>
      <c r="PEG77" s="513"/>
      <c r="PEH77" s="287"/>
      <c r="PEI77" s="287"/>
      <c r="PEJ77" s="287"/>
      <c r="PEK77" s="287"/>
      <c r="PEL77" s="287"/>
      <c r="PEM77" s="287"/>
      <c r="PEN77" s="897"/>
      <c r="PEO77" s="513"/>
      <c r="PEP77" s="513"/>
      <c r="PEQ77" s="513"/>
      <c r="PER77" s="287"/>
      <c r="PES77" s="287"/>
      <c r="PET77" s="287"/>
      <c r="PEU77" s="287"/>
      <c r="PEV77" s="287"/>
      <c r="PEW77" s="287"/>
      <c r="PEX77" s="897"/>
      <c r="PEY77" s="513"/>
      <c r="PEZ77" s="513"/>
      <c r="PFA77" s="513"/>
      <c r="PFB77" s="287"/>
      <c r="PFC77" s="287"/>
      <c r="PFD77" s="287"/>
      <c r="PFE77" s="287"/>
      <c r="PFF77" s="287"/>
      <c r="PFG77" s="287"/>
      <c r="PFH77" s="897"/>
      <c r="PFI77" s="513"/>
      <c r="PFJ77" s="513"/>
      <c r="PFK77" s="513"/>
      <c r="PFL77" s="287"/>
      <c r="PFM77" s="287"/>
      <c r="PFN77" s="287"/>
      <c r="PFO77" s="287"/>
      <c r="PFP77" s="287"/>
      <c r="PFQ77" s="287"/>
      <c r="PFR77" s="897"/>
      <c r="PFS77" s="513"/>
      <c r="PFT77" s="513"/>
      <c r="PFU77" s="513"/>
      <c r="PFV77" s="287"/>
      <c r="PFW77" s="287"/>
      <c r="PFX77" s="287"/>
      <c r="PFY77" s="287"/>
      <c r="PFZ77" s="287"/>
      <c r="PGA77" s="287"/>
      <c r="PGB77" s="897"/>
      <c r="PGC77" s="513"/>
      <c r="PGD77" s="513"/>
      <c r="PGE77" s="513"/>
      <c r="PGF77" s="287"/>
      <c r="PGG77" s="287"/>
      <c r="PGH77" s="287"/>
      <c r="PGI77" s="287"/>
      <c r="PGJ77" s="287"/>
      <c r="PGK77" s="287"/>
      <c r="PGL77" s="897"/>
      <c r="PGM77" s="513"/>
      <c r="PGN77" s="513"/>
      <c r="PGO77" s="513"/>
      <c r="PGP77" s="287"/>
      <c r="PGQ77" s="287"/>
      <c r="PGR77" s="287"/>
      <c r="PGS77" s="287"/>
      <c r="PGT77" s="287"/>
      <c r="PGU77" s="287"/>
      <c r="PGV77" s="897"/>
      <c r="PGW77" s="513"/>
      <c r="PGX77" s="513"/>
      <c r="PGY77" s="513"/>
      <c r="PGZ77" s="287"/>
      <c r="PHA77" s="287"/>
      <c r="PHB77" s="287"/>
      <c r="PHC77" s="287"/>
      <c r="PHD77" s="287"/>
      <c r="PHE77" s="287"/>
      <c r="PHF77" s="897"/>
      <c r="PHG77" s="513"/>
      <c r="PHH77" s="513"/>
      <c r="PHI77" s="513"/>
      <c r="PHJ77" s="287"/>
      <c r="PHK77" s="287"/>
      <c r="PHL77" s="287"/>
      <c r="PHM77" s="287"/>
      <c r="PHN77" s="287"/>
      <c r="PHO77" s="287"/>
      <c r="PHP77" s="897"/>
      <c r="PHQ77" s="513"/>
      <c r="PHR77" s="513"/>
      <c r="PHS77" s="513"/>
      <c r="PHT77" s="287"/>
      <c r="PHU77" s="287"/>
      <c r="PHV77" s="287"/>
      <c r="PHW77" s="287"/>
      <c r="PHX77" s="287"/>
      <c r="PHY77" s="287"/>
      <c r="PHZ77" s="897"/>
      <c r="PIA77" s="513"/>
      <c r="PIB77" s="513"/>
      <c r="PIC77" s="513"/>
      <c r="PID77" s="287"/>
      <c r="PIE77" s="287"/>
      <c r="PIF77" s="287"/>
      <c r="PIG77" s="287"/>
      <c r="PIH77" s="287"/>
      <c r="PII77" s="287"/>
      <c r="PIJ77" s="897"/>
      <c r="PIK77" s="513"/>
      <c r="PIL77" s="513"/>
      <c r="PIM77" s="513"/>
      <c r="PIN77" s="287"/>
      <c r="PIO77" s="287"/>
      <c r="PIP77" s="287"/>
      <c r="PIQ77" s="287"/>
      <c r="PIR77" s="287"/>
      <c r="PIS77" s="287"/>
      <c r="PIT77" s="897"/>
      <c r="PIU77" s="513"/>
      <c r="PIV77" s="513"/>
      <c r="PIW77" s="513"/>
      <c r="PIX77" s="287"/>
      <c r="PIY77" s="287"/>
      <c r="PIZ77" s="287"/>
      <c r="PJA77" s="287"/>
      <c r="PJB77" s="287"/>
      <c r="PJC77" s="287"/>
      <c r="PJD77" s="897"/>
      <c r="PJE77" s="513"/>
      <c r="PJF77" s="513"/>
      <c r="PJG77" s="513"/>
      <c r="PJH77" s="287"/>
      <c r="PJI77" s="287"/>
      <c r="PJJ77" s="287"/>
      <c r="PJK77" s="287"/>
      <c r="PJL77" s="287"/>
      <c r="PJM77" s="287"/>
      <c r="PJN77" s="897"/>
      <c r="PJO77" s="513"/>
      <c r="PJP77" s="513"/>
      <c r="PJQ77" s="513"/>
      <c r="PJR77" s="287"/>
      <c r="PJS77" s="287"/>
      <c r="PJT77" s="287"/>
      <c r="PJU77" s="287"/>
      <c r="PJV77" s="287"/>
      <c r="PJW77" s="287"/>
      <c r="PJX77" s="897"/>
      <c r="PJY77" s="513"/>
      <c r="PJZ77" s="513"/>
      <c r="PKA77" s="513"/>
      <c r="PKB77" s="287"/>
      <c r="PKC77" s="287"/>
      <c r="PKD77" s="287"/>
      <c r="PKE77" s="287"/>
      <c r="PKF77" s="287"/>
      <c r="PKG77" s="287"/>
      <c r="PKH77" s="897"/>
      <c r="PKI77" s="513"/>
      <c r="PKJ77" s="513"/>
      <c r="PKK77" s="513"/>
      <c r="PKL77" s="287"/>
      <c r="PKM77" s="287"/>
      <c r="PKN77" s="287"/>
      <c r="PKO77" s="287"/>
      <c r="PKP77" s="287"/>
      <c r="PKQ77" s="287"/>
      <c r="PKR77" s="897"/>
      <c r="PKS77" s="513"/>
      <c r="PKT77" s="513"/>
      <c r="PKU77" s="513"/>
      <c r="PKV77" s="287"/>
      <c r="PKW77" s="287"/>
      <c r="PKX77" s="287"/>
      <c r="PKY77" s="287"/>
      <c r="PKZ77" s="287"/>
      <c r="PLA77" s="287"/>
      <c r="PLB77" s="897"/>
      <c r="PLC77" s="513"/>
      <c r="PLD77" s="513"/>
      <c r="PLE77" s="513"/>
      <c r="PLF77" s="287"/>
      <c r="PLG77" s="287"/>
      <c r="PLH77" s="287"/>
      <c r="PLI77" s="287"/>
      <c r="PLJ77" s="287"/>
      <c r="PLK77" s="287"/>
      <c r="PLL77" s="897"/>
      <c r="PLM77" s="513"/>
      <c r="PLN77" s="513"/>
      <c r="PLO77" s="513"/>
      <c r="PLP77" s="287"/>
      <c r="PLQ77" s="287"/>
      <c r="PLR77" s="287"/>
      <c r="PLS77" s="287"/>
      <c r="PLT77" s="287"/>
      <c r="PLU77" s="287"/>
      <c r="PLV77" s="897"/>
      <c r="PLW77" s="513"/>
      <c r="PLX77" s="513"/>
      <c r="PLY77" s="513"/>
      <c r="PLZ77" s="287"/>
      <c r="PMA77" s="287"/>
      <c r="PMB77" s="287"/>
      <c r="PMC77" s="287"/>
      <c r="PMD77" s="287"/>
      <c r="PME77" s="287"/>
      <c r="PMF77" s="897"/>
      <c r="PMG77" s="513"/>
      <c r="PMH77" s="513"/>
      <c r="PMI77" s="513"/>
      <c r="PMJ77" s="287"/>
      <c r="PMK77" s="287"/>
      <c r="PML77" s="287"/>
      <c r="PMM77" s="287"/>
      <c r="PMN77" s="287"/>
      <c r="PMO77" s="287"/>
      <c r="PMP77" s="897"/>
      <c r="PMQ77" s="513"/>
      <c r="PMR77" s="513"/>
      <c r="PMS77" s="513"/>
      <c r="PMT77" s="287"/>
      <c r="PMU77" s="287"/>
      <c r="PMV77" s="287"/>
      <c r="PMW77" s="287"/>
      <c r="PMX77" s="287"/>
      <c r="PMY77" s="287"/>
      <c r="PMZ77" s="897"/>
      <c r="PNA77" s="513"/>
      <c r="PNB77" s="513"/>
      <c r="PNC77" s="513"/>
      <c r="PND77" s="287"/>
      <c r="PNE77" s="287"/>
      <c r="PNF77" s="287"/>
      <c r="PNG77" s="287"/>
      <c r="PNH77" s="287"/>
      <c r="PNI77" s="287"/>
      <c r="PNJ77" s="897"/>
      <c r="PNK77" s="513"/>
      <c r="PNL77" s="513"/>
      <c r="PNM77" s="513"/>
      <c r="PNN77" s="287"/>
      <c r="PNO77" s="287"/>
      <c r="PNP77" s="287"/>
      <c r="PNQ77" s="287"/>
      <c r="PNR77" s="287"/>
      <c r="PNS77" s="287"/>
      <c r="PNT77" s="897"/>
      <c r="PNU77" s="513"/>
      <c r="PNV77" s="513"/>
      <c r="PNW77" s="513"/>
      <c r="PNX77" s="287"/>
      <c r="PNY77" s="287"/>
      <c r="PNZ77" s="287"/>
      <c r="POA77" s="287"/>
      <c r="POB77" s="287"/>
      <c r="POC77" s="287"/>
      <c r="POD77" s="897"/>
      <c r="POE77" s="513"/>
      <c r="POF77" s="513"/>
      <c r="POG77" s="513"/>
      <c r="POH77" s="287"/>
      <c r="POI77" s="287"/>
      <c r="POJ77" s="287"/>
      <c r="POK77" s="287"/>
      <c r="POL77" s="287"/>
      <c r="POM77" s="287"/>
      <c r="PON77" s="897"/>
      <c r="POO77" s="513"/>
      <c r="POP77" s="513"/>
      <c r="POQ77" s="513"/>
      <c r="POR77" s="287"/>
      <c r="POS77" s="287"/>
      <c r="POT77" s="287"/>
      <c r="POU77" s="287"/>
      <c r="POV77" s="287"/>
      <c r="POW77" s="287"/>
      <c r="POX77" s="897"/>
      <c r="POY77" s="513"/>
      <c r="POZ77" s="513"/>
      <c r="PPA77" s="513"/>
      <c r="PPB77" s="287"/>
      <c r="PPC77" s="287"/>
      <c r="PPD77" s="287"/>
      <c r="PPE77" s="287"/>
      <c r="PPF77" s="287"/>
      <c r="PPG77" s="287"/>
      <c r="PPH77" s="897"/>
      <c r="PPI77" s="513"/>
      <c r="PPJ77" s="513"/>
      <c r="PPK77" s="513"/>
      <c r="PPL77" s="287"/>
      <c r="PPM77" s="287"/>
      <c r="PPN77" s="287"/>
      <c r="PPO77" s="287"/>
      <c r="PPP77" s="287"/>
      <c r="PPQ77" s="287"/>
      <c r="PPR77" s="897"/>
      <c r="PPS77" s="513"/>
      <c r="PPT77" s="513"/>
      <c r="PPU77" s="513"/>
      <c r="PPV77" s="287"/>
      <c r="PPW77" s="287"/>
      <c r="PPX77" s="287"/>
      <c r="PPY77" s="287"/>
      <c r="PPZ77" s="287"/>
      <c r="PQA77" s="287"/>
      <c r="PQB77" s="897"/>
      <c r="PQC77" s="513"/>
      <c r="PQD77" s="513"/>
      <c r="PQE77" s="513"/>
      <c r="PQF77" s="287"/>
      <c r="PQG77" s="287"/>
      <c r="PQH77" s="287"/>
      <c r="PQI77" s="287"/>
      <c r="PQJ77" s="287"/>
      <c r="PQK77" s="287"/>
      <c r="PQL77" s="897"/>
      <c r="PQM77" s="513"/>
      <c r="PQN77" s="513"/>
      <c r="PQO77" s="513"/>
      <c r="PQP77" s="287"/>
      <c r="PQQ77" s="287"/>
      <c r="PQR77" s="287"/>
      <c r="PQS77" s="287"/>
      <c r="PQT77" s="287"/>
      <c r="PQU77" s="287"/>
      <c r="PQV77" s="897"/>
      <c r="PQW77" s="513"/>
      <c r="PQX77" s="513"/>
      <c r="PQY77" s="513"/>
      <c r="PQZ77" s="287"/>
      <c r="PRA77" s="287"/>
      <c r="PRB77" s="287"/>
      <c r="PRC77" s="287"/>
      <c r="PRD77" s="287"/>
      <c r="PRE77" s="287"/>
      <c r="PRF77" s="897"/>
      <c r="PRG77" s="513"/>
      <c r="PRH77" s="513"/>
      <c r="PRI77" s="513"/>
      <c r="PRJ77" s="287"/>
      <c r="PRK77" s="287"/>
      <c r="PRL77" s="287"/>
      <c r="PRM77" s="287"/>
      <c r="PRN77" s="287"/>
      <c r="PRO77" s="287"/>
      <c r="PRP77" s="897"/>
      <c r="PRQ77" s="513"/>
      <c r="PRR77" s="513"/>
      <c r="PRS77" s="513"/>
      <c r="PRT77" s="287"/>
      <c r="PRU77" s="287"/>
      <c r="PRV77" s="287"/>
      <c r="PRW77" s="287"/>
      <c r="PRX77" s="287"/>
      <c r="PRY77" s="287"/>
      <c r="PRZ77" s="897"/>
      <c r="PSA77" s="513"/>
      <c r="PSB77" s="513"/>
      <c r="PSC77" s="513"/>
      <c r="PSD77" s="287"/>
      <c r="PSE77" s="287"/>
      <c r="PSF77" s="287"/>
      <c r="PSG77" s="287"/>
      <c r="PSH77" s="287"/>
      <c r="PSI77" s="287"/>
      <c r="PSJ77" s="897"/>
      <c r="PSK77" s="513"/>
      <c r="PSL77" s="513"/>
      <c r="PSM77" s="513"/>
      <c r="PSN77" s="287"/>
      <c r="PSO77" s="287"/>
      <c r="PSP77" s="287"/>
      <c r="PSQ77" s="287"/>
      <c r="PSR77" s="287"/>
      <c r="PSS77" s="287"/>
      <c r="PST77" s="897"/>
      <c r="PSU77" s="513"/>
      <c r="PSV77" s="513"/>
      <c r="PSW77" s="513"/>
      <c r="PSX77" s="287"/>
      <c r="PSY77" s="287"/>
      <c r="PSZ77" s="287"/>
      <c r="PTA77" s="287"/>
      <c r="PTB77" s="287"/>
      <c r="PTC77" s="287"/>
      <c r="PTD77" s="897"/>
      <c r="PTE77" s="513"/>
      <c r="PTF77" s="513"/>
      <c r="PTG77" s="513"/>
      <c r="PTH77" s="287"/>
      <c r="PTI77" s="287"/>
      <c r="PTJ77" s="287"/>
      <c r="PTK77" s="287"/>
      <c r="PTL77" s="287"/>
      <c r="PTM77" s="287"/>
      <c r="PTN77" s="897"/>
      <c r="PTO77" s="513"/>
      <c r="PTP77" s="513"/>
      <c r="PTQ77" s="513"/>
      <c r="PTR77" s="287"/>
      <c r="PTS77" s="287"/>
      <c r="PTT77" s="287"/>
      <c r="PTU77" s="287"/>
      <c r="PTV77" s="287"/>
      <c r="PTW77" s="287"/>
      <c r="PTX77" s="897"/>
      <c r="PTY77" s="513"/>
      <c r="PTZ77" s="513"/>
      <c r="PUA77" s="513"/>
      <c r="PUB77" s="287"/>
      <c r="PUC77" s="287"/>
      <c r="PUD77" s="287"/>
      <c r="PUE77" s="287"/>
      <c r="PUF77" s="287"/>
      <c r="PUG77" s="287"/>
      <c r="PUH77" s="897"/>
      <c r="PUI77" s="513"/>
      <c r="PUJ77" s="513"/>
      <c r="PUK77" s="513"/>
      <c r="PUL77" s="287"/>
      <c r="PUM77" s="287"/>
      <c r="PUN77" s="287"/>
      <c r="PUO77" s="287"/>
      <c r="PUP77" s="287"/>
      <c r="PUQ77" s="287"/>
      <c r="PUR77" s="897"/>
      <c r="PUS77" s="513"/>
      <c r="PUT77" s="513"/>
      <c r="PUU77" s="513"/>
      <c r="PUV77" s="287"/>
      <c r="PUW77" s="287"/>
      <c r="PUX77" s="287"/>
      <c r="PUY77" s="287"/>
      <c r="PUZ77" s="287"/>
      <c r="PVA77" s="287"/>
      <c r="PVB77" s="897"/>
      <c r="PVC77" s="513"/>
      <c r="PVD77" s="513"/>
      <c r="PVE77" s="513"/>
      <c r="PVF77" s="287"/>
      <c r="PVG77" s="287"/>
      <c r="PVH77" s="287"/>
      <c r="PVI77" s="287"/>
      <c r="PVJ77" s="287"/>
      <c r="PVK77" s="287"/>
      <c r="PVL77" s="897"/>
      <c r="PVM77" s="513"/>
      <c r="PVN77" s="513"/>
      <c r="PVO77" s="513"/>
      <c r="PVP77" s="287"/>
      <c r="PVQ77" s="287"/>
      <c r="PVR77" s="287"/>
      <c r="PVS77" s="287"/>
      <c r="PVT77" s="287"/>
      <c r="PVU77" s="287"/>
      <c r="PVV77" s="897"/>
      <c r="PVW77" s="513"/>
      <c r="PVX77" s="513"/>
      <c r="PVY77" s="513"/>
      <c r="PVZ77" s="287"/>
      <c r="PWA77" s="287"/>
      <c r="PWB77" s="287"/>
      <c r="PWC77" s="287"/>
      <c r="PWD77" s="287"/>
      <c r="PWE77" s="287"/>
      <c r="PWF77" s="897"/>
      <c r="PWG77" s="513"/>
      <c r="PWH77" s="513"/>
      <c r="PWI77" s="513"/>
      <c r="PWJ77" s="287"/>
      <c r="PWK77" s="287"/>
      <c r="PWL77" s="287"/>
      <c r="PWM77" s="287"/>
      <c r="PWN77" s="287"/>
      <c r="PWO77" s="287"/>
      <c r="PWP77" s="897"/>
      <c r="PWQ77" s="513"/>
      <c r="PWR77" s="513"/>
      <c r="PWS77" s="513"/>
      <c r="PWT77" s="287"/>
      <c r="PWU77" s="287"/>
      <c r="PWV77" s="287"/>
      <c r="PWW77" s="287"/>
      <c r="PWX77" s="287"/>
      <c r="PWY77" s="287"/>
      <c r="PWZ77" s="897"/>
      <c r="PXA77" s="513"/>
      <c r="PXB77" s="513"/>
      <c r="PXC77" s="513"/>
      <c r="PXD77" s="287"/>
      <c r="PXE77" s="287"/>
      <c r="PXF77" s="287"/>
      <c r="PXG77" s="287"/>
      <c r="PXH77" s="287"/>
      <c r="PXI77" s="287"/>
      <c r="PXJ77" s="897"/>
      <c r="PXK77" s="513"/>
      <c r="PXL77" s="513"/>
      <c r="PXM77" s="513"/>
      <c r="PXN77" s="287"/>
      <c r="PXO77" s="287"/>
      <c r="PXP77" s="287"/>
      <c r="PXQ77" s="287"/>
      <c r="PXR77" s="287"/>
      <c r="PXS77" s="287"/>
      <c r="PXT77" s="897"/>
      <c r="PXU77" s="513"/>
      <c r="PXV77" s="513"/>
      <c r="PXW77" s="513"/>
      <c r="PXX77" s="287"/>
      <c r="PXY77" s="287"/>
      <c r="PXZ77" s="287"/>
      <c r="PYA77" s="287"/>
      <c r="PYB77" s="287"/>
      <c r="PYC77" s="287"/>
      <c r="PYD77" s="897"/>
      <c r="PYE77" s="513"/>
      <c r="PYF77" s="513"/>
      <c r="PYG77" s="513"/>
      <c r="PYH77" s="287"/>
      <c r="PYI77" s="287"/>
      <c r="PYJ77" s="287"/>
      <c r="PYK77" s="287"/>
      <c r="PYL77" s="287"/>
      <c r="PYM77" s="287"/>
      <c r="PYN77" s="897"/>
      <c r="PYO77" s="513"/>
      <c r="PYP77" s="513"/>
      <c r="PYQ77" s="513"/>
      <c r="PYR77" s="287"/>
      <c r="PYS77" s="287"/>
      <c r="PYT77" s="287"/>
      <c r="PYU77" s="287"/>
      <c r="PYV77" s="287"/>
      <c r="PYW77" s="287"/>
      <c r="PYX77" s="897"/>
      <c r="PYY77" s="513"/>
      <c r="PYZ77" s="513"/>
      <c r="PZA77" s="513"/>
      <c r="PZB77" s="287"/>
      <c r="PZC77" s="287"/>
      <c r="PZD77" s="287"/>
      <c r="PZE77" s="287"/>
      <c r="PZF77" s="287"/>
      <c r="PZG77" s="287"/>
      <c r="PZH77" s="897"/>
      <c r="PZI77" s="513"/>
      <c r="PZJ77" s="513"/>
      <c r="PZK77" s="513"/>
      <c r="PZL77" s="287"/>
      <c r="PZM77" s="287"/>
      <c r="PZN77" s="287"/>
      <c r="PZO77" s="287"/>
      <c r="PZP77" s="287"/>
      <c r="PZQ77" s="287"/>
      <c r="PZR77" s="897"/>
      <c r="PZS77" s="513"/>
      <c r="PZT77" s="513"/>
      <c r="PZU77" s="513"/>
      <c r="PZV77" s="287"/>
      <c r="PZW77" s="287"/>
      <c r="PZX77" s="287"/>
      <c r="PZY77" s="287"/>
      <c r="PZZ77" s="287"/>
      <c r="QAA77" s="287"/>
      <c r="QAB77" s="897"/>
      <c r="QAC77" s="513"/>
      <c r="QAD77" s="513"/>
      <c r="QAE77" s="513"/>
      <c r="QAF77" s="287"/>
      <c r="QAG77" s="287"/>
      <c r="QAH77" s="287"/>
      <c r="QAI77" s="287"/>
      <c r="QAJ77" s="287"/>
      <c r="QAK77" s="287"/>
      <c r="QAL77" s="897"/>
      <c r="QAM77" s="513"/>
      <c r="QAN77" s="513"/>
      <c r="QAO77" s="513"/>
      <c r="QAP77" s="287"/>
      <c r="QAQ77" s="287"/>
      <c r="QAR77" s="287"/>
      <c r="QAS77" s="287"/>
      <c r="QAT77" s="287"/>
      <c r="QAU77" s="287"/>
      <c r="QAV77" s="897"/>
      <c r="QAW77" s="513"/>
      <c r="QAX77" s="513"/>
      <c r="QAY77" s="513"/>
      <c r="QAZ77" s="287"/>
      <c r="QBA77" s="287"/>
      <c r="QBB77" s="287"/>
      <c r="QBC77" s="287"/>
      <c r="QBD77" s="287"/>
      <c r="QBE77" s="287"/>
      <c r="QBF77" s="897"/>
      <c r="QBG77" s="513"/>
      <c r="QBH77" s="513"/>
      <c r="QBI77" s="513"/>
      <c r="QBJ77" s="287"/>
      <c r="QBK77" s="287"/>
      <c r="QBL77" s="287"/>
      <c r="QBM77" s="287"/>
      <c r="QBN77" s="287"/>
      <c r="QBO77" s="287"/>
      <c r="QBP77" s="897"/>
      <c r="QBQ77" s="513"/>
      <c r="QBR77" s="513"/>
      <c r="QBS77" s="513"/>
      <c r="QBT77" s="287"/>
      <c r="QBU77" s="287"/>
      <c r="QBV77" s="287"/>
      <c r="QBW77" s="287"/>
      <c r="QBX77" s="287"/>
      <c r="QBY77" s="287"/>
      <c r="QBZ77" s="897"/>
      <c r="QCA77" s="513"/>
      <c r="QCB77" s="513"/>
      <c r="QCC77" s="513"/>
      <c r="QCD77" s="287"/>
      <c r="QCE77" s="287"/>
      <c r="QCF77" s="287"/>
      <c r="QCG77" s="287"/>
      <c r="QCH77" s="287"/>
      <c r="QCI77" s="287"/>
      <c r="QCJ77" s="897"/>
      <c r="QCK77" s="513"/>
      <c r="QCL77" s="513"/>
      <c r="QCM77" s="513"/>
      <c r="QCN77" s="287"/>
      <c r="QCO77" s="287"/>
      <c r="QCP77" s="287"/>
      <c r="QCQ77" s="287"/>
      <c r="QCR77" s="287"/>
      <c r="QCS77" s="287"/>
      <c r="QCT77" s="897"/>
      <c r="QCU77" s="513"/>
      <c r="QCV77" s="513"/>
      <c r="QCW77" s="513"/>
      <c r="QCX77" s="287"/>
      <c r="QCY77" s="287"/>
      <c r="QCZ77" s="287"/>
      <c r="QDA77" s="287"/>
      <c r="QDB77" s="287"/>
      <c r="QDC77" s="287"/>
      <c r="QDD77" s="897"/>
      <c r="QDE77" s="513"/>
      <c r="QDF77" s="513"/>
      <c r="QDG77" s="513"/>
      <c r="QDH77" s="287"/>
      <c r="QDI77" s="287"/>
      <c r="QDJ77" s="287"/>
      <c r="QDK77" s="287"/>
      <c r="QDL77" s="287"/>
      <c r="QDM77" s="287"/>
      <c r="QDN77" s="897"/>
      <c r="QDO77" s="513"/>
      <c r="QDP77" s="513"/>
      <c r="QDQ77" s="513"/>
      <c r="QDR77" s="287"/>
      <c r="QDS77" s="287"/>
      <c r="QDT77" s="287"/>
      <c r="QDU77" s="287"/>
      <c r="QDV77" s="287"/>
      <c r="QDW77" s="287"/>
      <c r="QDX77" s="897"/>
      <c r="QDY77" s="513"/>
      <c r="QDZ77" s="513"/>
      <c r="QEA77" s="513"/>
      <c r="QEB77" s="287"/>
      <c r="QEC77" s="287"/>
      <c r="QED77" s="287"/>
      <c r="QEE77" s="287"/>
      <c r="QEF77" s="287"/>
      <c r="QEG77" s="287"/>
      <c r="QEH77" s="897"/>
      <c r="QEI77" s="513"/>
      <c r="QEJ77" s="513"/>
      <c r="QEK77" s="513"/>
      <c r="QEL77" s="287"/>
      <c r="QEM77" s="287"/>
      <c r="QEN77" s="287"/>
      <c r="QEO77" s="287"/>
      <c r="QEP77" s="287"/>
      <c r="QEQ77" s="287"/>
      <c r="QER77" s="897"/>
      <c r="QES77" s="513"/>
      <c r="QET77" s="513"/>
      <c r="QEU77" s="513"/>
      <c r="QEV77" s="287"/>
      <c r="QEW77" s="287"/>
      <c r="QEX77" s="287"/>
      <c r="QEY77" s="287"/>
      <c r="QEZ77" s="287"/>
      <c r="QFA77" s="287"/>
      <c r="QFB77" s="897"/>
      <c r="QFC77" s="513"/>
      <c r="QFD77" s="513"/>
      <c r="QFE77" s="513"/>
      <c r="QFF77" s="287"/>
      <c r="QFG77" s="287"/>
      <c r="QFH77" s="287"/>
      <c r="QFI77" s="287"/>
      <c r="QFJ77" s="287"/>
      <c r="QFK77" s="287"/>
      <c r="QFL77" s="897"/>
      <c r="QFM77" s="513"/>
      <c r="QFN77" s="513"/>
      <c r="QFO77" s="513"/>
      <c r="QFP77" s="287"/>
      <c r="QFQ77" s="287"/>
      <c r="QFR77" s="287"/>
      <c r="QFS77" s="287"/>
      <c r="QFT77" s="287"/>
      <c r="QFU77" s="287"/>
      <c r="QFV77" s="897"/>
      <c r="QFW77" s="513"/>
      <c r="QFX77" s="513"/>
      <c r="QFY77" s="513"/>
      <c r="QFZ77" s="287"/>
      <c r="QGA77" s="287"/>
      <c r="QGB77" s="287"/>
      <c r="QGC77" s="287"/>
      <c r="QGD77" s="287"/>
      <c r="QGE77" s="287"/>
      <c r="QGF77" s="897"/>
      <c r="QGG77" s="513"/>
      <c r="QGH77" s="513"/>
      <c r="QGI77" s="513"/>
      <c r="QGJ77" s="287"/>
      <c r="QGK77" s="287"/>
      <c r="QGL77" s="287"/>
      <c r="QGM77" s="287"/>
      <c r="QGN77" s="287"/>
      <c r="QGO77" s="287"/>
      <c r="QGP77" s="897"/>
      <c r="QGQ77" s="513"/>
      <c r="QGR77" s="513"/>
      <c r="QGS77" s="513"/>
      <c r="QGT77" s="287"/>
      <c r="QGU77" s="287"/>
      <c r="QGV77" s="287"/>
      <c r="QGW77" s="287"/>
      <c r="QGX77" s="287"/>
      <c r="QGY77" s="287"/>
      <c r="QGZ77" s="897"/>
      <c r="QHA77" s="513"/>
      <c r="QHB77" s="513"/>
      <c r="QHC77" s="513"/>
      <c r="QHD77" s="287"/>
      <c r="QHE77" s="287"/>
      <c r="QHF77" s="287"/>
      <c r="QHG77" s="287"/>
      <c r="QHH77" s="287"/>
      <c r="QHI77" s="287"/>
      <c r="QHJ77" s="897"/>
      <c r="QHK77" s="513"/>
      <c r="QHL77" s="513"/>
      <c r="QHM77" s="513"/>
      <c r="QHN77" s="287"/>
      <c r="QHO77" s="287"/>
      <c r="QHP77" s="287"/>
      <c r="QHQ77" s="287"/>
      <c r="QHR77" s="287"/>
      <c r="QHS77" s="287"/>
      <c r="QHT77" s="897"/>
      <c r="QHU77" s="513"/>
      <c r="QHV77" s="513"/>
      <c r="QHW77" s="513"/>
      <c r="QHX77" s="287"/>
      <c r="QHY77" s="287"/>
      <c r="QHZ77" s="287"/>
      <c r="QIA77" s="287"/>
      <c r="QIB77" s="287"/>
      <c r="QIC77" s="287"/>
      <c r="QID77" s="897"/>
      <c r="QIE77" s="513"/>
      <c r="QIF77" s="513"/>
      <c r="QIG77" s="513"/>
      <c r="QIH77" s="287"/>
      <c r="QII77" s="287"/>
      <c r="QIJ77" s="287"/>
      <c r="QIK77" s="287"/>
      <c r="QIL77" s="287"/>
      <c r="QIM77" s="287"/>
      <c r="QIN77" s="897"/>
      <c r="QIO77" s="513"/>
      <c r="QIP77" s="513"/>
      <c r="QIQ77" s="513"/>
      <c r="QIR77" s="287"/>
      <c r="QIS77" s="287"/>
      <c r="QIT77" s="287"/>
      <c r="QIU77" s="287"/>
      <c r="QIV77" s="287"/>
      <c r="QIW77" s="287"/>
      <c r="QIX77" s="897"/>
      <c r="QIY77" s="513"/>
      <c r="QIZ77" s="513"/>
      <c r="QJA77" s="513"/>
      <c r="QJB77" s="287"/>
      <c r="QJC77" s="287"/>
      <c r="QJD77" s="287"/>
      <c r="QJE77" s="287"/>
      <c r="QJF77" s="287"/>
      <c r="QJG77" s="287"/>
      <c r="QJH77" s="897"/>
      <c r="QJI77" s="513"/>
      <c r="QJJ77" s="513"/>
      <c r="QJK77" s="513"/>
      <c r="QJL77" s="287"/>
      <c r="QJM77" s="287"/>
      <c r="QJN77" s="287"/>
      <c r="QJO77" s="287"/>
      <c r="QJP77" s="287"/>
      <c r="QJQ77" s="287"/>
      <c r="QJR77" s="897"/>
      <c r="QJS77" s="513"/>
      <c r="QJT77" s="513"/>
      <c r="QJU77" s="513"/>
      <c r="QJV77" s="287"/>
      <c r="QJW77" s="287"/>
      <c r="QJX77" s="287"/>
      <c r="QJY77" s="287"/>
      <c r="QJZ77" s="287"/>
      <c r="QKA77" s="287"/>
      <c r="QKB77" s="897"/>
      <c r="QKC77" s="513"/>
      <c r="QKD77" s="513"/>
      <c r="QKE77" s="513"/>
      <c r="QKF77" s="287"/>
      <c r="QKG77" s="287"/>
      <c r="QKH77" s="287"/>
      <c r="QKI77" s="287"/>
      <c r="QKJ77" s="287"/>
      <c r="QKK77" s="287"/>
      <c r="QKL77" s="897"/>
      <c r="QKM77" s="513"/>
      <c r="QKN77" s="513"/>
      <c r="QKO77" s="513"/>
      <c r="QKP77" s="287"/>
      <c r="QKQ77" s="287"/>
      <c r="QKR77" s="287"/>
      <c r="QKS77" s="287"/>
      <c r="QKT77" s="287"/>
      <c r="QKU77" s="287"/>
      <c r="QKV77" s="897"/>
      <c r="QKW77" s="513"/>
      <c r="QKX77" s="513"/>
      <c r="QKY77" s="513"/>
      <c r="QKZ77" s="287"/>
      <c r="QLA77" s="287"/>
      <c r="QLB77" s="287"/>
      <c r="QLC77" s="287"/>
      <c r="QLD77" s="287"/>
      <c r="QLE77" s="287"/>
      <c r="QLF77" s="897"/>
      <c r="QLG77" s="513"/>
      <c r="QLH77" s="513"/>
      <c r="QLI77" s="513"/>
      <c r="QLJ77" s="287"/>
      <c r="QLK77" s="287"/>
      <c r="QLL77" s="287"/>
      <c r="QLM77" s="287"/>
      <c r="QLN77" s="287"/>
      <c r="QLO77" s="287"/>
      <c r="QLP77" s="897"/>
      <c r="QLQ77" s="513"/>
      <c r="QLR77" s="513"/>
      <c r="QLS77" s="513"/>
      <c r="QLT77" s="287"/>
      <c r="QLU77" s="287"/>
      <c r="QLV77" s="287"/>
      <c r="QLW77" s="287"/>
      <c r="QLX77" s="287"/>
      <c r="QLY77" s="287"/>
      <c r="QLZ77" s="897"/>
      <c r="QMA77" s="513"/>
      <c r="QMB77" s="513"/>
      <c r="QMC77" s="513"/>
      <c r="QMD77" s="287"/>
      <c r="QME77" s="287"/>
      <c r="QMF77" s="287"/>
      <c r="QMG77" s="287"/>
      <c r="QMH77" s="287"/>
      <c r="QMI77" s="287"/>
      <c r="QMJ77" s="897"/>
      <c r="QMK77" s="513"/>
      <c r="QML77" s="513"/>
      <c r="QMM77" s="513"/>
      <c r="QMN77" s="287"/>
      <c r="QMO77" s="287"/>
      <c r="QMP77" s="287"/>
      <c r="QMQ77" s="287"/>
      <c r="QMR77" s="287"/>
      <c r="QMS77" s="287"/>
      <c r="QMT77" s="897"/>
      <c r="QMU77" s="513"/>
      <c r="QMV77" s="513"/>
      <c r="QMW77" s="513"/>
      <c r="QMX77" s="287"/>
      <c r="QMY77" s="287"/>
      <c r="QMZ77" s="287"/>
      <c r="QNA77" s="287"/>
      <c r="QNB77" s="287"/>
      <c r="QNC77" s="287"/>
      <c r="QND77" s="897"/>
      <c r="QNE77" s="513"/>
      <c r="QNF77" s="513"/>
      <c r="QNG77" s="513"/>
      <c r="QNH77" s="287"/>
      <c r="QNI77" s="287"/>
      <c r="QNJ77" s="287"/>
      <c r="QNK77" s="287"/>
      <c r="QNL77" s="287"/>
      <c r="QNM77" s="287"/>
      <c r="QNN77" s="897"/>
      <c r="QNO77" s="513"/>
      <c r="QNP77" s="513"/>
      <c r="QNQ77" s="513"/>
      <c r="QNR77" s="287"/>
      <c r="QNS77" s="287"/>
      <c r="QNT77" s="287"/>
      <c r="QNU77" s="287"/>
      <c r="QNV77" s="287"/>
      <c r="QNW77" s="287"/>
      <c r="QNX77" s="897"/>
      <c r="QNY77" s="513"/>
      <c r="QNZ77" s="513"/>
      <c r="QOA77" s="513"/>
      <c r="QOB77" s="287"/>
      <c r="QOC77" s="287"/>
      <c r="QOD77" s="287"/>
      <c r="QOE77" s="287"/>
      <c r="QOF77" s="287"/>
      <c r="QOG77" s="287"/>
      <c r="QOH77" s="897"/>
      <c r="QOI77" s="513"/>
      <c r="QOJ77" s="513"/>
      <c r="QOK77" s="513"/>
      <c r="QOL77" s="287"/>
      <c r="QOM77" s="287"/>
      <c r="QON77" s="287"/>
      <c r="QOO77" s="287"/>
      <c r="QOP77" s="287"/>
      <c r="QOQ77" s="287"/>
      <c r="QOR77" s="897"/>
      <c r="QOS77" s="513"/>
      <c r="QOT77" s="513"/>
      <c r="QOU77" s="513"/>
      <c r="QOV77" s="287"/>
      <c r="QOW77" s="287"/>
      <c r="QOX77" s="287"/>
      <c r="QOY77" s="287"/>
      <c r="QOZ77" s="287"/>
      <c r="QPA77" s="287"/>
      <c r="QPB77" s="897"/>
      <c r="QPC77" s="513"/>
      <c r="QPD77" s="513"/>
      <c r="QPE77" s="513"/>
      <c r="QPF77" s="287"/>
      <c r="QPG77" s="287"/>
      <c r="QPH77" s="287"/>
      <c r="QPI77" s="287"/>
      <c r="QPJ77" s="287"/>
      <c r="QPK77" s="287"/>
      <c r="QPL77" s="897"/>
      <c r="QPM77" s="513"/>
      <c r="QPN77" s="513"/>
      <c r="QPO77" s="513"/>
      <c r="QPP77" s="287"/>
      <c r="QPQ77" s="287"/>
      <c r="QPR77" s="287"/>
      <c r="QPS77" s="287"/>
      <c r="QPT77" s="287"/>
      <c r="QPU77" s="287"/>
      <c r="QPV77" s="897"/>
      <c r="QPW77" s="513"/>
      <c r="QPX77" s="513"/>
      <c r="QPY77" s="513"/>
      <c r="QPZ77" s="287"/>
      <c r="QQA77" s="287"/>
      <c r="QQB77" s="287"/>
      <c r="QQC77" s="287"/>
      <c r="QQD77" s="287"/>
      <c r="QQE77" s="287"/>
      <c r="QQF77" s="897"/>
      <c r="QQG77" s="513"/>
      <c r="QQH77" s="513"/>
      <c r="QQI77" s="513"/>
      <c r="QQJ77" s="287"/>
      <c r="QQK77" s="287"/>
      <c r="QQL77" s="287"/>
      <c r="QQM77" s="287"/>
      <c r="QQN77" s="287"/>
      <c r="QQO77" s="287"/>
      <c r="QQP77" s="897"/>
      <c r="QQQ77" s="513"/>
      <c r="QQR77" s="513"/>
      <c r="QQS77" s="513"/>
      <c r="QQT77" s="287"/>
      <c r="QQU77" s="287"/>
      <c r="QQV77" s="287"/>
      <c r="QQW77" s="287"/>
      <c r="QQX77" s="287"/>
      <c r="QQY77" s="287"/>
      <c r="QQZ77" s="897"/>
      <c r="QRA77" s="513"/>
      <c r="QRB77" s="513"/>
      <c r="QRC77" s="513"/>
      <c r="QRD77" s="287"/>
      <c r="QRE77" s="287"/>
      <c r="QRF77" s="287"/>
      <c r="QRG77" s="287"/>
      <c r="QRH77" s="287"/>
      <c r="QRI77" s="287"/>
      <c r="QRJ77" s="897"/>
      <c r="QRK77" s="513"/>
      <c r="QRL77" s="513"/>
      <c r="QRM77" s="513"/>
      <c r="QRN77" s="287"/>
      <c r="QRO77" s="287"/>
      <c r="QRP77" s="287"/>
      <c r="QRQ77" s="287"/>
      <c r="QRR77" s="287"/>
      <c r="QRS77" s="287"/>
      <c r="QRT77" s="897"/>
      <c r="QRU77" s="513"/>
      <c r="QRV77" s="513"/>
      <c r="QRW77" s="513"/>
      <c r="QRX77" s="287"/>
      <c r="QRY77" s="287"/>
      <c r="QRZ77" s="287"/>
      <c r="QSA77" s="287"/>
      <c r="QSB77" s="287"/>
      <c r="QSC77" s="287"/>
      <c r="QSD77" s="897"/>
      <c r="QSE77" s="513"/>
      <c r="QSF77" s="513"/>
      <c r="QSG77" s="513"/>
      <c r="QSH77" s="287"/>
      <c r="QSI77" s="287"/>
      <c r="QSJ77" s="287"/>
      <c r="QSK77" s="287"/>
      <c r="QSL77" s="287"/>
      <c r="QSM77" s="287"/>
      <c r="QSN77" s="897"/>
      <c r="QSO77" s="513"/>
      <c r="QSP77" s="513"/>
      <c r="QSQ77" s="513"/>
      <c r="QSR77" s="287"/>
      <c r="QSS77" s="287"/>
      <c r="QST77" s="287"/>
      <c r="QSU77" s="287"/>
      <c r="QSV77" s="287"/>
      <c r="QSW77" s="287"/>
      <c r="QSX77" s="897"/>
      <c r="QSY77" s="513"/>
      <c r="QSZ77" s="513"/>
      <c r="QTA77" s="513"/>
      <c r="QTB77" s="287"/>
      <c r="QTC77" s="287"/>
      <c r="QTD77" s="287"/>
      <c r="QTE77" s="287"/>
      <c r="QTF77" s="287"/>
      <c r="QTG77" s="287"/>
      <c r="QTH77" s="897"/>
      <c r="QTI77" s="513"/>
      <c r="QTJ77" s="513"/>
      <c r="QTK77" s="513"/>
      <c r="QTL77" s="287"/>
      <c r="QTM77" s="287"/>
      <c r="QTN77" s="287"/>
      <c r="QTO77" s="287"/>
      <c r="QTP77" s="287"/>
      <c r="QTQ77" s="287"/>
      <c r="QTR77" s="897"/>
      <c r="QTS77" s="513"/>
      <c r="QTT77" s="513"/>
      <c r="QTU77" s="513"/>
      <c r="QTV77" s="287"/>
      <c r="QTW77" s="287"/>
      <c r="QTX77" s="287"/>
      <c r="QTY77" s="287"/>
      <c r="QTZ77" s="287"/>
      <c r="QUA77" s="287"/>
      <c r="QUB77" s="897"/>
      <c r="QUC77" s="513"/>
      <c r="QUD77" s="513"/>
      <c r="QUE77" s="513"/>
      <c r="QUF77" s="287"/>
      <c r="QUG77" s="287"/>
      <c r="QUH77" s="287"/>
      <c r="QUI77" s="287"/>
      <c r="QUJ77" s="287"/>
      <c r="QUK77" s="287"/>
      <c r="QUL77" s="897"/>
      <c r="QUM77" s="513"/>
      <c r="QUN77" s="513"/>
      <c r="QUO77" s="513"/>
      <c r="QUP77" s="287"/>
      <c r="QUQ77" s="287"/>
      <c r="QUR77" s="287"/>
      <c r="QUS77" s="287"/>
      <c r="QUT77" s="287"/>
      <c r="QUU77" s="287"/>
      <c r="QUV77" s="897"/>
      <c r="QUW77" s="513"/>
      <c r="QUX77" s="513"/>
      <c r="QUY77" s="513"/>
      <c r="QUZ77" s="287"/>
      <c r="QVA77" s="287"/>
      <c r="QVB77" s="287"/>
      <c r="QVC77" s="287"/>
      <c r="QVD77" s="287"/>
      <c r="QVE77" s="287"/>
      <c r="QVF77" s="897"/>
      <c r="QVG77" s="513"/>
      <c r="QVH77" s="513"/>
      <c r="QVI77" s="513"/>
      <c r="QVJ77" s="287"/>
      <c r="QVK77" s="287"/>
      <c r="QVL77" s="287"/>
      <c r="QVM77" s="287"/>
      <c r="QVN77" s="287"/>
      <c r="QVO77" s="287"/>
      <c r="QVP77" s="897"/>
      <c r="QVQ77" s="513"/>
      <c r="QVR77" s="513"/>
      <c r="QVS77" s="513"/>
      <c r="QVT77" s="287"/>
      <c r="QVU77" s="287"/>
      <c r="QVV77" s="287"/>
      <c r="QVW77" s="287"/>
      <c r="QVX77" s="287"/>
      <c r="QVY77" s="287"/>
      <c r="QVZ77" s="897"/>
      <c r="QWA77" s="513"/>
      <c r="QWB77" s="513"/>
      <c r="QWC77" s="513"/>
      <c r="QWD77" s="287"/>
      <c r="QWE77" s="287"/>
      <c r="QWF77" s="287"/>
      <c r="QWG77" s="287"/>
      <c r="QWH77" s="287"/>
      <c r="QWI77" s="287"/>
      <c r="QWJ77" s="897"/>
      <c r="QWK77" s="513"/>
      <c r="QWL77" s="513"/>
      <c r="QWM77" s="513"/>
      <c r="QWN77" s="287"/>
      <c r="QWO77" s="287"/>
      <c r="QWP77" s="287"/>
      <c r="QWQ77" s="287"/>
      <c r="QWR77" s="287"/>
      <c r="QWS77" s="287"/>
      <c r="QWT77" s="897"/>
      <c r="QWU77" s="513"/>
      <c r="QWV77" s="513"/>
      <c r="QWW77" s="513"/>
      <c r="QWX77" s="287"/>
      <c r="QWY77" s="287"/>
      <c r="QWZ77" s="287"/>
      <c r="QXA77" s="287"/>
      <c r="QXB77" s="287"/>
      <c r="QXC77" s="287"/>
      <c r="QXD77" s="897"/>
      <c r="QXE77" s="513"/>
      <c r="QXF77" s="513"/>
      <c r="QXG77" s="513"/>
      <c r="QXH77" s="287"/>
      <c r="QXI77" s="287"/>
      <c r="QXJ77" s="287"/>
      <c r="QXK77" s="287"/>
      <c r="QXL77" s="287"/>
      <c r="QXM77" s="287"/>
      <c r="QXN77" s="897"/>
      <c r="QXO77" s="513"/>
      <c r="QXP77" s="513"/>
      <c r="QXQ77" s="513"/>
      <c r="QXR77" s="287"/>
      <c r="QXS77" s="287"/>
      <c r="QXT77" s="287"/>
      <c r="QXU77" s="287"/>
      <c r="QXV77" s="287"/>
      <c r="QXW77" s="287"/>
      <c r="QXX77" s="897"/>
      <c r="QXY77" s="513"/>
      <c r="QXZ77" s="513"/>
      <c r="QYA77" s="513"/>
      <c r="QYB77" s="287"/>
      <c r="QYC77" s="287"/>
      <c r="QYD77" s="287"/>
      <c r="QYE77" s="287"/>
      <c r="QYF77" s="287"/>
      <c r="QYG77" s="287"/>
      <c r="QYH77" s="897"/>
      <c r="QYI77" s="513"/>
      <c r="QYJ77" s="513"/>
      <c r="QYK77" s="513"/>
      <c r="QYL77" s="287"/>
      <c r="QYM77" s="287"/>
      <c r="QYN77" s="287"/>
      <c r="QYO77" s="287"/>
      <c r="QYP77" s="287"/>
      <c r="QYQ77" s="287"/>
      <c r="QYR77" s="897"/>
      <c r="QYS77" s="513"/>
      <c r="QYT77" s="513"/>
      <c r="QYU77" s="513"/>
      <c r="QYV77" s="287"/>
      <c r="QYW77" s="287"/>
      <c r="QYX77" s="287"/>
      <c r="QYY77" s="287"/>
      <c r="QYZ77" s="287"/>
      <c r="QZA77" s="287"/>
      <c r="QZB77" s="897"/>
      <c r="QZC77" s="513"/>
      <c r="QZD77" s="513"/>
      <c r="QZE77" s="513"/>
      <c r="QZF77" s="287"/>
      <c r="QZG77" s="287"/>
      <c r="QZH77" s="287"/>
      <c r="QZI77" s="287"/>
      <c r="QZJ77" s="287"/>
      <c r="QZK77" s="287"/>
      <c r="QZL77" s="897"/>
      <c r="QZM77" s="513"/>
      <c r="QZN77" s="513"/>
      <c r="QZO77" s="513"/>
      <c r="QZP77" s="287"/>
      <c r="QZQ77" s="287"/>
      <c r="QZR77" s="287"/>
      <c r="QZS77" s="287"/>
      <c r="QZT77" s="287"/>
      <c r="QZU77" s="287"/>
      <c r="QZV77" s="897"/>
      <c r="QZW77" s="513"/>
      <c r="QZX77" s="513"/>
      <c r="QZY77" s="513"/>
      <c r="QZZ77" s="287"/>
      <c r="RAA77" s="287"/>
      <c r="RAB77" s="287"/>
      <c r="RAC77" s="287"/>
      <c r="RAD77" s="287"/>
      <c r="RAE77" s="287"/>
      <c r="RAF77" s="897"/>
      <c r="RAG77" s="513"/>
      <c r="RAH77" s="513"/>
      <c r="RAI77" s="513"/>
      <c r="RAJ77" s="287"/>
      <c r="RAK77" s="287"/>
      <c r="RAL77" s="287"/>
      <c r="RAM77" s="287"/>
      <c r="RAN77" s="287"/>
      <c r="RAO77" s="287"/>
      <c r="RAP77" s="897"/>
      <c r="RAQ77" s="513"/>
      <c r="RAR77" s="513"/>
      <c r="RAS77" s="513"/>
      <c r="RAT77" s="287"/>
      <c r="RAU77" s="287"/>
      <c r="RAV77" s="287"/>
      <c r="RAW77" s="287"/>
      <c r="RAX77" s="287"/>
      <c r="RAY77" s="287"/>
      <c r="RAZ77" s="897"/>
      <c r="RBA77" s="513"/>
      <c r="RBB77" s="513"/>
      <c r="RBC77" s="513"/>
      <c r="RBD77" s="287"/>
      <c r="RBE77" s="287"/>
      <c r="RBF77" s="287"/>
      <c r="RBG77" s="287"/>
      <c r="RBH77" s="287"/>
      <c r="RBI77" s="287"/>
      <c r="RBJ77" s="897"/>
      <c r="RBK77" s="513"/>
      <c r="RBL77" s="513"/>
      <c r="RBM77" s="513"/>
      <c r="RBN77" s="287"/>
      <c r="RBO77" s="287"/>
      <c r="RBP77" s="287"/>
      <c r="RBQ77" s="287"/>
      <c r="RBR77" s="287"/>
      <c r="RBS77" s="287"/>
      <c r="RBT77" s="897"/>
      <c r="RBU77" s="513"/>
      <c r="RBV77" s="513"/>
      <c r="RBW77" s="513"/>
      <c r="RBX77" s="287"/>
      <c r="RBY77" s="287"/>
      <c r="RBZ77" s="287"/>
      <c r="RCA77" s="287"/>
      <c r="RCB77" s="287"/>
      <c r="RCC77" s="287"/>
      <c r="RCD77" s="897"/>
      <c r="RCE77" s="513"/>
      <c r="RCF77" s="513"/>
      <c r="RCG77" s="513"/>
      <c r="RCH77" s="287"/>
      <c r="RCI77" s="287"/>
      <c r="RCJ77" s="287"/>
      <c r="RCK77" s="287"/>
      <c r="RCL77" s="287"/>
      <c r="RCM77" s="287"/>
      <c r="RCN77" s="897"/>
      <c r="RCO77" s="513"/>
      <c r="RCP77" s="513"/>
      <c r="RCQ77" s="513"/>
      <c r="RCR77" s="287"/>
      <c r="RCS77" s="287"/>
      <c r="RCT77" s="287"/>
      <c r="RCU77" s="287"/>
      <c r="RCV77" s="287"/>
      <c r="RCW77" s="287"/>
      <c r="RCX77" s="897"/>
      <c r="RCY77" s="513"/>
      <c r="RCZ77" s="513"/>
      <c r="RDA77" s="513"/>
      <c r="RDB77" s="287"/>
      <c r="RDC77" s="287"/>
      <c r="RDD77" s="287"/>
      <c r="RDE77" s="287"/>
      <c r="RDF77" s="287"/>
      <c r="RDG77" s="287"/>
      <c r="RDH77" s="897"/>
      <c r="RDI77" s="513"/>
      <c r="RDJ77" s="513"/>
      <c r="RDK77" s="513"/>
      <c r="RDL77" s="287"/>
      <c r="RDM77" s="287"/>
      <c r="RDN77" s="287"/>
      <c r="RDO77" s="287"/>
      <c r="RDP77" s="287"/>
      <c r="RDQ77" s="287"/>
      <c r="RDR77" s="897"/>
      <c r="RDS77" s="513"/>
      <c r="RDT77" s="513"/>
      <c r="RDU77" s="513"/>
      <c r="RDV77" s="287"/>
      <c r="RDW77" s="287"/>
      <c r="RDX77" s="287"/>
      <c r="RDY77" s="287"/>
      <c r="RDZ77" s="287"/>
      <c r="REA77" s="287"/>
      <c r="REB77" s="897"/>
      <c r="REC77" s="513"/>
      <c r="RED77" s="513"/>
      <c r="REE77" s="513"/>
      <c r="REF77" s="287"/>
      <c r="REG77" s="287"/>
      <c r="REH77" s="287"/>
      <c r="REI77" s="287"/>
      <c r="REJ77" s="287"/>
      <c r="REK77" s="287"/>
      <c r="REL77" s="897"/>
      <c r="REM77" s="513"/>
      <c r="REN77" s="513"/>
      <c r="REO77" s="513"/>
      <c r="REP77" s="287"/>
      <c r="REQ77" s="287"/>
      <c r="RER77" s="287"/>
      <c r="RES77" s="287"/>
      <c r="RET77" s="287"/>
      <c r="REU77" s="287"/>
      <c r="REV77" s="897"/>
      <c r="REW77" s="513"/>
      <c r="REX77" s="513"/>
      <c r="REY77" s="513"/>
      <c r="REZ77" s="287"/>
      <c r="RFA77" s="287"/>
      <c r="RFB77" s="287"/>
      <c r="RFC77" s="287"/>
      <c r="RFD77" s="287"/>
      <c r="RFE77" s="287"/>
      <c r="RFF77" s="897"/>
      <c r="RFG77" s="513"/>
      <c r="RFH77" s="513"/>
      <c r="RFI77" s="513"/>
      <c r="RFJ77" s="287"/>
      <c r="RFK77" s="287"/>
      <c r="RFL77" s="287"/>
      <c r="RFM77" s="287"/>
      <c r="RFN77" s="287"/>
      <c r="RFO77" s="287"/>
      <c r="RFP77" s="897"/>
      <c r="RFQ77" s="513"/>
      <c r="RFR77" s="513"/>
      <c r="RFS77" s="513"/>
      <c r="RFT77" s="287"/>
      <c r="RFU77" s="287"/>
      <c r="RFV77" s="287"/>
      <c r="RFW77" s="287"/>
      <c r="RFX77" s="287"/>
      <c r="RFY77" s="287"/>
      <c r="RFZ77" s="897"/>
      <c r="RGA77" s="513"/>
      <c r="RGB77" s="513"/>
      <c r="RGC77" s="513"/>
      <c r="RGD77" s="287"/>
      <c r="RGE77" s="287"/>
      <c r="RGF77" s="287"/>
      <c r="RGG77" s="287"/>
      <c r="RGH77" s="287"/>
      <c r="RGI77" s="287"/>
      <c r="RGJ77" s="897"/>
      <c r="RGK77" s="513"/>
      <c r="RGL77" s="513"/>
      <c r="RGM77" s="513"/>
      <c r="RGN77" s="287"/>
      <c r="RGO77" s="287"/>
      <c r="RGP77" s="287"/>
      <c r="RGQ77" s="287"/>
      <c r="RGR77" s="287"/>
      <c r="RGS77" s="287"/>
      <c r="RGT77" s="897"/>
      <c r="RGU77" s="513"/>
      <c r="RGV77" s="513"/>
      <c r="RGW77" s="513"/>
      <c r="RGX77" s="287"/>
      <c r="RGY77" s="287"/>
      <c r="RGZ77" s="287"/>
      <c r="RHA77" s="287"/>
      <c r="RHB77" s="287"/>
      <c r="RHC77" s="287"/>
      <c r="RHD77" s="897"/>
      <c r="RHE77" s="513"/>
      <c r="RHF77" s="513"/>
      <c r="RHG77" s="513"/>
      <c r="RHH77" s="287"/>
      <c r="RHI77" s="287"/>
      <c r="RHJ77" s="287"/>
      <c r="RHK77" s="287"/>
      <c r="RHL77" s="287"/>
      <c r="RHM77" s="287"/>
      <c r="RHN77" s="897"/>
      <c r="RHO77" s="513"/>
      <c r="RHP77" s="513"/>
      <c r="RHQ77" s="513"/>
      <c r="RHR77" s="287"/>
      <c r="RHS77" s="287"/>
      <c r="RHT77" s="287"/>
      <c r="RHU77" s="287"/>
      <c r="RHV77" s="287"/>
      <c r="RHW77" s="287"/>
      <c r="RHX77" s="897"/>
      <c r="RHY77" s="513"/>
      <c r="RHZ77" s="513"/>
      <c r="RIA77" s="513"/>
      <c r="RIB77" s="287"/>
      <c r="RIC77" s="287"/>
      <c r="RID77" s="287"/>
      <c r="RIE77" s="287"/>
      <c r="RIF77" s="287"/>
      <c r="RIG77" s="287"/>
      <c r="RIH77" s="897"/>
      <c r="RII77" s="513"/>
      <c r="RIJ77" s="513"/>
      <c r="RIK77" s="513"/>
      <c r="RIL77" s="287"/>
      <c r="RIM77" s="287"/>
      <c r="RIN77" s="287"/>
      <c r="RIO77" s="287"/>
      <c r="RIP77" s="287"/>
      <c r="RIQ77" s="287"/>
      <c r="RIR77" s="897"/>
      <c r="RIS77" s="513"/>
      <c r="RIT77" s="513"/>
      <c r="RIU77" s="513"/>
      <c r="RIV77" s="287"/>
      <c r="RIW77" s="287"/>
      <c r="RIX77" s="287"/>
      <c r="RIY77" s="287"/>
      <c r="RIZ77" s="287"/>
      <c r="RJA77" s="287"/>
      <c r="RJB77" s="897"/>
      <c r="RJC77" s="513"/>
      <c r="RJD77" s="513"/>
      <c r="RJE77" s="513"/>
      <c r="RJF77" s="287"/>
      <c r="RJG77" s="287"/>
      <c r="RJH77" s="287"/>
      <c r="RJI77" s="287"/>
      <c r="RJJ77" s="287"/>
      <c r="RJK77" s="287"/>
      <c r="RJL77" s="897"/>
      <c r="RJM77" s="513"/>
      <c r="RJN77" s="513"/>
      <c r="RJO77" s="513"/>
      <c r="RJP77" s="287"/>
      <c r="RJQ77" s="287"/>
      <c r="RJR77" s="287"/>
      <c r="RJS77" s="287"/>
      <c r="RJT77" s="287"/>
      <c r="RJU77" s="287"/>
      <c r="RJV77" s="897"/>
      <c r="RJW77" s="513"/>
      <c r="RJX77" s="513"/>
      <c r="RJY77" s="513"/>
      <c r="RJZ77" s="287"/>
      <c r="RKA77" s="287"/>
      <c r="RKB77" s="287"/>
      <c r="RKC77" s="287"/>
      <c r="RKD77" s="287"/>
      <c r="RKE77" s="287"/>
      <c r="RKF77" s="897"/>
      <c r="RKG77" s="513"/>
      <c r="RKH77" s="513"/>
      <c r="RKI77" s="513"/>
      <c r="RKJ77" s="287"/>
      <c r="RKK77" s="287"/>
      <c r="RKL77" s="287"/>
      <c r="RKM77" s="287"/>
      <c r="RKN77" s="287"/>
      <c r="RKO77" s="287"/>
      <c r="RKP77" s="897"/>
      <c r="RKQ77" s="513"/>
      <c r="RKR77" s="513"/>
      <c r="RKS77" s="513"/>
      <c r="RKT77" s="287"/>
      <c r="RKU77" s="287"/>
      <c r="RKV77" s="287"/>
      <c r="RKW77" s="287"/>
      <c r="RKX77" s="287"/>
      <c r="RKY77" s="287"/>
      <c r="RKZ77" s="897"/>
      <c r="RLA77" s="513"/>
      <c r="RLB77" s="513"/>
      <c r="RLC77" s="513"/>
      <c r="RLD77" s="287"/>
      <c r="RLE77" s="287"/>
      <c r="RLF77" s="287"/>
      <c r="RLG77" s="287"/>
      <c r="RLH77" s="287"/>
      <c r="RLI77" s="287"/>
      <c r="RLJ77" s="897"/>
      <c r="RLK77" s="513"/>
      <c r="RLL77" s="513"/>
      <c r="RLM77" s="513"/>
      <c r="RLN77" s="287"/>
      <c r="RLO77" s="287"/>
      <c r="RLP77" s="287"/>
      <c r="RLQ77" s="287"/>
      <c r="RLR77" s="287"/>
      <c r="RLS77" s="287"/>
      <c r="RLT77" s="897"/>
      <c r="RLU77" s="513"/>
      <c r="RLV77" s="513"/>
      <c r="RLW77" s="513"/>
      <c r="RLX77" s="287"/>
      <c r="RLY77" s="287"/>
      <c r="RLZ77" s="287"/>
      <c r="RMA77" s="287"/>
      <c r="RMB77" s="287"/>
      <c r="RMC77" s="287"/>
      <c r="RMD77" s="897"/>
      <c r="RME77" s="513"/>
      <c r="RMF77" s="513"/>
      <c r="RMG77" s="513"/>
      <c r="RMH77" s="287"/>
      <c r="RMI77" s="287"/>
      <c r="RMJ77" s="287"/>
      <c r="RMK77" s="287"/>
      <c r="RML77" s="287"/>
      <c r="RMM77" s="287"/>
      <c r="RMN77" s="897"/>
      <c r="RMO77" s="513"/>
      <c r="RMP77" s="513"/>
      <c r="RMQ77" s="513"/>
      <c r="RMR77" s="287"/>
      <c r="RMS77" s="287"/>
      <c r="RMT77" s="287"/>
      <c r="RMU77" s="287"/>
      <c r="RMV77" s="287"/>
      <c r="RMW77" s="287"/>
      <c r="RMX77" s="897"/>
      <c r="RMY77" s="513"/>
      <c r="RMZ77" s="513"/>
      <c r="RNA77" s="513"/>
      <c r="RNB77" s="287"/>
      <c r="RNC77" s="287"/>
      <c r="RND77" s="287"/>
      <c r="RNE77" s="287"/>
      <c r="RNF77" s="287"/>
      <c r="RNG77" s="287"/>
      <c r="RNH77" s="897"/>
      <c r="RNI77" s="513"/>
      <c r="RNJ77" s="513"/>
      <c r="RNK77" s="513"/>
      <c r="RNL77" s="287"/>
      <c r="RNM77" s="287"/>
      <c r="RNN77" s="287"/>
      <c r="RNO77" s="287"/>
      <c r="RNP77" s="287"/>
      <c r="RNQ77" s="287"/>
      <c r="RNR77" s="897"/>
      <c r="RNS77" s="513"/>
      <c r="RNT77" s="513"/>
      <c r="RNU77" s="513"/>
      <c r="RNV77" s="287"/>
      <c r="RNW77" s="287"/>
      <c r="RNX77" s="287"/>
      <c r="RNY77" s="287"/>
      <c r="RNZ77" s="287"/>
      <c r="ROA77" s="287"/>
      <c r="ROB77" s="897"/>
      <c r="ROC77" s="513"/>
      <c r="ROD77" s="513"/>
      <c r="ROE77" s="513"/>
      <c r="ROF77" s="287"/>
      <c r="ROG77" s="287"/>
      <c r="ROH77" s="287"/>
      <c r="ROI77" s="287"/>
      <c r="ROJ77" s="287"/>
      <c r="ROK77" s="287"/>
      <c r="ROL77" s="897"/>
      <c r="ROM77" s="513"/>
      <c r="RON77" s="513"/>
      <c r="ROO77" s="513"/>
      <c r="ROP77" s="287"/>
      <c r="ROQ77" s="287"/>
      <c r="ROR77" s="287"/>
      <c r="ROS77" s="287"/>
      <c r="ROT77" s="287"/>
      <c r="ROU77" s="287"/>
      <c r="ROV77" s="897"/>
      <c r="ROW77" s="513"/>
      <c r="ROX77" s="513"/>
      <c r="ROY77" s="513"/>
      <c r="ROZ77" s="287"/>
      <c r="RPA77" s="287"/>
      <c r="RPB77" s="287"/>
      <c r="RPC77" s="287"/>
      <c r="RPD77" s="287"/>
      <c r="RPE77" s="287"/>
      <c r="RPF77" s="897"/>
      <c r="RPG77" s="513"/>
      <c r="RPH77" s="513"/>
      <c r="RPI77" s="513"/>
      <c r="RPJ77" s="287"/>
      <c r="RPK77" s="287"/>
      <c r="RPL77" s="287"/>
      <c r="RPM77" s="287"/>
      <c r="RPN77" s="287"/>
      <c r="RPO77" s="287"/>
      <c r="RPP77" s="897"/>
      <c r="RPQ77" s="513"/>
      <c r="RPR77" s="513"/>
      <c r="RPS77" s="513"/>
      <c r="RPT77" s="287"/>
      <c r="RPU77" s="287"/>
      <c r="RPV77" s="287"/>
      <c r="RPW77" s="287"/>
      <c r="RPX77" s="287"/>
      <c r="RPY77" s="287"/>
      <c r="RPZ77" s="897"/>
      <c r="RQA77" s="513"/>
      <c r="RQB77" s="513"/>
      <c r="RQC77" s="513"/>
      <c r="RQD77" s="287"/>
      <c r="RQE77" s="287"/>
      <c r="RQF77" s="287"/>
      <c r="RQG77" s="287"/>
      <c r="RQH77" s="287"/>
      <c r="RQI77" s="287"/>
      <c r="RQJ77" s="897"/>
      <c r="RQK77" s="513"/>
      <c r="RQL77" s="513"/>
      <c r="RQM77" s="513"/>
      <c r="RQN77" s="287"/>
      <c r="RQO77" s="287"/>
      <c r="RQP77" s="287"/>
      <c r="RQQ77" s="287"/>
      <c r="RQR77" s="287"/>
      <c r="RQS77" s="287"/>
      <c r="RQT77" s="897"/>
      <c r="RQU77" s="513"/>
      <c r="RQV77" s="513"/>
      <c r="RQW77" s="513"/>
      <c r="RQX77" s="287"/>
      <c r="RQY77" s="287"/>
      <c r="RQZ77" s="287"/>
      <c r="RRA77" s="287"/>
      <c r="RRB77" s="287"/>
      <c r="RRC77" s="287"/>
      <c r="RRD77" s="897"/>
      <c r="RRE77" s="513"/>
      <c r="RRF77" s="513"/>
      <c r="RRG77" s="513"/>
      <c r="RRH77" s="287"/>
      <c r="RRI77" s="287"/>
      <c r="RRJ77" s="287"/>
      <c r="RRK77" s="287"/>
      <c r="RRL77" s="287"/>
      <c r="RRM77" s="287"/>
      <c r="RRN77" s="897"/>
      <c r="RRO77" s="513"/>
      <c r="RRP77" s="513"/>
      <c r="RRQ77" s="513"/>
      <c r="RRR77" s="287"/>
      <c r="RRS77" s="287"/>
      <c r="RRT77" s="287"/>
      <c r="RRU77" s="287"/>
      <c r="RRV77" s="287"/>
      <c r="RRW77" s="287"/>
      <c r="RRX77" s="897"/>
      <c r="RRY77" s="513"/>
      <c r="RRZ77" s="513"/>
      <c r="RSA77" s="513"/>
      <c r="RSB77" s="287"/>
      <c r="RSC77" s="287"/>
      <c r="RSD77" s="287"/>
      <c r="RSE77" s="287"/>
      <c r="RSF77" s="287"/>
      <c r="RSG77" s="287"/>
      <c r="RSH77" s="897"/>
      <c r="RSI77" s="513"/>
      <c r="RSJ77" s="513"/>
      <c r="RSK77" s="513"/>
      <c r="RSL77" s="287"/>
      <c r="RSM77" s="287"/>
      <c r="RSN77" s="287"/>
      <c r="RSO77" s="287"/>
      <c r="RSP77" s="287"/>
      <c r="RSQ77" s="287"/>
      <c r="RSR77" s="897"/>
      <c r="RSS77" s="513"/>
      <c r="RST77" s="513"/>
      <c r="RSU77" s="513"/>
      <c r="RSV77" s="287"/>
      <c r="RSW77" s="287"/>
      <c r="RSX77" s="287"/>
      <c r="RSY77" s="287"/>
      <c r="RSZ77" s="287"/>
      <c r="RTA77" s="287"/>
      <c r="RTB77" s="897"/>
      <c r="RTC77" s="513"/>
      <c r="RTD77" s="513"/>
      <c r="RTE77" s="513"/>
      <c r="RTF77" s="287"/>
      <c r="RTG77" s="287"/>
      <c r="RTH77" s="287"/>
      <c r="RTI77" s="287"/>
      <c r="RTJ77" s="287"/>
      <c r="RTK77" s="287"/>
      <c r="RTL77" s="897"/>
      <c r="RTM77" s="513"/>
      <c r="RTN77" s="513"/>
      <c r="RTO77" s="513"/>
      <c r="RTP77" s="287"/>
      <c r="RTQ77" s="287"/>
      <c r="RTR77" s="287"/>
      <c r="RTS77" s="287"/>
      <c r="RTT77" s="287"/>
      <c r="RTU77" s="287"/>
      <c r="RTV77" s="897"/>
      <c r="RTW77" s="513"/>
      <c r="RTX77" s="513"/>
      <c r="RTY77" s="513"/>
      <c r="RTZ77" s="287"/>
      <c r="RUA77" s="287"/>
      <c r="RUB77" s="287"/>
      <c r="RUC77" s="287"/>
      <c r="RUD77" s="287"/>
      <c r="RUE77" s="287"/>
      <c r="RUF77" s="897"/>
      <c r="RUG77" s="513"/>
      <c r="RUH77" s="513"/>
      <c r="RUI77" s="513"/>
      <c r="RUJ77" s="287"/>
      <c r="RUK77" s="287"/>
      <c r="RUL77" s="287"/>
      <c r="RUM77" s="287"/>
      <c r="RUN77" s="287"/>
      <c r="RUO77" s="287"/>
      <c r="RUP77" s="897"/>
      <c r="RUQ77" s="513"/>
      <c r="RUR77" s="513"/>
      <c r="RUS77" s="513"/>
      <c r="RUT77" s="287"/>
      <c r="RUU77" s="287"/>
      <c r="RUV77" s="287"/>
      <c r="RUW77" s="287"/>
      <c r="RUX77" s="287"/>
      <c r="RUY77" s="287"/>
      <c r="RUZ77" s="897"/>
      <c r="RVA77" s="513"/>
      <c r="RVB77" s="513"/>
      <c r="RVC77" s="513"/>
      <c r="RVD77" s="287"/>
      <c r="RVE77" s="287"/>
      <c r="RVF77" s="287"/>
      <c r="RVG77" s="287"/>
      <c r="RVH77" s="287"/>
      <c r="RVI77" s="287"/>
      <c r="RVJ77" s="897"/>
      <c r="RVK77" s="513"/>
      <c r="RVL77" s="513"/>
      <c r="RVM77" s="513"/>
      <c r="RVN77" s="287"/>
      <c r="RVO77" s="287"/>
      <c r="RVP77" s="287"/>
      <c r="RVQ77" s="287"/>
      <c r="RVR77" s="287"/>
      <c r="RVS77" s="287"/>
      <c r="RVT77" s="897"/>
      <c r="RVU77" s="513"/>
      <c r="RVV77" s="513"/>
      <c r="RVW77" s="513"/>
      <c r="RVX77" s="287"/>
      <c r="RVY77" s="287"/>
      <c r="RVZ77" s="287"/>
      <c r="RWA77" s="287"/>
      <c r="RWB77" s="287"/>
      <c r="RWC77" s="287"/>
      <c r="RWD77" s="897"/>
      <c r="RWE77" s="513"/>
      <c r="RWF77" s="513"/>
      <c r="RWG77" s="513"/>
      <c r="RWH77" s="287"/>
      <c r="RWI77" s="287"/>
      <c r="RWJ77" s="287"/>
      <c r="RWK77" s="287"/>
      <c r="RWL77" s="287"/>
      <c r="RWM77" s="287"/>
      <c r="RWN77" s="897"/>
      <c r="RWO77" s="513"/>
      <c r="RWP77" s="513"/>
      <c r="RWQ77" s="513"/>
      <c r="RWR77" s="287"/>
      <c r="RWS77" s="287"/>
      <c r="RWT77" s="287"/>
      <c r="RWU77" s="287"/>
      <c r="RWV77" s="287"/>
      <c r="RWW77" s="287"/>
      <c r="RWX77" s="897"/>
      <c r="RWY77" s="513"/>
      <c r="RWZ77" s="513"/>
      <c r="RXA77" s="513"/>
      <c r="RXB77" s="287"/>
      <c r="RXC77" s="287"/>
      <c r="RXD77" s="287"/>
      <c r="RXE77" s="287"/>
      <c r="RXF77" s="287"/>
      <c r="RXG77" s="287"/>
      <c r="RXH77" s="897"/>
      <c r="RXI77" s="513"/>
      <c r="RXJ77" s="513"/>
      <c r="RXK77" s="513"/>
      <c r="RXL77" s="287"/>
      <c r="RXM77" s="287"/>
      <c r="RXN77" s="287"/>
      <c r="RXO77" s="287"/>
      <c r="RXP77" s="287"/>
      <c r="RXQ77" s="287"/>
      <c r="RXR77" s="897"/>
      <c r="RXS77" s="513"/>
      <c r="RXT77" s="513"/>
      <c r="RXU77" s="513"/>
      <c r="RXV77" s="287"/>
      <c r="RXW77" s="287"/>
      <c r="RXX77" s="287"/>
      <c r="RXY77" s="287"/>
      <c r="RXZ77" s="287"/>
      <c r="RYA77" s="287"/>
      <c r="RYB77" s="897"/>
      <c r="RYC77" s="513"/>
      <c r="RYD77" s="513"/>
      <c r="RYE77" s="513"/>
      <c r="RYF77" s="287"/>
      <c r="RYG77" s="287"/>
      <c r="RYH77" s="287"/>
      <c r="RYI77" s="287"/>
      <c r="RYJ77" s="287"/>
      <c r="RYK77" s="287"/>
      <c r="RYL77" s="897"/>
      <c r="RYM77" s="513"/>
      <c r="RYN77" s="513"/>
      <c r="RYO77" s="513"/>
      <c r="RYP77" s="287"/>
      <c r="RYQ77" s="287"/>
      <c r="RYR77" s="287"/>
      <c r="RYS77" s="287"/>
      <c r="RYT77" s="287"/>
      <c r="RYU77" s="287"/>
      <c r="RYV77" s="897"/>
      <c r="RYW77" s="513"/>
      <c r="RYX77" s="513"/>
      <c r="RYY77" s="513"/>
      <c r="RYZ77" s="287"/>
      <c r="RZA77" s="287"/>
      <c r="RZB77" s="287"/>
      <c r="RZC77" s="287"/>
      <c r="RZD77" s="287"/>
      <c r="RZE77" s="287"/>
      <c r="RZF77" s="897"/>
      <c r="RZG77" s="513"/>
      <c r="RZH77" s="513"/>
      <c r="RZI77" s="513"/>
      <c r="RZJ77" s="287"/>
      <c r="RZK77" s="287"/>
      <c r="RZL77" s="287"/>
      <c r="RZM77" s="287"/>
      <c r="RZN77" s="287"/>
      <c r="RZO77" s="287"/>
      <c r="RZP77" s="897"/>
      <c r="RZQ77" s="513"/>
      <c r="RZR77" s="513"/>
      <c r="RZS77" s="513"/>
      <c r="RZT77" s="287"/>
      <c r="RZU77" s="287"/>
      <c r="RZV77" s="287"/>
      <c r="RZW77" s="287"/>
      <c r="RZX77" s="287"/>
      <c r="RZY77" s="287"/>
      <c r="RZZ77" s="897"/>
      <c r="SAA77" s="513"/>
      <c r="SAB77" s="513"/>
      <c r="SAC77" s="513"/>
      <c r="SAD77" s="287"/>
      <c r="SAE77" s="287"/>
      <c r="SAF77" s="287"/>
      <c r="SAG77" s="287"/>
      <c r="SAH77" s="287"/>
      <c r="SAI77" s="287"/>
      <c r="SAJ77" s="897"/>
      <c r="SAK77" s="513"/>
      <c r="SAL77" s="513"/>
      <c r="SAM77" s="513"/>
      <c r="SAN77" s="287"/>
      <c r="SAO77" s="287"/>
      <c r="SAP77" s="287"/>
      <c r="SAQ77" s="287"/>
      <c r="SAR77" s="287"/>
      <c r="SAS77" s="287"/>
      <c r="SAT77" s="897"/>
      <c r="SAU77" s="513"/>
      <c r="SAV77" s="513"/>
      <c r="SAW77" s="513"/>
      <c r="SAX77" s="287"/>
      <c r="SAY77" s="287"/>
      <c r="SAZ77" s="287"/>
      <c r="SBA77" s="287"/>
      <c r="SBB77" s="287"/>
      <c r="SBC77" s="287"/>
      <c r="SBD77" s="897"/>
      <c r="SBE77" s="513"/>
      <c r="SBF77" s="513"/>
      <c r="SBG77" s="513"/>
      <c r="SBH77" s="287"/>
      <c r="SBI77" s="287"/>
      <c r="SBJ77" s="287"/>
      <c r="SBK77" s="287"/>
      <c r="SBL77" s="287"/>
      <c r="SBM77" s="287"/>
      <c r="SBN77" s="897"/>
      <c r="SBO77" s="513"/>
      <c r="SBP77" s="513"/>
      <c r="SBQ77" s="513"/>
      <c r="SBR77" s="287"/>
      <c r="SBS77" s="287"/>
      <c r="SBT77" s="287"/>
      <c r="SBU77" s="287"/>
      <c r="SBV77" s="287"/>
      <c r="SBW77" s="287"/>
      <c r="SBX77" s="897"/>
      <c r="SBY77" s="513"/>
      <c r="SBZ77" s="513"/>
      <c r="SCA77" s="513"/>
      <c r="SCB77" s="287"/>
      <c r="SCC77" s="287"/>
      <c r="SCD77" s="287"/>
      <c r="SCE77" s="287"/>
      <c r="SCF77" s="287"/>
      <c r="SCG77" s="287"/>
      <c r="SCH77" s="897"/>
      <c r="SCI77" s="513"/>
      <c r="SCJ77" s="513"/>
      <c r="SCK77" s="513"/>
      <c r="SCL77" s="287"/>
      <c r="SCM77" s="287"/>
      <c r="SCN77" s="287"/>
      <c r="SCO77" s="287"/>
      <c r="SCP77" s="287"/>
      <c r="SCQ77" s="287"/>
      <c r="SCR77" s="897"/>
      <c r="SCS77" s="513"/>
      <c r="SCT77" s="513"/>
      <c r="SCU77" s="513"/>
      <c r="SCV77" s="287"/>
      <c r="SCW77" s="287"/>
      <c r="SCX77" s="287"/>
      <c r="SCY77" s="287"/>
      <c r="SCZ77" s="287"/>
      <c r="SDA77" s="287"/>
      <c r="SDB77" s="897"/>
      <c r="SDC77" s="513"/>
      <c r="SDD77" s="513"/>
      <c r="SDE77" s="513"/>
      <c r="SDF77" s="287"/>
      <c r="SDG77" s="287"/>
      <c r="SDH77" s="287"/>
      <c r="SDI77" s="287"/>
      <c r="SDJ77" s="287"/>
      <c r="SDK77" s="287"/>
      <c r="SDL77" s="897"/>
      <c r="SDM77" s="513"/>
      <c r="SDN77" s="513"/>
      <c r="SDO77" s="513"/>
      <c r="SDP77" s="287"/>
      <c r="SDQ77" s="287"/>
      <c r="SDR77" s="287"/>
      <c r="SDS77" s="287"/>
      <c r="SDT77" s="287"/>
      <c r="SDU77" s="287"/>
      <c r="SDV77" s="897"/>
      <c r="SDW77" s="513"/>
      <c r="SDX77" s="513"/>
      <c r="SDY77" s="513"/>
      <c r="SDZ77" s="287"/>
      <c r="SEA77" s="287"/>
      <c r="SEB77" s="287"/>
      <c r="SEC77" s="287"/>
      <c r="SED77" s="287"/>
      <c r="SEE77" s="287"/>
      <c r="SEF77" s="897"/>
      <c r="SEG77" s="513"/>
      <c r="SEH77" s="513"/>
      <c r="SEI77" s="513"/>
      <c r="SEJ77" s="287"/>
      <c r="SEK77" s="287"/>
      <c r="SEL77" s="287"/>
      <c r="SEM77" s="287"/>
      <c r="SEN77" s="287"/>
      <c r="SEO77" s="287"/>
      <c r="SEP77" s="897"/>
      <c r="SEQ77" s="513"/>
      <c r="SER77" s="513"/>
      <c r="SES77" s="513"/>
      <c r="SET77" s="287"/>
      <c r="SEU77" s="287"/>
      <c r="SEV77" s="287"/>
      <c r="SEW77" s="287"/>
      <c r="SEX77" s="287"/>
      <c r="SEY77" s="287"/>
      <c r="SEZ77" s="897"/>
      <c r="SFA77" s="513"/>
      <c r="SFB77" s="513"/>
      <c r="SFC77" s="513"/>
      <c r="SFD77" s="287"/>
      <c r="SFE77" s="287"/>
      <c r="SFF77" s="287"/>
      <c r="SFG77" s="287"/>
      <c r="SFH77" s="287"/>
      <c r="SFI77" s="287"/>
      <c r="SFJ77" s="897"/>
      <c r="SFK77" s="513"/>
      <c r="SFL77" s="513"/>
      <c r="SFM77" s="513"/>
      <c r="SFN77" s="287"/>
      <c r="SFO77" s="287"/>
      <c r="SFP77" s="287"/>
      <c r="SFQ77" s="287"/>
      <c r="SFR77" s="287"/>
      <c r="SFS77" s="287"/>
      <c r="SFT77" s="897"/>
      <c r="SFU77" s="513"/>
      <c r="SFV77" s="513"/>
      <c r="SFW77" s="513"/>
      <c r="SFX77" s="287"/>
      <c r="SFY77" s="287"/>
      <c r="SFZ77" s="287"/>
      <c r="SGA77" s="287"/>
      <c r="SGB77" s="287"/>
      <c r="SGC77" s="287"/>
      <c r="SGD77" s="897"/>
      <c r="SGE77" s="513"/>
      <c r="SGF77" s="513"/>
      <c r="SGG77" s="513"/>
      <c r="SGH77" s="287"/>
      <c r="SGI77" s="287"/>
      <c r="SGJ77" s="287"/>
      <c r="SGK77" s="287"/>
      <c r="SGL77" s="287"/>
      <c r="SGM77" s="287"/>
      <c r="SGN77" s="897"/>
      <c r="SGO77" s="513"/>
      <c r="SGP77" s="513"/>
      <c r="SGQ77" s="513"/>
      <c r="SGR77" s="287"/>
      <c r="SGS77" s="287"/>
      <c r="SGT77" s="287"/>
      <c r="SGU77" s="287"/>
      <c r="SGV77" s="287"/>
      <c r="SGW77" s="287"/>
      <c r="SGX77" s="897"/>
      <c r="SGY77" s="513"/>
      <c r="SGZ77" s="513"/>
      <c r="SHA77" s="513"/>
      <c r="SHB77" s="287"/>
      <c r="SHC77" s="287"/>
      <c r="SHD77" s="287"/>
      <c r="SHE77" s="287"/>
      <c r="SHF77" s="287"/>
      <c r="SHG77" s="287"/>
      <c r="SHH77" s="897"/>
      <c r="SHI77" s="513"/>
      <c r="SHJ77" s="513"/>
      <c r="SHK77" s="513"/>
      <c r="SHL77" s="287"/>
      <c r="SHM77" s="287"/>
      <c r="SHN77" s="287"/>
      <c r="SHO77" s="287"/>
      <c r="SHP77" s="287"/>
      <c r="SHQ77" s="287"/>
      <c r="SHR77" s="897"/>
      <c r="SHS77" s="513"/>
      <c r="SHT77" s="513"/>
      <c r="SHU77" s="513"/>
      <c r="SHV77" s="287"/>
      <c r="SHW77" s="287"/>
      <c r="SHX77" s="287"/>
      <c r="SHY77" s="287"/>
      <c r="SHZ77" s="287"/>
      <c r="SIA77" s="287"/>
      <c r="SIB77" s="897"/>
      <c r="SIC77" s="513"/>
      <c r="SID77" s="513"/>
      <c r="SIE77" s="513"/>
      <c r="SIF77" s="287"/>
      <c r="SIG77" s="287"/>
      <c r="SIH77" s="287"/>
      <c r="SII77" s="287"/>
      <c r="SIJ77" s="287"/>
      <c r="SIK77" s="287"/>
      <c r="SIL77" s="897"/>
      <c r="SIM77" s="513"/>
      <c r="SIN77" s="513"/>
      <c r="SIO77" s="513"/>
      <c r="SIP77" s="287"/>
      <c r="SIQ77" s="287"/>
      <c r="SIR77" s="287"/>
      <c r="SIS77" s="287"/>
      <c r="SIT77" s="287"/>
      <c r="SIU77" s="287"/>
      <c r="SIV77" s="897"/>
      <c r="SIW77" s="513"/>
      <c r="SIX77" s="513"/>
      <c r="SIY77" s="513"/>
      <c r="SIZ77" s="287"/>
      <c r="SJA77" s="287"/>
      <c r="SJB77" s="287"/>
      <c r="SJC77" s="287"/>
      <c r="SJD77" s="287"/>
      <c r="SJE77" s="287"/>
      <c r="SJF77" s="897"/>
      <c r="SJG77" s="513"/>
      <c r="SJH77" s="513"/>
      <c r="SJI77" s="513"/>
      <c r="SJJ77" s="287"/>
      <c r="SJK77" s="287"/>
      <c r="SJL77" s="287"/>
      <c r="SJM77" s="287"/>
      <c r="SJN77" s="287"/>
      <c r="SJO77" s="287"/>
      <c r="SJP77" s="897"/>
      <c r="SJQ77" s="513"/>
      <c r="SJR77" s="513"/>
      <c r="SJS77" s="513"/>
      <c r="SJT77" s="287"/>
      <c r="SJU77" s="287"/>
      <c r="SJV77" s="287"/>
      <c r="SJW77" s="287"/>
      <c r="SJX77" s="287"/>
      <c r="SJY77" s="287"/>
      <c r="SJZ77" s="897"/>
      <c r="SKA77" s="513"/>
      <c r="SKB77" s="513"/>
      <c r="SKC77" s="513"/>
      <c r="SKD77" s="287"/>
      <c r="SKE77" s="287"/>
      <c r="SKF77" s="287"/>
      <c r="SKG77" s="287"/>
      <c r="SKH77" s="287"/>
      <c r="SKI77" s="287"/>
      <c r="SKJ77" s="897"/>
      <c r="SKK77" s="513"/>
      <c r="SKL77" s="513"/>
      <c r="SKM77" s="513"/>
      <c r="SKN77" s="287"/>
      <c r="SKO77" s="287"/>
      <c r="SKP77" s="287"/>
      <c r="SKQ77" s="287"/>
      <c r="SKR77" s="287"/>
      <c r="SKS77" s="287"/>
      <c r="SKT77" s="897"/>
      <c r="SKU77" s="513"/>
      <c r="SKV77" s="513"/>
      <c r="SKW77" s="513"/>
      <c r="SKX77" s="287"/>
      <c r="SKY77" s="287"/>
      <c r="SKZ77" s="287"/>
      <c r="SLA77" s="287"/>
      <c r="SLB77" s="287"/>
      <c r="SLC77" s="287"/>
      <c r="SLD77" s="897"/>
      <c r="SLE77" s="513"/>
      <c r="SLF77" s="513"/>
      <c r="SLG77" s="513"/>
      <c r="SLH77" s="287"/>
      <c r="SLI77" s="287"/>
      <c r="SLJ77" s="287"/>
      <c r="SLK77" s="287"/>
      <c r="SLL77" s="287"/>
      <c r="SLM77" s="287"/>
      <c r="SLN77" s="897"/>
      <c r="SLO77" s="513"/>
      <c r="SLP77" s="513"/>
      <c r="SLQ77" s="513"/>
      <c r="SLR77" s="287"/>
      <c r="SLS77" s="287"/>
      <c r="SLT77" s="287"/>
      <c r="SLU77" s="287"/>
      <c r="SLV77" s="287"/>
      <c r="SLW77" s="287"/>
      <c r="SLX77" s="897"/>
      <c r="SLY77" s="513"/>
      <c r="SLZ77" s="513"/>
      <c r="SMA77" s="513"/>
      <c r="SMB77" s="287"/>
      <c r="SMC77" s="287"/>
      <c r="SMD77" s="287"/>
      <c r="SME77" s="287"/>
      <c r="SMF77" s="287"/>
      <c r="SMG77" s="287"/>
      <c r="SMH77" s="897"/>
      <c r="SMI77" s="513"/>
      <c r="SMJ77" s="513"/>
      <c r="SMK77" s="513"/>
      <c r="SML77" s="287"/>
      <c r="SMM77" s="287"/>
      <c r="SMN77" s="287"/>
      <c r="SMO77" s="287"/>
      <c r="SMP77" s="287"/>
      <c r="SMQ77" s="287"/>
      <c r="SMR77" s="897"/>
      <c r="SMS77" s="513"/>
      <c r="SMT77" s="513"/>
      <c r="SMU77" s="513"/>
      <c r="SMV77" s="287"/>
      <c r="SMW77" s="287"/>
      <c r="SMX77" s="287"/>
      <c r="SMY77" s="287"/>
      <c r="SMZ77" s="287"/>
      <c r="SNA77" s="287"/>
      <c r="SNB77" s="897"/>
      <c r="SNC77" s="513"/>
      <c r="SND77" s="513"/>
      <c r="SNE77" s="513"/>
      <c r="SNF77" s="287"/>
      <c r="SNG77" s="287"/>
      <c r="SNH77" s="287"/>
      <c r="SNI77" s="287"/>
      <c r="SNJ77" s="287"/>
      <c r="SNK77" s="287"/>
      <c r="SNL77" s="897"/>
      <c r="SNM77" s="513"/>
      <c r="SNN77" s="513"/>
      <c r="SNO77" s="513"/>
      <c r="SNP77" s="287"/>
      <c r="SNQ77" s="287"/>
      <c r="SNR77" s="287"/>
      <c r="SNS77" s="287"/>
      <c r="SNT77" s="287"/>
      <c r="SNU77" s="287"/>
      <c r="SNV77" s="897"/>
      <c r="SNW77" s="513"/>
      <c r="SNX77" s="513"/>
      <c r="SNY77" s="513"/>
      <c r="SNZ77" s="287"/>
      <c r="SOA77" s="287"/>
      <c r="SOB77" s="287"/>
      <c r="SOC77" s="287"/>
      <c r="SOD77" s="287"/>
      <c r="SOE77" s="287"/>
      <c r="SOF77" s="897"/>
      <c r="SOG77" s="513"/>
      <c r="SOH77" s="513"/>
      <c r="SOI77" s="513"/>
      <c r="SOJ77" s="287"/>
      <c r="SOK77" s="287"/>
      <c r="SOL77" s="287"/>
      <c r="SOM77" s="287"/>
      <c r="SON77" s="287"/>
      <c r="SOO77" s="287"/>
      <c r="SOP77" s="897"/>
      <c r="SOQ77" s="513"/>
      <c r="SOR77" s="513"/>
      <c r="SOS77" s="513"/>
      <c r="SOT77" s="287"/>
      <c r="SOU77" s="287"/>
      <c r="SOV77" s="287"/>
      <c r="SOW77" s="287"/>
      <c r="SOX77" s="287"/>
      <c r="SOY77" s="287"/>
      <c r="SOZ77" s="897"/>
      <c r="SPA77" s="513"/>
      <c r="SPB77" s="513"/>
      <c r="SPC77" s="513"/>
      <c r="SPD77" s="287"/>
      <c r="SPE77" s="287"/>
      <c r="SPF77" s="287"/>
      <c r="SPG77" s="287"/>
      <c r="SPH77" s="287"/>
      <c r="SPI77" s="287"/>
      <c r="SPJ77" s="897"/>
      <c r="SPK77" s="513"/>
      <c r="SPL77" s="513"/>
      <c r="SPM77" s="513"/>
      <c r="SPN77" s="287"/>
      <c r="SPO77" s="287"/>
      <c r="SPP77" s="287"/>
      <c r="SPQ77" s="287"/>
      <c r="SPR77" s="287"/>
      <c r="SPS77" s="287"/>
      <c r="SPT77" s="897"/>
      <c r="SPU77" s="513"/>
      <c r="SPV77" s="513"/>
      <c r="SPW77" s="513"/>
      <c r="SPX77" s="287"/>
      <c r="SPY77" s="287"/>
      <c r="SPZ77" s="287"/>
      <c r="SQA77" s="287"/>
      <c r="SQB77" s="287"/>
      <c r="SQC77" s="287"/>
      <c r="SQD77" s="897"/>
      <c r="SQE77" s="513"/>
      <c r="SQF77" s="513"/>
      <c r="SQG77" s="513"/>
      <c r="SQH77" s="287"/>
      <c r="SQI77" s="287"/>
      <c r="SQJ77" s="287"/>
      <c r="SQK77" s="287"/>
      <c r="SQL77" s="287"/>
      <c r="SQM77" s="287"/>
      <c r="SQN77" s="897"/>
      <c r="SQO77" s="513"/>
      <c r="SQP77" s="513"/>
      <c r="SQQ77" s="513"/>
      <c r="SQR77" s="287"/>
      <c r="SQS77" s="287"/>
      <c r="SQT77" s="287"/>
      <c r="SQU77" s="287"/>
      <c r="SQV77" s="287"/>
      <c r="SQW77" s="287"/>
      <c r="SQX77" s="897"/>
      <c r="SQY77" s="513"/>
      <c r="SQZ77" s="513"/>
      <c r="SRA77" s="513"/>
      <c r="SRB77" s="287"/>
      <c r="SRC77" s="287"/>
      <c r="SRD77" s="287"/>
      <c r="SRE77" s="287"/>
      <c r="SRF77" s="287"/>
      <c r="SRG77" s="287"/>
      <c r="SRH77" s="897"/>
      <c r="SRI77" s="513"/>
      <c r="SRJ77" s="513"/>
      <c r="SRK77" s="513"/>
      <c r="SRL77" s="287"/>
      <c r="SRM77" s="287"/>
      <c r="SRN77" s="287"/>
      <c r="SRO77" s="287"/>
      <c r="SRP77" s="287"/>
      <c r="SRQ77" s="287"/>
      <c r="SRR77" s="897"/>
      <c r="SRS77" s="513"/>
      <c r="SRT77" s="513"/>
      <c r="SRU77" s="513"/>
      <c r="SRV77" s="287"/>
      <c r="SRW77" s="287"/>
      <c r="SRX77" s="287"/>
      <c r="SRY77" s="287"/>
      <c r="SRZ77" s="287"/>
      <c r="SSA77" s="287"/>
      <c r="SSB77" s="897"/>
      <c r="SSC77" s="513"/>
      <c r="SSD77" s="513"/>
      <c r="SSE77" s="513"/>
      <c r="SSF77" s="287"/>
      <c r="SSG77" s="287"/>
      <c r="SSH77" s="287"/>
      <c r="SSI77" s="287"/>
      <c r="SSJ77" s="287"/>
      <c r="SSK77" s="287"/>
      <c r="SSL77" s="897"/>
      <c r="SSM77" s="513"/>
      <c r="SSN77" s="513"/>
      <c r="SSO77" s="513"/>
      <c r="SSP77" s="287"/>
      <c r="SSQ77" s="287"/>
      <c r="SSR77" s="287"/>
      <c r="SSS77" s="287"/>
      <c r="SST77" s="287"/>
      <c r="SSU77" s="287"/>
      <c r="SSV77" s="897"/>
      <c r="SSW77" s="513"/>
      <c r="SSX77" s="513"/>
      <c r="SSY77" s="513"/>
      <c r="SSZ77" s="287"/>
      <c r="STA77" s="287"/>
      <c r="STB77" s="287"/>
      <c r="STC77" s="287"/>
      <c r="STD77" s="287"/>
      <c r="STE77" s="287"/>
      <c r="STF77" s="897"/>
      <c r="STG77" s="513"/>
      <c r="STH77" s="513"/>
      <c r="STI77" s="513"/>
      <c r="STJ77" s="287"/>
      <c r="STK77" s="287"/>
      <c r="STL77" s="287"/>
      <c r="STM77" s="287"/>
      <c r="STN77" s="287"/>
      <c r="STO77" s="287"/>
      <c r="STP77" s="897"/>
      <c r="STQ77" s="513"/>
      <c r="STR77" s="513"/>
      <c r="STS77" s="513"/>
      <c r="STT77" s="287"/>
      <c r="STU77" s="287"/>
      <c r="STV77" s="287"/>
      <c r="STW77" s="287"/>
      <c r="STX77" s="287"/>
      <c r="STY77" s="287"/>
      <c r="STZ77" s="897"/>
      <c r="SUA77" s="513"/>
      <c r="SUB77" s="513"/>
      <c r="SUC77" s="513"/>
      <c r="SUD77" s="287"/>
      <c r="SUE77" s="287"/>
      <c r="SUF77" s="287"/>
      <c r="SUG77" s="287"/>
      <c r="SUH77" s="287"/>
      <c r="SUI77" s="287"/>
      <c r="SUJ77" s="897"/>
      <c r="SUK77" s="513"/>
      <c r="SUL77" s="513"/>
      <c r="SUM77" s="513"/>
      <c r="SUN77" s="287"/>
      <c r="SUO77" s="287"/>
      <c r="SUP77" s="287"/>
      <c r="SUQ77" s="287"/>
      <c r="SUR77" s="287"/>
      <c r="SUS77" s="287"/>
      <c r="SUT77" s="897"/>
      <c r="SUU77" s="513"/>
      <c r="SUV77" s="513"/>
      <c r="SUW77" s="513"/>
      <c r="SUX77" s="287"/>
      <c r="SUY77" s="287"/>
      <c r="SUZ77" s="287"/>
      <c r="SVA77" s="287"/>
      <c r="SVB77" s="287"/>
      <c r="SVC77" s="287"/>
      <c r="SVD77" s="897"/>
      <c r="SVE77" s="513"/>
      <c r="SVF77" s="513"/>
      <c r="SVG77" s="513"/>
      <c r="SVH77" s="287"/>
      <c r="SVI77" s="287"/>
      <c r="SVJ77" s="287"/>
      <c r="SVK77" s="287"/>
      <c r="SVL77" s="287"/>
      <c r="SVM77" s="287"/>
      <c r="SVN77" s="897"/>
      <c r="SVO77" s="513"/>
      <c r="SVP77" s="513"/>
      <c r="SVQ77" s="513"/>
      <c r="SVR77" s="287"/>
      <c r="SVS77" s="287"/>
      <c r="SVT77" s="287"/>
      <c r="SVU77" s="287"/>
      <c r="SVV77" s="287"/>
      <c r="SVW77" s="287"/>
      <c r="SVX77" s="897"/>
      <c r="SVY77" s="513"/>
      <c r="SVZ77" s="513"/>
      <c r="SWA77" s="513"/>
      <c r="SWB77" s="287"/>
      <c r="SWC77" s="287"/>
      <c r="SWD77" s="287"/>
      <c r="SWE77" s="287"/>
      <c r="SWF77" s="287"/>
      <c r="SWG77" s="287"/>
      <c r="SWH77" s="897"/>
      <c r="SWI77" s="513"/>
      <c r="SWJ77" s="513"/>
      <c r="SWK77" s="513"/>
      <c r="SWL77" s="287"/>
      <c r="SWM77" s="287"/>
      <c r="SWN77" s="287"/>
      <c r="SWO77" s="287"/>
      <c r="SWP77" s="287"/>
      <c r="SWQ77" s="287"/>
      <c r="SWR77" s="897"/>
      <c r="SWS77" s="513"/>
      <c r="SWT77" s="513"/>
      <c r="SWU77" s="513"/>
      <c r="SWV77" s="287"/>
      <c r="SWW77" s="287"/>
      <c r="SWX77" s="287"/>
      <c r="SWY77" s="287"/>
      <c r="SWZ77" s="287"/>
      <c r="SXA77" s="287"/>
      <c r="SXB77" s="897"/>
      <c r="SXC77" s="513"/>
      <c r="SXD77" s="513"/>
      <c r="SXE77" s="513"/>
      <c r="SXF77" s="287"/>
      <c r="SXG77" s="287"/>
      <c r="SXH77" s="287"/>
      <c r="SXI77" s="287"/>
      <c r="SXJ77" s="287"/>
      <c r="SXK77" s="287"/>
      <c r="SXL77" s="897"/>
      <c r="SXM77" s="513"/>
      <c r="SXN77" s="513"/>
      <c r="SXO77" s="513"/>
      <c r="SXP77" s="287"/>
      <c r="SXQ77" s="287"/>
      <c r="SXR77" s="287"/>
      <c r="SXS77" s="287"/>
      <c r="SXT77" s="287"/>
      <c r="SXU77" s="287"/>
      <c r="SXV77" s="897"/>
      <c r="SXW77" s="513"/>
      <c r="SXX77" s="513"/>
      <c r="SXY77" s="513"/>
      <c r="SXZ77" s="287"/>
      <c r="SYA77" s="287"/>
      <c r="SYB77" s="287"/>
      <c r="SYC77" s="287"/>
      <c r="SYD77" s="287"/>
      <c r="SYE77" s="287"/>
      <c r="SYF77" s="897"/>
      <c r="SYG77" s="513"/>
      <c r="SYH77" s="513"/>
      <c r="SYI77" s="513"/>
      <c r="SYJ77" s="287"/>
      <c r="SYK77" s="287"/>
      <c r="SYL77" s="287"/>
      <c r="SYM77" s="287"/>
      <c r="SYN77" s="287"/>
      <c r="SYO77" s="287"/>
      <c r="SYP77" s="897"/>
      <c r="SYQ77" s="513"/>
      <c r="SYR77" s="513"/>
      <c r="SYS77" s="513"/>
      <c r="SYT77" s="287"/>
      <c r="SYU77" s="287"/>
      <c r="SYV77" s="287"/>
      <c r="SYW77" s="287"/>
      <c r="SYX77" s="287"/>
      <c r="SYY77" s="287"/>
      <c r="SYZ77" s="897"/>
      <c r="SZA77" s="513"/>
      <c r="SZB77" s="513"/>
      <c r="SZC77" s="513"/>
      <c r="SZD77" s="287"/>
      <c r="SZE77" s="287"/>
      <c r="SZF77" s="287"/>
      <c r="SZG77" s="287"/>
      <c r="SZH77" s="287"/>
      <c r="SZI77" s="287"/>
      <c r="SZJ77" s="897"/>
      <c r="SZK77" s="513"/>
      <c r="SZL77" s="513"/>
      <c r="SZM77" s="513"/>
      <c r="SZN77" s="287"/>
      <c r="SZO77" s="287"/>
      <c r="SZP77" s="287"/>
      <c r="SZQ77" s="287"/>
      <c r="SZR77" s="287"/>
      <c r="SZS77" s="287"/>
      <c r="SZT77" s="897"/>
      <c r="SZU77" s="513"/>
      <c r="SZV77" s="513"/>
      <c r="SZW77" s="513"/>
      <c r="SZX77" s="287"/>
      <c r="SZY77" s="287"/>
      <c r="SZZ77" s="287"/>
      <c r="TAA77" s="287"/>
      <c r="TAB77" s="287"/>
      <c r="TAC77" s="287"/>
      <c r="TAD77" s="897"/>
      <c r="TAE77" s="513"/>
      <c r="TAF77" s="513"/>
      <c r="TAG77" s="513"/>
      <c r="TAH77" s="287"/>
      <c r="TAI77" s="287"/>
      <c r="TAJ77" s="287"/>
      <c r="TAK77" s="287"/>
      <c r="TAL77" s="287"/>
      <c r="TAM77" s="287"/>
      <c r="TAN77" s="897"/>
      <c r="TAO77" s="513"/>
      <c r="TAP77" s="513"/>
      <c r="TAQ77" s="513"/>
      <c r="TAR77" s="287"/>
      <c r="TAS77" s="287"/>
      <c r="TAT77" s="287"/>
      <c r="TAU77" s="287"/>
      <c r="TAV77" s="287"/>
      <c r="TAW77" s="287"/>
      <c r="TAX77" s="897"/>
      <c r="TAY77" s="513"/>
      <c r="TAZ77" s="513"/>
      <c r="TBA77" s="513"/>
      <c r="TBB77" s="287"/>
      <c r="TBC77" s="287"/>
      <c r="TBD77" s="287"/>
      <c r="TBE77" s="287"/>
      <c r="TBF77" s="287"/>
      <c r="TBG77" s="287"/>
      <c r="TBH77" s="897"/>
      <c r="TBI77" s="513"/>
      <c r="TBJ77" s="513"/>
      <c r="TBK77" s="513"/>
      <c r="TBL77" s="287"/>
      <c r="TBM77" s="287"/>
      <c r="TBN77" s="287"/>
      <c r="TBO77" s="287"/>
      <c r="TBP77" s="287"/>
      <c r="TBQ77" s="287"/>
      <c r="TBR77" s="897"/>
      <c r="TBS77" s="513"/>
      <c r="TBT77" s="513"/>
      <c r="TBU77" s="513"/>
      <c r="TBV77" s="287"/>
      <c r="TBW77" s="287"/>
      <c r="TBX77" s="287"/>
      <c r="TBY77" s="287"/>
      <c r="TBZ77" s="287"/>
      <c r="TCA77" s="287"/>
      <c r="TCB77" s="897"/>
      <c r="TCC77" s="513"/>
      <c r="TCD77" s="513"/>
      <c r="TCE77" s="513"/>
      <c r="TCF77" s="287"/>
      <c r="TCG77" s="287"/>
      <c r="TCH77" s="287"/>
      <c r="TCI77" s="287"/>
      <c r="TCJ77" s="287"/>
      <c r="TCK77" s="287"/>
      <c r="TCL77" s="897"/>
      <c r="TCM77" s="513"/>
      <c r="TCN77" s="513"/>
      <c r="TCO77" s="513"/>
      <c r="TCP77" s="287"/>
      <c r="TCQ77" s="287"/>
      <c r="TCR77" s="287"/>
      <c r="TCS77" s="287"/>
      <c r="TCT77" s="287"/>
      <c r="TCU77" s="287"/>
      <c r="TCV77" s="897"/>
      <c r="TCW77" s="513"/>
      <c r="TCX77" s="513"/>
      <c r="TCY77" s="513"/>
      <c r="TCZ77" s="287"/>
      <c r="TDA77" s="287"/>
      <c r="TDB77" s="287"/>
      <c r="TDC77" s="287"/>
      <c r="TDD77" s="287"/>
      <c r="TDE77" s="287"/>
      <c r="TDF77" s="897"/>
      <c r="TDG77" s="513"/>
      <c r="TDH77" s="513"/>
      <c r="TDI77" s="513"/>
      <c r="TDJ77" s="287"/>
      <c r="TDK77" s="287"/>
      <c r="TDL77" s="287"/>
      <c r="TDM77" s="287"/>
      <c r="TDN77" s="287"/>
      <c r="TDO77" s="287"/>
      <c r="TDP77" s="897"/>
      <c r="TDQ77" s="513"/>
      <c r="TDR77" s="513"/>
      <c r="TDS77" s="513"/>
      <c r="TDT77" s="287"/>
      <c r="TDU77" s="287"/>
      <c r="TDV77" s="287"/>
      <c r="TDW77" s="287"/>
      <c r="TDX77" s="287"/>
      <c r="TDY77" s="287"/>
      <c r="TDZ77" s="897"/>
      <c r="TEA77" s="513"/>
      <c r="TEB77" s="513"/>
      <c r="TEC77" s="513"/>
      <c r="TED77" s="287"/>
      <c r="TEE77" s="287"/>
      <c r="TEF77" s="287"/>
      <c r="TEG77" s="287"/>
      <c r="TEH77" s="287"/>
      <c r="TEI77" s="287"/>
      <c r="TEJ77" s="897"/>
      <c r="TEK77" s="513"/>
      <c r="TEL77" s="513"/>
      <c r="TEM77" s="513"/>
      <c r="TEN77" s="287"/>
      <c r="TEO77" s="287"/>
      <c r="TEP77" s="287"/>
      <c r="TEQ77" s="287"/>
      <c r="TER77" s="287"/>
      <c r="TES77" s="287"/>
      <c r="TET77" s="897"/>
      <c r="TEU77" s="513"/>
      <c r="TEV77" s="513"/>
      <c r="TEW77" s="513"/>
      <c r="TEX77" s="287"/>
      <c r="TEY77" s="287"/>
      <c r="TEZ77" s="287"/>
      <c r="TFA77" s="287"/>
      <c r="TFB77" s="287"/>
      <c r="TFC77" s="287"/>
      <c r="TFD77" s="897"/>
      <c r="TFE77" s="513"/>
      <c r="TFF77" s="513"/>
      <c r="TFG77" s="513"/>
      <c r="TFH77" s="287"/>
      <c r="TFI77" s="287"/>
      <c r="TFJ77" s="287"/>
      <c r="TFK77" s="287"/>
      <c r="TFL77" s="287"/>
      <c r="TFM77" s="287"/>
      <c r="TFN77" s="897"/>
      <c r="TFO77" s="513"/>
      <c r="TFP77" s="513"/>
      <c r="TFQ77" s="513"/>
      <c r="TFR77" s="287"/>
      <c r="TFS77" s="287"/>
      <c r="TFT77" s="287"/>
      <c r="TFU77" s="287"/>
      <c r="TFV77" s="287"/>
      <c r="TFW77" s="287"/>
      <c r="TFX77" s="897"/>
      <c r="TFY77" s="513"/>
      <c r="TFZ77" s="513"/>
      <c r="TGA77" s="513"/>
      <c r="TGB77" s="287"/>
      <c r="TGC77" s="287"/>
      <c r="TGD77" s="287"/>
      <c r="TGE77" s="287"/>
      <c r="TGF77" s="287"/>
      <c r="TGG77" s="287"/>
      <c r="TGH77" s="897"/>
      <c r="TGI77" s="513"/>
      <c r="TGJ77" s="513"/>
      <c r="TGK77" s="513"/>
      <c r="TGL77" s="287"/>
      <c r="TGM77" s="287"/>
      <c r="TGN77" s="287"/>
      <c r="TGO77" s="287"/>
      <c r="TGP77" s="287"/>
      <c r="TGQ77" s="287"/>
      <c r="TGR77" s="897"/>
      <c r="TGS77" s="513"/>
      <c r="TGT77" s="513"/>
      <c r="TGU77" s="513"/>
      <c r="TGV77" s="287"/>
      <c r="TGW77" s="287"/>
      <c r="TGX77" s="287"/>
      <c r="TGY77" s="287"/>
      <c r="TGZ77" s="287"/>
      <c r="THA77" s="287"/>
      <c r="THB77" s="897"/>
      <c r="THC77" s="513"/>
      <c r="THD77" s="513"/>
      <c r="THE77" s="513"/>
      <c r="THF77" s="287"/>
      <c r="THG77" s="287"/>
      <c r="THH77" s="287"/>
      <c r="THI77" s="287"/>
      <c r="THJ77" s="287"/>
      <c r="THK77" s="287"/>
      <c r="THL77" s="897"/>
      <c r="THM77" s="513"/>
      <c r="THN77" s="513"/>
      <c r="THO77" s="513"/>
      <c r="THP77" s="287"/>
      <c r="THQ77" s="287"/>
      <c r="THR77" s="287"/>
      <c r="THS77" s="287"/>
      <c r="THT77" s="287"/>
      <c r="THU77" s="287"/>
      <c r="THV77" s="897"/>
      <c r="THW77" s="513"/>
      <c r="THX77" s="513"/>
      <c r="THY77" s="513"/>
      <c r="THZ77" s="287"/>
      <c r="TIA77" s="287"/>
      <c r="TIB77" s="287"/>
      <c r="TIC77" s="287"/>
      <c r="TID77" s="287"/>
      <c r="TIE77" s="287"/>
      <c r="TIF77" s="897"/>
      <c r="TIG77" s="513"/>
      <c r="TIH77" s="513"/>
      <c r="TII77" s="513"/>
      <c r="TIJ77" s="287"/>
      <c r="TIK77" s="287"/>
      <c r="TIL77" s="287"/>
      <c r="TIM77" s="287"/>
      <c r="TIN77" s="287"/>
      <c r="TIO77" s="287"/>
      <c r="TIP77" s="897"/>
      <c r="TIQ77" s="513"/>
      <c r="TIR77" s="513"/>
      <c r="TIS77" s="513"/>
      <c r="TIT77" s="287"/>
      <c r="TIU77" s="287"/>
      <c r="TIV77" s="287"/>
      <c r="TIW77" s="287"/>
      <c r="TIX77" s="287"/>
      <c r="TIY77" s="287"/>
      <c r="TIZ77" s="897"/>
      <c r="TJA77" s="513"/>
      <c r="TJB77" s="513"/>
      <c r="TJC77" s="513"/>
      <c r="TJD77" s="287"/>
      <c r="TJE77" s="287"/>
      <c r="TJF77" s="287"/>
      <c r="TJG77" s="287"/>
      <c r="TJH77" s="287"/>
      <c r="TJI77" s="287"/>
      <c r="TJJ77" s="897"/>
      <c r="TJK77" s="513"/>
      <c r="TJL77" s="513"/>
      <c r="TJM77" s="513"/>
      <c r="TJN77" s="287"/>
      <c r="TJO77" s="287"/>
      <c r="TJP77" s="287"/>
      <c r="TJQ77" s="287"/>
      <c r="TJR77" s="287"/>
      <c r="TJS77" s="287"/>
      <c r="TJT77" s="897"/>
      <c r="TJU77" s="513"/>
      <c r="TJV77" s="513"/>
      <c r="TJW77" s="513"/>
      <c r="TJX77" s="287"/>
      <c r="TJY77" s="287"/>
      <c r="TJZ77" s="287"/>
      <c r="TKA77" s="287"/>
      <c r="TKB77" s="287"/>
      <c r="TKC77" s="287"/>
      <c r="TKD77" s="897"/>
      <c r="TKE77" s="513"/>
      <c r="TKF77" s="513"/>
      <c r="TKG77" s="513"/>
      <c r="TKH77" s="287"/>
      <c r="TKI77" s="287"/>
      <c r="TKJ77" s="287"/>
      <c r="TKK77" s="287"/>
      <c r="TKL77" s="287"/>
      <c r="TKM77" s="287"/>
      <c r="TKN77" s="897"/>
      <c r="TKO77" s="513"/>
      <c r="TKP77" s="513"/>
      <c r="TKQ77" s="513"/>
      <c r="TKR77" s="287"/>
      <c r="TKS77" s="287"/>
      <c r="TKT77" s="287"/>
      <c r="TKU77" s="287"/>
      <c r="TKV77" s="287"/>
      <c r="TKW77" s="287"/>
      <c r="TKX77" s="897"/>
      <c r="TKY77" s="513"/>
      <c r="TKZ77" s="513"/>
      <c r="TLA77" s="513"/>
      <c r="TLB77" s="287"/>
      <c r="TLC77" s="287"/>
      <c r="TLD77" s="287"/>
      <c r="TLE77" s="287"/>
      <c r="TLF77" s="287"/>
      <c r="TLG77" s="287"/>
      <c r="TLH77" s="897"/>
      <c r="TLI77" s="513"/>
      <c r="TLJ77" s="513"/>
      <c r="TLK77" s="513"/>
      <c r="TLL77" s="287"/>
      <c r="TLM77" s="287"/>
      <c r="TLN77" s="287"/>
      <c r="TLO77" s="287"/>
      <c r="TLP77" s="287"/>
      <c r="TLQ77" s="287"/>
      <c r="TLR77" s="897"/>
      <c r="TLS77" s="513"/>
      <c r="TLT77" s="513"/>
      <c r="TLU77" s="513"/>
      <c r="TLV77" s="287"/>
      <c r="TLW77" s="287"/>
      <c r="TLX77" s="287"/>
      <c r="TLY77" s="287"/>
      <c r="TLZ77" s="287"/>
      <c r="TMA77" s="287"/>
      <c r="TMB77" s="897"/>
      <c r="TMC77" s="513"/>
      <c r="TMD77" s="513"/>
      <c r="TME77" s="513"/>
      <c r="TMF77" s="287"/>
      <c r="TMG77" s="287"/>
      <c r="TMH77" s="287"/>
      <c r="TMI77" s="287"/>
      <c r="TMJ77" s="287"/>
      <c r="TMK77" s="287"/>
      <c r="TML77" s="897"/>
      <c r="TMM77" s="513"/>
      <c r="TMN77" s="513"/>
      <c r="TMO77" s="513"/>
      <c r="TMP77" s="287"/>
      <c r="TMQ77" s="287"/>
      <c r="TMR77" s="287"/>
      <c r="TMS77" s="287"/>
      <c r="TMT77" s="287"/>
      <c r="TMU77" s="287"/>
      <c r="TMV77" s="897"/>
      <c r="TMW77" s="513"/>
      <c r="TMX77" s="513"/>
      <c r="TMY77" s="513"/>
      <c r="TMZ77" s="287"/>
      <c r="TNA77" s="287"/>
      <c r="TNB77" s="287"/>
      <c r="TNC77" s="287"/>
      <c r="TND77" s="287"/>
      <c r="TNE77" s="287"/>
      <c r="TNF77" s="897"/>
      <c r="TNG77" s="513"/>
      <c r="TNH77" s="513"/>
      <c r="TNI77" s="513"/>
      <c r="TNJ77" s="287"/>
      <c r="TNK77" s="287"/>
      <c r="TNL77" s="287"/>
      <c r="TNM77" s="287"/>
      <c r="TNN77" s="287"/>
      <c r="TNO77" s="287"/>
      <c r="TNP77" s="897"/>
      <c r="TNQ77" s="513"/>
      <c r="TNR77" s="513"/>
      <c r="TNS77" s="513"/>
      <c r="TNT77" s="287"/>
      <c r="TNU77" s="287"/>
      <c r="TNV77" s="287"/>
      <c r="TNW77" s="287"/>
      <c r="TNX77" s="287"/>
      <c r="TNY77" s="287"/>
      <c r="TNZ77" s="897"/>
      <c r="TOA77" s="513"/>
      <c r="TOB77" s="513"/>
      <c r="TOC77" s="513"/>
      <c r="TOD77" s="287"/>
      <c r="TOE77" s="287"/>
      <c r="TOF77" s="287"/>
      <c r="TOG77" s="287"/>
      <c r="TOH77" s="287"/>
      <c r="TOI77" s="287"/>
      <c r="TOJ77" s="897"/>
      <c r="TOK77" s="513"/>
      <c r="TOL77" s="513"/>
      <c r="TOM77" s="513"/>
      <c r="TON77" s="287"/>
      <c r="TOO77" s="287"/>
      <c r="TOP77" s="287"/>
      <c r="TOQ77" s="287"/>
      <c r="TOR77" s="287"/>
      <c r="TOS77" s="287"/>
      <c r="TOT77" s="897"/>
      <c r="TOU77" s="513"/>
      <c r="TOV77" s="513"/>
      <c r="TOW77" s="513"/>
      <c r="TOX77" s="287"/>
      <c r="TOY77" s="287"/>
      <c r="TOZ77" s="287"/>
      <c r="TPA77" s="287"/>
      <c r="TPB77" s="287"/>
      <c r="TPC77" s="287"/>
      <c r="TPD77" s="897"/>
      <c r="TPE77" s="513"/>
      <c r="TPF77" s="513"/>
      <c r="TPG77" s="513"/>
      <c r="TPH77" s="287"/>
      <c r="TPI77" s="287"/>
      <c r="TPJ77" s="287"/>
      <c r="TPK77" s="287"/>
      <c r="TPL77" s="287"/>
      <c r="TPM77" s="287"/>
      <c r="TPN77" s="897"/>
      <c r="TPO77" s="513"/>
      <c r="TPP77" s="513"/>
      <c r="TPQ77" s="513"/>
      <c r="TPR77" s="287"/>
      <c r="TPS77" s="287"/>
      <c r="TPT77" s="287"/>
      <c r="TPU77" s="287"/>
      <c r="TPV77" s="287"/>
      <c r="TPW77" s="287"/>
      <c r="TPX77" s="897"/>
      <c r="TPY77" s="513"/>
      <c r="TPZ77" s="513"/>
      <c r="TQA77" s="513"/>
      <c r="TQB77" s="287"/>
      <c r="TQC77" s="287"/>
      <c r="TQD77" s="287"/>
      <c r="TQE77" s="287"/>
      <c r="TQF77" s="287"/>
      <c r="TQG77" s="287"/>
      <c r="TQH77" s="897"/>
      <c r="TQI77" s="513"/>
      <c r="TQJ77" s="513"/>
      <c r="TQK77" s="513"/>
      <c r="TQL77" s="287"/>
      <c r="TQM77" s="287"/>
      <c r="TQN77" s="287"/>
      <c r="TQO77" s="287"/>
      <c r="TQP77" s="287"/>
      <c r="TQQ77" s="287"/>
      <c r="TQR77" s="897"/>
      <c r="TQS77" s="513"/>
      <c r="TQT77" s="513"/>
      <c r="TQU77" s="513"/>
      <c r="TQV77" s="287"/>
      <c r="TQW77" s="287"/>
      <c r="TQX77" s="287"/>
      <c r="TQY77" s="287"/>
      <c r="TQZ77" s="287"/>
      <c r="TRA77" s="287"/>
      <c r="TRB77" s="897"/>
      <c r="TRC77" s="513"/>
      <c r="TRD77" s="513"/>
      <c r="TRE77" s="513"/>
      <c r="TRF77" s="287"/>
      <c r="TRG77" s="287"/>
      <c r="TRH77" s="287"/>
      <c r="TRI77" s="287"/>
      <c r="TRJ77" s="287"/>
      <c r="TRK77" s="287"/>
      <c r="TRL77" s="897"/>
      <c r="TRM77" s="513"/>
      <c r="TRN77" s="513"/>
      <c r="TRO77" s="513"/>
      <c r="TRP77" s="287"/>
      <c r="TRQ77" s="287"/>
      <c r="TRR77" s="287"/>
      <c r="TRS77" s="287"/>
      <c r="TRT77" s="287"/>
      <c r="TRU77" s="287"/>
      <c r="TRV77" s="897"/>
      <c r="TRW77" s="513"/>
      <c r="TRX77" s="513"/>
      <c r="TRY77" s="513"/>
      <c r="TRZ77" s="287"/>
      <c r="TSA77" s="287"/>
      <c r="TSB77" s="287"/>
      <c r="TSC77" s="287"/>
      <c r="TSD77" s="287"/>
      <c r="TSE77" s="287"/>
      <c r="TSF77" s="897"/>
      <c r="TSG77" s="513"/>
      <c r="TSH77" s="513"/>
      <c r="TSI77" s="513"/>
      <c r="TSJ77" s="287"/>
      <c r="TSK77" s="287"/>
      <c r="TSL77" s="287"/>
      <c r="TSM77" s="287"/>
      <c r="TSN77" s="287"/>
      <c r="TSO77" s="287"/>
      <c r="TSP77" s="897"/>
      <c r="TSQ77" s="513"/>
      <c r="TSR77" s="513"/>
      <c r="TSS77" s="513"/>
      <c r="TST77" s="287"/>
      <c r="TSU77" s="287"/>
      <c r="TSV77" s="287"/>
      <c r="TSW77" s="287"/>
      <c r="TSX77" s="287"/>
      <c r="TSY77" s="287"/>
      <c r="TSZ77" s="897"/>
      <c r="TTA77" s="513"/>
      <c r="TTB77" s="513"/>
      <c r="TTC77" s="513"/>
      <c r="TTD77" s="287"/>
      <c r="TTE77" s="287"/>
      <c r="TTF77" s="287"/>
      <c r="TTG77" s="287"/>
      <c r="TTH77" s="287"/>
      <c r="TTI77" s="287"/>
      <c r="TTJ77" s="897"/>
      <c r="TTK77" s="513"/>
      <c r="TTL77" s="513"/>
      <c r="TTM77" s="513"/>
      <c r="TTN77" s="287"/>
      <c r="TTO77" s="287"/>
      <c r="TTP77" s="287"/>
      <c r="TTQ77" s="287"/>
      <c r="TTR77" s="287"/>
      <c r="TTS77" s="287"/>
      <c r="TTT77" s="897"/>
      <c r="TTU77" s="513"/>
      <c r="TTV77" s="513"/>
      <c r="TTW77" s="513"/>
      <c r="TTX77" s="287"/>
      <c r="TTY77" s="287"/>
      <c r="TTZ77" s="287"/>
      <c r="TUA77" s="287"/>
      <c r="TUB77" s="287"/>
      <c r="TUC77" s="287"/>
      <c r="TUD77" s="897"/>
      <c r="TUE77" s="513"/>
      <c r="TUF77" s="513"/>
      <c r="TUG77" s="513"/>
      <c r="TUH77" s="287"/>
      <c r="TUI77" s="287"/>
      <c r="TUJ77" s="287"/>
      <c r="TUK77" s="287"/>
      <c r="TUL77" s="287"/>
      <c r="TUM77" s="287"/>
      <c r="TUN77" s="897"/>
      <c r="TUO77" s="513"/>
      <c r="TUP77" s="513"/>
      <c r="TUQ77" s="513"/>
      <c r="TUR77" s="287"/>
      <c r="TUS77" s="287"/>
      <c r="TUT77" s="287"/>
      <c r="TUU77" s="287"/>
      <c r="TUV77" s="287"/>
      <c r="TUW77" s="287"/>
      <c r="TUX77" s="897"/>
      <c r="TUY77" s="513"/>
      <c r="TUZ77" s="513"/>
      <c r="TVA77" s="513"/>
      <c r="TVB77" s="287"/>
      <c r="TVC77" s="287"/>
      <c r="TVD77" s="287"/>
      <c r="TVE77" s="287"/>
      <c r="TVF77" s="287"/>
      <c r="TVG77" s="287"/>
      <c r="TVH77" s="897"/>
      <c r="TVI77" s="513"/>
      <c r="TVJ77" s="513"/>
      <c r="TVK77" s="513"/>
      <c r="TVL77" s="287"/>
      <c r="TVM77" s="287"/>
      <c r="TVN77" s="287"/>
      <c r="TVO77" s="287"/>
      <c r="TVP77" s="287"/>
      <c r="TVQ77" s="287"/>
      <c r="TVR77" s="897"/>
      <c r="TVS77" s="513"/>
      <c r="TVT77" s="513"/>
      <c r="TVU77" s="513"/>
      <c r="TVV77" s="287"/>
      <c r="TVW77" s="287"/>
      <c r="TVX77" s="287"/>
      <c r="TVY77" s="287"/>
      <c r="TVZ77" s="287"/>
      <c r="TWA77" s="287"/>
      <c r="TWB77" s="897"/>
      <c r="TWC77" s="513"/>
      <c r="TWD77" s="513"/>
      <c r="TWE77" s="513"/>
      <c r="TWF77" s="287"/>
      <c r="TWG77" s="287"/>
      <c r="TWH77" s="287"/>
      <c r="TWI77" s="287"/>
      <c r="TWJ77" s="287"/>
      <c r="TWK77" s="287"/>
      <c r="TWL77" s="897"/>
      <c r="TWM77" s="513"/>
      <c r="TWN77" s="513"/>
      <c r="TWO77" s="513"/>
      <c r="TWP77" s="287"/>
      <c r="TWQ77" s="287"/>
      <c r="TWR77" s="287"/>
      <c r="TWS77" s="287"/>
      <c r="TWT77" s="287"/>
      <c r="TWU77" s="287"/>
      <c r="TWV77" s="897"/>
      <c r="TWW77" s="513"/>
      <c r="TWX77" s="513"/>
      <c r="TWY77" s="513"/>
      <c r="TWZ77" s="287"/>
      <c r="TXA77" s="287"/>
      <c r="TXB77" s="287"/>
      <c r="TXC77" s="287"/>
      <c r="TXD77" s="287"/>
      <c r="TXE77" s="287"/>
      <c r="TXF77" s="897"/>
      <c r="TXG77" s="513"/>
      <c r="TXH77" s="513"/>
      <c r="TXI77" s="513"/>
      <c r="TXJ77" s="287"/>
      <c r="TXK77" s="287"/>
      <c r="TXL77" s="287"/>
      <c r="TXM77" s="287"/>
      <c r="TXN77" s="287"/>
      <c r="TXO77" s="287"/>
      <c r="TXP77" s="897"/>
      <c r="TXQ77" s="513"/>
      <c r="TXR77" s="513"/>
      <c r="TXS77" s="513"/>
      <c r="TXT77" s="287"/>
      <c r="TXU77" s="287"/>
      <c r="TXV77" s="287"/>
      <c r="TXW77" s="287"/>
      <c r="TXX77" s="287"/>
      <c r="TXY77" s="287"/>
      <c r="TXZ77" s="897"/>
      <c r="TYA77" s="513"/>
      <c r="TYB77" s="513"/>
      <c r="TYC77" s="513"/>
      <c r="TYD77" s="287"/>
      <c r="TYE77" s="287"/>
      <c r="TYF77" s="287"/>
      <c r="TYG77" s="287"/>
      <c r="TYH77" s="287"/>
      <c r="TYI77" s="287"/>
      <c r="TYJ77" s="897"/>
      <c r="TYK77" s="513"/>
      <c r="TYL77" s="513"/>
      <c r="TYM77" s="513"/>
      <c r="TYN77" s="287"/>
      <c r="TYO77" s="287"/>
      <c r="TYP77" s="287"/>
      <c r="TYQ77" s="287"/>
      <c r="TYR77" s="287"/>
      <c r="TYS77" s="287"/>
      <c r="TYT77" s="897"/>
      <c r="TYU77" s="513"/>
      <c r="TYV77" s="513"/>
      <c r="TYW77" s="513"/>
      <c r="TYX77" s="287"/>
      <c r="TYY77" s="287"/>
      <c r="TYZ77" s="287"/>
      <c r="TZA77" s="287"/>
      <c r="TZB77" s="287"/>
      <c r="TZC77" s="287"/>
      <c r="TZD77" s="897"/>
      <c r="TZE77" s="513"/>
      <c r="TZF77" s="513"/>
      <c r="TZG77" s="513"/>
      <c r="TZH77" s="287"/>
      <c r="TZI77" s="287"/>
      <c r="TZJ77" s="287"/>
      <c r="TZK77" s="287"/>
      <c r="TZL77" s="287"/>
      <c r="TZM77" s="287"/>
      <c r="TZN77" s="897"/>
      <c r="TZO77" s="513"/>
      <c r="TZP77" s="513"/>
      <c r="TZQ77" s="513"/>
      <c r="TZR77" s="287"/>
      <c r="TZS77" s="287"/>
      <c r="TZT77" s="287"/>
      <c r="TZU77" s="287"/>
      <c r="TZV77" s="287"/>
      <c r="TZW77" s="287"/>
      <c r="TZX77" s="897"/>
      <c r="TZY77" s="513"/>
      <c r="TZZ77" s="513"/>
      <c r="UAA77" s="513"/>
      <c r="UAB77" s="287"/>
      <c r="UAC77" s="287"/>
      <c r="UAD77" s="287"/>
      <c r="UAE77" s="287"/>
      <c r="UAF77" s="287"/>
      <c r="UAG77" s="287"/>
      <c r="UAH77" s="897"/>
      <c r="UAI77" s="513"/>
      <c r="UAJ77" s="513"/>
      <c r="UAK77" s="513"/>
      <c r="UAL77" s="287"/>
      <c r="UAM77" s="287"/>
      <c r="UAN77" s="287"/>
      <c r="UAO77" s="287"/>
      <c r="UAP77" s="287"/>
      <c r="UAQ77" s="287"/>
      <c r="UAR77" s="897"/>
      <c r="UAS77" s="513"/>
      <c r="UAT77" s="513"/>
      <c r="UAU77" s="513"/>
      <c r="UAV77" s="287"/>
      <c r="UAW77" s="287"/>
      <c r="UAX77" s="287"/>
      <c r="UAY77" s="287"/>
      <c r="UAZ77" s="287"/>
      <c r="UBA77" s="287"/>
      <c r="UBB77" s="897"/>
      <c r="UBC77" s="513"/>
      <c r="UBD77" s="513"/>
      <c r="UBE77" s="513"/>
      <c r="UBF77" s="287"/>
      <c r="UBG77" s="287"/>
      <c r="UBH77" s="287"/>
      <c r="UBI77" s="287"/>
      <c r="UBJ77" s="287"/>
      <c r="UBK77" s="287"/>
      <c r="UBL77" s="897"/>
      <c r="UBM77" s="513"/>
      <c r="UBN77" s="513"/>
      <c r="UBO77" s="513"/>
      <c r="UBP77" s="287"/>
      <c r="UBQ77" s="287"/>
      <c r="UBR77" s="287"/>
      <c r="UBS77" s="287"/>
      <c r="UBT77" s="287"/>
      <c r="UBU77" s="287"/>
      <c r="UBV77" s="897"/>
      <c r="UBW77" s="513"/>
      <c r="UBX77" s="513"/>
      <c r="UBY77" s="513"/>
      <c r="UBZ77" s="287"/>
      <c r="UCA77" s="287"/>
      <c r="UCB77" s="287"/>
      <c r="UCC77" s="287"/>
      <c r="UCD77" s="287"/>
      <c r="UCE77" s="287"/>
      <c r="UCF77" s="897"/>
      <c r="UCG77" s="513"/>
      <c r="UCH77" s="513"/>
      <c r="UCI77" s="513"/>
      <c r="UCJ77" s="287"/>
      <c r="UCK77" s="287"/>
      <c r="UCL77" s="287"/>
      <c r="UCM77" s="287"/>
      <c r="UCN77" s="287"/>
      <c r="UCO77" s="287"/>
      <c r="UCP77" s="897"/>
      <c r="UCQ77" s="513"/>
      <c r="UCR77" s="513"/>
      <c r="UCS77" s="513"/>
      <c r="UCT77" s="287"/>
      <c r="UCU77" s="287"/>
      <c r="UCV77" s="287"/>
      <c r="UCW77" s="287"/>
      <c r="UCX77" s="287"/>
      <c r="UCY77" s="287"/>
      <c r="UCZ77" s="897"/>
      <c r="UDA77" s="513"/>
      <c r="UDB77" s="513"/>
      <c r="UDC77" s="513"/>
      <c r="UDD77" s="287"/>
      <c r="UDE77" s="287"/>
      <c r="UDF77" s="287"/>
      <c r="UDG77" s="287"/>
      <c r="UDH77" s="287"/>
      <c r="UDI77" s="287"/>
      <c r="UDJ77" s="897"/>
      <c r="UDK77" s="513"/>
      <c r="UDL77" s="513"/>
      <c r="UDM77" s="513"/>
      <c r="UDN77" s="287"/>
      <c r="UDO77" s="287"/>
      <c r="UDP77" s="287"/>
      <c r="UDQ77" s="287"/>
      <c r="UDR77" s="287"/>
      <c r="UDS77" s="287"/>
      <c r="UDT77" s="897"/>
      <c r="UDU77" s="513"/>
      <c r="UDV77" s="513"/>
      <c r="UDW77" s="513"/>
      <c r="UDX77" s="287"/>
      <c r="UDY77" s="287"/>
      <c r="UDZ77" s="287"/>
      <c r="UEA77" s="287"/>
      <c r="UEB77" s="287"/>
      <c r="UEC77" s="287"/>
      <c r="UED77" s="897"/>
      <c r="UEE77" s="513"/>
      <c r="UEF77" s="513"/>
      <c r="UEG77" s="513"/>
      <c r="UEH77" s="287"/>
      <c r="UEI77" s="287"/>
      <c r="UEJ77" s="287"/>
      <c r="UEK77" s="287"/>
      <c r="UEL77" s="287"/>
      <c r="UEM77" s="287"/>
      <c r="UEN77" s="897"/>
      <c r="UEO77" s="513"/>
      <c r="UEP77" s="513"/>
      <c r="UEQ77" s="513"/>
      <c r="UER77" s="287"/>
      <c r="UES77" s="287"/>
      <c r="UET77" s="287"/>
      <c r="UEU77" s="287"/>
      <c r="UEV77" s="287"/>
      <c r="UEW77" s="287"/>
      <c r="UEX77" s="897"/>
      <c r="UEY77" s="513"/>
      <c r="UEZ77" s="513"/>
      <c r="UFA77" s="513"/>
      <c r="UFB77" s="287"/>
      <c r="UFC77" s="287"/>
      <c r="UFD77" s="287"/>
      <c r="UFE77" s="287"/>
      <c r="UFF77" s="287"/>
      <c r="UFG77" s="287"/>
      <c r="UFH77" s="897"/>
      <c r="UFI77" s="513"/>
      <c r="UFJ77" s="513"/>
      <c r="UFK77" s="513"/>
      <c r="UFL77" s="287"/>
      <c r="UFM77" s="287"/>
      <c r="UFN77" s="287"/>
      <c r="UFO77" s="287"/>
      <c r="UFP77" s="287"/>
      <c r="UFQ77" s="287"/>
      <c r="UFR77" s="897"/>
      <c r="UFS77" s="513"/>
      <c r="UFT77" s="513"/>
      <c r="UFU77" s="513"/>
      <c r="UFV77" s="287"/>
      <c r="UFW77" s="287"/>
      <c r="UFX77" s="287"/>
      <c r="UFY77" s="287"/>
      <c r="UFZ77" s="287"/>
      <c r="UGA77" s="287"/>
      <c r="UGB77" s="897"/>
      <c r="UGC77" s="513"/>
      <c r="UGD77" s="513"/>
      <c r="UGE77" s="513"/>
      <c r="UGF77" s="287"/>
      <c r="UGG77" s="287"/>
      <c r="UGH77" s="287"/>
      <c r="UGI77" s="287"/>
      <c r="UGJ77" s="287"/>
      <c r="UGK77" s="287"/>
      <c r="UGL77" s="897"/>
      <c r="UGM77" s="513"/>
      <c r="UGN77" s="513"/>
      <c r="UGO77" s="513"/>
      <c r="UGP77" s="287"/>
      <c r="UGQ77" s="287"/>
      <c r="UGR77" s="287"/>
      <c r="UGS77" s="287"/>
      <c r="UGT77" s="287"/>
      <c r="UGU77" s="287"/>
      <c r="UGV77" s="897"/>
      <c r="UGW77" s="513"/>
      <c r="UGX77" s="513"/>
      <c r="UGY77" s="513"/>
      <c r="UGZ77" s="287"/>
      <c r="UHA77" s="287"/>
      <c r="UHB77" s="287"/>
      <c r="UHC77" s="287"/>
      <c r="UHD77" s="287"/>
      <c r="UHE77" s="287"/>
      <c r="UHF77" s="897"/>
      <c r="UHG77" s="513"/>
      <c r="UHH77" s="513"/>
      <c r="UHI77" s="513"/>
      <c r="UHJ77" s="287"/>
      <c r="UHK77" s="287"/>
      <c r="UHL77" s="287"/>
      <c r="UHM77" s="287"/>
      <c r="UHN77" s="287"/>
      <c r="UHO77" s="287"/>
      <c r="UHP77" s="897"/>
      <c r="UHQ77" s="513"/>
      <c r="UHR77" s="513"/>
      <c r="UHS77" s="513"/>
      <c r="UHT77" s="287"/>
      <c r="UHU77" s="287"/>
      <c r="UHV77" s="287"/>
      <c r="UHW77" s="287"/>
      <c r="UHX77" s="287"/>
      <c r="UHY77" s="287"/>
      <c r="UHZ77" s="897"/>
      <c r="UIA77" s="513"/>
      <c r="UIB77" s="513"/>
      <c r="UIC77" s="513"/>
      <c r="UID77" s="287"/>
      <c r="UIE77" s="287"/>
      <c r="UIF77" s="287"/>
      <c r="UIG77" s="287"/>
      <c r="UIH77" s="287"/>
      <c r="UII77" s="287"/>
      <c r="UIJ77" s="897"/>
      <c r="UIK77" s="513"/>
      <c r="UIL77" s="513"/>
      <c r="UIM77" s="513"/>
      <c r="UIN77" s="287"/>
      <c r="UIO77" s="287"/>
      <c r="UIP77" s="287"/>
      <c r="UIQ77" s="287"/>
      <c r="UIR77" s="287"/>
      <c r="UIS77" s="287"/>
      <c r="UIT77" s="897"/>
      <c r="UIU77" s="513"/>
      <c r="UIV77" s="513"/>
      <c r="UIW77" s="513"/>
      <c r="UIX77" s="287"/>
      <c r="UIY77" s="287"/>
      <c r="UIZ77" s="287"/>
      <c r="UJA77" s="287"/>
      <c r="UJB77" s="287"/>
      <c r="UJC77" s="287"/>
      <c r="UJD77" s="897"/>
      <c r="UJE77" s="513"/>
      <c r="UJF77" s="513"/>
      <c r="UJG77" s="513"/>
      <c r="UJH77" s="287"/>
      <c r="UJI77" s="287"/>
      <c r="UJJ77" s="287"/>
      <c r="UJK77" s="287"/>
      <c r="UJL77" s="287"/>
      <c r="UJM77" s="287"/>
      <c r="UJN77" s="897"/>
      <c r="UJO77" s="513"/>
      <c r="UJP77" s="513"/>
      <c r="UJQ77" s="513"/>
      <c r="UJR77" s="287"/>
      <c r="UJS77" s="287"/>
      <c r="UJT77" s="287"/>
      <c r="UJU77" s="287"/>
      <c r="UJV77" s="287"/>
      <c r="UJW77" s="287"/>
      <c r="UJX77" s="897"/>
      <c r="UJY77" s="513"/>
      <c r="UJZ77" s="513"/>
      <c r="UKA77" s="513"/>
      <c r="UKB77" s="287"/>
      <c r="UKC77" s="287"/>
      <c r="UKD77" s="287"/>
      <c r="UKE77" s="287"/>
      <c r="UKF77" s="287"/>
      <c r="UKG77" s="287"/>
      <c r="UKH77" s="897"/>
      <c r="UKI77" s="513"/>
      <c r="UKJ77" s="513"/>
      <c r="UKK77" s="513"/>
      <c r="UKL77" s="287"/>
      <c r="UKM77" s="287"/>
      <c r="UKN77" s="287"/>
      <c r="UKO77" s="287"/>
      <c r="UKP77" s="287"/>
      <c r="UKQ77" s="287"/>
      <c r="UKR77" s="897"/>
      <c r="UKS77" s="513"/>
      <c r="UKT77" s="513"/>
      <c r="UKU77" s="513"/>
      <c r="UKV77" s="287"/>
      <c r="UKW77" s="287"/>
      <c r="UKX77" s="287"/>
      <c r="UKY77" s="287"/>
      <c r="UKZ77" s="287"/>
      <c r="ULA77" s="287"/>
      <c r="ULB77" s="897"/>
      <c r="ULC77" s="513"/>
      <c r="ULD77" s="513"/>
      <c r="ULE77" s="513"/>
      <c r="ULF77" s="287"/>
      <c r="ULG77" s="287"/>
      <c r="ULH77" s="287"/>
      <c r="ULI77" s="287"/>
      <c r="ULJ77" s="287"/>
      <c r="ULK77" s="287"/>
      <c r="ULL77" s="897"/>
      <c r="ULM77" s="513"/>
      <c r="ULN77" s="513"/>
      <c r="ULO77" s="513"/>
      <c r="ULP77" s="287"/>
      <c r="ULQ77" s="287"/>
      <c r="ULR77" s="287"/>
      <c r="ULS77" s="287"/>
      <c r="ULT77" s="287"/>
      <c r="ULU77" s="287"/>
      <c r="ULV77" s="897"/>
      <c r="ULW77" s="513"/>
      <c r="ULX77" s="513"/>
      <c r="ULY77" s="513"/>
      <c r="ULZ77" s="287"/>
      <c r="UMA77" s="287"/>
      <c r="UMB77" s="287"/>
      <c r="UMC77" s="287"/>
      <c r="UMD77" s="287"/>
      <c r="UME77" s="287"/>
      <c r="UMF77" s="897"/>
      <c r="UMG77" s="513"/>
      <c r="UMH77" s="513"/>
      <c r="UMI77" s="513"/>
      <c r="UMJ77" s="287"/>
      <c r="UMK77" s="287"/>
      <c r="UML77" s="287"/>
      <c r="UMM77" s="287"/>
      <c r="UMN77" s="287"/>
      <c r="UMO77" s="287"/>
      <c r="UMP77" s="897"/>
      <c r="UMQ77" s="513"/>
      <c r="UMR77" s="513"/>
      <c r="UMS77" s="513"/>
      <c r="UMT77" s="287"/>
      <c r="UMU77" s="287"/>
      <c r="UMV77" s="287"/>
      <c r="UMW77" s="287"/>
      <c r="UMX77" s="287"/>
      <c r="UMY77" s="287"/>
      <c r="UMZ77" s="897"/>
      <c r="UNA77" s="513"/>
      <c r="UNB77" s="513"/>
      <c r="UNC77" s="513"/>
      <c r="UND77" s="287"/>
      <c r="UNE77" s="287"/>
      <c r="UNF77" s="287"/>
      <c r="UNG77" s="287"/>
      <c r="UNH77" s="287"/>
      <c r="UNI77" s="287"/>
      <c r="UNJ77" s="897"/>
      <c r="UNK77" s="513"/>
      <c r="UNL77" s="513"/>
      <c r="UNM77" s="513"/>
      <c r="UNN77" s="287"/>
      <c r="UNO77" s="287"/>
      <c r="UNP77" s="287"/>
      <c r="UNQ77" s="287"/>
      <c r="UNR77" s="287"/>
      <c r="UNS77" s="287"/>
      <c r="UNT77" s="897"/>
      <c r="UNU77" s="513"/>
      <c r="UNV77" s="513"/>
      <c r="UNW77" s="513"/>
      <c r="UNX77" s="287"/>
      <c r="UNY77" s="287"/>
      <c r="UNZ77" s="287"/>
      <c r="UOA77" s="287"/>
      <c r="UOB77" s="287"/>
      <c r="UOC77" s="287"/>
      <c r="UOD77" s="897"/>
      <c r="UOE77" s="513"/>
      <c r="UOF77" s="513"/>
      <c r="UOG77" s="513"/>
      <c r="UOH77" s="287"/>
      <c r="UOI77" s="287"/>
      <c r="UOJ77" s="287"/>
      <c r="UOK77" s="287"/>
      <c r="UOL77" s="287"/>
      <c r="UOM77" s="287"/>
      <c r="UON77" s="897"/>
      <c r="UOO77" s="513"/>
      <c r="UOP77" s="513"/>
      <c r="UOQ77" s="513"/>
      <c r="UOR77" s="287"/>
      <c r="UOS77" s="287"/>
      <c r="UOT77" s="287"/>
      <c r="UOU77" s="287"/>
      <c r="UOV77" s="287"/>
      <c r="UOW77" s="287"/>
      <c r="UOX77" s="897"/>
      <c r="UOY77" s="513"/>
      <c r="UOZ77" s="513"/>
      <c r="UPA77" s="513"/>
      <c r="UPB77" s="287"/>
      <c r="UPC77" s="287"/>
      <c r="UPD77" s="287"/>
      <c r="UPE77" s="287"/>
      <c r="UPF77" s="287"/>
      <c r="UPG77" s="287"/>
      <c r="UPH77" s="897"/>
      <c r="UPI77" s="513"/>
      <c r="UPJ77" s="513"/>
      <c r="UPK77" s="513"/>
      <c r="UPL77" s="287"/>
      <c r="UPM77" s="287"/>
      <c r="UPN77" s="287"/>
      <c r="UPO77" s="287"/>
      <c r="UPP77" s="287"/>
      <c r="UPQ77" s="287"/>
      <c r="UPR77" s="897"/>
      <c r="UPS77" s="513"/>
      <c r="UPT77" s="513"/>
      <c r="UPU77" s="513"/>
      <c r="UPV77" s="287"/>
      <c r="UPW77" s="287"/>
      <c r="UPX77" s="287"/>
      <c r="UPY77" s="287"/>
      <c r="UPZ77" s="287"/>
      <c r="UQA77" s="287"/>
      <c r="UQB77" s="897"/>
      <c r="UQC77" s="513"/>
      <c r="UQD77" s="513"/>
      <c r="UQE77" s="513"/>
      <c r="UQF77" s="287"/>
      <c r="UQG77" s="287"/>
      <c r="UQH77" s="287"/>
      <c r="UQI77" s="287"/>
      <c r="UQJ77" s="287"/>
      <c r="UQK77" s="287"/>
      <c r="UQL77" s="897"/>
      <c r="UQM77" s="513"/>
      <c r="UQN77" s="513"/>
      <c r="UQO77" s="513"/>
      <c r="UQP77" s="287"/>
      <c r="UQQ77" s="287"/>
      <c r="UQR77" s="287"/>
      <c r="UQS77" s="287"/>
      <c r="UQT77" s="287"/>
      <c r="UQU77" s="287"/>
      <c r="UQV77" s="897"/>
      <c r="UQW77" s="513"/>
      <c r="UQX77" s="513"/>
      <c r="UQY77" s="513"/>
      <c r="UQZ77" s="287"/>
      <c r="URA77" s="287"/>
      <c r="URB77" s="287"/>
      <c r="URC77" s="287"/>
      <c r="URD77" s="287"/>
      <c r="URE77" s="287"/>
      <c r="URF77" s="897"/>
      <c r="URG77" s="513"/>
      <c r="URH77" s="513"/>
      <c r="URI77" s="513"/>
      <c r="URJ77" s="287"/>
      <c r="URK77" s="287"/>
      <c r="URL77" s="287"/>
      <c r="URM77" s="287"/>
      <c r="URN77" s="287"/>
      <c r="URO77" s="287"/>
      <c r="URP77" s="897"/>
      <c r="URQ77" s="513"/>
      <c r="URR77" s="513"/>
      <c r="URS77" s="513"/>
      <c r="URT77" s="287"/>
      <c r="URU77" s="287"/>
      <c r="URV77" s="287"/>
      <c r="URW77" s="287"/>
      <c r="URX77" s="287"/>
      <c r="URY77" s="287"/>
      <c r="URZ77" s="897"/>
      <c r="USA77" s="513"/>
      <c r="USB77" s="513"/>
      <c r="USC77" s="513"/>
      <c r="USD77" s="287"/>
      <c r="USE77" s="287"/>
      <c r="USF77" s="287"/>
      <c r="USG77" s="287"/>
      <c r="USH77" s="287"/>
      <c r="USI77" s="287"/>
      <c r="USJ77" s="897"/>
      <c r="USK77" s="513"/>
      <c r="USL77" s="513"/>
      <c r="USM77" s="513"/>
      <c r="USN77" s="287"/>
      <c r="USO77" s="287"/>
      <c r="USP77" s="287"/>
      <c r="USQ77" s="287"/>
      <c r="USR77" s="287"/>
      <c r="USS77" s="287"/>
      <c r="UST77" s="897"/>
      <c r="USU77" s="513"/>
      <c r="USV77" s="513"/>
      <c r="USW77" s="513"/>
      <c r="USX77" s="287"/>
      <c r="USY77" s="287"/>
      <c r="USZ77" s="287"/>
      <c r="UTA77" s="287"/>
      <c r="UTB77" s="287"/>
      <c r="UTC77" s="287"/>
      <c r="UTD77" s="897"/>
      <c r="UTE77" s="513"/>
      <c r="UTF77" s="513"/>
      <c r="UTG77" s="513"/>
      <c r="UTH77" s="287"/>
      <c r="UTI77" s="287"/>
      <c r="UTJ77" s="287"/>
      <c r="UTK77" s="287"/>
      <c r="UTL77" s="287"/>
      <c r="UTM77" s="287"/>
      <c r="UTN77" s="897"/>
      <c r="UTO77" s="513"/>
      <c r="UTP77" s="513"/>
      <c r="UTQ77" s="513"/>
      <c r="UTR77" s="287"/>
      <c r="UTS77" s="287"/>
      <c r="UTT77" s="287"/>
      <c r="UTU77" s="287"/>
      <c r="UTV77" s="287"/>
      <c r="UTW77" s="287"/>
      <c r="UTX77" s="897"/>
      <c r="UTY77" s="513"/>
      <c r="UTZ77" s="513"/>
      <c r="UUA77" s="513"/>
      <c r="UUB77" s="287"/>
      <c r="UUC77" s="287"/>
      <c r="UUD77" s="287"/>
      <c r="UUE77" s="287"/>
      <c r="UUF77" s="287"/>
      <c r="UUG77" s="287"/>
      <c r="UUH77" s="897"/>
      <c r="UUI77" s="513"/>
      <c r="UUJ77" s="513"/>
      <c r="UUK77" s="513"/>
      <c r="UUL77" s="287"/>
      <c r="UUM77" s="287"/>
      <c r="UUN77" s="287"/>
      <c r="UUO77" s="287"/>
      <c r="UUP77" s="287"/>
      <c r="UUQ77" s="287"/>
      <c r="UUR77" s="897"/>
      <c r="UUS77" s="513"/>
      <c r="UUT77" s="513"/>
      <c r="UUU77" s="513"/>
      <c r="UUV77" s="287"/>
      <c r="UUW77" s="287"/>
      <c r="UUX77" s="287"/>
      <c r="UUY77" s="287"/>
      <c r="UUZ77" s="287"/>
      <c r="UVA77" s="287"/>
      <c r="UVB77" s="897"/>
      <c r="UVC77" s="513"/>
      <c r="UVD77" s="513"/>
      <c r="UVE77" s="513"/>
      <c r="UVF77" s="287"/>
      <c r="UVG77" s="287"/>
      <c r="UVH77" s="287"/>
      <c r="UVI77" s="287"/>
      <c r="UVJ77" s="287"/>
      <c r="UVK77" s="287"/>
      <c r="UVL77" s="897"/>
      <c r="UVM77" s="513"/>
      <c r="UVN77" s="513"/>
      <c r="UVO77" s="513"/>
      <c r="UVP77" s="287"/>
      <c r="UVQ77" s="287"/>
      <c r="UVR77" s="287"/>
      <c r="UVS77" s="287"/>
      <c r="UVT77" s="287"/>
      <c r="UVU77" s="287"/>
      <c r="UVV77" s="897"/>
      <c r="UVW77" s="513"/>
      <c r="UVX77" s="513"/>
      <c r="UVY77" s="513"/>
      <c r="UVZ77" s="287"/>
      <c r="UWA77" s="287"/>
      <c r="UWB77" s="287"/>
      <c r="UWC77" s="287"/>
      <c r="UWD77" s="287"/>
      <c r="UWE77" s="287"/>
      <c r="UWF77" s="897"/>
      <c r="UWG77" s="513"/>
      <c r="UWH77" s="513"/>
      <c r="UWI77" s="513"/>
      <c r="UWJ77" s="287"/>
      <c r="UWK77" s="287"/>
      <c r="UWL77" s="287"/>
      <c r="UWM77" s="287"/>
      <c r="UWN77" s="287"/>
      <c r="UWO77" s="287"/>
      <c r="UWP77" s="897"/>
      <c r="UWQ77" s="513"/>
      <c r="UWR77" s="513"/>
      <c r="UWS77" s="513"/>
      <c r="UWT77" s="287"/>
      <c r="UWU77" s="287"/>
      <c r="UWV77" s="287"/>
      <c r="UWW77" s="287"/>
      <c r="UWX77" s="287"/>
      <c r="UWY77" s="287"/>
      <c r="UWZ77" s="897"/>
      <c r="UXA77" s="513"/>
      <c r="UXB77" s="513"/>
      <c r="UXC77" s="513"/>
      <c r="UXD77" s="287"/>
      <c r="UXE77" s="287"/>
      <c r="UXF77" s="287"/>
      <c r="UXG77" s="287"/>
      <c r="UXH77" s="287"/>
      <c r="UXI77" s="287"/>
      <c r="UXJ77" s="897"/>
      <c r="UXK77" s="513"/>
      <c r="UXL77" s="513"/>
      <c r="UXM77" s="513"/>
      <c r="UXN77" s="287"/>
      <c r="UXO77" s="287"/>
      <c r="UXP77" s="287"/>
      <c r="UXQ77" s="287"/>
      <c r="UXR77" s="287"/>
      <c r="UXS77" s="287"/>
      <c r="UXT77" s="897"/>
      <c r="UXU77" s="513"/>
      <c r="UXV77" s="513"/>
      <c r="UXW77" s="513"/>
      <c r="UXX77" s="287"/>
      <c r="UXY77" s="287"/>
      <c r="UXZ77" s="287"/>
      <c r="UYA77" s="287"/>
      <c r="UYB77" s="287"/>
      <c r="UYC77" s="287"/>
      <c r="UYD77" s="897"/>
      <c r="UYE77" s="513"/>
      <c r="UYF77" s="513"/>
      <c r="UYG77" s="513"/>
      <c r="UYH77" s="287"/>
      <c r="UYI77" s="287"/>
      <c r="UYJ77" s="287"/>
      <c r="UYK77" s="287"/>
      <c r="UYL77" s="287"/>
      <c r="UYM77" s="287"/>
      <c r="UYN77" s="897"/>
      <c r="UYO77" s="513"/>
      <c r="UYP77" s="513"/>
      <c r="UYQ77" s="513"/>
      <c r="UYR77" s="287"/>
      <c r="UYS77" s="287"/>
      <c r="UYT77" s="287"/>
      <c r="UYU77" s="287"/>
      <c r="UYV77" s="287"/>
      <c r="UYW77" s="287"/>
      <c r="UYX77" s="897"/>
      <c r="UYY77" s="513"/>
      <c r="UYZ77" s="513"/>
      <c r="UZA77" s="513"/>
      <c r="UZB77" s="287"/>
      <c r="UZC77" s="287"/>
      <c r="UZD77" s="287"/>
      <c r="UZE77" s="287"/>
      <c r="UZF77" s="287"/>
      <c r="UZG77" s="287"/>
      <c r="UZH77" s="897"/>
      <c r="UZI77" s="513"/>
      <c r="UZJ77" s="513"/>
      <c r="UZK77" s="513"/>
      <c r="UZL77" s="287"/>
      <c r="UZM77" s="287"/>
      <c r="UZN77" s="287"/>
      <c r="UZO77" s="287"/>
      <c r="UZP77" s="287"/>
      <c r="UZQ77" s="287"/>
      <c r="UZR77" s="897"/>
      <c r="UZS77" s="513"/>
      <c r="UZT77" s="513"/>
      <c r="UZU77" s="513"/>
      <c r="UZV77" s="287"/>
      <c r="UZW77" s="287"/>
      <c r="UZX77" s="287"/>
      <c r="UZY77" s="287"/>
      <c r="UZZ77" s="287"/>
      <c r="VAA77" s="287"/>
      <c r="VAB77" s="897"/>
      <c r="VAC77" s="513"/>
      <c r="VAD77" s="513"/>
      <c r="VAE77" s="513"/>
      <c r="VAF77" s="287"/>
      <c r="VAG77" s="287"/>
      <c r="VAH77" s="287"/>
      <c r="VAI77" s="287"/>
      <c r="VAJ77" s="287"/>
      <c r="VAK77" s="287"/>
      <c r="VAL77" s="897"/>
      <c r="VAM77" s="513"/>
      <c r="VAN77" s="513"/>
      <c r="VAO77" s="513"/>
      <c r="VAP77" s="287"/>
      <c r="VAQ77" s="287"/>
      <c r="VAR77" s="287"/>
      <c r="VAS77" s="287"/>
      <c r="VAT77" s="287"/>
      <c r="VAU77" s="287"/>
      <c r="VAV77" s="897"/>
      <c r="VAW77" s="513"/>
      <c r="VAX77" s="513"/>
      <c r="VAY77" s="513"/>
      <c r="VAZ77" s="287"/>
      <c r="VBA77" s="287"/>
      <c r="VBB77" s="287"/>
      <c r="VBC77" s="287"/>
      <c r="VBD77" s="287"/>
      <c r="VBE77" s="287"/>
      <c r="VBF77" s="897"/>
      <c r="VBG77" s="513"/>
      <c r="VBH77" s="513"/>
      <c r="VBI77" s="513"/>
      <c r="VBJ77" s="287"/>
      <c r="VBK77" s="287"/>
      <c r="VBL77" s="287"/>
      <c r="VBM77" s="287"/>
      <c r="VBN77" s="287"/>
      <c r="VBO77" s="287"/>
      <c r="VBP77" s="897"/>
      <c r="VBQ77" s="513"/>
      <c r="VBR77" s="513"/>
      <c r="VBS77" s="513"/>
      <c r="VBT77" s="287"/>
      <c r="VBU77" s="287"/>
      <c r="VBV77" s="287"/>
      <c r="VBW77" s="287"/>
      <c r="VBX77" s="287"/>
      <c r="VBY77" s="287"/>
      <c r="VBZ77" s="897"/>
      <c r="VCA77" s="513"/>
      <c r="VCB77" s="513"/>
      <c r="VCC77" s="513"/>
      <c r="VCD77" s="287"/>
      <c r="VCE77" s="287"/>
      <c r="VCF77" s="287"/>
      <c r="VCG77" s="287"/>
      <c r="VCH77" s="287"/>
      <c r="VCI77" s="287"/>
      <c r="VCJ77" s="897"/>
      <c r="VCK77" s="513"/>
      <c r="VCL77" s="513"/>
      <c r="VCM77" s="513"/>
      <c r="VCN77" s="287"/>
      <c r="VCO77" s="287"/>
      <c r="VCP77" s="287"/>
      <c r="VCQ77" s="287"/>
      <c r="VCR77" s="287"/>
      <c r="VCS77" s="287"/>
      <c r="VCT77" s="897"/>
      <c r="VCU77" s="513"/>
      <c r="VCV77" s="513"/>
      <c r="VCW77" s="513"/>
      <c r="VCX77" s="287"/>
      <c r="VCY77" s="287"/>
      <c r="VCZ77" s="287"/>
      <c r="VDA77" s="287"/>
      <c r="VDB77" s="287"/>
      <c r="VDC77" s="287"/>
      <c r="VDD77" s="897"/>
      <c r="VDE77" s="513"/>
      <c r="VDF77" s="513"/>
      <c r="VDG77" s="513"/>
      <c r="VDH77" s="287"/>
      <c r="VDI77" s="287"/>
      <c r="VDJ77" s="287"/>
      <c r="VDK77" s="287"/>
      <c r="VDL77" s="287"/>
      <c r="VDM77" s="287"/>
      <c r="VDN77" s="897"/>
      <c r="VDO77" s="513"/>
      <c r="VDP77" s="513"/>
      <c r="VDQ77" s="513"/>
      <c r="VDR77" s="287"/>
      <c r="VDS77" s="287"/>
      <c r="VDT77" s="287"/>
      <c r="VDU77" s="287"/>
      <c r="VDV77" s="287"/>
      <c r="VDW77" s="287"/>
      <c r="VDX77" s="897"/>
      <c r="VDY77" s="513"/>
      <c r="VDZ77" s="513"/>
      <c r="VEA77" s="513"/>
      <c r="VEB77" s="287"/>
      <c r="VEC77" s="287"/>
      <c r="VED77" s="287"/>
      <c r="VEE77" s="287"/>
      <c r="VEF77" s="287"/>
      <c r="VEG77" s="287"/>
      <c r="VEH77" s="897"/>
      <c r="VEI77" s="513"/>
      <c r="VEJ77" s="513"/>
      <c r="VEK77" s="513"/>
      <c r="VEL77" s="287"/>
      <c r="VEM77" s="287"/>
      <c r="VEN77" s="287"/>
      <c r="VEO77" s="287"/>
      <c r="VEP77" s="287"/>
      <c r="VEQ77" s="287"/>
      <c r="VER77" s="897"/>
      <c r="VES77" s="513"/>
      <c r="VET77" s="513"/>
      <c r="VEU77" s="513"/>
      <c r="VEV77" s="287"/>
      <c r="VEW77" s="287"/>
      <c r="VEX77" s="287"/>
      <c r="VEY77" s="287"/>
      <c r="VEZ77" s="287"/>
      <c r="VFA77" s="287"/>
      <c r="VFB77" s="897"/>
      <c r="VFC77" s="513"/>
      <c r="VFD77" s="513"/>
      <c r="VFE77" s="513"/>
      <c r="VFF77" s="287"/>
      <c r="VFG77" s="287"/>
      <c r="VFH77" s="287"/>
      <c r="VFI77" s="287"/>
      <c r="VFJ77" s="287"/>
      <c r="VFK77" s="287"/>
      <c r="VFL77" s="897"/>
      <c r="VFM77" s="513"/>
      <c r="VFN77" s="513"/>
      <c r="VFO77" s="513"/>
      <c r="VFP77" s="287"/>
      <c r="VFQ77" s="287"/>
      <c r="VFR77" s="287"/>
      <c r="VFS77" s="287"/>
      <c r="VFT77" s="287"/>
      <c r="VFU77" s="287"/>
      <c r="VFV77" s="897"/>
      <c r="VFW77" s="513"/>
      <c r="VFX77" s="513"/>
      <c r="VFY77" s="513"/>
      <c r="VFZ77" s="287"/>
      <c r="VGA77" s="287"/>
      <c r="VGB77" s="287"/>
      <c r="VGC77" s="287"/>
      <c r="VGD77" s="287"/>
      <c r="VGE77" s="287"/>
      <c r="VGF77" s="897"/>
      <c r="VGG77" s="513"/>
      <c r="VGH77" s="513"/>
      <c r="VGI77" s="513"/>
      <c r="VGJ77" s="287"/>
      <c r="VGK77" s="287"/>
      <c r="VGL77" s="287"/>
      <c r="VGM77" s="287"/>
      <c r="VGN77" s="287"/>
      <c r="VGO77" s="287"/>
      <c r="VGP77" s="897"/>
      <c r="VGQ77" s="513"/>
      <c r="VGR77" s="513"/>
      <c r="VGS77" s="513"/>
      <c r="VGT77" s="287"/>
      <c r="VGU77" s="287"/>
      <c r="VGV77" s="287"/>
      <c r="VGW77" s="287"/>
      <c r="VGX77" s="287"/>
      <c r="VGY77" s="287"/>
      <c r="VGZ77" s="897"/>
      <c r="VHA77" s="513"/>
      <c r="VHB77" s="513"/>
      <c r="VHC77" s="513"/>
      <c r="VHD77" s="287"/>
      <c r="VHE77" s="287"/>
      <c r="VHF77" s="287"/>
      <c r="VHG77" s="287"/>
      <c r="VHH77" s="287"/>
      <c r="VHI77" s="287"/>
      <c r="VHJ77" s="897"/>
      <c r="VHK77" s="513"/>
      <c r="VHL77" s="513"/>
      <c r="VHM77" s="513"/>
      <c r="VHN77" s="287"/>
      <c r="VHO77" s="287"/>
      <c r="VHP77" s="287"/>
      <c r="VHQ77" s="287"/>
      <c r="VHR77" s="287"/>
      <c r="VHS77" s="287"/>
      <c r="VHT77" s="897"/>
      <c r="VHU77" s="513"/>
      <c r="VHV77" s="513"/>
      <c r="VHW77" s="513"/>
      <c r="VHX77" s="287"/>
      <c r="VHY77" s="287"/>
      <c r="VHZ77" s="287"/>
      <c r="VIA77" s="287"/>
      <c r="VIB77" s="287"/>
      <c r="VIC77" s="287"/>
      <c r="VID77" s="897"/>
      <c r="VIE77" s="513"/>
      <c r="VIF77" s="513"/>
      <c r="VIG77" s="513"/>
      <c r="VIH77" s="287"/>
      <c r="VII77" s="287"/>
      <c r="VIJ77" s="287"/>
      <c r="VIK77" s="287"/>
      <c r="VIL77" s="287"/>
      <c r="VIM77" s="287"/>
      <c r="VIN77" s="897"/>
      <c r="VIO77" s="513"/>
      <c r="VIP77" s="513"/>
      <c r="VIQ77" s="513"/>
      <c r="VIR77" s="287"/>
      <c r="VIS77" s="287"/>
      <c r="VIT77" s="287"/>
      <c r="VIU77" s="287"/>
      <c r="VIV77" s="287"/>
      <c r="VIW77" s="287"/>
      <c r="VIX77" s="897"/>
      <c r="VIY77" s="513"/>
      <c r="VIZ77" s="513"/>
      <c r="VJA77" s="513"/>
      <c r="VJB77" s="287"/>
      <c r="VJC77" s="287"/>
      <c r="VJD77" s="287"/>
      <c r="VJE77" s="287"/>
      <c r="VJF77" s="287"/>
      <c r="VJG77" s="287"/>
      <c r="VJH77" s="897"/>
      <c r="VJI77" s="513"/>
      <c r="VJJ77" s="513"/>
      <c r="VJK77" s="513"/>
      <c r="VJL77" s="287"/>
      <c r="VJM77" s="287"/>
      <c r="VJN77" s="287"/>
      <c r="VJO77" s="287"/>
      <c r="VJP77" s="287"/>
      <c r="VJQ77" s="287"/>
      <c r="VJR77" s="897"/>
      <c r="VJS77" s="513"/>
      <c r="VJT77" s="513"/>
      <c r="VJU77" s="513"/>
      <c r="VJV77" s="287"/>
      <c r="VJW77" s="287"/>
      <c r="VJX77" s="287"/>
      <c r="VJY77" s="287"/>
      <c r="VJZ77" s="287"/>
      <c r="VKA77" s="287"/>
      <c r="VKB77" s="897"/>
      <c r="VKC77" s="513"/>
      <c r="VKD77" s="513"/>
      <c r="VKE77" s="513"/>
      <c r="VKF77" s="287"/>
      <c r="VKG77" s="287"/>
      <c r="VKH77" s="287"/>
      <c r="VKI77" s="287"/>
      <c r="VKJ77" s="287"/>
      <c r="VKK77" s="287"/>
      <c r="VKL77" s="897"/>
      <c r="VKM77" s="513"/>
      <c r="VKN77" s="513"/>
      <c r="VKO77" s="513"/>
      <c r="VKP77" s="287"/>
      <c r="VKQ77" s="287"/>
      <c r="VKR77" s="287"/>
      <c r="VKS77" s="287"/>
      <c r="VKT77" s="287"/>
      <c r="VKU77" s="287"/>
      <c r="VKV77" s="897"/>
      <c r="VKW77" s="513"/>
      <c r="VKX77" s="513"/>
      <c r="VKY77" s="513"/>
      <c r="VKZ77" s="287"/>
      <c r="VLA77" s="287"/>
      <c r="VLB77" s="287"/>
      <c r="VLC77" s="287"/>
      <c r="VLD77" s="287"/>
      <c r="VLE77" s="287"/>
      <c r="VLF77" s="897"/>
      <c r="VLG77" s="513"/>
      <c r="VLH77" s="513"/>
      <c r="VLI77" s="513"/>
      <c r="VLJ77" s="287"/>
      <c r="VLK77" s="287"/>
      <c r="VLL77" s="287"/>
      <c r="VLM77" s="287"/>
      <c r="VLN77" s="287"/>
      <c r="VLO77" s="287"/>
      <c r="VLP77" s="897"/>
      <c r="VLQ77" s="513"/>
      <c r="VLR77" s="513"/>
      <c r="VLS77" s="513"/>
      <c r="VLT77" s="287"/>
      <c r="VLU77" s="287"/>
      <c r="VLV77" s="287"/>
      <c r="VLW77" s="287"/>
      <c r="VLX77" s="287"/>
      <c r="VLY77" s="287"/>
      <c r="VLZ77" s="897"/>
      <c r="VMA77" s="513"/>
      <c r="VMB77" s="513"/>
      <c r="VMC77" s="513"/>
      <c r="VMD77" s="287"/>
      <c r="VME77" s="287"/>
      <c r="VMF77" s="287"/>
      <c r="VMG77" s="287"/>
      <c r="VMH77" s="287"/>
      <c r="VMI77" s="287"/>
      <c r="VMJ77" s="897"/>
      <c r="VMK77" s="513"/>
      <c r="VML77" s="513"/>
      <c r="VMM77" s="513"/>
      <c r="VMN77" s="287"/>
      <c r="VMO77" s="287"/>
      <c r="VMP77" s="287"/>
      <c r="VMQ77" s="287"/>
      <c r="VMR77" s="287"/>
      <c r="VMS77" s="287"/>
      <c r="VMT77" s="897"/>
      <c r="VMU77" s="513"/>
      <c r="VMV77" s="513"/>
      <c r="VMW77" s="513"/>
      <c r="VMX77" s="287"/>
      <c r="VMY77" s="287"/>
      <c r="VMZ77" s="287"/>
      <c r="VNA77" s="287"/>
      <c r="VNB77" s="287"/>
      <c r="VNC77" s="287"/>
      <c r="VND77" s="897"/>
      <c r="VNE77" s="513"/>
      <c r="VNF77" s="513"/>
      <c r="VNG77" s="513"/>
      <c r="VNH77" s="287"/>
      <c r="VNI77" s="287"/>
      <c r="VNJ77" s="287"/>
      <c r="VNK77" s="287"/>
      <c r="VNL77" s="287"/>
      <c r="VNM77" s="287"/>
      <c r="VNN77" s="897"/>
      <c r="VNO77" s="513"/>
      <c r="VNP77" s="513"/>
      <c r="VNQ77" s="513"/>
      <c r="VNR77" s="287"/>
      <c r="VNS77" s="287"/>
      <c r="VNT77" s="287"/>
      <c r="VNU77" s="287"/>
      <c r="VNV77" s="287"/>
      <c r="VNW77" s="287"/>
      <c r="VNX77" s="897"/>
      <c r="VNY77" s="513"/>
      <c r="VNZ77" s="513"/>
      <c r="VOA77" s="513"/>
      <c r="VOB77" s="287"/>
      <c r="VOC77" s="287"/>
      <c r="VOD77" s="287"/>
      <c r="VOE77" s="287"/>
      <c r="VOF77" s="287"/>
      <c r="VOG77" s="287"/>
      <c r="VOH77" s="897"/>
      <c r="VOI77" s="513"/>
      <c r="VOJ77" s="513"/>
      <c r="VOK77" s="513"/>
      <c r="VOL77" s="287"/>
      <c r="VOM77" s="287"/>
      <c r="VON77" s="287"/>
      <c r="VOO77" s="287"/>
      <c r="VOP77" s="287"/>
      <c r="VOQ77" s="287"/>
      <c r="VOR77" s="897"/>
      <c r="VOS77" s="513"/>
      <c r="VOT77" s="513"/>
      <c r="VOU77" s="513"/>
      <c r="VOV77" s="287"/>
      <c r="VOW77" s="287"/>
      <c r="VOX77" s="287"/>
      <c r="VOY77" s="287"/>
      <c r="VOZ77" s="287"/>
      <c r="VPA77" s="287"/>
      <c r="VPB77" s="897"/>
      <c r="VPC77" s="513"/>
      <c r="VPD77" s="513"/>
      <c r="VPE77" s="513"/>
      <c r="VPF77" s="287"/>
      <c r="VPG77" s="287"/>
      <c r="VPH77" s="287"/>
      <c r="VPI77" s="287"/>
      <c r="VPJ77" s="287"/>
      <c r="VPK77" s="287"/>
      <c r="VPL77" s="897"/>
      <c r="VPM77" s="513"/>
      <c r="VPN77" s="513"/>
      <c r="VPO77" s="513"/>
      <c r="VPP77" s="287"/>
      <c r="VPQ77" s="287"/>
      <c r="VPR77" s="287"/>
      <c r="VPS77" s="287"/>
      <c r="VPT77" s="287"/>
      <c r="VPU77" s="287"/>
      <c r="VPV77" s="897"/>
      <c r="VPW77" s="513"/>
      <c r="VPX77" s="513"/>
      <c r="VPY77" s="513"/>
      <c r="VPZ77" s="287"/>
      <c r="VQA77" s="287"/>
      <c r="VQB77" s="287"/>
      <c r="VQC77" s="287"/>
      <c r="VQD77" s="287"/>
      <c r="VQE77" s="287"/>
      <c r="VQF77" s="897"/>
      <c r="VQG77" s="513"/>
      <c r="VQH77" s="513"/>
      <c r="VQI77" s="513"/>
      <c r="VQJ77" s="287"/>
      <c r="VQK77" s="287"/>
      <c r="VQL77" s="287"/>
      <c r="VQM77" s="287"/>
      <c r="VQN77" s="287"/>
      <c r="VQO77" s="287"/>
      <c r="VQP77" s="897"/>
      <c r="VQQ77" s="513"/>
      <c r="VQR77" s="513"/>
      <c r="VQS77" s="513"/>
      <c r="VQT77" s="287"/>
      <c r="VQU77" s="287"/>
      <c r="VQV77" s="287"/>
      <c r="VQW77" s="287"/>
      <c r="VQX77" s="287"/>
      <c r="VQY77" s="287"/>
      <c r="VQZ77" s="897"/>
      <c r="VRA77" s="513"/>
      <c r="VRB77" s="513"/>
      <c r="VRC77" s="513"/>
      <c r="VRD77" s="287"/>
      <c r="VRE77" s="287"/>
      <c r="VRF77" s="287"/>
      <c r="VRG77" s="287"/>
      <c r="VRH77" s="287"/>
      <c r="VRI77" s="287"/>
      <c r="VRJ77" s="897"/>
      <c r="VRK77" s="513"/>
      <c r="VRL77" s="513"/>
      <c r="VRM77" s="513"/>
      <c r="VRN77" s="287"/>
      <c r="VRO77" s="287"/>
      <c r="VRP77" s="287"/>
      <c r="VRQ77" s="287"/>
      <c r="VRR77" s="287"/>
      <c r="VRS77" s="287"/>
      <c r="VRT77" s="897"/>
      <c r="VRU77" s="513"/>
      <c r="VRV77" s="513"/>
      <c r="VRW77" s="513"/>
      <c r="VRX77" s="287"/>
      <c r="VRY77" s="287"/>
      <c r="VRZ77" s="287"/>
      <c r="VSA77" s="287"/>
      <c r="VSB77" s="287"/>
      <c r="VSC77" s="287"/>
      <c r="VSD77" s="897"/>
      <c r="VSE77" s="513"/>
      <c r="VSF77" s="513"/>
      <c r="VSG77" s="513"/>
      <c r="VSH77" s="287"/>
      <c r="VSI77" s="287"/>
      <c r="VSJ77" s="287"/>
      <c r="VSK77" s="287"/>
      <c r="VSL77" s="287"/>
      <c r="VSM77" s="287"/>
      <c r="VSN77" s="897"/>
      <c r="VSO77" s="513"/>
      <c r="VSP77" s="513"/>
      <c r="VSQ77" s="513"/>
      <c r="VSR77" s="287"/>
      <c r="VSS77" s="287"/>
      <c r="VST77" s="287"/>
      <c r="VSU77" s="287"/>
      <c r="VSV77" s="287"/>
      <c r="VSW77" s="287"/>
      <c r="VSX77" s="897"/>
      <c r="VSY77" s="513"/>
      <c r="VSZ77" s="513"/>
      <c r="VTA77" s="513"/>
      <c r="VTB77" s="287"/>
      <c r="VTC77" s="287"/>
      <c r="VTD77" s="287"/>
      <c r="VTE77" s="287"/>
      <c r="VTF77" s="287"/>
      <c r="VTG77" s="287"/>
      <c r="VTH77" s="897"/>
      <c r="VTI77" s="513"/>
      <c r="VTJ77" s="513"/>
      <c r="VTK77" s="513"/>
      <c r="VTL77" s="287"/>
      <c r="VTM77" s="287"/>
      <c r="VTN77" s="287"/>
      <c r="VTO77" s="287"/>
      <c r="VTP77" s="287"/>
      <c r="VTQ77" s="287"/>
      <c r="VTR77" s="897"/>
      <c r="VTS77" s="513"/>
      <c r="VTT77" s="513"/>
      <c r="VTU77" s="513"/>
      <c r="VTV77" s="287"/>
      <c r="VTW77" s="287"/>
      <c r="VTX77" s="287"/>
      <c r="VTY77" s="287"/>
      <c r="VTZ77" s="287"/>
      <c r="VUA77" s="287"/>
      <c r="VUB77" s="897"/>
      <c r="VUC77" s="513"/>
      <c r="VUD77" s="513"/>
      <c r="VUE77" s="513"/>
      <c r="VUF77" s="287"/>
      <c r="VUG77" s="287"/>
      <c r="VUH77" s="287"/>
      <c r="VUI77" s="287"/>
      <c r="VUJ77" s="287"/>
      <c r="VUK77" s="287"/>
      <c r="VUL77" s="897"/>
      <c r="VUM77" s="513"/>
      <c r="VUN77" s="513"/>
      <c r="VUO77" s="513"/>
      <c r="VUP77" s="287"/>
      <c r="VUQ77" s="287"/>
      <c r="VUR77" s="287"/>
      <c r="VUS77" s="287"/>
      <c r="VUT77" s="287"/>
      <c r="VUU77" s="287"/>
      <c r="VUV77" s="897"/>
      <c r="VUW77" s="513"/>
      <c r="VUX77" s="513"/>
      <c r="VUY77" s="513"/>
      <c r="VUZ77" s="287"/>
      <c r="VVA77" s="287"/>
      <c r="VVB77" s="287"/>
      <c r="VVC77" s="287"/>
      <c r="VVD77" s="287"/>
      <c r="VVE77" s="287"/>
      <c r="VVF77" s="897"/>
      <c r="VVG77" s="513"/>
      <c r="VVH77" s="513"/>
      <c r="VVI77" s="513"/>
      <c r="VVJ77" s="287"/>
      <c r="VVK77" s="287"/>
      <c r="VVL77" s="287"/>
      <c r="VVM77" s="287"/>
      <c r="VVN77" s="287"/>
      <c r="VVO77" s="287"/>
      <c r="VVP77" s="897"/>
      <c r="VVQ77" s="513"/>
      <c r="VVR77" s="513"/>
      <c r="VVS77" s="513"/>
      <c r="VVT77" s="287"/>
      <c r="VVU77" s="287"/>
      <c r="VVV77" s="287"/>
      <c r="VVW77" s="287"/>
      <c r="VVX77" s="287"/>
      <c r="VVY77" s="287"/>
      <c r="VVZ77" s="897"/>
      <c r="VWA77" s="513"/>
      <c r="VWB77" s="513"/>
      <c r="VWC77" s="513"/>
      <c r="VWD77" s="287"/>
      <c r="VWE77" s="287"/>
      <c r="VWF77" s="287"/>
      <c r="VWG77" s="287"/>
      <c r="VWH77" s="287"/>
      <c r="VWI77" s="287"/>
      <c r="VWJ77" s="897"/>
      <c r="VWK77" s="513"/>
      <c r="VWL77" s="513"/>
      <c r="VWM77" s="513"/>
      <c r="VWN77" s="287"/>
      <c r="VWO77" s="287"/>
      <c r="VWP77" s="287"/>
      <c r="VWQ77" s="287"/>
      <c r="VWR77" s="287"/>
      <c r="VWS77" s="287"/>
      <c r="VWT77" s="897"/>
      <c r="VWU77" s="513"/>
      <c r="VWV77" s="513"/>
      <c r="VWW77" s="513"/>
      <c r="VWX77" s="287"/>
      <c r="VWY77" s="287"/>
      <c r="VWZ77" s="287"/>
      <c r="VXA77" s="287"/>
      <c r="VXB77" s="287"/>
      <c r="VXC77" s="287"/>
      <c r="VXD77" s="897"/>
      <c r="VXE77" s="513"/>
      <c r="VXF77" s="513"/>
      <c r="VXG77" s="513"/>
      <c r="VXH77" s="287"/>
      <c r="VXI77" s="287"/>
      <c r="VXJ77" s="287"/>
      <c r="VXK77" s="287"/>
      <c r="VXL77" s="287"/>
      <c r="VXM77" s="287"/>
      <c r="VXN77" s="897"/>
      <c r="VXO77" s="513"/>
      <c r="VXP77" s="513"/>
      <c r="VXQ77" s="513"/>
      <c r="VXR77" s="287"/>
      <c r="VXS77" s="287"/>
      <c r="VXT77" s="287"/>
      <c r="VXU77" s="287"/>
      <c r="VXV77" s="287"/>
      <c r="VXW77" s="287"/>
      <c r="VXX77" s="897"/>
      <c r="VXY77" s="513"/>
      <c r="VXZ77" s="513"/>
      <c r="VYA77" s="513"/>
      <c r="VYB77" s="287"/>
      <c r="VYC77" s="287"/>
      <c r="VYD77" s="287"/>
      <c r="VYE77" s="287"/>
      <c r="VYF77" s="287"/>
      <c r="VYG77" s="287"/>
      <c r="VYH77" s="897"/>
      <c r="VYI77" s="513"/>
      <c r="VYJ77" s="513"/>
      <c r="VYK77" s="513"/>
      <c r="VYL77" s="287"/>
      <c r="VYM77" s="287"/>
      <c r="VYN77" s="287"/>
      <c r="VYO77" s="287"/>
      <c r="VYP77" s="287"/>
      <c r="VYQ77" s="287"/>
      <c r="VYR77" s="897"/>
      <c r="VYS77" s="513"/>
      <c r="VYT77" s="513"/>
      <c r="VYU77" s="513"/>
      <c r="VYV77" s="287"/>
      <c r="VYW77" s="287"/>
      <c r="VYX77" s="287"/>
      <c r="VYY77" s="287"/>
      <c r="VYZ77" s="287"/>
      <c r="VZA77" s="287"/>
      <c r="VZB77" s="897"/>
      <c r="VZC77" s="513"/>
      <c r="VZD77" s="513"/>
      <c r="VZE77" s="513"/>
      <c r="VZF77" s="287"/>
      <c r="VZG77" s="287"/>
      <c r="VZH77" s="287"/>
      <c r="VZI77" s="287"/>
      <c r="VZJ77" s="287"/>
      <c r="VZK77" s="287"/>
      <c r="VZL77" s="897"/>
      <c r="VZM77" s="513"/>
      <c r="VZN77" s="513"/>
      <c r="VZO77" s="513"/>
      <c r="VZP77" s="287"/>
      <c r="VZQ77" s="287"/>
      <c r="VZR77" s="287"/>
      <c r="VZS77" s="287"/>
      <c r="VZT77" s="287"/>
      <c r="VZU77" s="287"/>
      <c r="VZV77" s="897"/>
      <c r="VZW77" s="513"/>
      <c r="VZX77" s="513"/>
      <c r="VZY77" s="513"/>
      <c r="VZZ77" s="287"/>
      <c r="WAA77" s="287"/>
      <c r="WAB77" s="287"/>
      <c r="WAC77" s="287"/>
      <c r="WAD77" s="287"/>
      <c r="WAE77" s="287"/>
      <c r="WAF77" s="897"/>
      <c r="WAG77" s="513"/>
      <c r="WAH77" s="513"/>
      <c r="WAI77" s="513"/>
      <c r="WAJ77" s="287"/>
      <c r="WAK77" s="287"/>
      <c r="WAL77" s="287"/>
      <c r="WAM77" s="287"/>
      <c r="WAN77" s="287"/>
      <c r="WAO77" s="287"/>
      <c r="WAP77" s="897"/>
      <c r="WAQ77" s="513"/>
      <c r="WAR77" s="513"/>
      <c r="WAS77" s="513"/>
      <c r="WAT77" s="287"/>
      <c r="WAU77" s="287"/>
      <c r="WAV77" s="287"/>
      <c r="WAW77" s="287"/>
      <c r="WAX77" s="287"/>
      <c r="WAY77" s="287"/>
      <c r="WAZ77" s="897"/>
      <c r="WBA77" s="513"/>
      <c r="WBB77" s="513"/>
      <c r="WBC77" s="513"/>
      <c r="WBD77" s="287"/>
      <c r="WBE77" s="287"/>
      <c r="WBF77" s="287"/>
      <c r="WBG77" s="287"/>
      <c r="WBH77" s="287"/>
      <c r="WBI77" s="287"/>
      <c r="WBJ77" s="897"/>
      <c r="WBK77" s="513"/>
      <c r="WBL77" s="513"/>
      <c r="WBM77" s="513"/>
      <c r="WBN77" s="287"/>
      <c r="WBO77" s="287"/>
      <c r="WBP77" s="287"/>
      <c r="WBQ77" s="287"/>
      <c r="WBR77" s="287"/>
      <c r="WBS77" s="287"/>
      <c r="WBT77" s="897"/>
      <c r="WBU77" s="513"/>
      <c r="WBV77" s="513"/>
      <c r="WBW77" s="513"/>
      <c r="WBX77" s="287"/>
      <c r="WBY77" s="287"/>
      <c r="WBZ77" s="287"/>
      <c r="WCA77" s="287"/>
      <c r="WCB77" s="287"/>
      <c r="WCC77" s="287"/>
      <c r="WCD77" s="897"/>
      <c r="WCE77" s="513"/>
      <c r="WCF77" s="513"/>
      <c r="WCG77" s="513"/>
      <c r="WCH77" s="287"/>
      <c r="WCI77" s="287"/>
      <c r="WCJ77" s="287"/>
      <c r="WCK77" s="287"/>
      <c r="WCL77" s="287"/>
      <c r="WCM77" s="287"/>
      <c r="WCN77" s="897"/>
      <c r="WCO77" s="513"/>
      <c r="WCP77" s="513"/>
      <c r="WCQ77" s="513"/>
      <c r="WCR77" s="287"/>
      <c r="WCS77" s="287"/>
      <c r="WCT77" s="287"/>
      <c r="WCU77" s="287"/>
      <c r="WCV77" s="287"/>
      <c r="WCW77" s="287"/>
      <c r="WCX77" s="897"/>
      <c r="WCY77" s="513"/>
      <c r="WCZ77" s="513"/>
      <c r="WDA77" s="513"/>
      <c r="WDB77" s="287"/>
      <c r="WDC77" s="287"/>
      <c r="WDD77" s="287"/>
      <c r="WDE77" s="287"/>
      <c r="WDF77" s="287"/>
      <c r="WDG77" s="287"/>
      <c r="WDH77" s="897"/>
      <c r="WDI77" s="513"/>
      <c r="WDJ77" s="513"/>
      <c r="WDK77" s="513"/>
      <c r="WDL77" s="287"/>
      <c r="WDM77" s="287"/>
      <c r="WDN77" s="287"/>
      <c r="WDO77" s="287"/>
      <c r="WDP77" s="287"/>
      <c r="WDQ77" s="287"/>
      <c r="WDR77" s="897"/>
      <c r="WDS77" s="513"/>
      <c r="WDT77" s="513"/>
      <c r="WDU77" s="513"/>
      <c r="WDV77" s="287"/>
      <c r="WDW77" s="287"/>
      <c r="WDX77" s="287"/>
      <c r="WDY77" s="287"/>
      <c r="WDZ77" s="287"/>
      <c r="WEA77" s="287"/>
      <c r="WEB77" s="897"/>
      <c r="WEC77" s="513"/>
      <c r="WED77" s="513"/>
      <c r="WEE77" s="513"/>
      <c r="WEF77" s="287"/>
      <c r="WEG77" s="287"/>
      <c r="WEH77" s="287"/>
      <c r="WEI77" s="287"/>
      <c r="WEJ77" s="287"/>
      <c r="WEK77" s="287"/>
      <c r="WEL77" s="897"/>
      <c r="WEM77" s="513"/>
      <c r="WEN77" s="513"/>
      <c r="WEO77" s="513"/>
      <c r="WEP77" s="287"/>
      <c r="WEQ77" s="287"/>
      <c r="WER77" s="287"/>
      <c r="WES77" s="287"/>
      <c r="WET77" s="287"/>
      <c r="WEU77" s="287"/>
      <c r="WEV77" s="897"/>
      <c r="WEW77" s="513"/>
      <c r="WEX77" s="513"/>
      <c r="WEY77" s="513"/>
      <c r="WEZ77" s="287"/>
      <c r="WFA77" s="287"/>
      <c r="WFB77" s="287"/>
      <c r="WFC77" s="287"/>
      <c r="WFD77" s="287"/>
      <c r="WFE77" s="287"/>
      <c r="WFF77" s="897"/>
      <c r="WFG77" s="513"/>
      <c r="WFH77" s="513"/>
      <c r="WFI77" s="513"/>
      <c r="WFJ77" s="287"/>
      <c r="WFK77" s="287"/>
      <c r="WFL77" s="287"/>
      <c r="WFM77" s="287"/>
      <c r="WFN77" s="287"/>
      <c r="WFO77" s="287"/>
      <c r="WFP77" s="897"/>
      <c r="WFQ77" s="513"/>
      <c r="WFR77" s="513"/>
      <c r="WFS77" s="513"/>
      <c r="WFT77" s="287"/>
      <c r="WFU77" s="287"/>
      <c r="WFV77" s="287"/>
      <c r="WFW77" s="287"/>
      <c r="WFX77" s="287"/>
      <c r="WFY77" s="287"/>
      <c r="WFZ77" s="897"/>
      <c r="WGA77" s="513"/>
      <c r="WGB77" s="513"/>
      <c r="WGC77" s="513"/>
      <c r="WGD77" s="287"/>
      <c r="WGE77" s="287"/>
      <c r="WGF77" s="287"/>
      <c r="WGG77" s="287"/>
      <c r="WGH77" s="287"/>
      <c r="WGI77" s="287"/>
      <c r="WGJ77" s="897"/>
      <c r="WGK77" s="513"/>
      <c r="WGL77" s="513"/>
      <c r="WGM77" s="513"/>
      <c r="WGN77" s="287"/>
      <c r="WGO77" s="287"/>
      <c r="WGP77" s="287"/>
      <c r="WGQ77" s="287"/>
      <c r="WGR77" s="287"/>
      <c r="WGS77" s="287"/>
      <c r="WGT77" s="897"/>
      <c r="WGU77" s="513"/>
      <c r="WGV77" s="513"/>
      <c r="WGW77" s="513"/>
      <c r="WGX77" s="287"/>
      <c r="WGY77" s="287"/>
      <c r="WGZ77" s="287"/>
      <c r="WHA77" s="287"/>
      <c r="WHB77" s="287"/>
      <c r="WHC77" s="287"/>
      <c r="WHD77" s="897"/>
      <c r="WHE77" s="513"/>
      <c r="WHF77" s="513"/>
      <c r="WHG77" s="513"/>
      <c r="WHH77" s="287"/>
      <c r="WHI77" s="287"/>
      <c r="WHJ77" s="287"/>
      <c r="WHK77" s="287"/>
      <c r="WHL77" s="287"/>
      <c r="WHM77" s="287"/>
      <c r="WHN77" s="897"/>
      <c r="WHO77" s="513"/>
      <c r="WHP77" s="513"/>
      <c r="WHQ77" s="513"/>
      <c r="WHR77" s="287"/>
      <c r="WHS77" s="287"/>
      <c r="WHT77" s="287"/>
      <c r="WHU77" s="287"/>
      <c r="WHV77" s="287"/>
      <c r="WHW77" s="287"/>
      <c r="WHX77" s="897"/>
      <c r="WHY77" s="513"/>
      <c r="WHZ77" s="513"/>
      <c r="WIA77" s="513"/>
      <c r="WIB77" s="287"/>
      <c r="WIC77" s="287"/>
      <c r="WID77" s="287"/>
      <c r="WIE77" s="287"/>
      <c r="WIF77" s="287"/>
      <c r="WIG77" s="287"/>
      <c r="WIH77" s="897"/>
      <c r="WII77" s="513"/>
      <c r="WIJ77" s="513"/>
      <c r="WIK77" s="513"/>
      <c r="WIL77" s="287"/>
      <c r="WIM77" s="287"/>
      <c r="WIN77" s="287"/>
      <c r="WIO77" s="287"/>
      <c r="WIP77" s="287"/>
      <c r="WIQ77" s="287"/>
      <c r="WIR77" s="897"/>
      <c r="WIS77" s="513"/>
      <c r="WIT77" s="513"/>
      <c r="WIU77" s="513"/>
      <c r="WIV77" s="287"/>
      <c r="WIW77" s="287"/>
      <c r="WIX77" s="287"/>
      <c r="WIY77" s="287"/>
      <c r="WIZ77" s="287"/>
      <c r="WJA77" s="287"/>
      <c r="WJB77" s="897"/>
      <c r="WJC77" s="513"/>
      <c r="WJD77" s="513"/>
      <c r="WJE77" s="513"/>
      <c r="WJF77" s="287"/>
      <c r="WJG77" s="287"/>
      <c r="WJH77" s="287"/>
      <c r="WJI77" s="287"/>
      <c r="WJJ77" s="287"/>
      <c r="WJK77" s="287"/>
      <c r="WJL77" s="897"/>
      <c r="WJM77" s="513"/>
      <c r="WJN77" s="513"/>
      <c r="WJO77" s="513"/>
      <c r="WJP77" s="287"/>
      <c r="WJQ77" s="287"/>
      <c r="WJR77" s="287"/>
      <c r="WJS77" s="287"/>
      <c r="WJT77" s="287"/>
      <c r="WJU77" s="287"/>
      <c r="WJV77" s="897"/>
      <c r="WJW77" s="513"/>
      <c r="WJX77" s="513"/>
      <c r="WJY77" s="513"/>
      <c r="WJZ77" s="287"/>
      <c r="WKA77" s="287"/>
      <c r="WKB77" s="287"/>
      <c r="WKC77" s="287"/>
      <c r="WKD77" s="287"/>
      <c r="WKE77" s="287"/>
      <c r="WKF77" s="897"/>
      <c r="WKG77" s="513"/>
      <c r="WKH77" s="513"/>
      <c r="WKI77" s="513"/>
      <c r="WKJ77" s="287"/>
      <c r="WKK77" s="287"/>
      <c r="WKL77" s="287"/>
      <c r="WKM77" s="287"/>
      <c r="WKN77" s="287"/>
      <c r="WKO77" s="287"/>
      <c r="WKP77" s="897"/>
      <c r="WKQ77" s="513"/>
      <c r="WKR77" s="513"/>
      <c r="WKS77" s="513"/>
      <c r="WKT77" s="287"/>
      <c r="WKU77" s="287"/>
      <c r="WKV77" s="287"/>
      <c r="WKW77" s="287"/>
      <c r="WKX77" s="287"/>
      <c r="WKY77" s="287"/>
      <c r="WKZ77" s="897"/>
      <c r="WLA77" s="513"/>
      <c r="WLB77" s="513"/>
      <c r="WLC77" s="513"/>
      <c r="WLD77" s="287"/>
      <c r="WLE77" s="287"/>
      <c r="WLF77" s="287"/>
      <c r="WLG77" s="287"/>
      <c r="WLH77" s="287"/>
      <c r="WLI77" s="287"/>
      <c r="WLJ77" s="897"/>
      <c r="WLK77" s="513"/>
      <c r="WLL77" s="513"/>
      <c r="WLM77" s="513"/>
      <c r="WLN77" s="287"/>
      <c r="WLO77" s="287"/>
      <c r="WLP77" s="287"/>
      <c r="WLQ77" s="287"/>
      <c r="WLR77" s="287"/>
      <c r="WLS77" s="287"/>
      <c r="WLT77" s="897"/>
      <c r="WLU77" s="513"/>
      <c r="WLV77" s="513"/>
      <c r="WLW77" s="513"/>
      <c r="WLX77" s="287"/>
      <c r="WLY77" s="287"/>
      <c r="WLZ77" s="287"/>
      <c r="WMA77" s="287"/>
      <c r="WMB77" s="287"/>
      <c r="WMC77" s="287"/>
      <c r="WMD77" s="897"/>
      <c r="WME77" s="513"/>
      <c r="WMF77" s="513"/>
      <c r="WMG77" s="513"/>
      <c r="WMH77" s="287"/>
      <c r="WMI77" s="287"/>
      <c r="WMJ77" s="287"/>
      <c r="WMK77" s="287"/>
      <c r="WML77" s="287"/>
      <c r="WMM77" s="287"/>
      <c r="WMN77" s="897"/>
      <c r="WMO77" s="513"/>
      <c r="WMP77" s="513"/>
      <c r="WMQ77" s="513"/>
      <c r="WMR77" s="287"/>
      <c r="WMS77" s="287"/>
      <c r="WMT77" s="287"/>
      <c r="WMU77" s="287"/>
      <c r="WMV77" s="287"/>
      <c r="WMW77" s="287"/>
      <c r="WMX77" s="897"/>
      <c r="WMY77" s="513"/>
      <c r="WMZ77" s="513"/>
      <c r="WNA77" s="513"/>
      <c r="WNB77" s="287"/>
      <c r="WNC77" s="287"/>
      <c r="WND77" s="287"/>
      <c r="WNE77" s="287"/>
      <c r="WNF77" s="287"/>
      <c r="WNG77" s="287"/>
      <c r="WNH77" s="897"/>
      <c r="WNI77" s="513"/>
      <c r="WNJ77" s="513"/>
      <c r="WNK77" s="513"/>
      <c r="WNL77" s="287"/>
      <c r="WNM77" s="287"/>
      <c r="WNN77" s="287"/>
      <c r="WNO77" s="287"/>
      <c r="WNP77" s="287"/>
      <c r="WNQ77" s="287"/>
      <c r="WNR77" s="897"/>
      <c r="WNS77" s="513"/>
      <c r="WNT77" s="513"/>
      <c r="WNU77" s="513"/>
      <c r="WNV77" s="287"/>
      <c r="WNW77" s="287"/>
      <c r="WNX77" s="287"/>
      <c r="WNY77" s="287"/>
      <c r="WNZ77" s="287"/>
      <c r="WOA77" s="287"/>
      <c r="WOB77" s="897"/>
      <c r="WOC77" s="513"/>
      <c r="WOD77" s="513"/>
      <c r="WOE77" s="513"/>
      <c r="WOF77" s="287"/>
      <c r="WOG77" s="287"/>
      <c r="WOH77" s="287"/>
      <c r="WOI77" s="287"/>
      <c r="WOJ77" s="287"/>
      <c r="WOK77" s="287"/>
      <c r="WOL77" s="897"/>
      <c r="WOM77" s="513"/>
      <c r="WON77" s="513"/>
      <c r="WOO77" s="513"/>
      <c r="WOP77" s="287"/>
      <c r="WOQ77" s="287"/>
      <c r="WOR77" s="287"/>
      <c r="WOS77" s="287"/>
      <c r="WOT77" s="287"/>
      <c r="WOU77" s="287"/>
      <c r="WOV77" s="897"/>
      <c r="WOW77" s="513"/>
      <c r="WOX77" s="513"/>
      <c r="WOY77" s="513"/>
      <c r="WOZ77" s="287"/>
      <c r="WPA77" s="287"/>
      <c r="WPB77" s="287"/>
      <c r="WPC77" s="287"/>
      <c r="WPD77" s="287"/>
      <c r="WPE77" s="287"/>
      <c r="WPF77" s="897"/>
      <c r="WPG77" s="513"/>
      <c r="WPH77" s="513"/>
      <c r="WPI77" s="513"/>
      <c r="WPJ77" s="287"/>
      <c r="WPK77" s="287"/>
      <c r="WPL77" s="287"/>
      <c r="WPM77" s="287"/>
      <c r="WPN77" s="287"/>
      <c r="WPO77" s="287"/>
      <c r="WPP77" s="897"/>
      <c r="WPQ77" s="513"/>
      <c r="WPR77" s="513"/>
      <c r="WPS77" s="513"/>
      <c r="WPT77" s="287"/>
      <c r="WPU77" s="287"/>
      <c r="WPV77" s="287"/>
      <c r="WPW77" s="287"/>
      <c r="WPX77" s="287"/>
      <c r="WPY77" s="287"/>
      <c r="WPZ77" s="897"/>
      <c r="WQA77" s="513"/>
      <c r="WQB77" s="513"/>
      <c r="WQC77" s="513"/>
      <c r="WQD77" s="287"/>
      <c r="WQE77" s="287"/>
      <c r="WQF77" s="287"/>
      <c r="WQG77" s="287"/>
      <c r="WQH77" s="287"/>
      <c r="WQI77" s="287"/>
      <c r="WQJ77" s="897"/>
      <c r="WQK77" s="513"/>
      <c r="WQL77" s="513"/>
      <c r="WQM77" s="513"/>
      <c r="WQN77" s="287"/>
      <c r="WQO77" s="287"/>
      <c r="WQP77" s="287"/>
      <c r="WQQ77" s="287"/>
      <c r="WQR77" s="287"/>
      <c r="WQS77" s="287"/>
      <c r="WQT77" s="897"/>
      <c r="WQU77" s="513"/>
      <c r="WQV77" s="513"/>
      <c r="WQW77" s="513"/>
      <c r="WQX77" s="287"/>
      <c r="WQY77" s="287"/>
      <c r="WQZ77" s="287"/>
      <c r="WRA77" s="287"/>
      <c r="WRB77" s="287"/>
      <c r="WRC77" s="287"/>
      <c r="WRD77" s="897"/>
      <c r="WRE77" s="513"/>
      <c r="WRF77" s="513"/>
      <c r="WRG77" s="513"/>
      <c r="WRH77" s="287"/>
      <c r="WRI77" s="287"/>
      <c r="WRJ77" s="287"/>
      <c r="WRK77" s="287"/>
      <c r="WRL77" s="287"/>
      <c r="WRM77" s="287"/>
      <c r="WRN77" s="897"/>
      <c r="WRO77" s="513"/>
      <c r="WRP77" s="513"/>
      <c r="WRQ77" s="513"/>
      <c r="WRR77" s="287"/>
      <c r="WRS77" s="287"/>
      <c r="WRT77" s="287"/>
      <c r="WRU77" s="287"/>
      <c r="WRV77" s="287"/>
      <c r="WRW77" s="287"/>
      <c r="WRX77" s="897"/>
      <c r="WRY77" s="513"/>
      <c r="WRZ77" s="513"/>
      <c r="WSA77" s="513"/>
      <c r="WSB77" s="287"/>
      <c r="WSC77" s="287"/>
      <c r="WSD77" s="287"/>
      <c r="WSE77" s="287"/>
      <c r="WSF77" s="287"/>
      <c r="WSG77" s="287"/>
      <c r="WSH77" s="897"/>
      <c r="WSI77" s="513"/>
      <c r="WSJ77" s="513"/>
      <c r="WSK77" s="513"/>
      <c r="WSL77" s="287"/>
      <c r="WSM77" s="287"/>
      <c r="WSN77" s="287"/>
      <c r="WSO77" s="287"/>
      <c r="WSP77" s="287"/>
      <c r="WSQ77" s="287"/>
      <c r="WSR77" s="897"/>
      <c r="WSS77" s="513"/>
      <c r="WST77" s="513"/>
      <c r="WSU77" s="513"/>
      <c r="WSV77" s="287"/>
      <c r="WSW77" s="287"/>
      <c r="WSX77" s="287"/>
      <c r="WSY77" s="287"/>
      <c r="WSZ77" s="287"/>
      <c r="WTA77" s="287"/>
      <c r="WTB77" s="897"/>
      <c r="WTC77" s="513"/>
      <c r="WTD77" s="513"/>
      <c r="WTE77" s="513"/>
      <c r="WTF77" s="287"/>
      <c r="WTG77" s="287"/>
      <c r="WTH77" s="287"/>
      <c r="WTI77" s="287"/>
      <c r="WTJ77" s="287"/>
      <c r="WTK77" s="287"/>
      <c r="WTL77" s="897"/>
      <c r="WTM77" s="513"/>
      <c r="WTN77" s="513"/>
      <c r="WTO77" s="513"/>
      <c r="WTP77" s="287"/>
      <c r="WTQ77" s="287"/>
      <c r="WTR77" s="287"/>
      <c r="WTS77" s="287"/>
      <c r="WTT77" s="287"/>
      <c r="WTU77" s="287"/>
      <c r="WTV77" s="897"/>
      <c r="WTW77" s="513"/>
      <c r="WTX77" s="513"/>
      <c r="WTY77" s="513"/>
      <c r="WTZ77" s="287"/>
      <c r="WUA77" s="287"/>
      <c r="WUB77" s="287"/>
      <c r="WUC77" s="287"/>
      <c r="WUD77" s="287"/>
      <c r="WUE77" s="287"/>
      <c r="WUF77" s="897"/>
      <c r="WUG77" s="513"/>
      <c r="WUH77" s="513"/>
      <c r="WUI77" s="513"/>
      <c r="WUJ77" s="287"/>
      <c r="WUK77" s="287"/>
      <c r="WUL77" s="287"/>
      <c r="WUM77" s="287"/>
      <c r="WUN77" s="287"/>
      <c r="WUO77" s="287"/>
      <c r="WUP77" s="897"/>
      <c r="WUQ77" s="513"/>
      <c r="WUR77" s="513"/>
      <c r="WUS77" s="513"/>
      <c r="WUT77" s="287"/>
      <c r="WUU77" s="287"/>
      <c r="WUV77" s="287"/>
      <c r="WUW77" s="287"/>
      <c r="WUX77" s="287"/>
      <c r="WUY77" s="287"/>
      <c r="WUZ77" s="897"/>
      <c r="WVA77" s="513"/>
      <c r="WVB77" s="513"/>
      <c r="WVC77" s="513"/>
      <c r="WVD77" s="287"/>
      <c r="WVE77" s="287"/>
      <c r="WVF77" s="287"/>
      <c r="WVG77" s="287"/>
      <c r="WVH77" s="287"/>
      <c r="WVI77" s="287"/>
      <c r="WVJ77" s="897"/>
      <c r="WVK77" s="513"/>
      <c r="WVL77" s="513"/>
      <c r="WVM77" s="513"/>
      <c r="WVN77" s="287"/>
      <c r="WVO77" s="287"/>
      <c r="WVP77" s="287"/>
      <c r="WVQ77" s="287"/>
      <c r="WVR77" s="287"/>
      <c r="WVS77" s="287"/>
      <c r="WVT77" s="897"/>
      <c r="WVU77" s="513"/>
      <c r="WVV77" s="513"/>
      <c r="WVW77" s="513"/>
      <c r="WVX77" s="287"/>
      <c r="WVY77" s="287"/>
      <c r="WVZ77" s="287"/>
      <c r="WWA77" s="287"/>
      <c r="WWB77" s="287"/>
      <c r="WWC77" s="287"/>
      <c r="WWD77" s="897"/>
      <c r="WWE77" s="513"/>
      <c r="WWF77" s="513"/>
      <c r="WWG77" s="513"/>
      <c r="WWH77" s="287"/>
      <c r="WWI77" s="287"/>
      <c r="WWJ77" s="287"/>
      <c r="WWK77" s="287"/>
      <c r="WWL77" s="287"/>
      <c r="WWM77" s="287"/>
      <c r="WWN77" s="897"/>
      <c r="WWO77" s="513"/>
      <c r="WWP77" s="513"/>
      <c r="WWQ77" s="513"/>
      <c r="WWR77" s="287"/>
      <c r="WWS77" s="287"/>
      <c r="WWT77" s="287"/>
      <c r="WWU77" s="287"/>
      <c r="WWV77" s="287"/>
      <c r="WWW77" s="287"/>
      <c r="WWX77" s="897"/>
      <c r="WWY77" s="513"/>
      <c r="WWZ77" s="513"/>
      <c r="WXA77" s="513"/>
      <c r="WXB77" s="287"/>
      <c r="WXC77" s="287"/>
      <c r="WXD77" s="287"/>
      <c r="WXE77" s="287"/>
      <c r="WXF77" s="287"/>
      <c r="WXG77" s="287"/>
      <c r="WXH77" s="897"/>
      <c r="WXI77" s="513"/>
      <c r="WXJ77" s="513"/>
      <c r="WXK77" s="513"/>
      <c r="WXL77" s="287"/>
      <c r="WXM77" s="287"/>
      <c r="WXN77" s="287"/>
      <c r="WXO77" s="287"/>
      <c r="WXP77" s="287"/>
      <c r="WXQ77" s="287"/>
      <c r="WXR77" s="897"/>
      <c r="WXS77" s="513"/>
      <c r="WXT77" s="513"/>
      <c r="WXU77" s="513"/>
      <c r="WXV77" s="287"/>
      <c r="WXW77" s="287"/>
      <c r="WXX77" s="287"/>
      <c r="WXY77" s="287"/>
      <c r="WXZ77" s="287"/>
      <c r="WYA77" s="287"/>
      <c r="WYB77" s="897"/>
      <c r="WYC77" s="513"/>
      <c r="WYD77" s="513"/>
      <c r="WYE77" s="513"/>
      <c r="WYF77" s="287"/>
      <c r="WYG77" s="287"/>
      <c r="WYH77" s="287"/>
      <c r="WYI77" s="287"/>
      <c r="WYJ77" s="287"/>
      <c r="WYK77" s="287"/>
      <c r="WYL77" s="897"/>
      <c r="WYM77" s="513"/>
      <c r="WYN77" s="513"/>
      <c r="WYO77" s="513"/>
      <c r="WYP77" s="287"/>
      <c r="WYQ77" s="287"/>
      <c r="WYR77" s="287"/>
      <c r="WYS77" s="287"/>
      <c r="WYT77" s="287"/>
      <c r="WYU77" s="287"/>
      <c r="WYV77" s="897"/>
      <c r="WYW77" s="513"/>
      <c r="WYX77" s="513"/>
      <c r="WYY77" s="513"/>
      <c r="WYZ77" s="287"/>
      <c r="WZA77" s="287"/>
      <c r="WZB77" s="287"/>
      <c r="WZC77" s="287"/>
      <c r="WZD77" s="287"/>
      <c r="WZE77" s="287"/>
      <c r="WZF77" s="897"/>
      <c r="WZG77" s="513"/>
      <c r="WZH77" s="513"/>
      <c r="WZI77" s="513"/>
      <c r="WZJ77" s="287"/>
      <c r="WZK77" s="287"/>
      <c r="WZL77" s="287"/>
      <c r="WZM77" s="287"/>
      <c r="WZN77" s="287"/>
      <c r="WZO77" s="287"/>
      <c r="WZP77" s="897"/>
      <c r="WZQ77" s="513"/>
      <c r="WZR77" s="513"/>
      <c r="WZS77" s="513"/>
      <c r="WZT77" s="287"/>
      <c r="WZU77" s="287"/>
      <c r="WZV77" s="287"/>
      <c r="WZW77" s="287"/>
      <c r="WZX77" s="287"/>
      <c r="WZY77" s="287"/>
      <c r="WZZ77" s="897"/>
      <c r="XAA77" s="513"/>
      <c r="XAB77" s="513"/>
      <c r="XAC77" s="513"/>
      <c r="XAD77" s="287"/>
      <c r="XAE77" s="287"/>
      <c r="XAF77" s="287"/>
      <c r="XAG77" s="287"/>
      <c r="XAH77" s="287"/>
      <c r="XAI77" s="287"/>
      <c r="XAJ77" s="897"/>
      <c r="XAK77" s="513"/>
      <c r="XAL77" s="513"/>
      <c r="XAM77" s="513"/>
      <c r="XAN77" s="287"/>
      <c r="XAO77" s="287"/>
      <c r="XAP77" s="287"/>
      <c r="XAQ77" s="287"/>
      <c r="XAR77" s="287"/>
      <c r="XAS77" s="287"/>
      <c r="XAT77" s="897"/>
      <c r="XAU77" s="513"/>
      <c r="XAV77" s="513"/>
      <c r="XAW77" s="513"/>
      <c r="XAX77" s="287"/>
      <c r="XAY77" s="287"/>
      <c r="XAZ77" s="287"/>
      <c r="XBA77" s="287"/>
      <c r="XBB77" s="287"/>
      <c r="XBC77" s="287"/>
      <c r="XBD77" s="897"/>
      <c r="XBE77" s="513"/>
      <c r="XBF77" s="513"/>
      <c r="XBG77" s="513"/>
      <c r="XBH77" s="287"/>
      <c r="XBI77" s="287"/>
      <c r="XBJ77" s="287"/>
      <c r="XBK77" s="287"/>
      <c r="XBL77" s="287"/>
      <c r="XBM77" s="287"/>
      <c r="XBN77" s="897"/>
      <c r="XBO77" s="513"/>
      <c r="XBP77" s="513"/>
      <c r="XBQ77" s="513"/>
      <c r="XBR77" s="287"/>
      <c r="XBS77" s="287"/>
      <c r="XBT77" s="287"/>
      <c r="XBU77" s="287"/>
      <c r="XBV77" s="287"/>
      <c r="XBW77" s="287"/>
      <c r="XBX77" s="897"/>
      <c r="XBY77" s="513"/>
      <c r="XBZ77" s="513"/>
      <c r="XCA77" s="513"/>
      <c r="XCB77" s="287"/>
      <c r="XCC77" s="287"/>
      <c r="XCD77" s="287"/>
      <c r="XCE77" s="287"/>
      <c r="XCF77" s="287"/>
      <c r="XCG77" s="287"/>
      <c r="XCH77" s="897"/>
      <c r="XCI77" s="513"/>
      <c r="XCJ77" s="513"/>
      <c r="XCK77" s="513"/>
      <c r="XCL77" s="287"/>
      <c r="XCM77" s="287"/>
      <c r="XCN77" s="287"/>
      <c r="XCO77" s="287"/>
      <c r="XCP77" s="287"/>
      <c r="XCQ77" s="287"/>
      <c r="XCR77" s="897"/>
      <c r="XCS77" s="513"/>
      <c r="XCT77" s="513"/>
      <c r="XCU77" s="513"/>
      <c r="XCV77" s="287"/>
      <c r="XCW77" s="287"/>
      <c r="XCX77" s="287"/>
      <c r="XCY77" s="287"/>
      <c r="XCZ77" s="287"/>
      <c r="XDA77" s="287"/>
      <c r="XDB77" s="897"/>
      <c r="XDC77" s="513"/>
      <c r="XDD77" s="513"/>
      <c r="XDE77" s="513"/>
      <c r="XDF77" s="287"/>
      <c r="XDG77" s="287"/>
      <c r="XDH77" s="287"/>
      <c r="XDI77" s="287"/>
      <c r="XDJ77" s="287"/>
      <c r="XDK77" s="287"/>
      <c r="XDL77" s="897"/>
      <c r="XDM77" s="513"/>
      <c r="XDN77" s="513"/>
      <c r="XDO77" s="513"/>
      <c r="XDP77" s="287"/>
      <c r="XDQ77" s="287"/>
      <c r="XDR77" s="287"/>
      <c r="XDS77" s="287"/>
      <c r="XDT77" s="287"/>
      <c r="XDU77" s="287"/>
      <c r="XDV77" s="897"/>
      <c r="XDW77" s="513"/>
      <c r="XDX77" s="513"/>
      <c r="XDY77" s="513"/>
      <c r="XDZ77" s="287"/>
      <c r="XEA77" s="287"/>
      <c r="XEB77" s="287"/>
      <c r="XEC77" s="287"/>
      <c r="XED77" s="287"/>
      <c r="XEE77" s="287"/>
      <c r="XEF77" s="897"/>
      <c r="XEG77" s="513"/>
      <c r="XEH77" s="513"/>
      <c r="XEI77" s="513"/>
      <c r="XEJ77" s="287"/>
      <c r="XEK77" s="287"/>
      <c r="XEL77" s="287"/>
      <c r="XEM77" s="287"/>
      <c r="XEN77" s="287"/>
      <c r="XEO77" s="287"/>
      <c r="XEP77" s="897"/>
      <c r="XEQ77" s="513"/>
      <c r="XER77" s="513"/>
      <c r="XES77" s="513"/>
      <c r="XET77" s="287"/>
      <c r="XEU77" s="287"/>
      <c r="XEV77" s="287"/>
      <c r="XEW77" s="287"/>
      <c r="XEX77" s="287"/>
      <c r="XEY77" s="287"/>
      <c r="XEZ77" s="897"/>
      <c r="XFA77" s="513"/>
      <c r="XFB77" s="513"/>
      <c r="XFC77" s="513"/>
    </row>
    <row r="78" spans="1:16383" s="943" customFormat="1" ht="15.75" customHeight="1">
      <c r="B78" s="619"/>
      <c r="C78" s="619"/>
      <c r="D78" s="619"/>
      <c r="E78" s="619"/>
      <c r="F78" s="619"/>
      <c r="G78" s="619"/>
      <c r="H78" s="619"/>
      <c r="I78" s="619"/>
      <c r="J78" s="619"/>
      <c r="K78" s="1132"/>
      <c r="L78" s="65"/>
      <c r="M78" s="1279"/>
    </row>
    <row r="79" spans="1:16383" s="943" customFormat="1" ht="15.75" customHeight="1">
      <c r="A79" s="345"/>
      <c r="B79" s="620"/>
      <c r="C79" s="621" t="s">
        <v>11</v>
      </c>
      <c r="D79" s="622"/>
      <c r="E79" s="622"/>
      <c r="F79" s="622"/>
      <c r="G79" s="622"/>
      <c r="H79" s="622"/>
      <c r="I79" s="622"/>
      <c r="J79" s="622"/>
      <c r="K79" s="1132"/>
      <c r="L79" s="65"/>
      <c r="M79" s="1280"/>
    </row>
    <row r="80" spans="1:16383" s="943" customFormat="1" ht="52.5" customHeight="1">
      <c r="A80" s="346"/>
      <c r="B80" s="623"/>
      <c r="C80" s="1262" t="s">
        <v>4</v>
      </c>
      <c r="D80" s="1262" t="s">
        <v>3</v>
      </c>
      <c r="E80" s="1262" t="s">
        <v>462</v>
      </c>
      <c r="F80" s="1262" t="s">
        <v>2</v>
      </c>
      <c r="G80" s="1264" t="s">
        <v>34</v>
      </c>
      <c r="H80" s="1262" t="s">
        <v>1</v>
      </c>
      <c r="I80" s="1264" t="s">
        <v>36</v>
      </c>
      <c r="J80" s="1264" t="s">
        <v>464</v>
      </c>
      <c r="K80" s="1132"/>
      <c r="L80" s="65"/>
      <c r="M80" s="1280"/>
    </row>
    <row r="81" spans="1:13" s="943" customFormat="1" ht="15.75" customHeight="1">
      <c r="A81" s="347"/>
      <c r="B81" s="627" t="s">
        <v>17</v>
      </c>
      <c r="C81" s="628"/>
      <c r="D81" s="628"/>
      <c r="E81" s="628"/>
      <c r="F81" s="628"/>
      <c r="G81" s="628"/>
      <c r="H81" s="628"/>
      <c r="I81" s="628"/>
      <c r="J81" s="628"/>
      <c r="K81" s="1132"/>
      <c r="L81" s="65"/>
      <c r="M81" s="1280"/>
    </row>
    <row r="82" spans="1:13" s="943" customFormat="1" ht="15.75" customHeight="1">
      <c r="A82" s="1118">
        <v>2020</v>
      </c>
      <c r="B82" s="1126">
        <v>1379580.3275563624</v>
      </c>
      <c r="C82" s="1126">
        <v>6595.1550000000007</v>
      </c>
      <c r="D82" s="1126">
        <v>7500.5912303250007</v>
      </c>
      <c r="E82" s="1126">
        <v>563045.13157510851</v>
      </c>
      <c r="F82" s="1126">
        <v>273988.50393405464</v>
      </c>
      <c r="G82" s="1126">
        <v>271897.87342319998</v>
      </c>
      <c r="H82" s="1126">
        <v>183985.50539367439</v>
      </c>
      <c r="I82" s="1126">
        <v>55542.972000000002</v>
      </c>
      <c r="J82" s="1126">
        <v>17024.595000000001</v>
      </c>
      <c r="K82" s="1132"/>
      <c r="L82" s="65"/>
      <c r="M82" s="1280"/>
    </row>
    <row r="83" spans="1:13" s="943" customFormat="1" ht="15.75" customHeight="1">
      <c r="A83" s="1118">
        <v>2021</v>
      </c>
      <c r="B83" s="1126">
        <v>1391667.3701298835</v>
      </c>
      <c r="C83" s="1126">
        <v>7437.1189999999997</v>
      </c>
      <c r="D83" s="1126">
        <v>8196.9291480109987</v>
      </c>
      <c r="E83" s="1126">
        <v>509244.92271319532</v>
      </c>
      <c r="F83" s="1126">
        <v>310257.75081257371</v>
      </c>
      <c r="G83" s="1126">
        <v>279246.20134680002</v>
      </c>
      <c r="H83" s="1126">
        <v>191273.72480930347</v>
      </c>
      <c r="I83" s="1126">
        <v>62673.332799999996</v>
      </c>
      <c r="J83" s="1126">
        <v>23337.389499999997</v>
      </c>
      <c r="K83" s="1132"/>
      <c r="L83" s="65"/>
      <c r="M83" s="1280"/>
    </row>
    <row r="84" spans="1:13" s="943" customFormat="1" ht="15.75" customHeight="1">
      <c r="A84" s="1118">
        <v>2022</v>
      </c>
      <c r="B84" s="1126">
        <v>1389229.0873214428</v>
      </c>
      <c r="C84" s="1126">
        <v>6709.1610000000001</v>
      </c>
      <c r="D84" s="1126">
        <v>7620.4267156129999</v>
      </c>
      <c r="E84" s="1126">
        <v>550667.03636640171</v>
      </c>
      <c r="F84" s="1126">
        <v>277002.30780083069</v>
      </c>
      <c r="G84" s="1126">
        <v>278358.38255160005</v>
      </c>
      <c r="H84" s="1126">
        <v>189884.50887708971</v>
      </c>
      <c r="I84" s="1126">
        <v>56580.619309907888</v>
      </c>
      <c r="J84" s="1126">
        <v>22406.644699999997</v>
      </c>
      <c r="K84" s="1293"/>
      <c r="L84" s="65"/>
      <c r="M84" s="1280"/>
    </row>
    <row r="85" spans="1:13" ht="15.75" customHeight="1">
      <c r="A85" s="99" t="s">
        <v>160</v>
      </c>
      <c r="B85" s="725"/>
      <c r="C85" s="725"/>
      <c r="D85" s="725"/>
      <c r="E85" s="725"/>
      <c r="F85" s="725"/>
      <c r="G85" s="725"/>
      <c r="H85" s="88"/>
      <c r="I85" s="88"/>
      <c r="J85" s="88"/>
      <c r="L85" s="201"/>
      <c r="M85" s="1131"/>
    </row>
    <row r="86" spans="1:13" ht="14.5">
      <c r="A86" s="908" t="s">
        <v>251</v>
      </c>
      <c r="B86" s="894"/>
      <c r="C86" s="894"/>
      <c r="D86" s="303"/>
      <c r="E86" s="303"/>
      <c r="L86" s="201"/>
      <c r="M86" s="1131"/>
    </row>
    <row r="87" spans="1:13" ht="24.75" customHeight="1">
      <c r="A87" s="1508" t="s">
        <v>691</v>
      </c>
      <c r="B87" s="1508"/>
      <c r="C87" s="1508"/>
      <c r="D87" s="1508"/>
      <c r="E87" s="1508"/>
      <c r="F87" s="1508"/>
      <c r="G87" s="1508"/>
      <c r="H87" s="1508"/>
      <c r="I87" s="1508"/>
      <c r="J87" s="1508"/>
      <c r="L87" s="201"/>
      <c r="M87" s="1131"/>
    </row>
  </sheetData>
  <mergeCells count="12">
    <mergeCell ref="A87:J87"/>
    <mergeCell ref="H36:J36"/>
    <mergeCell ref="H27:J27"/>
    <mergeCell ref="H28:J28"/>
    <mergeCell ref="H29:J29"/>
    <mergeCell ref="H30:J30"/>
    <mergeCell ref="H31:J31"/>
    <mergeCell ref="H32:J32"/>
    <mergeCell ref="H33:J33"/>
    <mergeCell ref="H34:J34"/>
    <mergeCell ref="H35:J35"/>
    <mergeCell ref="A76:J76"/>
  </mergeCells>
  <conditionalFormatting sqref="A49:J75 A76">
    <cfRule type="cellIs" dxfId="167" priority="6" stopIfTrue="1" operator="equal">
      <formula>0</formula>
    </cfRule>
  </conditionalFormatting>
  <conditionalFormatting sqref="A77:K86">
    <cfRule type="cellIs" dxfId="166" priority="5" stopIfTrue="1" operator="equal">
      <formula>0</formula>
    </cfRule>
  </conditionalFormatting>
  <conditionalFormatting sqref="A1:GQ5 A6:K26 N6:GQ76 A27:H48 K27:K76 A37:J46 L85:GQ87 A87 K87 A88:GQ877">
    <cfRule type="cellIs" dxfId="165" priority="13" stopIfTrue="1" operator="equal">
      <formula>0</formula>
    </cfRule>
  </conditionalFormatting>
  <conditionalFormatting sqref="L6:M84">
    <cfRule type="cellIs" dxfId="164" priority="1" stopIfTrue="1" operator="equal">
      <formula>0</formula>
    </cfRule>
  </conditionalFormatting>
  <conditionalFormatting sqref="N78:GQ84">
    <cfRule type="cellIs" dxfId="163" priority="7" stopIfTrue="1" operator="equal">
      <formula>0</formula>
    </cfRule>
  </conditionalFormatting>
  <conditionalFormatting sqref="N77:XFD77">
    <cfRule type="cellIs" dxfId="162" priority="4"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3" manualBreakCount="3">
    <brk id="21" max="10" man="1"/>
    <brk id="48" max="10" man="1"/>
    <brk id="76" max="1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40">
    <tabColor rgb="FFEDF082"/>
  </sheetPr>
  <dimension ref="A1:P89"/>
  <sheetViews>
    <sheetView view="pageBreakPreview" zoomScaleNormal="100" zoomScaleSheetLayoutView="100" workbookViewId="0"/>
  </sheetViews>
  <sheetFormatPr baseColWidth="10" defaultColWidth="9.81640625" defaultRowHeight="15.75" customHeight="1"/>
  <cols>
    <col min="1" max="1" width="7.1796875" style="286" customWidth="1"/>
    <col min="2" max="5" width="30" style="286" customWidth="1"/>
    <col min="6" max="6" width="9.81640625" style="286" customWidth="1"/>
    <col min="7" max="8" width="9.81640625" style="286"/>
    <col min="9" max="9" width="10.453125" style="286" bestFit="1" customWidth="1"/>
    <col min="10" max="16384" width="9.81640625" style="286"/>
  </cols>
  <sheetData>
    <row r="1" spans="1:16" ht="15.75" customHeight="1">
      <c r="A1" s="442" t="s">
        <v>750</v>
      </c>
      <c r="B1" s="513"/>
      <c r="C1" s="513"/>
      <c r="D1" s="287"/>
      <c r="E1" s="287"/>
      <c r="F1" s="287"/>
      <c r="G1" s="287"/>
      <c r="H1" s="287"/>
      <c r="I1" s="287"/>
      <c r="J1" s="287"/>
      <c r="K1" s="287"/>
      <c r="L1" s="287"/>
      <c r="M1" s="287"/>
      <c r="N1" s="287"/>
      <c r="O1" s="287"/>
      <c r="P1" s="287"/>
    </row>
    <row r="2" spans="1:16" ht="15.75" customHeight="1">
      <c r="F2" s="582"/>
      <c r="G2" s="267"/>
    </row>
    <row r="3" spans="1:16" ht="15.75" customHeight="1">
      <c r="A3" s="345"/>
      <c r="B3" s="265"/>
      <c r="C3" s="270" t="s">
        <v>11</v>
      </c>
      <c r="D3" s="269"/>
      <c r="E3" s="269"/>
      <c r="F3" s="582"/>
      <c r="G3" s="267"/>
    </row>
    <row r="4" spans="1:16" ht="15.75" customHeight="1">
      <c r="A4" s="346"/>
      <c r="B4" s="264"/>
      <c r="C4" s="312" t="s">
        <v>260</v>
      </c>
      <c r="D4" s="549" t="s">
        <v>10</v>
      </c>
      <c r="E4" s="578" t="s">
        <v>484</v>
      </c>
      <c r="F4" s="582"/>
      <c r="G4" s="267"/>
    </row>
    <row r="5" spans="1:16" ht="15.75" customHeight="1">
      <c r="A5" s="347"/>
      <c r="B5" s="348" t="s">
        <v>17</v>
      </c>
      <c r="C5" s="349"/>
      <c r="D5" s="349"/>
      <c r="E5" s="349"/>
      <c r="F5" s="582"/>
      <c r="G5" s="267"/>
    </row>
    <row r="6" spans="1:16" ht="15.75" customHeight="1">
      <c r="A6" s="85">
        <v>1950</v>
      </c>
      <c r="B6" s="310">
        <v>337000</v>
      </c>
      <c r="C6" s="304">
        <v>127285</v>
      </c>
      <c r="D6" s="306">
        <v>58059</v>
      </c>
      <c r="E6" s="304">
        <v>66676</v>
      </c>
      <c r="F6" s="582"/>
      <c r="G6" s="66"/>
      <c r="H6" s="65"/>
    </row>
    <row r="7" spans="1:16" ht="15.75" customHeight="1">
      <c r="A7" s="85">
        <v>1955</v>
      </c>
      <c r="B7" s="311">
        <v>492000</v>
      </c>
      <c r="C7" s="88">
        <v>184552</v>
      </c>
      <c r="D7" s="308">
        <v>87719</v>
      </c>
      <c r="E7" s="88">
        <v>151757</v>
      </c>
      <c r="F7" s="582"/>
      <c r="G7" s="66"/>
      <c r="H7" s="65"/>
    </row>
    <row r="8" spans="1:16" ht="15.75" customHeight="1">
      <c r="A8" s="85">
        <v>1960</v>
      </c>
      <c r="B8" s="311">
        <v>598000</v>
      </c>
      <c r="C8" s="88">
        <v>220865</v>
      </c>
      <c r="D8" s="308">
        <v>118551</v>
      </c>
      <c r="E8" s="88">
        <v>184025</v>
      </c>
      <c r="F8" s="582"/>
      <c r="G8" s="66"/>
      <c r="H8" s="65"/>
    </row>
    <row r="9" spans="1:16" ht="15.75" customHeight="1">
      <c r="A9" s="85">
        <v>1965</v>
      </c>
      <c r="B9" s="311">
        <v>736000</v>
      </c>
      <c r="C9" s="88">
        <v>264387</v>
      </c>
      <c r="D9" s="308">
        <v>166997</v>
      </c>
      <c r="E9" s="88">
        <v>287892</v>
      </c>
      <c r="F9"/>
      <c r="G9" s="66"/>
      <c r="H9" s="65"/>
    </row>
    <row r="10" spans="1:16" ht="15.75" customHeight="1">
      <c r="A10" s="85">
        <v>1970</v>
      </c>
      <c r="B10" s="311">
        <v>952590</v>
      </c>
      <c r="C10" s="88">
        <v>298209</v>
      </c>
      <c r="D10" s="308">
        <v>230273</v>
      </c>
      <c r="E10" s="88">
        <v>424108</v>
      </c>
      <c r="F10"/>
      <c r="G10" s="66"/>
      <c r="H10" s="65"/>
    </row>
    <row r="11" spans="1:16" ht="15.75" customHeight="1">
      <c r="A11" s="85">
        <v>1971</v>
      </c>
      <c r="B11" s="311">
        <v>980381.90800000005</v>
      </c>
      <c r="C11" s="88">
        <v>320365.74800000002</v>
      </c>
      <c r="D11" s="308">
        <v>247535.36799999999</v>
      </c>
      <c r="E11" s="88">
        <v>412480.79200000002</v>
      </c>
      <c r="F11"/>
      <c r="G11" s="66"/>
      <c r="H11" s="65"/>
    </row>
    <row r="12" spans="1:16" ht="15.75" customHeight="1">
      <c r="A12" s="85">
        <v>1972</v>
      </c>
      <c r="B12" s="311">
        <v>1035568.872</v>
      </c>
      <c r="C12" s="88">
        <v>327370.36</v>
      </c>
      <c r="D12" s="308">
        <v>245718.272</v>
      </c>
      <c r="E12" s="88">
        <v>462480.24</v>
      </c>
      <c r="F12"/>
      <c r="G12" s="66"/>
      <c r="H12" s="65"/>
    </row>
    <row r="13" spans="1:16" ht="15.75" customHeight="1">
      <c r="A13" s="85">
        <v>1973</v>
      </c>
      <c r="B13" s="311">
        <v>1070972.936</v>
      </c>
      <c r="C13" s="88">
        <v>340353.804</v>
      </c>
      <c r="D13" s="308">
        <v>254012.43599999999</v>
      </c>
      <c r="E13" s="88">
        <v>476606.696</v>
      </c>
      <c r="F13"/>
      <c r="G13" s="66"/>
      <c r="H13" s="65"/>
    </row>
    <row r="14" spans="1:16" ht="15.75" customHeight="1">
      <c r="A14" s="85">
        <v>1974</v>
      </c>
      <c r="B14" s="311">
        <v>1061506.452</v>
      </c>
      <c r="C14" s="88">
        <v>327194.51199999999</v>
      </c>
      <c r="D14" s="308">
        <v>253807.28</v>
      </c>
      <c r="E14" s="88">
        <v>480504.66</v>
      </c>
      <c r="F14"/>
      <c r="G14" s="66"/>
      <c r="H14" s="65"/>
    </row>
    <row r="15" spans="1:16" ht="15.75" customHeight="1">
      <c r="A15" s="85">
        <v>1975</v>
      </c>
      <c r="B15" s="311">
        <v>1042582</v>
      </c>
      <c r="C15" s="88">
        <v>278835</v>
      </c>
      <c r="D15" s="308">
        <v>261954.99999999997</v>
      </c>
      <c r="E15" s="88">
        <v>501792</v>
      </c>
      <c r="F15"/>
      <c r="G15" s="66"/>
      <c r="H15" s="65"/>
    </row>
    <row r="16" spans="1:16" ht="15.75" customHeight="1">
      <c r="A16" s="85">
        <v>1976</v>
      </c>
      <c r="B16" s="311">
        <v>1162472.5120000001</v>
      </c>
      <c r="C16" s="88">
        <v>306180.67599999998</v>
      </c>
      <c r="D16" s="308">
        <v>273238.484</v>
      </c>
      <c r="E16" s="88">
        <v>583053.35200000007</v>
      </c>
      <c r="F16"/>
      <c r="G16" s="66"/>
      <c r="H16" s="65"/>
    </row>
    <row r="17" spans="1:14" ht="15.75" customHeight="1">
      <c r="A17" s="85">
        <v>1977</v>
      </c>
      <c r="B17" s="311">
        <v>1156991.9160000002</v>
      </c>
      <c r="C17" s="88">
        <v>304891.12400000001</v>
      </c>
      <c r="D17" s="308">
        <v>301755.16800000001</v>
      </c>
      <c r="E17" s="88">
        <v>550345.62400000007</v>
      </c>
      <c r="F17"/>
      <c r="G17" s="66"/>
      <c r="H17" s="65"/>
    </row>
    <row r="18" spans="1:14" ht="15.75" customHeight="1">
      <c r="A18" s="85">
        <v>1978</v>
      </c>
      <c r="B18" s="311">
        <v>1167542.46</v>
      </c>
      <c r="C18" s="88">
        <v>317757</v>
      </c>
      <c r="D18" s="308">
        <v>303132.64399999997</v>
      </c>
      <c r="E18" s="88">
        <v>546652.81599999999</v>
      </c>
      <c r="F18"/>
      <c r="G18" s="66"/>
      <c r="H18" s="65"/>
    </row>
    <row r="19" spans="1:14" ht="15.75" customHeight="1">
      <c r="A19" s="85">
        <v>1979</v>
      </c>
      <c r="B19" s="311">
        <v>1205950</v>
      </c>
      <c r="C19" s="88">
        <v>325837</v>
      </c>
      <c r="D19" s="308">
        <v>306708</v>
      </c>
      <c r="E19" s="88">
        <v>573405</v>
      </c>
      <c r="F19"/>
      <c r="G19" s="66"/>
      <c r="H19" s="65"/>
    </row>
    <row r="20" spans="1:14" s="267" customFormat="1" ht="15.75" customHeight="1">
      <c r="A20" s="99" t="s">
        <v>160</v>
      </c>
      <c r="B20" s="88"/>
      <c r="C20" s="88"/>
      <c r="D20" s="586"/>
      <c r="E20" s="88"/>
      <c r="F20"/>
      <c r="G20" s="66"/>
      <c r="H20" s="65"/>
      <c r="I20" s="257"/>
    </row>
    <row r="21" spans="1:14" s="267" customFormat="1" ht="15.75" customHeight="1">
      <c r="A21" s="105" t="s">
        <v>537</v>
      </c>
      <c r="B21" s="88"/>
      <c r="C21" s="88"/>
      <c r="D21" s="586"/>
      <c r="E21" s="88"/>
      <c r="F21" s="558"/>
      <c r="G21" s="66"/>
      <c r="H21" s="65"/>
      <c r="I21" s="257"/>
    </row>
    <row r="22" spans="1:14" s="267" customFormat="1" ht="15.75" customHeight="1">
      <c r="A22" s="105" t="s">
        <v>261</v>
      </c>
      <c r="B22" s="88"/>
      <c r="C22" s="88"/>
      <c r="D22" s="586"/>
      <c r="E22" s="88"/>
      <c r="F22" s="558"/>
      <c r="G22" s="66"/>
      <c r="H22" s="65"/>
      <c r="I22" s="257"/>
    </row>
    <row r="23" spans="1:14" s="267" customFormat="1" ht="15.75" customHeight="1">
      <c r="A23" s="442" t="s">
        <v>750</v>
      </c>
      <c r="B23" s="88"/>
      <c r="C23" s="88"/>
      <c r="D23" s="586"/>
      <c r="E23" s="88"/>
      <c r="F23" s="558"/>
      <c r="G23" s="66"/>
      <c r="H23" s="65"/>
      <c r="I23" s="257"/>
    </row>
    <row r="24" spans="1:14" s="267" customFormat="1" ht="15.75" customHeight="1">
      <c r="A24" s="85"/>
      <c r="B24" s="88"/>
      <c r="C24" s="88"/>
      <c r="D24" s="586"/>
      <c r="E24" s="88"/>
      <c r="F24" s="558"/>
      <c r="G24" s="66"/>
      <c r="H24" s="65"/>
      <c r="I24" s="257"/>
    </row>
    <row r="25" spans="1:14" ht="15.75" customHeight="1">
      <c r="A25" s="345"/>
      <c r="B25" s="620"/>
      <c r="C25" s="621" t="s">
        <v>11</v>
      </c>
      <c r="D25" s="622"/>
      <c r="E25" s="622"/>
      <c r="F25" s="582"/>
      <c r="G25" s="267"/>
      <c r="H25" s="65"/>
    </row>
    <row r="26" spans="1:14" ht="15.75" customHeight="1">
      <c r="A26" s="346"/>
      <c r="B26" s="623"/>
      <c r="C26" s="624" t="s">
        <v>468</v>
      </c>
      <c r="D26" s="499" t="s">
        <v>10</v>
      </c>
      <c r="E26" s="499" t="s">
        <v>485</v>
      </c>
      <c r="F26" s="582"/>
      <c r="G26" s="267"/>
      <c r="H26" s="65"/>
    </row>
    <row r="27" spans="1:14" ht="15.75" customHeight="1">
      <c r="A27" s="347"/>
      <c r="B27" s="627" t="s">
        <v>17</v>
      </c>
      <c r="C27" s="628"/>
      <c r="D27" s="628"/>
      <c r="E27" s="628"/>
      <c r="F27" s="582"/>
      <c r="G27" s="267"/>
      <c r="H27" s="65"/>
    </row>
    <row r="28" spans="1:14" ht="15.75" customHeight="1">
      <c r="A28" s="85">
        <v>1980</v>
      </c>
      <c r="B28" s="311">
        <v>1168282</v>
      </c>
      <c r="C28" s="88">
        <v>325613</v>
      </c>
      <c r="D28" s="88">
        <v>312507</v>
      </c>
      <c r="E28" s="88">
        <v>530162</v>
      </c>
      <c r="F28" s="268"/>
      <c r="G28" s="66"/>
      <c r="H28" s="65"/>
    </row>
    <row r="29" spans="1:14" ht="15.75" customHeight="1">
      <c r="A29" s="85">
        <v>1981</v>
      </c>
      <c r="B29" s="311">
        <v>1104852</v>
      </c>
      <c r="C29" s="88">
        <v>303564</v>
      </c>
      <c r="D29" s="88">
        <v>293471</v>
      </c>
      <c r="E29" s="88">
        <v>507817</v>
      </c>
      <c r="F29" s="268"/>
      <c r="G29" s="66"/>
      <c r="H29" s="65"/>
      <c r="K29" s="893"/>
      <c r="L29" s="893"/>
      <c r="M29" s="893"/>
      <c r="N29" s="893"/>
    </row>
    <row r="30" spans="1:14" ht="15.75" customHeight="1">
      <c r="A30" s="85">
        <v>1982</v>
      </c>
      <c r="B30" s="311">
        <v>1049986</v>
      </c>
      <c r="C30" s="88">
        <v>286989</v>
      </c>
      <c r="D30" s="88">
        <v>292722</v>
      </c>
      <c r="E30" s="88">
        <v>470275</v>
      </c>
      <c r="F30" s="268"/>
      <c r="G30" s="66"/>
      <c r="H30" s="65"/>
      <c r="K30" s="893"/>
      <c r="L30" s="893"/>
      <c r="M30" s="893"/>
      <c r="N30" s="893"/>
    </row>
    <row r="31" spans="1:14" ht="15.75" customHeight="1">
      <c r="A31" s="85">
        <v>1983</v>
      </c>
      <c r="B31" s="311">
        <v>1084932</v>
      </c>
      <c r="C31" s="88">
        <v>280041</v>
      </c>
      <c r="D31" s="88">
        <v>302570</v>
      </c>
      <c r="E31" s="88">
        <v>502321</v>
      </c>
      <c r="F31" s="268"/>
      <c r="G31" s="66"/>
      <c r="H31" s="65"/>
      <c r="K31" s="893"/>
      <c r="L31" s="893"/>
      <c r="M31" s="893"/>
      <c r="N31" s="893"/>
    </row>
    <row r="32" spans="1:14" ht="15.75" customHeight="1">
      <c r="A32" s="85">
        <v>1984</v>
      </c>
      <c r="B32" s="311">
        <v>1127638</v>
      </c>
      <c r="C32" s="88">
        <v>296745</v>
      </c>
      <c r="D32" s="88">
        <v>309918</v>
      </c>
      <c r="E32" s="88">
        <v>520975</v>
      </c>
      <c r="F32" s="268"/>
      <c r="G32" s="66"/>
      <c r="H32" s="65"/>
      <c r="K32" s="893"/>
      <c r="L32" s="893"/>
      <c r="M32" s="893"/>
      <c r="N32" s="893"/>
    </row>
    <row r="33" spans="1:14" ht="15.75" customHeight="1">
      <c r="A33" s="85">
        <v>1985</v>
      </c>
      <c r="B33" s="311">
        <v>1163311</v>
      </c>
      <c r="C33" s="88">
        <v>294241</v>
      </c>
      <c r="D33" s="88">
        <v>314721</v>
      </c>
      <c r="E33" s="88">
        <v>554349</v>
      </c>
      <c r="F33" s="268"/>
      <c r="G33" s="66"/>
      <c r="H33" s="65"/>
      <c r="K33" s="893"/>
      <c r="L33" s="893"/>
      <c r="M33" s="893"/>
      <c r="N33" s="893"/>
    </row>
    <row r="34" spans="1:14" ht="15.75" customHeight="1">
      <c r="A34" s="85">
        <v>1986</v>
      </c>
      <c r="B34" s="311">
        <v>1208466</v>
      </c>
      <c r="C34" s="88">
        <v>296046</v>
      </c>
      <c r="D34" s="88">
        <v>338882</v>
      </c>
      <c r="E34" s="88">
        <v>573538</v>
      </c>
      <c r="F34" s="268"/>
      <c r="G34" s="66"/>
      <c r="H34" s="65"/>
      <c r="K34" s="893"/>
      <c r="L34" s="893"/>
      <c r="M34" s="893"/>
      <c r="N34" s="893"/>
    </row>
    <row r="35" spans="1:14" ht="15.75" customHeight="1">
      <c r="A35" s="85">
        <v>1987</v>
      </c>
      <c r="B35" s="311">
        <v>1199685</v>
      </c>
      <c r="C35" s="88">
        <v>289578</v>
      </c>
      <c r="D35" s="88">
        <v>350115</v>
      </c>
      <c r="E35" s="88">
        <v>559992</v>
      </c>
      <c r="F35" s="268"/>
      <c r="G35" s="66"/>
      <c r="H35" s="65"/>
      <c r="K35" s="893"/>
      <c r="L35" s="893"/>
      <c r="M35" s="893"/>
      <c r="N35" s="893"/>
    </row>
    <row r="36" spans="1:14" ht="15.75" customHeight="1">
      <c r="A36" s="85">
        <v>1988</v>
      </c>
      <c r="B36" s="896">
        <v>1213616</v>
      </c>
      <c r="C36" s="88">
        <v>289156</v>
      </c>
      <c r="D36" s="88">
        <v>362585</v>
      </c>
      <c r="E36" s="88">
        <v>561875</v>
      </c>
      <c r="F36" s="268"/>
      <c r="G36" s="66"/>
      <c r="H36" s="65"/>
      <c r="K36" s="893"/>
      <c r="L36" s="893"/>
      <c r="M36" s="893"/>
      <c r="N36" s="893"/>
    </row>
    <row r="37" spans="1:14" ht="15.75" customHeight="1">
      <c r="A37" s="85">
        <v>1989</v>
      </c>
      <c r="B37" s="896">
        <v>1157076</v>
      </c>
      <c r="C37" s="88">
        <v>305597</v>
      </c>
      <c r="D37" s="88">
        <v>367751</v>
      </c>
      <c r="E37" s="88">
        <v>483728</v>
      </c>
      <c r="F37" s="268"/>
      <c r="G37" s="66"/>
      <c r="H37" s="65"/>
      <c r="K37" s="893"/>
      <c r="L37" s="893"/>
      <c r="M37" s="893"/>
      <c r="N37" s="893"/>
    </row>
    <row r="38" spans="1:14" ht="15.75" customHeight="1">
      <c r="A38" s="85">
        <v>1990</v>
      </c>
      <c r="B38" s="1018">
        <v>1195515.0909090908</v>
      </c>
      <c r="C38" s="725">
        <v>294649</v>
      </c>
      <c r="D38" s="725">
        <v>385229</v>
      </c>
      <c r="E38" s="725">
        <v>515635</v>
      </c>
      <c r="F38" s="267"/>
      <c r="G38" s="66"/>
      <c r="H38" s="65"/>
      <c r="I38" s="943"/>
      <c r="J38" s="201"/>
      <c r="K38" s="201"/>
    </row>
    <row r="39" spans="1:14" ht="15.75" customHeight="1">
      <c r="A39" s="85">
        <v>1991</v>
      </c>
      <c r="B39" s="707">
        <v>1261676.8058022566</v>
      </c>
      <c r="C39" s="725">
        <v>304535</v>
      </c>
      <c r="D39" s="725">
        <v>395172</v>
      </c>
      <c r="E39" s="725">
        <v>561970</v>
      </c>
      <c r="G39" s="66"/>
      <c r="H39" s="65"/>
      <c r="I39" s="943"/>
      <c r="J39" s="201"/>
      <c r="K39" s="201"/>
    </row>
    <row r="40" spans="1:14" ht="15.75" customHeight="1">
      <c r="A40" s="85">
        <v>1992</v>
      </c>
      <c r="B40" s="707">
        <v>1255390.9999999998</v>
      </c>
      <c r="C40" s="725">
        <v>305356</v>
      </c>
      <c r="D40" s="725">
        <v>401017</v>
      </c>
      <c r="E40" s="725">
        <v>549018</v>
      </c>
      <c r="G40" s="66"/>
      <c r="H40" s="65"/>
      <c r="I40" s="943"/>
      <c r="J40" s="201"/>
      <c r="K40" s="201"/>
    </row>
    <row r="41" spans="1:14" ht="15.75" customHeight="1">
      <c r="A41" s="85">
        <v>1993</v>
      </c>
      <c r="B41" s="707">
        <v>1305414</v>
      </c>
      <c r="C41" s="725">
        <v>300031</v>
      </c>
      <c r="D41" s="725">
        <v>424455</v>
      </c>
      <c r="E41" s="725">
        <v>580928</v>
      </c>
      <c r="G41" s="66"/>
      <c r="H41" s="65"/>
      <c r="I41" s="943"/>
      <c r="J41" s="201"/>
      <c r="K41" s="201"/>
    </row>
    <row r="42" spans="1:14" ht="15.75" customHeight="1">
      <c r="A42" s="85">
        <v>1994</v>
      </c>
      <c r="B42" s="707">
        <v>1276485.2</v>
      </c>
      <c r="C42" s="725">
        <v>298237</v>
      </c>
      <c r="D42" s="725">
        <v>409778</v>
      </c>
      <c r="E42" s="725">
        <v>568468</v>
      </c>
      <c r="G42" s="66"/>
      <c r="H42" s="65"/>
      <c r="I42" s="943"/>
      <c r="J42" s="201"/>
      <c r="K42" s="201"/>
    </row>
    <row r="43" spans="1:14" ht="15.75" customHeight="1">
      <c r="A43" s="85">
        <v>1995</v>
      </c>
      <c r="B43" s="707">
        <v>1336947</v>
      </c>
      <c r="C43" s="725">
        <v>270504</v>
      </c>
      <c r="D43" s="725">
        <v>419615</v>
      </c>
      <c r="E43" s="725">
        <v>646828</v>
      </c>
      <c r="G43" s="66"/>
      <c r="H43" s="65"/>
      <c r="I43" s="943"/>
      <c r="J43" s="201"/>
      <c r="K43" s="201"/>
    </row>
    <row r="44" spans="1:14" ht="15.75" customHeight="1">
      <c r="A44" s="85">
        <v>1996</v>
      </c>
      <c r="B44" s="707">
        <v>1390970</v>
      </c>
      <c r="C44" s="725">
        <v>265297</v>
      </c>
      <c r="D44" s="725">
        <v>428723</v>
      </c>
      <c r="E44" s="725">
        <v>696950</v>
      </c>
      <c r="G44" s="66"/>
      <c r="H44" s="65"/>
      <c r="I44" s="943"/>
      <c r="J44" s="201"/>
      <c r="K44" s="201"/>
    </row>
    <row r="45" spans="1:14" ht="15.75" customHeight="1">
      <c r="A45" s="85">
        <v>1997</v>
      </c>
      <c r="B45" s="707">
        <v>1363902.7758716464</v>
      </c>
      <c r="C45" s="725">
        <v>262261</v>
      </c>
      <c r="D45" s="725">
        <v>436938</v>
      </c>
      <c r="E45" s="725">
        <v>664703</v>
      </c>
      <c r="G45" s="66"/>
      <c r="H45" s="65"/>
      <c r="I45" s="943"/>
      <c r="J45" s="201"/>
      <c r="K45" s="201"/>
    </row>
    <row r="46" spans="1:14" ht="15.75" customHeight="1">
      <c r="A46" s="960">
        <v>1998</v>
      </c>
      <c r="B46" s="968">
        <v>1384795.4443292164</v>
      </c>
      <c r="C46" s="983">
        <v>264865.31306901725</v>
      </c>
      <c r="D46" s="983">
        <v>447831.37219999998</v>
      </c>
      <c r="E46" s="983">
        <v>672099.2089950752</v>
      </c>
      <c r="G46" s="66"/>
      <c r="H46" s="65"/>
      <c r="I46" s="943"/>
      <c r="J46" s="201"/>
      <c r="K46" s="201"/>
    </row>
    <row r="47" spans="1:14" ht="15.75" customHeight="1">
      <c r="A47" s="960">
        <v>1999</v>
      </c>
      <c r="B47" s="968">
        <v>1383227.4859515394</v>
      </c>
      <c r="C47" s="983">
        <v>261061.1313781935</v>
      </c>
      <c r="D47" s="983">
        <v>470415.17879999999</v>
      </c>
      <c r="E47" s="983">
        <v>651749.82002044108</v>
      </c>
      <c r="G47" s="66"/>
      <c r="H47" s="65"/>
      <c r="I47" s="943"/>
      <c r="J47" s="201"/>
      <c r="K47" s="201"/>
    </row>
    <row r="48" spans="1:14" ht="15.75" customHeight="1">
      <c r="A48" s="99" t="s">
        <v>160</v>
      </c>
      <c r="B48" s="311"/>
      <c r="C48" s="88"/>
      <c r="D48" s="88"/>
      <c r="E48" s="88"/>
      <c r="G48" s="66"/>
      <c r="H48" s="65"/>
      <c r="J48" s="201"/>
      <c r="K48" s="201"/>
    </row>
    <row r="49" spans="1:11" ht="15.75" customHeight="1">
      <c r="A49" s="105" t="s">
        <v>469</v>
      </c>
      <c r="B49" s="311"/>
      <c r="C49" s="88"/>
      <c r="D49" s="88"/>
      <c r="E49" s="88"/>
      <c r="G49" s="66"/>
      <c r="H49" s="65"/>
      <c r="J49" s="201"/>
      <c r="K49" s="201"/>
    </row>
    <row r="50" spans="1:11" ht="15.75" customHeight="1">
      <c r="A50" s="105" t="s">
        <v>470</v>
      </c>
      <c r="B50" s="311"/>
      <c r="C50" s="88"/>
      <c r="D50" s="88"/>
      <c r="E50" s="88"/>
      <c r="G50" s="66"/>
      <c r="H50" s="65"/>
      <c r="J50" s="201"/>
      <c r="K50" s="201"/>
    </row>
    <row r="51" spans="1:11" ht="15.75" customHeight="1">
      <c r="A51" s="442" t="s">
        <v>750</v>
      </c>
      <c r="B51" s="513"/>
      <c r="C51" s="513"/>
      <c r="D51" s="513"/>
      <c r="E51" s="287"/>
      <c r="G51" s="66"/>
      <c r="H51" s="65"/>
      <c r="J51" s="201"/>
      <c r="K51" s="201"/>
    </row>
    <row r="52" spans="1:11" ht="15.75" customHeight="1">
      <c r="B52" s="619"/>
      <c r="C52" s="619"/>
      <c r="D52" s="619"/>
      <c r="E52" s="619"/>
      <c r="G52" s="66"/>
      <c r="H52" s="65"/>
      <c r="J52" s="201"/>
      <c r="K52" s="201"/>
    </row>
    <row r="53" spans="1:11" ht="15.75" customHeight="1">
      <c r="A53" s="345"/>
      <c r="B53" s="620"/>
      <c r="C53" s="621" t="s">
        <v>11</v>
      </c>
      <c r="D53" s="622"/>
      <c r="E53" s="622"/>
      <c r="G53" s="66"/>
      <c r="H53" s="65"/>
      <c r="J53" s="201"/>
      <c r="K53" s="201"/>
    </row>
    <row r="54" spans="1:11" ht="15.75" customHeight="1">
      <c r="A54" s="346"/>
      <c r="B54" s="623"/>
      <c r="C54" s="664" t="s">
        <v>468</v>
      </c>
      <c r="D54" s="662" t="s">
        <v>10</v>
      </c>
      <c r="E54" s="662" t="s">
        <v>485</v>
      </c>
      <c r="G54" s="66"/>
      <c r="H54" s="65"/>
      <c r="J54" s="201"/>
      <c r="K54" s="201"/>
    </row>
    <row r="55" spans="1:11" ht="15.75" customHeight="1">
      <c r="A55" s="347"/>
      <c r="B55" s="627" t="s">
        <v>17</v>
      </c>
      <c r="C55" s="628"/>
      <c r="D55" s="628"/>
      <c r="E55" s="628"/>
      <c r="G55" s="66"/>
      <c r="H55" s="65"/>
      <c r="J55" s="201"/>
      <c r="K55" s="201"/>
    </row>
    <row r="56" spans="1:11" ht="15.75" customHeight="1">
      <c r="A56" s="402">
        <v>2000</v>
      </c>
      <c r="B56" s="968">
        <v>1371206.7194006972</v>
      </c>
      <c r="C56" s="983">
        <v>271660.70665375877</v>
      </c>
      <c r="D56" s="983">
        <v>463725.31180000002</v>
      </c>
      <c r="E56" s="983">
        <v>635821.44640891685</v>
      </c>
      <c r="G56" s="66"/>
      <c r="H56" s="65"/>
      <c r="I56" s="943"/>
      <c r="J56" s="201"/>
      <c r="K56" s="201"/>
    </row>
    <row r="57" spans="1:11" ht="15.75" customHeight="1">
      <c r="A57" s="960">
        <v>2001</v>
      </c>
      <c r="B57" s="968">
        <v>1420250.5696629616</v>
      </c>
      <c r="C57" s="983">
        <v>264135.74318772869</v>
      </c>
      <c r="D57" s="983">
        <v>449862.6238</v>
      </c>
      <c r="E57" s="983">
        <v>706251.60491259221</v>
      </c>
      <c r="G57" s="66"/>
      <c r="H57" s="65"/>
      <c r="I57" s="943"/>
      <c r="J57" s="201"/>
      <c r="K57" s="201"/>
    </row>
    <row r="58" spans="1:11" ht="15.75" customHeight="1">
      <c r="A58" s="960">
        <v>2002</v>
      </c>
      <c r="B58" s="968">
        <v>1370207.3468967173</v>
      </c>
      <c r="C58" s="983">
        <v>254477.09905111374</v>
      </c>
      <c r="D58" s="983">
        <v>446788.96220000001</v>
      </c>
      <c r="E58" s="983">
        <v>668941.28562518745</v>
      </c>
      <c r="G58" s="66"/>
      <c r="H58" s="65"/>
      <c r="I58" s="943"/>
      <c r="J58" s="201"/>
      <c r="K58" s="201"/>
    </row>
    <row r="59" spans="1:11" ht="15.75" customHeight="1">
      <c r="A59" s="960">
        <v>2003</v>
      </c>
      <c r="B59" s="968">
        <v>1359545.5090997783</v>
      </c>
      <c r="C59" s="983">
        <v>270856.04438600637</v>
      </c>
      <c r="D59" s="983">
        <v>430457.19080000004</v>
      </c>
      <c r="E59" s="983">
        <v>658232.27412895521</v>
      </c>
      <c r="G59" s="66"/>
      <c r="H59" s="65"/>
      <c r="I59" s="943"/>
      <c r="J59" s="201"/>
      <c r="K59" s="201"/>
    </row>
    <row r="60" spans="1:11" ht="15.75" customHeight="1">
      <c r="A60" s="960">
        <v>2004</v>
      </c>
      <c r="B60" s="968">
        <v>1353160.7855829208</v>
      </c>
      <c r="C60" s="983">
        <v>288841.25555098715</v>
      </c>
      <c r="D60" s="983">
        <v>450002.45819899999</v>
      </c>
      <c r="E60" s="983">
        <v>614317.07165281812</v>
      </c>
      <c r="G60" s="66"/>
      <c r="H60" s="65"/>
      <c r="I60" s="943"/>
      <c r="J60" s="201"/>
      <c r="K60" s="201"/>
    </row>
    <row r="61" spans="1:11" ht="15.75" customHeight="1">
      <c r="A61" s="960">
        <v>2005</v>
      </c>
      <c r="B61" s="968">
        <v>1322398.8259028592</v>
      </c>
      <c r="C61" s="983">
        <v>288608.52517065022</v>
      </c>
      <c r="D61" s="983">
        <v>444650.8366274134</v>
      </c>
      <c r="E61" s="983">
        <v>589139.46458454954</v>
      </c>
      <c r="G61" s="66"/>
      <c r="H61" s="65"/>
      <c r="J61" s="201"/>
      <c r="K61" s="201"/>
    </row>
    <row r="62" spans="1:11" ht="15.75" customHeight="1">
      <c r="A62" s="960">
        <v>2006</v>
      </c>
      <c r="B62" s="968">
        <v>1370178.3739918184</v>
      </c>
      <c r="C62" s="983">
        <v>295530.7978282292</v>
      </c>
      <c r="D62" s="983">
        <v>449960.21129462431</v>
      </c>
      <c r="E62" s="983">
        <v>624687.36486896512</v>
      </c>
      <c r="G62" s="66"/>
      <c r="H62" s="65"/>
      <c r="J62" s="201"/>
      <c r="K62" s="201"/>
    </row>
    <row r="63" spans="1:11" ht="15.75" customHeight="1">
      <c r="A63" s="960">
        <v>2007</v>
      </c>
      <c r="B63" s="968">
        <v>1264865.9950144636</v>
      </c>
      <c r="C63" s="983">
        <v>308838.41175656096</v>
      </c>
      <c r="D63" s="983">
        <v>448947.16736083518</v>
      </c>
      <c r="E63" s="983">
        <v>507080.41589706781</v>
      </c>
      <c r="G63" s="66"/>
      <c r="H63" s="65"/>
      <c r="J63" s="201"/>
      <c r="K63" s="201"/>
    </row>
    <row r="64" spans="1:11" ht="15.75" customHeight="1">
      <c r="A64" s="960">
        <v>2008</v>
      </c>
      <c r="B64" s="968">
        <v>1345034.7810841838</v>
      </c>
      <c r="C64" s="983">
        <v>291845.42627310369</v>
      </c>
      <c r="D64" s="983">
        <v>444351.19631567044</v>
      </c>
      <c r="E64" s="983">
        <v>608838.15849540941</v>
      </c>
      <c r="G64" s="66"/>
      <c r="H64" s="65"/>
      <c r="J64" s="201"/>
      <c r="K64" s="201"/>
    </row>
    <row r="65" spans="1:11" ht="15.75" customHeight="1">
      <c r="A65" s="960">
        <v>2009</v>
      </c>
      <c r="B65" s="968">
        <v>1305198.6671465659</v>
      </c>
      <c r="C65" s="983">
        <v>273461.71470349823</v>
      </c>
      <c r="D65" s="983">
        <v>446589.80627429357</v>
      </c>
      <c r="E65" s="983">
        <v>585147.14616877388</v>
      </c>
      <c r="G65" s="66"/>
      <c r="H65" s="65"/>
      <c r="J65" s="201"/>
      <c r="K65" s="201"/>
    </row>
    <row r="66" spans="1:11" ht="15.75" customHeight="1">
      <c r="A66" s="759">
        <v>2010</v>
      </c>
      <c r="B66" s="968">
        <v>1404878.6660185554</v>
      </c>
      <c r="C66" s="983">
        <v>312384.32441718591</v>
      </c>
      <c r="D66" s="983">
        <v>441591.66420937522</v>
      </c>
      <c r="E66" s="983">
        <v>650902.67739199451</v>
      </c>
      <c r="G66" s="66"/>
      <c r="H66" s="65"/>
      <c r="J66" s="201"/>
      <c r="K66" s="201"/>
    </row>
    <row r="67" spans="1:11" ht="15.75" customHeight="1">
      <c r="A67" s="759">
        <v>2011</v>
      </c>
      <c r="B67" s="968">
        <v>1391402.377568135</v>
      </c>
      <c r="C67" s="983">
        <v>321875.6071469083</v>
      </c>
      <c r="D67" s="983">
        <v>449288.16473298223</v>
      </c>
      <c r="E67" s="983">
        <v>620238.6056882448</v>
      </c>
      <c r="G67" s="66"/>
      <c r="H67" s="65"/>
      <c r="J67" s="201"/>
      <c r="K67" s="201"/>
    </row>
    <row r="68" spans="1:11" ht="15.75" customHeight="1">
      <c r="A68" s="759">
        <v>2012</v>
      </c>
      <c r="B68" s="968">
        <v>1385984.7404169217</v>
      </c>
      <c r="C68" s="983">
        <v>325027.02915807534</v>
      </c>
      <c r="D68" s="983">
        <v>442205.78848717915</v>
      </c>
      <c r="E68" s="983">
        <v>618751.92277166748</v>
      </c>
      <c r="G68" s="66"/>
      <c r="H68" s="65"/>
      <c r="J68" s="201"/>
      <c r="K68" s="201"/>
    </row>
    <row r="69" spans="1:11" ht="15.75" customHeight="1">
      <c r="A69" s="759">
        <v>2013</v>
      </c>
      <c r="B69" s="1126">
        <v>1399107.5506881215</v>
      </c>
      <c r="C69" s="1122">
        <v>319147.67214111239</v>
      </c>
      <c r="D69" s="1122">
        <v>445106.30601186224</v>
      </c>
      <c r="E69" s="1122">
        <v>634853.57253514731</v>
      </c>
      <c r="G69" s="66"/>
      <c r="H69" s="65"/>
      <c r="J69" s="201"/>
      <c r="K69" s="201"/>
    </row>
    <row r="70" spans="1:11" ht="15.75" customHeight="1">
      <c r="A70" s="759">
        <v>2014</v>
      </c>
      <c r="B70" s="1126">
        <v>1332450.427740247</v>
      </c>
      <c r="C70" s="1122">
        <v>309304.81029289268</v>
      </c>
      <c r="D70" s="1122">
        <v>449320.77579513664</v>
      </c>
      <c r="E70" s="1122">
        <v>573824.8416522179</v>
      </c>
      <c r="G70" s="66"/>
      <c r="H70" s="65"/>
      <c r="J70" s="201"/>
      <c r="K70" s="201"/>
    </row>
    <row r="71" spans="1:11" s="757" customFormat="1" ht="15.75" customHeight="1">
      <c r="A71" s="759">
        <v>2015</v>
      </c>
      <c r="B71" s="1126">
        <v>1365584.5152348543</v>
      </c>
      <c r="C71" s="1122">
        <v>302682.30363883066</v>
      </c>
      <c r="D71" s="1122">
        <v>465413.22120501858</v>
      </c>
      <c r="E71" s="1122">
        <v>597488.9903910053</v>
      </c>
      <c r="G71" s="66"/>
      <c r="H71" s="65"/>
      <c r="J71" s="201"/>
      <c r="K71" s="201"/>
    </row>
    <row r="72" spans="1:11" s="787" customFormat="1" ht="15.75" customHeight="1">
      <c r="A72" s="789">
        <v>2016</v>
      </c>
      <c r="B72" s="1126">
        <v>1410431.9861124272</v>
      </c>
      <c r="C72" s="1122">
        <v>313115.57127193676</v>
      </c>
      <c r="D72" s="1122">
        <v>476934.37063831894</v>
      </c>
      <c r="E72" s="1122">
        <v>620382.0442021715</v>
      </c>
      <c r="G72" s="66"/>
      <c r="H72" s="65"/>
      <c r="J72" s="201"/>
      <c r="K72" s="201"/>
    </row>
    <row r="73" spans="1:11" s="856" customFormat="1" ht="15.75" customHeight="1">
      <c r="A73" s="944">
        <v>2017</v>
      </c>
      <c r="B73" s="1126">
        <v>1423502.2845694546</v>
      </c>
      <c r="C73" s="1122">
        <v>316572.19707816397</v>
      </c>
      <c r="D73" s="1122">
        <v>482748.9267883515</v>
      </c>
      <c r="E73" s="1122">
        <v>624181.16070293961</v>
      </c>
      <c r="G73" s="66"/>
      <c r="H73" s="65"/>
      <c r="J73" s="201"/>
      <c r="K73" s="201"/>
    </row>
    <row r="74" spans="1:11" s="943" customFormat="1" ht="15.75" customHeight="1">
      <c r="A74" s="858">
        <v>2018</v>
      </c>
      <c r="B74" s="968">
        <v>1441042.4538854768</v>
      </c>
      <c r="C74" s="983">
        <v>324900.41660471907</v>
      </c>
      <c r="D74" s="983">
        <v>473859.24967802106</v>
      </c>
      <c r="E74" s="983">
        <v>642282.78760273708</v>
      </c>
      <c r="G74" s="66"/>
      <c r="H74" s="65"/>
      <c r="J74" s="201"/>
      <c r="K74" s="201"/>
    </row>
    <row r="75" spans="1:11" s="943" customFormat="1" ht="15.75" customHeight="1">
      <c r="A75" s="960">
        <v>2019</v>
      </c>
      <c r="B75" s="968">
        <v>1481548.0994370061</v>
      </c>
      <c r="C75" s="1015">
        <v>319232.47946884861</v>
      </c>
      <c r="D75" s="1015">
        <v>479982.24924750917</v>
      </c>
      <c r="E75" s="1015">
        <v>682333.37072064821</v>
      </c>
      <c r="G75" s="66"/>
      <c r="H75" s="65"/>
      <c r="J75" s="201"/>
      <c r="K75" s="201"/>
    </row>
    <row r="76" spans="1:11" s="943" customFormat="1" ht="15.75" customHeight="1">
      <c r="A76" s="99" t="s">
        <v>160</v>
      </c>
      <c r="B76" s="1126"/>
      <c r="C76" s="1122"/>
      <c r="D76" s="1122"/>
      <c r="E76" s="1122"/>
      <c r="G76" s="66"/>
      <c r="H76" s="65"/>
      <c r="J76" s="201"/>
      <c r="K76" s="201"/>
    </row>
    <row r="77" spans="1:11" s="943" customFormat="1" ht="15.75" customHeight="1">
      <c r="A77" s="908" t="s">
        <v>469</v>
      </c>
      <c r="B77" s="1126"/>
      <c r="C77" s="1122"/>
      <c r="D77" s="1122"/>
      <c r="E77" s="1122"/>
      <c r="G77" s="66"/>
      <c r="H77" s="65"/>
      <c r="J77" s="201"/>
      <c r="K77" s="201"/>
    </row>
    <row r="78" spans="1:11" s="943" customFormat="1" ht="15.75" customHeight="1">
      <c r="A78" s="908" t="s">
        <v>470</v>
      </c>
      <c r="B78" s="1126"/>
      <c r="C78" s="1122"/>
      <c r="D78" s="1122"/>
      <c r="E78" s="1122"/>
      <c r="G78" s="66"/>
      <c r="H78" s="65"/>
      <c r="J78" s="201"/>
      <c r="K78" s="201"/>
    </row>
    <row r="79" spans="1:11" s="943" customFormat="1" ht="15.75" customHeight="1">
      <c r="A79" s="897" t="s">
        <v>750</v>
      </c>
      <c r="B79" s="513"/>
      <c r="C79" s="513"/>
      <c r="D79" s="513"/>
      <c r="E79" s="287"/>
      <c r="G79" s="66"/>
      <c r="H79" s="65"/>
      <c r="J79" s="201"/>
      <c r="K79" s="201"/>
    </row>
    <row r="80" spans="1:11" s="943" customFormat="1" ht="15.75" customHeight="1">
      <c r="B80" s="619"/>
      <c r="C80" s="619"/>
      <c r="D80" s="619"/>
      <c r="E80" s="619"/>
      <c r="G80" s="66"/>
      <c r="H80" s="65"/>
      <c r="J80" s="201"/>
      <c r="K80" s="201"/>
    </row>
    <row r="81" spans="1:11" s="943" customFormat="1" ht="15.75" customHeight="1">
      <c r="A81" s="345"/>
      <c r="B81" s="620"/>
      <c r="C81" s="621" t="s">
        <v>11</v>
      </c>
      <c r="D81" s="622"/>
      <c r="E81" s="622"/>
      <c r="G81" s="66"/>
      <c r="H81" s="65"/>
      <c r="J81" s="201"/>
      <c r="K81" s="201"/>
    </row>
    <row r="82" spans="1:11" s="943" customFormat="1" ht="15.75" customHeight="1">
      <c r="A82" s="346"/>
      <c r="B82" s="623"/>
      <c r="C82" s="1262" t="s">
        <v>468</v>
      </c>
      <c r="D82" s="1264" t="s">
        <v>10</v>
      </c>
      <c r="E82" s="1264" t="s">
        <v>485</v>
      </c>
      <c r="G82" s="66"/>
      <c r="H82" s="65"/>
      <c r="J82" s="201"/>
      <c r="K82" s="201"/>
    </row>
    <row r="83" spans="1:11" s="943" customFormat="1" ht="15.75" customHeight="1">
      <c r="A83" s="347"/>
      <c r="B83" s="627" t="s">
        <v>17</v>
      </c>
      <c r="C83" s="628"/>
      <c r="D83" s="628"/>
      <c r="E83" s="628"/>
      <c r="G83" s="66"/>
      <c r="H83" s="65"/>
      <c r="J83" s="201"/>
      <c r="K83" s="201"/>
    </row>
    <row r="84" spans="1:11" s="943" customFormat="1" ht="15.75" customHeight="1">
      <c r="A84" s="1118">
        <v>2020</v>
      </c>
      <c r="B84" s="1122">
        <v>1379580.3275563624</v>
      </c>
      <c r="C84" s="1122">
        <v>294558.60573473613</v>
      </c>
      <c r="D84" s="1122">
        <v>389882.76622538822</v>
      </c>
      <c r="E84" s="1122">
        <v>695138.95559623814</v>
      </c>
      <c r="G84" s="66"/>
      <c r="H84" s="65"/>
    </row>
    <row r="85" spans="1:11" s="943" customFormat="1" ht="15.75" customHeight="1">
      <c r="A85" s="1118">
        <v>2021</v>
      </c>
      <c r="B85" s="1122">
        <v>1391667.3701298835</v>
      </c>
      <c r="C85" s="1122">
        <v>320101.4049772466</v>
      </c>
      <c r="D85" s="1122">
        <v>390311.17523887474</v>
      </c>
      <c r="E85" s="1122">
        <v>681254.78991376213</v>
      </c>
      <c r="G85" s="66"/>
      <c r="H85" s="65"/>
    </row>
    <row r="86" spans="1:11" s="943" customFormat="1" ht="15.75" customHeight="1">
      <c r="A86" s="1118">
        <v>2022</v>
      </c>
      <c r="B86" s="1122">
        <v>1389229.0873214428</v>
      </c>
      <c r="C86" s="1122">
        <v>301738.66488614952</v>
      </c>
      <c r="D86" s="1122">
        <v>422920.23568453733</v>
      </c>
      <c r="E86" s="1122">
        <v>664570.18675075634</v>
      </c>
      <c r="G86" s="66"/>
      <c r="H86" s="65"/>
    </row>
    <row r="87" spans="1:11" ht="15.75" customHeight="1">
      <c r="A87" s="99" t="s">
        <v>160</v>
      </c>
      <c r="B87" s="303"/>
      <c r="C87" s="303"/>
      <c r="D87" s="303"/>
      <c r="E87" s="303"/>
      <c r="G87" s="257"/>
      <c r="H87" s="201"/>
    </row>
    <row r="88" spans="1:11" ht="15.75" customHeight="1">
      <c r="A88" s="105" t="s">
        <v>469</v>
      </c>
      <c r="B88" s="303"/>
      <c r="C88" s="303"/>
      <c r="D88" s="303"/>
      <c r="E88" s="303"/>
      <c r="G88" s="257"/>
      <c r="H88" s="201"/>
    </row>
    <row r="89" spans="1:11" ht="15.75" customHeight="1">
      <c r="A89" s="105" t="s">
        <v>470</v>
      </c>
      <c r="B89" s="88"/>
      <c r="C89" s="88"/>
      <c r="D89" s="88"/>
      <c r="E89" s="88"/>
      <c r="G89" s="257"/>
      <c r="H89" s="201"/>
    </row>
  </sheetData>
  <conditionalFormatting sqref="A1:GQ787">
    <cfRule type="cellIs" dxfId="161" priority="2"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3" manualBreakCount="3">
    <brk id="22" max="5" man="1"/>
    <brk id="50" max="5" man="1"/>
    <brk id="78" max="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theme="9" tint="-0.249977111117893"/>
  </sheetPr>
  <dimension ref="A1:E14"/>
  <sheetViews>
    <sheetView view="pageBreakPreview" zoomScaleNormal="100" zoomScaleSheetLayoutView="100" workbookViewId="0"/>
  </sheetViews>
  <sheetFormatPr baseColWidth="10" defaultColWidth="11.453125" defaultRowHeight="15.75" customHeight="1"/>
  <cols>
    <col min="1" max="1" width="4.26953125" style="595" customWidth="1"/>
    <col min="2" max="2" width="87.1796875" style="595" customWidth="1"/>
    <col min="3" max="3" width="37.1796875" style="595" customWidth="1"/>
    <col min="4" max="16384" width="11.453125" style="595"/>
  </cols>
  <sheetData>
    <row r="1" spans="1:5" ht="15.75" customHeight="1">
      <c r="A1" s="439" t="s">
        <v>333</v>
      </c>
      <c r="C1" s="83"/>
      <c r="D1" s="83"/>
      <c r="E1" s="83"/>
    </row>
    <row r="2" spans="1:5" ht="15.75" customHeight="1">
      <c r="B2" s="83"/>
      <c r="C2" s="83"/>
      <c r="D2" s="83"/>
      <c r="E2" s="83"/>
    </row>
    <row r="3" spans="1:5" ht="15.75" customHeight="1">
      <c r="A3" s="694">
        <v>0</v>
      </c>
      <c r="B3" s="596" t="s">
        <v>339</v>
      </c>
      <c r="C3" s="83"/>
      <c r="D3" s="83"/>
      <c r="E3" s="83"/>
    </row>
    <row r="4" spans="1:5" ht="15.75" customHeight="1">
      <c r="A4" s="694" t="s">
        <v>334</v>
      </c>
      <c r="B4" s="596" t="s">
        <v>340</v>
      </c>
      <c r="C4" s="83"/>
      <c r="D4" s="83"/>
      <c r="E4" s="83"/>
    </row>
    <row r="5" spans="1:5" ht="15.75" customHeight="1">
      <c r="A5" s="694"/>
      <c r="B5" s="596" t="s">
        <v>341</v>
      </c>
      <c r="C5" s="83"/>
      <c r="D5" s="83"/>
      <c r="E5" s="83"/>
    </row>
    <row r="6" spans="1:5" ht="15.75" customHeight="1">
      <c r="A6" s="695" t="s">
        <v>29</v>
      </c>
      <c r="B6" s="596" t="s">
        <v>342</v>
      </c>
      <c r="C6" s="83"/>
      <c r="D6" s="83"/>
      <c r="E6" s="83"/>
    </row>
    <row r="7" spans="1:5" ht="15.75" customHeight="1">
      <c r="A7" s="695" t="s">
        <v>79</v>
      </c>
      <c r="B7" s="596" t="s">
        <v>343</v>
      </c>
      <c r="C7" s="83"/>
      <c r="D7" s="83"/>
      <c r="E7" s="83"/>
    </row>
    <row r="8" spans="1:5" ht="15.75" customHeight="1">
      <c r="A8" s="694" t="s">
        <v>335</v>
      </c>
      <c r="B8" s="596" t="s">
        <v>337</v>
      </c>
      <c r="C8" s="83"/>
      <c r="D8" s="83"/>
      <c r="E8" s="83"/>
    </row>
    <row r="9" spans="1:5" ht="15.75" customHeight="1">
      <c r="A9" s="694" t="s">
        <v>336</v>
      </c>
      <c r="B9" s="596" t="s">
        <v>338</v>
      </c>
      <c r="C9" s="83"/>
      <c r="D9" s="83"/>
      <c r="E9" s="83"/>
    </row>
    <row r="10" spans="1:5" ht="15.75" customHeight="1">
      <c r="B10" s="84"/>
      <c r="C10" s="83"/>
      <c r="D10" s="83"/>
      <c r="E10" s="83"/>
    </row>
    <row r="11" spans="1:5" ht="15.75" customHeight="1">
      <c r="A11" s="84" t="s">
        <v>491</v>
      </c>
      <c r="C11" s="83"/>
      <c r="D11" s="83"/>
      <c r="E11" s="83"/>
    </row>
    <row r="12" spans="1:5" ht="15.75" customHeight="1">
      <c r="A12" s="84"/>
      <c r="C12" s="83"/>
      <c r="D12" s="83"/>
      <c r="E12" s="83"/>
    </row>
    <row r="13" spans="1:5" ht="15.75" customHeight="1">
      <c r="A13" s="84"/>
      <c r="C13" s="83"/>
      <c r="D13" s="83"/>
      <c r="E13" s="83"/>
    </row>
    <row r="14" spans="1:5" ht="15.75" customHeight="1">
      <c r="A14" s="84"/>
      <c r="C14" s="83"/>
      <c r="D14" s="83"/>
      <c r="E14" s="83"/>
    </row>
  </sheetData>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49">
    <tabColor rgb="FFEDF082"/>
  </sheetPr>
  <dimension ref="A1:P92"/>
  <sheetViews>
    <sheetView view="pageBreakPreview" zoomScaleNormal="100" zoomScaleSheetLayoutView="100" workbookViewId="0"/>
  </sheetViews>
  <sheetFormatPr baseColWidth="10" defaultColWidth="9.81640625" defaultRowHeight="15.75" customHeight="1"/>
  <cols>
    <col min="1" max="1" width="7.1796875" style="286" customWidth="1"/>
    <col min="2" max="10" width="12.81640625" style="286" customWidth="1"/>
    <col min="11" max="11" width="5.7265625" style="286" customWidth="1"/>
    <col min="12" max="13" width="9.81640625" style="286"/>
    <col min="14" max="14" width="15.54296875" style="286" customWidth="1"/>
    <col min="15" max="15" width="9.81640625" style="286"/>
    <col min="16" max="16" width="15" style="286" bestFit="1" customWidth="1"/>
    <col min="17" max="16384" width="9.81640625" style="286"/>
  </cols>
  <sheetData>
    <row r="1" spans="1:13" ht="15.75" customHeight="1">
      <c r="A1" s="442" t="s">
        <v>751</v>
      </c>
      <c r="B1" s="513"/>
      <c r="C1" s="513"/>
      <c r="D1" s="513"/>
      <c r="E1" s="287"/>
      <c r="F1" s="287"/>
      <c r="G1" s="287"/>
      <c r="H1" s="287"/>
      <c r="I1" s="287"/>
      <c r="J1" s="287"/>
      <c r="K1" s="287"/>
    </row>
    <row r="3" spans="1:13" ht="15.75" customHeight="1">
      <c r="A3" s="345"/>
      <c r="B3" s="265"/>
      <c r="C3" s="270" t="s">
        <v>11</v>
      </c>
      <c r="D3" s="269"/>
      <c r="E3" s="269"/>
      <c r="F3" s="269"/>
      <c r="G3" s="399"/>
      <c r="H3" s="399"/>
      <c r="I3" s="269"/>
      <c r="J3" s="399"/>
    </row>
    <row r="4" spans="1:13" ht="47.25" customHeight="1">
      <c r="A4" s="346"/>
      <c r="B4" s="264"/>
      <c r="C4" s="312" t="s">
        <v>35</v>
      </c>
      <c r="D4" s="312"/>
      <c r="E4" s="551" t="s">
        <v>248</v>
      </c>
      <c r="F4" s="549" t="s">
        <v>326</v>
      </c>
      <c r="G4" s="400" t="s">
        <v>480</v>
      </c>
      <c r="H4" s="321" t="s">
        <v>34</v>
      </c>
      <c r="I4" s="330" t="s">
        <v>36</v>
      </c>
      <c r="J4" s="274"/>
    </row>
    <row r="5" spans="1:13" ht="15.75" customHeight="1">
      <c r="A5" s="347"/>
      <c r="B5" s="348" t="s">
        <v>17</v>
      </c>
      <c r="C5" s="349"/>
      <c r="D5" s="349"/>
      <c r="E5" s="349"/>
      <c r="F5" s="349"/>
      <c r="G5" s="319"/>
      <c r="H5" s="349"/>
      <c r="I5" s="274"/>
      <c r="J5" s="465"/>
    </row>
    <row r="6" spans="1:13" ht="15.75" customHeight="1">
      <c r="A6" s="85">
        <v>1950</v>
      </c>
      <c r="B6" s="310">
        <v>127285</v>
      </c>
      <c r="C6" s="313">
        <v>111253</v>
      </c>
      <c r="D6" s="313"/>
      <c r="E6" s="304">
        <v>2257</v>
      </c>
      <c r="F6" s="306">
        <v>1641</v>
      </c>
      <c r="G6" s="589" t="s">
        <v>31</v>
      </c>
      <c r="H6" s="306">
        <v>12134</v>
      </c>
      <c r="I6" s="587" t="s">
        <v>31</v>
      </c>
      <c r="J6" s="588"/>
      <c r="K6" s="201"/>
      <c r="M6" s="66"/>
    </row>
    <row r="7" spans="1:13" ht="15.75" customHeight="1">
      <c r="A7" s="85">
        <v>1955</v>
      </c>
      <c r="B7" s="311">
        <v>184552</v>
      </c>
      <c r="C7" s="314">
        <v>150819</v>
      </c>
      <c r="D7" s="314"/>
      <c r="E7" s="88">
        <v>9437</v>
      </c>
      <c r="F7" s="308">
        <v>3575</v>
      </c>
      <c r="G7" s="326" t="s">
        <v>31</v>
      </c>
      <c r="H7" s="308">
        <v>20721</v>
      </c>
      <c r="I7" s="587" t="s">
        <v>31</v>
      </c>
      <c r="J7" s="588"/>
      <c r="K7" s="201"/>
      <c r="M7" s="66"/>
    </row>
    <row r="8" spans="1:13" ht="15.75" customHeight="1">
      <c r="A8" s="85">
        <v>1960</v>
      </c>
      <c r="B8" s="311">
        <v>220865</v>
      </c>
      <c r="C8" s="314">
        <v>144635</v>
      </c>
      <c r="D8" s="314"/>
      <c r="E8" s="88">
        <v>45427</v>
      </c>
      <c r="F8" s="88">
        <v>3927</v>
      </c>
      <c r="G8" s="326" t="s">
        <v>31</v>
      </c>
      <c r="H8" s="308">
        <v>26876</v>
      </c>
      <c r="I8" s="587" t="s">
        <v>31</v>
      </c>
      <c r="J8" s="588"/>
      <c r="K8" s="201"/>
      <c r="M8" s="66"/>
    </row>
    <row r="9" spans="1:13" ht="15.75" customHeight="1">
      <c r="A9" s="85">
        <v>1965</v>
      </c>
      <c r="B9" s="311">
        <v>264387</v>
      </c>
      <c r="C9" s="314">
        <v>100204</v>
      </c>
      <c r="D9" s="314"/>
      <c r="E9" s="88">
        <v>119870</v>
      </c>
      <c r="F9" s="88">
        <v>11782</v>
      </c>
      <c r="G9" s="326" t="s">
        <v>31</v>
      </c>
      <c r="H9" s="308">
        <v>32531</v>
      </c>
      <c r="I9" s="587" t="s">
        <v>31</v>
      </c>
      <c r="J9" s="588"/>
      <c r="K9" s="201"/>
      <c r="M9" s="66"/>
    </row>
    <row r="10" spans="1:13" ht="15.75" customHeight="1">
      <c r="A10" s="85">
        <v>1970</v>
      </c>
      <c r="B10" s="311">
        <v>298209</v>
      </c>
      <c r="C10" s="314">
        <v>37456</v>
      </c>
      <c r="D10" s="314"/>
      <c r="E10" s="88">
        <v>174969</v>
      </c>
      <c r="F10" s="88">
        <v>28194</v>
      </c>
      <c r="G10" s="386">
        <v>0</v>
      </c>
      <c r="H10" s="308">
        <v>56887</v>
      </c>
      <c r="I10" s="314">
        <v>703</v>
      </c>
      <c r="J10" s="588"/>
      <c r="K10" s="201"/>
      <c r="M10" s="66"/>
    </row>
    <row r="11" spans="1:13" ht="15.75" customHeight="1">
      <c r="A11" s="85">
        <v>1971</v>
      </c>
      <c r="B11" s="311">
        <v>320365.74800000002</v>
      </c>
      <c r="C11" s="314">
        <v>26904.743999999999</v>
      </c>
      <c r="D11" s="314"/>
      <c r="E11" s="88">
        <v>185842.02799999999</v>
      </c>
      <c r="F11" s="88">
        <v>41294.972000000002</v>
      </c>
      <c r="G11" s="386">
        <v>5861.6</v>
      </c>
      <c r="H11" s="308">
        <v>58703.923999999999</v>
      </c>
      <c r="I11" s="314">
        <v>1758.4560000000001</v>
      </c>
      <c r="J11" s="588"/>
      <c r="K11" s="201"/>
      <c r="M11" s="66"/>
    </row>
    <row r="12" spans="1:13" ht="15.75" customHeight="1">
      <c r="A12" s="85">
        <v>1972</v>
      </c>
      <c r="B12" s="311">
        <v>327370.36</v>
      </c>
      <c r="C12" s="314">
        <v>22449.928</v>
      </c>
      <c r="D12" s="314"/>
      <c r="E12" s="88">
        <v>191557.08799999999</v>
      </c>
      <c r="F12" s="88">
        <v>46306.64</v>
      </c>
      <c r="G12" s="386">
        <v>4953.0519999999997</v>
      </c>
      <c r="H12" s="308">
        <v>60257.248</v>
      </c>
      <c r="I12" s="314">
        <v>1846.3788</v>
      </c>
      <c r="J12" s="588"/>
      <c r="K12" s="201"/>
      <c r="M12" s="66"/>
    </row>
    <row r="13" spans="1:13" ht="15.75" customHeight="1">
      <c r="A13" s="85">
        <v>1973</v>
      </c>
      <c r="B13" s="311">
        <v>340353.804</v>
      </c>
      <c r="C13" s="314">
        <v>20398.367999999999</v>
      </c>
      <c r="D13" s="314"/>
      <c r="E13" s="88">
        <v>199499.55600000001</v>
      </c>
      <c r="F13" s="88">
        <v>49354.671999999999</v>
      </c>
      <c r="G13" s="386">
        <v>4806.5119999999997</v>
      </c>
      <c r="H13" s="308">
        <v>63774.207999999999</v>
      </c>
      <c r="I13" s="314">
        <v>2520.4536000000003</v>
      </c>
      <c r="J13" s="588"/>
      <c r="K13" s="201"/>
      <c r="M13" s="66"/>
    </row>
    <row r="14" spans="1:13" ht="15.75" customHeight="1">
      <c r="A14" s="85">
        <v>1974</v>
      </c>
      <c r="B14" s="311">
        <v>327194.51199999999</v>
      </c>
      <c r="C14" s="314">
        <v>21453.455999999998</v>
      </c>
      <c r="D14" s="314"/>
      <c r="E14" s="88">
        <v>183790.46799999999</v>
      </c>
      <c r="F14" s="88">
        <v>51083.843999999997</v>
      </c>
      <c r="G14" s="386">
        <v>4073.8119999999999</v>
      </c>
      <c r="H14" s="308">
        <v>65210.3</v>
      </c>
      <c r="I14" s="314">
        <v>1582.6104</v>
      </c>
      <c r="J14" s="588"/>
      <c r="K14" s="201"/>
      <c r="M14" s="66"/>
    </row>
    <row r="15" spans="1:13" ht="15.75" customHeight="1">
      <c r="A15" s="85">
        <v>1975</v>
      </c>
      <c r="B15" s="311">
        <v>278835</v>
      </c>
      <c r="C15" s="314">
        <v>20398</v>
      </c>
      <c r="D15" s="314"/>
      <c r="E15" s="88">
        <v>142437</v>
      </c>
      <c r="F15" s="88">
        <v>50087</v>
      </c>
      <c r="G15" s="386">
        <v>3106.6480000000001</v>
      </c>
      <c r="H15" s="308">
        <v>60755</v>
      </c>
      <c r="I15" s="314">
        <v>2051.5320000000002</v>
      </c>
      <c r="J15" s="588"/>
      <c r="K15" s="201"/>
      <c r="M15" s="66"/>
    </row>
    <row r="16" spans="1:13" ht="15.75" customHeight="1">
      <c r="A16" s="85">
        <v>1976</v>
      </c>
      <c r="B16" s="311">
        <v>306180.67599999998</v>
      </c>
      <c r="C16" s="314">
        <v>19226.047999999999</v>
      </c>
      <c r="D16" s="314"/>
      <c r="E16" s="88">
        <v>145719.37599999999</v>
      </c>
      <c r="F16" s="88">
        <v>70309.891999999993</v>
      </c>
      <c r="G16" s="386">
        <v>2930.8</v>
      </c>
      <c r="H16" s="308">
        <v>65474.072</v>
      </c>
      <c r="I16" s="314">
        <v>2520.4536000000003</v>
      </c>
      <c r="J16" s="588"/>
      <c r="K16" s="201"/>
      <c r="M16" s="66"/>
    </row>
    <row r="17" spans="1:13" ht="15.75" customHeight="1">
      <c r="A17" s="85">
        <v>1977</v>
      </c>
      <c r="B17" s="311">
        <v>304891.12400000001</v>
      </c>
      <c r="C17" s="314">
        <v>18141.651999999998</v>
      </c>
      <c r="D17" s="314"/>
      <c r="E17" s="88">
        <v>143843.66399999999</v>
      </c>
      <c r="F17" s="88">
        <v>71745.983999999997</v>
      </c>
      <c r="G17" s="386">
        <v>2491</v>
      </c>
      <c r="H17" s="308">
        <v>66206.771999999997</v>
      </c>
      <c r="I17" s="314">
        <v>2461</v>
      </c>
      <c r="J17" s="588"/>
      <c r="K17" s="201"/>
      <c r="M17" s="66"/>
    </row>
    <row r="18" spans="1:13" ht="15.75" customHeight="1">
      <c r="A18" s="85">
        <v>1978</v>
      </c>
      <c r="B18" s="311">
        <v>317757</v>
      </c>
      <c r="C18" s="314">
        <v>18171</v>
      </c>
      <c r="D18" s="314"/>
      <c r="E18" s="88">
        <v>145016</v>
      </c>
      <c r="F18" s="88">
        <v>80773</v>
      </c>
      <c r="G18" s="386">
        <v>2491</v>
      </c>
      <c r="H18" s="308">
        <v>68610</v>
      </c>
      <c r="I18" s="314">
        <v>2696</v>
      </c>
      <c r="J18" s="588"/>
      <c r="K18" s="201"/>
      <c r="M18" s="66"/>
    </row>
    <row r="19" spans="1:13" ht="15.75" customHeight="1">
      <c r="A19" s="85">
        <v>1979</v>
      </c>
      <c r="B19" s="311">
        <v>325837</v>
      </c>
      <c r="C19" s="314">
        <v>23125</v>
      </c>
      <c r="D19" s="314"/>
      <c r="E19" s="88">
        <v>139923</v>
      </c>
      <c r="F19" s="88">
        <v>85201</v>
      </c>
      <c r="G19" s="386">
        <v>2755</v>
      </c>
      <c r="H19" s="308">
        <v>72133</v>
      </c>
      <c r="I19" s="314">
        <v>2700</v>
      </c>
      <c r="J19" s="588"/>
      <c r="K19" s="201"/>
      <c r="M19" s="66"/>
    </row>
    <row r="20" spans="1:13" ht="15.75" customHeight="1">
      <c r="A20" s="99" t="s">
        <v>160</v>
      </c>
      <c r="B20" s="88"/>
      <c r="C20" s="88"/>
      <c r="D20" s="88"/>
      <c r="E20" s="88"/>
      <c r="F20" s="88"/>
      <c r="G20" s="88"/>
      <c r="H20" s="88"/>
      <c r="I20" s="308"/>
      <c r="J20" s="268"/>
      <c r="K20" s="201"/>
      <c r="M20" s="66"/>
    </row>
    <row r="21" spans="1:13" ht="15.75" customHeight="1">
      <c r="A21" s="105" t="s">
        <v>262</v>
      </c>
      <c r="B21" s="88"/>
      <c r="C21" s="88"/>
      <c r="D21" s="88"/>
      <c r="E21" s="88"/>
      <c r="F21" s="88"/>
      <c r="G21" s="88"/>
      <c r="H21" s="88"/>
      <c r="I21" s="308"/>
      <c r="J21" s="268"/>
      <c r="K21" s="201"/>
      <c r="M21" s="66"/>
    </row>
    <row r="22" spans="1:13" ht="15.75" customHeight="1">
      <c r="A22" s="105" t="s">
        <v>178</v>
      </c>
      <c r="B22" s="88"/>
      <c r="C22" s="88"/>
      <c r="D22" s="88"/>
      <c r="E22" s="88"/>
      <c r="F22" s="88"/>
      <c r="G22" s="88"/>
      <c r="H22" s="88"/>
      <c r="I22" s="308"/>
      <c r="J22" s="268"/>
      <c r="K22" s="201"/>
      <c r="M22" s="66"/>
    </row>
    <row r="23" spans="1:13" ht="15.75" customHeight="1">
      <c r="A23" s="105" t="s">
        <v>536</v>
      </c>
      <c r="B23" s="88"/>
      <c r="C23" s="88"/>
      <c r="D23" s="88"/>
      <c r="E23" s="88"/>
      <c r="F23" s="88"/>
      <c r="G23" s="88"/>
      <c r="H23" s="88"/>
      <c r="I23" s="308"/>
      <c r="J23" s="268"/>
      <c r="K23" s="201"/>
      <c r="M23" s="66"/>
    </row>
    <row r="24" spans="1:13" ht="15.75" customHeight="1">
      <c r="A24" s="442" t="s">
        <v>751</v>
      </c>
      <c r="B24" s="513"/>
      <c r="C24" s="513"/>
      <c r="D24" s="513"/>
      <c r="E24" s="287"/>
      <c r="F24" s="287"/>
      <c r="G24" s="287"/>
      <c r="H24" s="287"/>
      <c r="I24" s="287"/>
      <c r="J24" s="287"/>
      <c r="K24" s="201"/>
      <c r="M24" s="66"/>
    </row>
    <row r="25" spans="1:13" ht="15.75" customHeight="1">
      <c r="K25" s="201"/>
      <c r="M25" s="66"/>
    </row>
    <row r="26" spans="1:13" ht="15.75" customHeight="1">
      <c r="A26" s="345"/>
      <c r="B26" s="265"/>
      <c r="C26" s="270" t="s">
        <v>11</v>
      </c>
      <c r="D26" s="269"/>
      <c r="E26" s="269"/>
      <c r="F26" s="269"/>
      <c r="G26" s="399"/>
      <c r="H26" s="399"/>
      <c r="I26" s="269"/>
      <c r="J26" s="399"/>
      <c r="K26" s="201"/>
      <c r="M26" s="66"/>
    </row>
    <row r="27" spans="1:13" ht="47.25" customHeight="1">
      <c r="A27" s="346"/>
      <c r="B27" s="264"/>
      <c r="C27" s="400" t="s">
        <v>4</v>
      </c>
      <c r="D27" s="312" t="s">
        <v>3</v>
      </c>
      <c r="E27" s="584" t="s">
        <v>635</v>
      </c>
      <c r="F27" s="583" t="s">
        <v>634</v>
      </c>
      <c r="G27" s="400" t="s">
        <v>636</v>
      </c>
      <c r="H27" s="321" t="s">
        <v>34</v>
      </c>
      <c r="I27" s="1511" t="s">
        <v>36</v>
      </c>
      <c r="J27" s="1512"/>
      <c r="K27" s="201"/>
      <c r="M27" s="66"/>
    </row>
    <row r="28" spans="1:13" ht="15.75" customHeight="1">
      <c r="A28" s="347"/>
      <c r="B28" s="320" t="s">
        <v>17</v>
      </c>
      <c r="C28" s="274"/>
      <c r="D28" s="274"/>
      <c r="E28" s="274"/>
      <c r="F28" s="274"/>
      <c r="G28" s="274"/>
      <c r="H28" s="274"/>
      <c r="I28" s="274"/>
      <c r="J28" s="465"/>
      <c r="K28" s="201"/>
      <c r="M28" s="66"/>
    </row>
    <row r="29" spans="1:13" ht="14">
      <c r="A29" s="85">
        <v>1980</v>
      </c>
      <c r="B29" s="311">
        <v>325613</v>
      </c>
      <c r="C29" s="314">
        <v>25510</v>
      </c>
      <c r="D29" s="314"/>
      <c r="E29" s="88">
        <v>131687</v>
      </c>
      <c r="F29" s="88">
        <v>90633</v>
      </c>
      <c r="G29" s="386">
        <v>3048</v>
      </c>
      <c r="H29" s="308">
        <v>72610</v>
      </c>
      <c r="I29" s="314">
        <v>2125</v>
      </c>
      <c r="J29" s="588"/>
      <c r="K29" s="201"/>
      <c r="M29" s="66"/>
    </row>
    <row r="30" spans="1:13" ht="14">
      <c r="A30" s="85">
        <v>1981</v>
      </c>
      <c r="B30" s="311">
        <v>303564</v>
      </c>
      <c r="C30" s="314">
        <v>26050</v>
      </c>
      <c r="D30" s="314"/>
      <c r="E30" s="88">
        <v>113840</v>
      </c>
      <c r="F30" s="88">
        <v>86776</v>
      </c>
      <c r="G30" s="386">
        <v>1846</v>
      </c>
      <c r="H30" s="308">
        <v>72392</v>
      </c>
      <c r="I30" s="314">
        <v>2660</v>
      </c>
      <c r="J30" s="588"/>
      <c r="K30" s="201"/>
      <c r="M30" s="66"/>
    </row>
    <row r="31" spans="1:13" ht="14">
      <c r="A31" s="85">
        <v>1982</v>
      </c>
      <c r="B31" s="311">
        <v>286989</v>
      </c>
      <c r="C31" s="314">
        <v>29720</v>
      </c>
      <c r="D31" s="314"/>
      <c r="E31" s="88">
        <v>98918</v>
      </c>
      <c r="F31" s="88">
        <v>82807</v>
      </c>
      <c r="G31" s="386">
        <v>1934</v>
      </c>
      <c r="H31" s="308">
        <v>71002</v>
      </c>
      <c r="I31" s="314">
        <v>2608</v>
      </c>
      <c r="J31" s="588"/>
      <c r="K31" s="201"/>
      <c r="M31" s="66"/>
    </row>
    <row r="32" spans="1:13" ht="14">
      <c r="A32" s="85">
        <v>1983</v>
      </c>
      <c r="B32" s="311">
        <v>280041</v>
      </c>
      <c r="C32" s="314">
        <v>31777</v>
      </c>
      <c r="D32" s="314"/>
      <c r="E32" s="88">
        <v>83365</v>
      </c>
      <c r="F32" s="88">
        <v>90296</v>
      </c>
      <c r="G32" s="386">
        <v>0</v>
      </c>
      <c r="H32" s="308">
        <v>72391</v>
      </c>
      <c r="I32" s="314">
        <v>2212</v>
      </c>
      <c r="J32" s="588"/>
      <c r="K32" s="201"/>
      <c r="M32" s="66"/>
    </row>
    <row r="33" spans="1:16" ht="14">
      <c r="A33" s="85">
        <v>1984</v>
      </c>
      <c r="B33" s="311">
        <v>296745</v>
      </c>
      <c r="C33" s="314">
        <v>39011</v>
      </c>
      <c r="D33" s="314"/>
      <c r="E33" s="88">
        <v>77096</v>
      </c>
      <c r="F33" s="88">
        <v>101515</v>
      </c>
      <c r="G33" s="386">
        <v>0</v>
      </c>
      <c r="H33" s="308">
        <v>76720</v>
      </c>
      <c r="I33" s="314">
        <v>2403</v>
      </c>
      <c r="J33" s="588"/>
      <c r="K33" s="201"/>
      <c r="M33" s="66"/>
    </row>
    <row r="34" spans="1:16" ht="14">
      <c r="A34" s="85">
        <v>1985</v>
      </c>
      <c r="B34" s="311">
        <v>294241</v>
      </c>
      <c r="C34" s="314">
        <v>38906</v>
      </c>
      <c r="D34" s="314"/>
      <c r="E34" s="88">
        <v>68327</v>
      </c>
      <c r="F34" s="88">
        <v>105211</v>
      </c>
      <c r="G34" s="386">
        <v>0</v>
      </c>
      <c r="H34" s="308">
        <v>79218</v>
      </c>
      <c r="I34" s="314">
        <v>2579</v>
      </c>
      <c r="J34" s="588"/>
      <c r="K34" s="201"/>
      <c r="M34" s="66"/>
    </row>
    <row r="35" spans="1:16" ht="14">
      <c r="A35" s="85">
        <v>1986</v>
      </c>
      <c r="B35" s="311">
        <v>296046</v>
      </c>
      <c r="C35" s="314">
        <v>29733</v>
      </c>
      <c r="D35" s="314"/>
      <c r="E35" s="88">
        <v>69460</v>
      </c>
      <c r="F35" s="88">
        <v>114527</v>
      </c>
      <c r="G35" s="386">
        <v>0</v>
      </c>
      <c r="H35" s="308">
        <v>80128</v>
      </c>
      <c r="I35" s="314">
        <v>2198</v>
      </c>
      <c r="J35" s="588"/>
      <c r="K35" s="201"/>
      <c r="M35" s="66"/>
    </row>
    <row r="36" spans="1:16" ht="14">
      <c r="A36" s="85">
        <v>1987</v>
      </c>
      <c r="B36" s="311">
        <v>289578</v>
      </c>
      <c r="C36" s="314">
        <v>28301</v>
      </c>
      <c r="D36" s="314"/>
      <c r="E36" s="88">
        <v>64807</v>
      </c>
      <c r="F36" s="88">
        <v>110972</v>
      </c>
      <c r="G36" s="386">
        <v>0</v>
      </c>
      <c r="H36" s="308">
        <v>81864</v>
      </c>
      <c r="I36" s="314">
        <v>3634</v>
      </c>
      <c r="J36" s="588"/>
      <c r="K36" s="201"/>
      <c r="M36" s="66"/>
    </row>
    <row r="37" spans="1:16" ht="14">
      <c r="A37" s="85">
        <v>1988</v>
      </c>
      <c r="B37" s="311">
        <v>289156</v>
      </c>
      <c r="C37" s="314">
        <v>29880</v>
      </c>
      <c r="D37" s="314"/>
      <c r="E37" s="88">
        <v>54381</v>
      </c>
      <c r="F37" s="88">
        <v>113910</v>
      </c>
      <c r="G37" s="386">
        <v>0</v>
      </c>
      <c r="H37" s="308">
        <v>87674</v>
      </c>
      <c r="I37" s="314">
        <v>3311</v>
      </c>
      <c r="J37" s="588"/>
      <c r="K37" s="201"/>
      <c r="M37" s="66"/>
    </row>
    <row r="38" spans="1:16" s="619" customFormat="1" ht="14">
      <c r="A38" s="953">
        <v>1989</v>
      </c>
      <c r="B38" s="1112">
        <v>305597</v>
      </c>
      <c r="C38" s="314">
        <v>33048</v>
      </c>
      <c r="D38" s="314"/>
      <c r="E38" s="1122">
        <v>51326</v>
      </c>
      <c r="F38" s="1122">
        <v>125276</v>
      </c>
      <c r="G38" s="945">
        <v>0</v>
      </c>
      <c r="H38" s="1117">
        <v>92668</v>
      </c>
      <c r="I38" s="314">
        <v>3279</v>
      </c>
      <c r="J38" s="1160"/>
      <c r="K38" s="201"/>
      <c r="M38" s="66"/>
    </row>
    <row r="39" spans="1:16" ht="14">
      <c r="A39" s="85">
        <v>1990</v>
      </c>
      <c r="B39" s="987">
        <v>294649</v>
      </c>
      <c r="C39" s="983">
        <v>20654</v>
      </c>
      <c r="D39" s="983">
        <v>5325</v>
      </c>
      <c r="E39" s="983">
        <v>56626</v>
      </c>
      <c r="F39" s="983">
        <v>116408</v>
      </c>
      <c r="G39" s="983">
        <v>0</v>
      </c>
      <c r="H39" s="959">
        <v>92178</v>
      </c>
      <c r="I39" s="1509">
        <v>3458</v>
      </c>
      <c r="J39" s="1509"/>
      <c r="K39" s="201"/>
      <c r="M39" s="66"/>
      <c r="N39" s="991"/>
    </row>
    <row r="40" spans="1:16" ht="14">
      <c r="A40" s="85">
        <v>1991</v>
      </c>
      <c r="B40" s="987">
        <v>304535</v>
      </c>
      <c r="C40" s="983">
        <v>17698</v>
      </c>
      <c r="D40" s="983">
        <v>6187</v>
      </c>
      <c r="E40" s="983">
        <v>61639</v>
      </c>
      <c r="F40" s="983">
        <v>118947</v>
      </c>
      <c r="G40" s="983">
        <v>0</v>
      </c>
      <c r="H40" s="959">
        <v>95249</v>
      </c>
      <c r="I40" s="1509">
        <v>4815</v>
      </c>
      <c r="J40" s="1509"/>
      <c r="K40" s="201"/>
      <c r="M40" s="66"/>
      <c r="N40" s="991"/>
    </row>
    <row r="41" spans="1:16" ht="14">
      <c r="A41" s="85">
        <v>1992</v>
      </c>
      <c r="B41" s="987">
        <v>305356</v>
      </c>
      <c r="C41" s="983">
        <v>19423</v>
      </c>
      <c r="D41" s="983">
        <v>6147.0471889999999</v>
      </c>
      <c r="E41" s="983">
        <v>58224</v>
      </c>
      <c r="F41" s="983">
        <v>120709</v>
      </c>
      <c r="G41" s="983">
        <v>767</v>
      </c>
      <c r="H41" s="959">
        <v>95390</v>
      </c>
      <c r="I41" s="1509">
        <v>4696</v>
      </c>
      <c r="J41" s="1509"/>
      <c r="K41" s="201"/>
      <c r="M41" s="66"/>
      <c r="N41" s="991"/>
    </row>
    <row r="42" spans="1:16" ht="14">
      <c r="A42" s="85">
        <v>1993</v>
      </c>
      <c r="B42" s="987">
        <v>300031</v>
      </c>
      <c r="C42" s="983">
        <v>17577</v>
      </c>
      <c r="D42" s="983">
        <v>5599.4202000000005</v>
      </c>
      <c r="E42" s="983">
        <v>55581</v>
      </c>
      <c r="F42" s="983">
        <v>123673</v>
      </c>
      <c r="G42" s="983">
        <v>483</v>
      </c>
      <c r="H42" s="959">
        <v>91267</v>
      </c>
      <c r="I42" s="1509">
        <v>5850</v>
      </c>
      <c r="J42" s="1509"/>
      <c r="K42" s="201"/>
      <c r="M42" s="66"/>
      <c r="N42" s="991"/>
    </row>
    <row r="43" spans="1:16" ht="14">
      <c r="A43" s="85">
        <v>1994</v>
      </c>
      <c r="B43" s="1018">
        <v>298237</v>
      </c>
      <c r="C43" s="1015">
        <v>18264</v>
      </c>
      <c r="D43" s="1015">
        <v>5646.4879999999994</v>
      </c>
      <c r="E43" s="1015">
        <v>53287</v>
      </c>
      <c r="F43" s="983">
        <v>121497</v>
      </c>
      <c r="G43" s="983">
        <v>365</v>
      </c>
      <c r="H43" s="959">
        <v>92977</v>
      </c>
      <c r="I43" s="1509">
        <v>6204</v>
      </c>
      <c r="J43" s="1509"/>
      <c r="K43" s="201"/>
      <c r="M43" s="66"/>
      <c r="N43" s="991"/>
    </row>
    <row r="44" spans="1:16" ht="14">
      <c r="A44" s="85">
        <v>1995</v>
      </c>
      <c r="B44" s="1018">
        <v>270504</v>
      </c>
      <c r="C44" s="1015">
        <v>18070</v>
      </c>
      <c r="D44" s="1015">
        <v>3240.7440000000001</v>
      </c>
      <c r="E44" s="1015">
        <v>52800</v>
      </c>
      <c r="F44" s="983">
        <v>85622</v>
      </c>
      <c r="G44" s="983">
        <v>6198</v>
      </c>
      <c r="H44" s="959">
        <v>97819</v>
      </c>
      <c r="I44" s="1509">
        <v>6754</v>
      </c>
      <c r="J44" s="1509"/>
      <c r="K44" s="201"/>
      <c r="M44" s="66"/>
      <c r="N44" s="991"/>
    </row>
    <row r="45" spans="1:16" ht="14">
      <c r="A45" s="85">
        <v>1996</v>
      </c>
      <c r="B45" s="1018">
        <v>265297</v>
      </c>
      <c r="C45" s="1015">
        <v>16673</v>
      </c>
      <c r="D45" s="1015">
        <v>3099.15</v>
      </c>
      <c r="E45" s="1015">
        <v>52295</v>
      </c>
      <c r="F45" s="983">
        <v>88741</v>
      </c>
      <c r="G45" s="983">
        <v>6207</v>
      </c>
      <c r="H45" s="959">
        <v>91190</v>
      </c>
      <c r="I45" s="1509">
        <v>7092</v>
      </c>
      <c r="J45" s="1509"/>
      <c r="K45" s="201"/>
      <c r="M45" s="66"/>
      <c r="N45" s="991"/>
    </row>
    <row r="46" spans="1:16" ht="14">
      <c r="A46" s="85">
        <v>1997</v>
      </c>
      <c r="B46" s="1018">
        <v>262261</v>
      </c>
      <c r="C46" s="1015">
        <v>17336</v>
      </c>
      <c r="D46" s="1015">
        <v>3122.8775692999998</v>
      </c>
      <c r="E46" s="1015">
        <v>44676</v>
      </c>
      <c r="F46" s="983">
        <v>92583</v>
      </c>
      <c r="G46" s="983">
        <v>5787</v>
      </c>
      <c r="H46" s="959">
        <v>93004</v>
      </c>
      <c r="I46" s="1509">
        <v>5754</v>
      </c>
      <c r="J46" s="1509"/>
      <c r="K46" s="201"/>
      <c r="M46" s="66"/>
      <c r="N46" s="991"/>
    </row>
    <row r="47" spans="1:16" ht="14">
      <c r="A47" s="85">
        <v>1998</v>
      </c>
      <c r="B47" s="1018">
        <v>264865.31306901725</v>
      </c>
      <c r="C47" s="1015">
        <v>16886.677486364999</v>
      </c>
      <c r="D47" s="1015">
        <v>2918.4817090000006</v>
      </c>
      <c r="E47" s="1015">
        <v>46997.583500539193</v>
      </c>
      <c r="F47" s="983">
        <v>90794.184346113077</v>
      </c>
      <c r="G47" s="983">
        <v>5820.48</v>
      </c>
      <c r="H47" s="959">
        <v>95567.778432000006</v>
      </c>
      <c r="I47" s="1509">
        <v>5880.12</v>
      </c>
      <c r="J47" s="1509"/>
      <c r="K47" s="201"/>
      <c r="M47" s="66"/>
      <c r="N47" s="991"/>
      <c r="P47" s="1025"/>
    </row>
    <row r="48" spans="1:16" ht="14">
      <c r="A48" s="85">
        <v>1999</v>
      </c>
      <c r="B48" s="987">
        <v>261061.1313781935</v>
      </c>
      <c r="C48" s="983">
        <v>14502.217507844416</v>
      </c>
      <c r="D48" s="983">
        <v>2689.5347380000003</v>
      </c>
      <c r="E48" s="983">
        <v>38761.582037</v>
      </c>
      <c r="F48" s="983">
        <v>96731.608446529353</v>
      </c>
      <c r="G48" s="983">
        <v>5820.48</v>
      </c>
      <c r="H48" s="959">
        <v>96499.204848000008</v>
      </c>
      <c r="I48" s="1509">
        <v>6056.44</v>
      </c>
      <c r="J48" s="1509"/>
      <c r="K48" s="201"/>
      <c r="M48" s="66"/>
      <c r="N48" s="991"/>
      <c r="P48" s="1025"/>
    </row>
    <row r="49" spans="1:14" ht="15.75" customHeight="1">
      <c r="A49" s="99" t="s">
        <v>160</v>
      </c>
      <c r="B49" s="311"/>
      <c r="C49" s="88"/>
      <c r="D49" s="88"/>
      <c r="E49" s="88"/>
      <c r="F49" s="88"/>
      <c r="G49" s="88"/>
      <c r="H49" s="308"/>
      <c r="I49" s="308"/>
      <c r="J49" s="308"/>
      <c r="K49" s="201"/>
      <c r="M49" s="257"/>
    </row>
    <row r="50" spans="1:14" ht="15.75" customHeight="1">
      <c r="A50" s="105" t="s">
        <v>469</v>
      </c>
      <c r="B50" s="311"/>
      <c r="C50" s="88"/>
      <c r="D50" s="88"/>
      <c r="E50" s="88"/>
      <c r="F50" s="88"/>
      <c r="G50" s="88"/>
      <c r="H50" s="308"/>
      <c r="I50" s="308"/>
      <c r="J50" s="308"/>
      <c r="K50" s="201"/>
      <c r="M50" s="257"/>
    </row>
    <row r="51" spans="1:14" s="887" customFormat="1" ht="15.75" customHeight="1">
      <c r="A51" s="105" t="s">
        <v>637</v>
      </c>
      <c r="B51" s="889"/>
      <c r="C51" s="886"/>
      <c r="D51" s="886"/>
      <c r="E51" s="886"/>
      <c r="F51" s="886"/>
      <c r="G51" s="886"/>
      <c r="H51" s="888"/>
      <c r="I51" s="888"/>
      <c r="J51" s="888"/>
      <c r="K51" s="201"/>
      <c r="M51" s="257"/>
    </row>
    <row r="52" spans="1:14" s="887" customFormat="1" ht="15.75" customHeight="1">
      <c r="A52" s="892" t="s">
        <v>638</v>
      </c>
      <c r="B52" s="889"/>
      <c r="C52" s="886"/>
      <c r="D52" s="886"/>
      <c r="E52" s="886"/>
      <c r="F52" s="886"/>
      <c r="G52" s="886"/>
      <c r="H52" s="888"/>
      <c r="I52" s="888"/>
      <c r="J52" s="888"/>
      <c r="K52" s="201"/>
      <c r="M52" s="257"/>
    </row>
    <row r="53" spans="1:14" ht="15.75" customHeight="1">
      <c r="A53" s="892" t="s">
        <v>639</v>
      </c>
      <c r="B53" s="311"/>
      <c r="C53" s="88"/>
      <c r="D53" s="88"/>
      <c r="E53" s="88"/>
      <c r="F53" s="88"/>
      <c r="G53" s="88"/>
      <c r="H53" s="308"/>
      <c r="I53" s="308"/>
      <c r="J53" s="308"/>
      <c r="K53" s="201"/>
      <c r="M53" s="257"/>
    </row>
    <row r="54" spans="1:14" ht="15.75" customHeight="1">
      <c r="A54" s="442" t="s">
        <v>751</v>
      </c>
      <c r="B54" s="513"/>
      <c r="C54" s="513"/>
      <c r="D54" s="513"/>
      <c r="E54" s="287"/>
      <c r="F54" s="287"/>
      <c r="G54" s="287"/>
      <c r="H54" s="287"/>
      <c r="I54" s="287"/>
      <c r="J54" s="558"/>
      <c r="K54" s="201"/>
      <c r="M54" s="257"/>
    </row>
    <row r="55" spans="1:14" ht="15.75" customHeight="1">
      <c r="J55" s="558"/>
      <c r="K55" s="201"/>
      <c r="M55" s="257"/>
    </row>
    <row r="56" spans="1:14" ht="15.75" customHeight="1">
      <c r="A56" s="345"/>
      <c r="B56" s="265"/>
      <c r="C56" s="270" t="s">
        <v>11</v>
      </c>
      <c r="D56" s="269"/>
      <c r="E56" s="269"/>
      <c r="F56" s="269"/>
      <c r="G56" s="399"/>
      <c r="H56" s="399"/>
      <c r="I56" s="269"/>
      <c r="J56" s="269"/>
      <c r="K56" s="201"/>
      <c r="M56" s="257"/>
    </row>
    <row r="57" spans="1:14" ht="47.25" customHeight="1">
      <c r="A57" s="346"/>
      <c r="B57" s="264"/>
      <c r="C57" s="400" t="s">
        <v>4</v>
      </c>
      <c r="D57" s="312" t="s">
        <v>3</v>
      </c>
      <c r="E57" s="666" t="s">
        <v>635</v>
      </c>
      <c r="F57" s="665" t="s">
        <v>2</v>
      </c>
      <c r="G57" s="400" t="s">
        <v>1</v>
      </c>
      <c r="H57" s="321" t="s">
        <v>34</v>
      </c>
      <c r="I57" s="665" t="s">
        <v>36</v>
      </c>
      <c r="J57" s="665" t="s">
        <v>19</v>
      </c>
      <c r="K57" s="201"/>
      <c r="M57" s="257"/>
    </row>
    <row r="58" spans="1:14" ht="15.75" customHeight="1">
      <c r="A58" s="347"/>
      <c r="B58" s="320" t="s">
        <v>17</v>
      </c>
      <c r="C58" s="274"/>
      <c r="D58" s="274"/>
      <c r="E58" s="274"/>
      <c r="F58" s="274"/>
      <c r="G58" s="274"/>
      <c r="H58" s="274"/>
      <c r="I58" s="274"/>
      <c r="J58" s="274"/>
      <c r="K58" s="201"/>
      <c r="M58" s="257"/>
    </row>
    <row r="59" spans="1:14" ht="15.75" customHeight="1">
      <c r="A59" s="85">
        <v>2000</v>
      </c>
      <c r="B59" s="311">
        <v>271660.70665375877</v>
      </c>
      <c r="C59" s="88">
        <v>18198.815069411547</v>
      </c>
      <c r="D59" s="88">
        <v>2450.27768293075</v>
      </c>
      <c r="E59" s="88">
        <v>36351.298081999994</v>
      </c>
      <c r="F59" s="88">
        <v>99563.261899416466</v>
      </c>
      <c r="G59" s="88">
        <v>5888.16</v>
      </c>
      <c r="H59" s="308">
        <v>102938.89391999999</v>
      </c>
      <c r="I59" s="308">
        <v>6270</v>
      </c>
      <c r="J59" s="308">
        <v>0</v>
      </c>
      <c r="M59" s="66"/>
      <c r="N59" s="991"/>
    </row>
    <row r="60" spans="1:14" ht="15.75" customHeight="1">
      <c r="A60" s="85">
        <v>2001</v>
      </c>
      <c r="B60" s="311">
        <v>264135.74318772869</v>
      </c>
      <c r="C60" s="88">
        <v>15822.622214916073</v>
      </c>
      <c r="D60" s="88">
        <v>2239.6967079617102</v>
      </c>
      <c r="E60" s="88">
        <v>37696.612000000001</v>
      </c>
      <c r="F60" s="88">
        <v>93324.93527245408</v>
      </c>
      <c r="G60" s="88">
        <v>5888.16</v>
      </c>
      <c r="H60" s="308">
        <v>102382.61623200001</v>
      </c>
      <c r="I60" s="308">
        <v>6781.1</v>
      </c>
      <c r="J60" s="308">
        <v>0</v>
      </c>
      <c r="M60" s="66"/>
      <c r="N60" s="991"/>
    </row>
    <row r="61" spans="1:14" ht="15.75" customHeight="1">
      <c r="A61" s="85">
        <v>2002</v>
      </c>
      <c r="B61" s="311">
        <v>254477.09905111374</v>
      </c>
      <c r="C61" s="88">
        <v>14369.828352643075</v>
      </c>
      <c r="D61" s="88">
        <v>1971.0803960000001</v>
      </c>
      <c r="E61" s="88">
        <v>31582.837533000002</v>
      </c>
      <c r="F61" s="88">
        <v>92609.003121503367</v>
      </c>
      <c r="G61" s="88">
        <v>5888.16</v>
      </c>
      <c r="H61" s="308">
        <v>101159.18884800002</v>
      </c>
      <c r="I61" s="308">
        <v>6897</v>
      </c>
      <c r="J61" s="629">
        <v>0</v>
      </c>
      <c r="M61" s="66"/>
      <c r="N61" s="991"/>
    </row>
    <row r="62" spans="1:14" ht="15.75" customHeight="1">
      <c r="A62" s="85">
        <v>2003</v>
      </c>
      <c r="B62" s="987">
        <v>270856.04438600637</v>
      </c>
      <c r="C62" s="983">
        <v>11212.974</v>
      </c>
      <c r="D62" s="983">
        <v>1613.6015399999999</v>
      </c>
      <c r="E62" s="983">
        <v>35054.495999999999</v>
      </c>
      <c r="F62" s="983">
        <v>95400.891186006367</v>
      </c>
      <c r="G62" s="983">
        <v>10038.772999999999</v>
      </c>
      <c r="H62" s="959">
        <v>107179.56719999999</v>
      </c>
      <c r="I62" s="959">
        <v>10355.741</v>
      </c>
      <c r="J62" s="959">
        <v>0</v>
      </c>
      <c r="M62" s="66"/>
      <c r="N62" s="991"/>
    </row>
    <row r="63" spans="1:14" ht="15.75" customHeight="1">
      <c r="A63" s="85">
        <v>2004</v>
      </c>
      <c r="B63" s="311">
        <v>288841.25555098715</v>
      </c>
      <c r="C63" s="88">
        <v>10070.647317000001</v>
      </c>
      <c r="D63" s="88">
        <v>2397.9844458000002</v>
      </c>
      <c r="E63" s="88">
        <v>31140.627244999996</v>
      </c>
      <c r="F63" s="88">
        <v>104553.34758898716</v>
      </c>
      <c r="G63" s="88">
        <v>13727.81</v>
      </c>
      <c r="H63" s="308">
        <v>111321.2844</v>
      </c>
      <c r="I63" s="308">
        <v>11106.57</v>
      </c>
      <c r="J63" s="308">
        <v>4522.9849999999997</v>
      </c>
      <c r="M63" s="66"/>
      <c r="N63" s="991"/>
    </row>
    <row r="64" spans="1:14" ht="15.75" customHeight="1">
      <c r="A64" s="85">
        <v>2005</v>
      </c>
      <c r="B64" s="311">
        <v>288608.52517065022</v>
      </c>
      <c r="C64" s="88">
        <v>6383.4914422063393</v>
      </c>
      <c r="D64" s="88">
        <v>2946.1418000000003</v>
      </c>
      <c r="E64" s="88">
        <v>26284.296544989331</v>
      </c>
      <c r="F64" s="88">
        <v>100575.88939115634</v>
      </c>
      <c r="G64" s="88">
        <v>18781.865320298151</v>
      </c>
      <c r="H64" s="308">
        <v>115954.47853200002</v>
      </c>
      <c r="I64" s="308">
        <v>12972.328660000001</v>
      </c>
      <c r="J64" s="308">
        <v>4710.0334799999991</v>
      </c>
      <c r="M64" s="66"/>
      <c r="N64" s="991"/>
    </row>
    <row r="65" spans="1:14" ht="15.75" customHeight="1">
      <c r="A65" s="85">
        <v>2006</v>
      </c>
      <c r="B65" s="311">
        <v>295530.7978282292</v>
      </c>
      <c r="C65" s="88">
        <v>9161.9378575923965</v>
      </c>
      <c r="D65" s="88">
        <v>2888.9913200000001</v>
      </c>
      <c r="E65" s="88">
        <v>34722.117825141933</v>
      </c>
      <c r="F65" s="88">
        <v>96614.930204201373</v>
      </c>
      <c r="G65" s="88">
        <v>16592.400155293519</v>
      </c>
      <c r="H65" s="308">
        <v>117014.33127600001</v>
      </c>
      <c r="I65" s="308">
        <v>13445.516880000001</v>
      </c>
      <c r="J65" s="308">
        <v>5090.5723099999996</v>
      </c>
      <c r="M65" s="66"/>
      <c r="N65" s="991"/>
    </row>
    <row r="66" spans="1:14" ht="15.75" customHeight="1">
      <c r="A66" s="85">
        <v>2007</v>
      </c>
      <c r="B66" s="311">
        <v>308838.41175656096</v>
      </c>
      <c r="C66" s="88">
        <v>10172.9440069579</v>
      </c>
      <c r="D66" s="88">
        <v>3759.9047099999998</v>
      </c>
      <c r="E66" s="88">
        <v>32451.823211595525</v>
      </c>
      <c r="F66" s="88">
        <v>102832.22415648215</v>
      </c>
      <c r="G66" s="88">
        <v>22182.83954331126</v>
      </c>
      <c r="H66" s="308">
        <v>119128.4451</v>
      </c>
      <c r="I66" s="308">
        <v>12101.65482</v>
      </c>
      <c r="J66" s="308">
        <v>6208.8127282141768</v>
      </c>
      <c r="M66" s="66"/>
      <c r="N66" s="991"/>
    </row>
    <row r="67" spans="1:14" ht="15.75" customHeight="1">
      <c r="A67" s="85">
        <v>2008</v>
      </c>
      <c r="B67" s="311">
        <v>291845.42627310369</v>
      </c>
      <c r="C67" s="88">
        <v>11376.912789624297</v>
      </c>
      <c r="D67" s="88">
        <v>3241.3805500000003</v>
      </c>
      <c r="E67" s="88">
        <v>26581.683325973849</v>
      </c>
      <c r="F67" s="88">
        <v>96863.404997630467</v>
      </c>
      <c r="G67" s="88">
        <v>11874.217157875071</v>
      </c>
      <c r="H67" s="308">
        <v>123833.296764</v>
      </c>
      <c r="I67" s="308">
        <v>10818.083680000002</v>
      </c>
      <c r="J67" s="308">
        <v>7256.2806920000012</v>
      </c>
      <c r="M67" s="66"/>
      <c r="N67" s="991"/>
    </row>
    <row r="68" spans="1:14" ht="15.75" customHeight="1">
      <c r="A68" s="85">
        <v>2009</v>
      </c>
      <c r="B68" s="311">
        <v>273461.71470349823</v>
      </c>
      <c r="C68" s="88">
        <v>9773.6185356112073</v>
      </c>
      <c r="D68" s="88">
        <v>2237.5615150000003</v>
      </c>
      <c r="E68" s="88">
        <v>20783.327926102298</v>
      </c>
      <c r="F68" s="88">
        <v>92458.545880585589</v>
      </c>
      <c r="G68" s="88">
        <v>12365.722079237967</v>
      </c>
      <c r="H68" s="308">
        <v>115674.86764799998</v>
      </c>
      <c r="I68" s="308">
        <v>10607.108749999999</v>
      </c>
      <c r="J68" s="308">
        <v>9560.9623689611763</v>
      </c>
      <c r="M68" s="66"/>
      <c r="N68" s="991"/>
    </row>
    <row r="69" spans="1:14" ht="15.75" customHeight="1">
      <c r="A69" s="85">
        <v>2010</v>
      </c>
      <c r="B69" s="311">
        <v>312384.32441718591</v>
      </c>
      <c r="C69" s="725">
        <v>9778.4820435077581</v>
      </c>
      <c r="D69" s="725">
        <v>4656.6798120000003</v>
      </c>
      <c r="E69" s="725">
        <v>27047.883943733363</v>
      </c>
      <c r="F69" s="725">
        <v>105321.98467435209</v>
      </c>
      <c r="G69" s="725">
        <v>20992.482695357161</v>
      </c>
      <c r="H69" s="729">
        <v>121173.75079199998</v>
      </c>
      <c r="I69" s="729">
        <v>14745.575560000001</v>
      </c>
      <c r="J69" s="729">
        <v>8667.1975612355145</v>
      </c>
      <c r="M69" s="66"/>
      <c r="N69" s="991"/>
    </row>
    <row r="70" spans="1:14" ht="15.75" customHeight="1">
      <c r="A70" s="85">
        <v>2011</v>
      </c>
      <c r="B70" s="707">
        <v>321875.6071469083</v>
      </c>
      <c r="C70" s="725">
        <v>10910.142317362785</v>
      </c>
      <c r="D70" s="725">
        <v>5541.3884380000009</v>
      </c>
      <c r="E70" s="725">
        <v>22101.920802442251</v>
      </c>
      <c r="F70" s="725">
        <v>108677.55889102649</v>
      </c>
      <c r="G70" s="725">
        <v>27182.89537743383</v>
      </c>
      <c r="H70" s="725">
        <v>124275.18211199999</v>
      </c>
      <c r="I70" s="725">
        <v>14768.386390000005</v>
      </c>
      <c r="J70" s="729">
        <v>8417.7689986429523</v>
      </c>
      <c r="M70" s="66"/>
      <c r="N70" s="991"/>
    </row>
    <row r="71" spans="1:14" ht="15.75" customHeight="1">
      <c r="A71" s="309">
        <v>2012</v>
      </c>
      <c r="B71" s="707">
        <v>325027.02915807534</v>
      </c>
      <c r="C71" s="725">
        <v>10266.240749062339</v>
      </c>
      <c r="D71" s="725">
        <v>5195.3642739999996</v>
      </c>
      <c r="E71" s="725">
        <v>19540.51099563434</v>
      </c>
      <c r="F71" s="725">
        <v>109089.78430419436</v>
      </c>
      <c r="G71" s="725">
        <v>32009.539267173477</v>
      </c>
      <c r="H71" s="725">
        <v>120019.266756</v>
      </c>
      <c r="I71" s="725">
        <v>15932.1916</v>
      </c>
      <c r="J71" s="729">
        <v>12974.131212010696</v>
      </c>
      <c r="M71" s="66"/>
      <c r="N71" s="991"/>
    </row>
    <row r="72" spans="1:14" ht="15.75" customHeight="1">
      <c r="A72" s="706">
        <v>2013</v>
      </c>
      <c r="B72" s="1112">
        <v>319147.67214111239</v>
      </c>
      <c r="C72" s="1122">
        <v>8736.7100356079955</v>
      </c>
      <c r="D72" s="1122">
        <v>5443.6401739999992</v>
      </c>
      <c r="E72" s="1122">
        <v>13824.291615011922</v>
      </c>
      <c r="F72" s="1122">
        <v>111038.81898470953</v>
      </c>
      <c r="G72" s="1122">
        <v>25124.136870810202</v>
      </c>
      <c r="H72" s="1122">
        <v>119798.62959600001</v>
      </c>
      <c r="I72" s="1122">
        <v>19092.163659999998</v>
      </c>
      <c r="J72" s="1117">
        <v>16089.307049972662</v>
      </c>
      <c r="M72" s="66"/>
      <c r="N72" s="991"/>
    </row>
    <row r="73" spans="1:14" ht="15.75" customHeight="1">
      <c r="A73" s="706">
        <v>2014</v>
      </c>
      <c r="B73" s="1112">
        <v>309304.81029289268</v>
      </c>
      <c r="C73" s="1122">
        <v>9209.7885800000004</v>
      </c>
      <c r="D73" s="1122">
        <v>5168.5087709999998</v>
      </c>
      <c r="E73" s="1122">
        <v>12441.951947784606</v>
      </c>
      <c r="F73" s="1122">
        <v>107477.29251999999</v>
      </c>
      <c r="G73" s="1122">
        <v>24923.413785708093</v>
      </c>
      <c r="H73" s="1122">
        <v>119883.01974840001</v>
      </c>
      <c r="I73" s="1122">
        <v>13159.952329999998</v>
      </c>
      <c r="J73" s="1117">
        <v>17040.882610000001</v>
      </c>
      <c r="M73" s="66"/>
      <c r="N73" s="991"/>
    </row>
    <row r="74" spans="1:14" s="757" customFormat="1" ht="15.75" customHeight="1">
      <c r="A74" s="759">
        <v>2015</v>
      </c>
      <c r="B74" s="1112">
        <v>302682.30363883066</v>
      </c>
      <c r="C74" s="1122">
        <v>8341.4704679999995</v>
      </c>
      <c r="D74" s="1122">
        <v>4930.539006</v>
      </c>
      <c r="E74" s="1122">
        <v>12596.392747712714</v>
      </c>
      <c r="F74" s="1122">
        <v>107088.18871</v>
      </c>
      <c r="G74" s="1122">
        <v>20576.189625518018</v>
      </c>
      <c r="H74" s="1122">
        <v>121619.34290159999</v>
      </c>
      <c r="I74" s="1122">
        <v>11403.56552</v>
      </c>
      <c r="J74" s="1117">
        <v>16126.614659999999</v>
      </c>
      <c r="M74" s="66"/>
      <c r="N74" s="991"/>
    </row>
    <row r="75" spans="1:14" s="787" customFormat="1" ht="15.75" customHeight="1">
      <c r="A75" s="789">
        <v>2016</v>
      </c>
      <c r="B75" s="1112">
        <v>313115.57127193676</v>
      </c>
      <c r="C75" s="1122">
        <v>7454.89948</v>
      </c>
      <c r="D75" s="1122">
        <v>6233.6082880000004</v>
      </c>
      <c r="E75" s="1122">
        <v>13481.950481208954</v>
      </c>
      <c r="F75" s="1122">
        <v>111807.83642000001</v>
      </c>
      <c r="G75" s="1122">
        <v>21789.268591127828</v>
      </c>
      <c r="H75" s="1122">
        <v>122620.86992160001</v>
      </c>
      <c r="I75" s="1122">
        <v>12693.671330000001</v>
      </c>
      <c r="J75" s="1117">
        <v>17033.466759999999</v>
      </c>
      <c r="M75" s="66"/>
      <c r="N75" s="991"/>
    </row>
    <row r="76" spans="1:14" s="856" customFormat="1" ht="15.75" customHeight="1">
      <c r="A76" s="858">
        <v>2017</v>
      </c>
      <c r="B76" s="1112">
        <v>316572.19707816397</v>
      </c>
      <c r="C76" s="1122">
        <v>7580.6100699999997</v>
      </c>
      <c r="D76" s="1122">
        <v>7075.7331235400006</v>
      </c>
      <c r="E76" s="1122">
        <v>12150.688684050434</v>
      </c>
      <c r="F76" s="1122">
        <v>115741.21028999997</v>
      </c>
      <c r="G76" s="1122">
        <v>21423.145570773573</v>
      </c>
      <c r="H76" s="1122">
        <v>123332.79949559999</v>
      </c>
      <c r="I76" s="1122">
        <v>12640.367360000002</v>
      </c>
      <c r="J76" s="1117">
        <v>16627.642489999998</v>
      </c>
      <c r="M76" s="66"/>
      <c r="N76" s="991"/>
    </row>
    <row r="77" spans="1:14" s="943" customFormat="1" ht="15.75" customHeight="1">
      <c r="A77" s="944">
        <v>2018</v>
      </c>
      <c r="B77" s="983">
        <v>324900.41660471907</v>
      </c>
      <c r="C77" s="983">
        <v>7667.8340000000007</v>
      </c>
      <c r="D77" s="983">
        <v>7052.1181478574217</v>
      </c>
      <c r="E77" s="983">
        <v>12176.325805645498</v>
      </c>
      <c r="F77" s="983">
        <v>109796.95500000002</v>
      </c>
      <c r="G77" s="983">
        <v>21443.694623216208</v>
      </c>
      <c r="H77" s="983">
        <v>125584.98652799999</v>
      </c>
      <c r="I77" s="983">
        <v>17542.772999999997</v>
      </c>
      <c r="J77" s="959">
        <v>23635.729500000001</v>
      </c>
      <c r="M77" s="66"/>
      <c r="N77" s="991"/>
    </row>
    <row r="78" spans="1:14" s="943" customFormat="1" ht="15.75" customHeight="1">
      <c r="A78" s="960">
        <v>2019</v>
      </c>
      <c r="B78" s="1015">
        <v>319232.47946884861</v>
      </c>
      <c r="C78" s="1015">
        <v>7144.2430000000004</v>
      </c>
      <c r="D78" s="1015">
        <v>6700.9291322495947</v>
      </c>
      <c r="E78" s="1015">
        <v>11113.447570854871</v>
      </c>
      <c r="F78" s="1015">
        <v>107956.125</v>
      </c>
      <c r="G78" s="1015">
        <v>20823.557765744004</v>
      </c>
      <c r="H78" s="1015">
        <v>122710.05900000001</v>
      </c>
      <c r="I78" s="1015">
        <v>17579.802000000007</v>
      </c>
      <c r="J78" s="1017">
        <v>25204.315999999999</v>
      </c>
      <c r="M78" s="66"/>
      <c r="N78" s="991"/>
    </row>
    <row r="79" spans="1:14" s="943" customFormat="1" ht="15.75" customHeight="1">
      <c r="A79" s="99" t="s">
        <v>160</v>
      </c>
      <c r="B79" s="1122"/>
      <c r="C79" s="1122"/>
      <c r="D79" s="1122"/>
      <c r="E79" s="1122"/>
      <c r="F79" s="1122"/>
      <c r="G79" s="1122"/>
      <c r="H79" s="1117"/>
      <c r="I79" s="1117"/>
      <c r="J79" s="1117"/>
      <c r="M79" s="257"/>
      <c r="N79" s="991"/>
    </row>
    <row r="80" spans="1:14" s="943" customFormat="1" ht="15.75" customHeight="1">
      <c r="A80" s="908" t="s">
        <v>262</v>
      </c>
      <c r="B80" s="1122"/>
      <c r="C80" s="1122"/>
      <c r="D80" s="1122"/>
      <c r="E80" s="1122"/>
      <c r="F80" s="1122"/>
      <c r="G80" s="1122"/>
      <c r="H80" s="1117"/>
      <c r="I80" s="1117"/>
      <c r="J80" s="1117"/>
      <c r="M80" s="257"/>
      <c r="N80" s="991"/>
    </row>
    <row r="81" spans="1:15" s="943" customFormat="1" ht="15.75" customHeight="1">
      <c r="A81" s="908" t="s">
        <v>640</v>
      </c>
      <c r="B81" s="1122"/>
      <c r="C81" s="1122"/>
      <c r="D81" s="1122"/>
      <c r="E81" s="1122"/>
      <c r="F81" s="1122"/>
      <c r="G81" s="1122"/>
      <c r="H81" s="1117"/>
      <c r="I81" s="1117"/>
      <c r="J81" s="1117"/>
      <c r="M81" s="257"/>
      <c r="N81" s="991"/>
    </row>
    <row r="82" spans="1:15" s="943" customFormat="1" ht="15.75" customHeight="1">
      <c r="A82" s="897" t="s">
        <v>751</v>
      </c>
      <c r="B82" s="513"/>
      <c r="C82" s="513"/>
      <c r="D82" s="513"/>
      <c r="E82" s="287"/>
      <c r="F82" s="287"/>
      <c r="G82" s="287"/>
      <c r="H82" s="287"/>
      <c r="I82" s="287"/>
      <c r="J82" s="558"/>
      <c r="M82" s="257"/>
      <c r="N82" s="991"/>
    </row>
    <row r="83" spans="1:15" s="943" customFormat="1" ht="15.75" customHeight="1">
      <c r="J83" s="558"/>
      <c r="M83" s="257"/>
      <c r="N83" s="991"/>
    </row>
    <row r="84" spans="1:15" s="943" customFormat="1" ht="15.75" customHeight="1">
      <c r="A84" s="345"/>
      <c r="B84" s="265"/>
      <c r="C84" s="270" t="s">
        <v>11</v>
      </c>
      <c r="D84" s="269"/>
      <c r="E84" s="269"/>
      <c r="F84" s="269"/>
      <c r="G84" s="399"/>
      <c r="H84" s="399"/>
      <c r="I84" s="269"/>
      <c r="J84" s="269"/>
      <c r="M84" s="257"/>
      <c r="N84" s="991"/>
    </row>
    <row r="85" spans="1:15" s="943" customFormat="1" ht="47.25" customHeight="1">
      <c r="A85" s="346"/>
      <c r="B85" s="264"/>
      <c r="C85" s="400" t="s">
        <v>4</v>
      </c>
      <c r="D85" s="312" t="s">
        <v>3</v>
      </c>
      <c r="E85" s="1265" t="s">
        <v>635</v>
      </c>
      <c r="F85" s="1263" t="s">
        <v>2</v>
      </c>
      <c r="G85" s="400" t="s">
        <v>1</v>
      </c>
      <c r="H85" s="321" t="s">
        <v>34</v>
      </c>
      <c r="I85" s="1263" t="s">
        <v>36</v>
      </c>
      <c r="J85" s="1263" t="s">
        <v>19</v>
      </c>
      <c r="M85" s="257"/>
      <c r="N85" s="991"/>
    </row>
    <row r="86" spans="1:15" s="943" customFormat="1" ht="15.75" customHeight="1">
      <c r="A86" s="347"/>
      <c r="B86" s="320" t="s">
        <v>17</v>
      </c>
      <c r="C86" s="274"/>
      <c r="D86" s="274"/>
      <c r="E86" s="274"/>
      <c r="F86" s="274"/>
      <c r="G86" s="274"/>
      <c r="H86" s="274"/>
      <c r="I86" s="274"/>
      <c r="J86" s="274"/>
      <c r="M86" s="257"/>
      <c r="N86" s="991"/>
    </row>
    <row r="87" spans="1:15" s="943" customFormat="1" ht="15.75" customHeight="1">
      <c r="A87" s="953">
        <v>2020</v>
      </c>
      <c r="B87" s="1112">
        <v>294558.60573473613</v>
      </c>
      <c r="C87" s="1122">
        <v>6595.1550000000007</v>
      </c>
      <c r="D87" s="1122">
        <v>6207.0327184779999</v>
      </c>
      <c r="E87" s="1122">
        <v>10679.170617309332</v>
      </c>
      <c r="F87" s="1122">
        <v>104725.56199999999</v>
      </c>
      <c r="G87" s="1122">
        <v>19595.823130948786</v>
      </c>
      <c r="H87" s="1117">
        <v>113946.788268</v>
      </c>
      <c r="I87" s="1117">
        <v>15784.478999999998</v>
      </c>
      <c r="J87" s="1117">
        <v>17024.595000000001</v>
      </c>
      <c r="M87" s="66"/>
      <c r="N87" s="1284"/>
      <c r="O87" s="991"/>
    </row>
    <row r="88" spans="1:15" ht="15.75" customHeight="1">
      <c r="A88" s="1118">
        <v>2021</v>
      </c>
      <c r="B88" s="1112">
        <v>320101.4049772466</v>
      </c>
      <c r="C88" s="1122">
        <v>7437.1189999999997</v>
      </c>
      <c r="D88" s="1122">
        <v>6789.3084037959998</v>
      </c>
      <c r="E88" s="1122">
        <v>10350.626694197545</v>
      </c>
      <c r="F88" s="1122">
        <v>112300.21200000001</v>
      </c>
      <c r="G88" s="1122">
        <v>22541.871891253079</v>
      </c>
      <c r="H88" s="1117">
        <v>119954.84248800001</v>
      </c>
      <c r="I88" s="1117">
        <v>17390.034999999996</v>
      </c>
      <c r="J88" s="1117">
        <v>23337.389500000001</v>
      </c>
      <c r="M88" s="66"/>
      <c r="N88" s="1285"/>
    </row>
    <row r="89" spans="1:15" s="943" customFormat="1" ht="15.75" customHeight="1">
      <c r="A89" s="1118">
        <v>2022</v>
      </c>
      <c r="B89" s="1122">
        <v>301738.66488614952</v>
      </c>
      <c r="C89" s="1122">
        <v>6709.1610000000001</v>
      </c>
      <c r="D89" s="1122">
        <v>6693.9375367529992</v>
      </c>
      <c r="E89" s="1122">
        <v>13886.843884734115</v>
      </c>
      <c r="F89" s="1122">
        <v>100281.59999999999</v>
      </c>
      <c r="G89" s="1122">
        <v>21035.607112662405</v>
      </c>
      <c r="H89" s="1122">
        <v>115816.38865200001</v>
      </c>
      <c r="I89" s="1122">
        <v>14914.472000000003</v>
      </c>
      <c r="J89" s="1122">
        <v>22400.654699999999</v>
      </c>
      <c r="M89" s="66"/>
      <c r="N89" s="1285"/>
    </row>
    <row r="90" spans="1:15" s="943" customFormat="1" ht="15.75" customHeight="1">
      <c r="A90" s="99" t="s">
        <v>160</v>
      </c>
      <c r="B90" s="894"/>
      <c r="C90" s="894"/>
      <c r="D90" s="894"/>
      <c r="E90" s="894"/>
      <c r="F90" s="619"/>
      <c r="G90" s="619"/>
      <c r="H90" s="619"/>
      <c r="I90" s="619"/>
      <c r="J90" s="619"/>
      <c r="M90" s="257"/>
      <c r="N90" s="991"/>
    </row>
    <row r="91" spans="1:15" s="943" customFormat="1" ht="15.75" customHeight="1">
      <c r="A91" s="908" t="s">
        <v>262</v>
      </c>
      <c r="B91" s="894"/>
      <c r="C91" s="894"/>
      <c r="D91" s="894"/>
      <c r="E91" s="894"/>
      <c r="M91" s="257"/>
      <c r="N91" s="991"/>
    </row>
    <row r="92" spans="1:15" s="943" customFormat="1" ht="15.75" customHeight="1">
      <c r="A92" s="908" t="s">
        <v>640</v>
      </c>
      <c r="B92" s="894"/>
      <c r="C92" s="894"/>
      <c r="D92" s="894"/>
      <c r="E92" s="894"/>
      <c r="M92" s="257"/>
      <c r="N92" s="991"/>
    </row>
  </sheetData>
  <mergeCells count="11">
    <mergeCell ref="I27:J27"/>
    <mergeCell ref="I47:J47"/>
    <mergeCell ref="I48:J48"/>
    <mergeCell ref="I39:J39"/>
    <mergeCell ref="I40:J40"/>
    <mergeCell ref="I41:J41"/>
    <mergeCell ref="I42:J42"/>
    <mergeCell ref="I43:J43"/>
    <mergeCell ref="I44:J44"/>
    <mergeCell ref="I45:J45"/>
    <mergeCell ref="I46:J46"/>
  </mergeCells>
  <conditionalFormatting sqref="A39:I48">
    <cfRule type="cellIs" dxfId="160" priority="21" stopIfTrue="1" operator="equal">
      <formula>0</formula>
    </cfRule>
  </conditionalFormatting>
  <conditionalFormatting sqref="A88:J89">
    <cfRule type="cellIs" dxfId="159" priority="2" stopIfTrue="1" operator="equal">
      <formula>0</formula>
    </cfRule>
  </conditionalFormatting>
  <conditionalFormatting sqref="A1:GR5 A6:L26 A27:I27 K27:L27 A28:L38 K39:L48 A87:L87 A90:GR957">
    <cfRule type="cellIs" dxfId="158" priority="24" stopIfTrue="1" operator="equal">
      <formula>0</formula>
    </cfRule>
  </conditionalFormatting>
  <conditionalFormatting sqref="A49:GR86">
    <cfRule type="cellIs" dxfId="157" priority="1" stopIfTrue="1" operator="equal">
      <formula>0</formula>
    </cfRule>
  </conditionalFormatting>
  <conditionalFormatting sqref="M87:M89">
    <cfRule type="cellIs" dxfId="156" priority="7" stopIfTrue="1" operator="equal">
      <formula>0</formula>
    </cfRule>
  </conditionalFormatting>
  <conditionalFormatting sqref="M6:GR48">
    <cfRule type="cellIs" dxfId="155" priority="10" stopIfTrue="1" operator="equal">
      <formula>0</formula>
    </cfRule>
  </conditionalFormatting>
  <conditionalFormatting sqref="N88:N89">
    <cfRule type="cellIs" dxfId="154" priority="6" stopIfTrue="1" operator="equal">
      <formula>0</formula>
    </cfRule>
  </conditionalFormatting>
  <conditionalFormatting sqref="N87:GR87">
    <cfRule type="cellIs" dxfId="153" priority="5"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3" manualBreakCount="3">
    <brk id="23" max="9" man="1"/>
    <brk id="53" max="9" man="1"/>
    <brk id="81" max="9"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51">
    <tabColor rgb="FFEDF082"/>
  </sheetPr>
  <dimension ref="A1:M93"/>
  <sheetViews>
    <sheetView view="pageBreakPreview" zoomScaleNormal="100" zoomScaleSheetLayoutView="100" workbookViewId="0"/>
  </sheetViews>
  <sheetFormatPr baseColWidth="10" defaultColWidth="9.81640625" defaultRowHeight="15.75" customHeight="1"/>
  <cols>
    <col min="1" max="1" width="7.1796875" style="286" customWidth="1"/>
    <col min="2" max="9" width="14.26953125" style="286" customWidth="1"/>
    <col min="10" max="10" width="7.1796875" style="286" customWidth="1"/>
    <col min="11" max="12" width="9.81640625" style="286"/>
    <col min="13" max="13" width="16.54296875" style="286" bestFit="1" customWidth="1"/>
    <col min="14" max="16384" width="9.81640625" style="286"/>
  </cols>
  <sheetData>
    <row r="1" spans="1:12" ht="15.75" customHeight="1">
      <c r="A1" s="442" t="s">
        <v>754</v>
      </c>
      <c r="B1" s="513"/>
      <c r="C1" s="513"/>
      <c r="D1" s="513"/>
      <c r="E1" s="287"/>
      <c r="F1" s="287"/>
      <c r="G1" s="287"/>
      <c r="H1" s="287"/>
      <c r="I1" s="287"/>
      <c r="J1" s="287"/>
    </row>
    <row r="2" spans="1:12" ht="15.75" customHeight="1">
      <c r="J2" s="267"/>
      <c r="K2" s="267"/>
    </row>
    <row r="3" spans="1:12" ht="15.75" customHeight="1">
      <c r="A3" s="345"/>
      <c r="B3" s="265"/>
      <c r="C3" s="270" t="s">
        <v>11</v>
      </c>
      <c r="D3" s="269"/>
      <c r="E3" s="269"/>
      <c r="F3" s="269"/>
      <c r="G3" s="269"/>
      <c r="H3" s="269"/>
      <c r="I3" s="269"/>
      <c r="J3" s="582"/>
      <c r="K3" s="582"/>
    </row>
    <row r="4" spans="1:12" ht="47.25" customHeight="1">
      <c r="A4" s="346"/>
      <c r="B4" s="264"/>
      <c r="C4" s="551" t="s">
        <v>4</v>
      </c>
      <c r="D4" s="551" t="s">
        <v>3</v>
      </c>
      <c r="E4" s="551" t="s">
        <v>248</v>
      </c>
      <c r="F4" s="551" t="s">
        <v>259</v>
      </c>
      <c r="G4" s="551" t="s">
        <v>19</v>
      </c>
      <c r="H4" s="583" t="s">
        <v>34</v>
      </c>
      <c r="I4" s="583" t="s">
        <v>36</v>
      </c>
      <c r="J4" s="582"/>
      <c r="K4" s="582"/>
    </row>
    <row r="5" spans="1:12" ht="15.75" customHeight="1">
      <c r="A5" s="347"/>
      <c r="B5" s="348" t="s">
        <v>17</v>
      </c>
      <c r="C5" s="349"/>
      <c r="D5" s="349"/>
      <c r="E5" s="349"/>
      <c r="F5" s="349"/>
      <c r="G5" s="349"/>
      <c r="H5" s="349"/>
      <c r="I5" s="349"/>
      <c r="J5" s="582"/>
      <c r="K5" s="582"/>
    </row>
    <row r="6" spans="1:12" ht="15.75" customHeight="1">
      <c r="A6" s="85">
        <v>1950</v>
      </c>
      <c r="B6" s="310">
        <v>66676</v>
      </c>
      <c r="C6" s="304">
        <v>26377</v>
      </c>
      <c r="D6" s="304">
        <v>32239</v>
      </c>
      <c r="E6" s="304">
        <v>235</v>
      </c>
      <c r="F6" s="306">
        <v>3048</v>
      </c>
      <c r="G6" s="305" t="s">
        <v>31</v>
      </c>
      <c r="H6" s="306">
        <v>4777</v>
      </c>
      <c r="I6" s="305" t="s">
        <v>31</v>
      </c>
      <c r="J6" s="582"/>
      <c r="K6" s="582"/>
      <c r="L6" s="66"/>
    </row>
    <row r="7" spans="1:12" ht="15.75" customHeight="1">
      <c r="A7" s="85">
        <v>1955</v>
      </c>
      <c r="B7" s="311">
        <v>151757</v>
      </c>
      <c r="C7" s="88">
        <v>36546</v>
      </c>
      <c r="D7" s="88">
        <v>47479</v>
      </c>
      <c r="E7" s="88">
        <v>6155</v>
      </c>
      <c r="F7" s="308">
        <v>3957</v>
      </c>
      <c r="G7" s="307" t="s">
        <v>31</v>
      </c>
      <c r="H7" s="308">
        <v>7620</v>
      </c>
      <c r="I7" s="307" t="s">
        <v>31</v>
      </c>
      <c r="J7" s="582"/>
      <c r="K7" s="582"/>
      <c r="L7" s="66"/>
    </row>
    <row r="8" spans="1:12" ht="15.75" customHeight="1">
      <c r="A8" s="85">
        <v>1960</v>
      </c>
      <c r="B8" s="311">
        <v>184025</v>
      </c>
      <c r="C8" s="88">
        <v>70603</v>
      </c>
      <c r="D8" s="88">
        <v>50117</v>
      </c>
      <c r="E8" s="88">
        <v>45428</v>
      </c>
      <c r="F8" s="88">
        <v>4894</v>
      </c>
      <c r="G8" s="307" t="s">
        <v>31</v>
      </c>
      <c r="H8" s="308">
        <v>12983</v>
      </c>
      <c r="I8" s="307" t="s">
        <v>31</v>
      </c>
      <c r="J8" s="582"/>
      <c r="K8" s="582"/>
      <c r="L8" s="66"/>
    </row>
    <row r="9" spans="1:12" ht="15.75" customHeight="1">
      <c r="A9" s="85">
        <v>1965</v>
      </c>
      <c r="B9" s="311">
        <v>287892</v>
      </c>
      <c r="C9" s="88">
        <v>51582</v>
      </c>
      <c r="D9" s="88">
        <v>42907</v>
      </c>
      <c r="E9" s="88">
        <v>158263</v>
      </c>
      <c r="F9" s="88">
        <v>11401</v>
      </c>
      <c r="G9" s="307" t="s">
        <v>31</v>
      </c>
      <c r="H9" s="308">
        <v>23739</v>
      </c>
      <c r="I9" s="307" t="s">
        <v>31</v>
      </c>
      <c r="J9" s="582"/>
      <c r="K9" s="582"/>
      <c r="L9" s="66"/>
    </row>
    <row r="10" spans="1:12" ht="15.75" customHeight="1">
      <c r="A10" s="85">
        <v>1966</v>
      </c>
      <c r="B10" s="311">
        <v>288302.79600000003</v>
      </c>
      <c r="C10" s="88">
        <v>40767.428</v>
      </c>
      <c r="D10" s="88">
        <v>35286.832000000002</v>
      </c>
      <c r="E10" s="88">
        <v>172917.2</v>
      </c>
      <c r="F10" s="88">
        <v>12954.136</v>
      </c>
      <c r="G10" s="307" t="s">
        <v>31</v>
      </c>
      <c r="H10" s="308">
        <v>26377.200000000001</v>
      </c>
      <c r="I10" s="307" t="s">
        <v>31</v>
      </c>
      <c r="J10" s="582"/>
      <c r="K10" s="582"/>
      <c r="L10" s="66"/>
    </row>
    <row r="11" spans="1:12" ht="15.75" customHeight="1">
      <c r="A11" s="85">
        <v>1967</v>
      </c>
      <c r="B11" s="311">
        <v>298912.29200000002</v>
      </c>
      <c r="C11" s="88">
        <v>43434.455999999998</v>
      </c>
      <c r="D11" s="88">
        <v>34231.743999999999</v>
      </c>
      <c r="E11" s="88">
        <v>177899.56</v>
      </c>
      <c r="F11" s="88">
        <v>14185.072</v>
      </c>
      <c r="G11" s="307" t="s">
        <v>31</v>
      </c>
      <c r="H11" s="308">
        <v>29161.46</v>
      </c>
      <c r="I11" s="307" t="s">
        <v>31</v>
      </c>
      <c r="J11" s="582"/>
      <c r="K11" s="582"/>
      <c r="L11" s="66"/>
    </row>
    <row r="12" spans="1:12" ht="15.75" customHeight="1">
      <c r="A12" s="85">
        <v>1968</v>
      </c>
      <c r="B12" s="311">
        <v>319486.50799999997</v>
      </c>
      <c r="C12" s="88">
        <v>35521.296000000002</v>
      </c>
      <c r="D12" s="88">
        <v>31066.48</v>
      </c>
      <c r="E12" s="88">
        <v>205156</v>
      </c>
      <c r="F12" s="88">
        <v>15503.932000000001</v>
      </c>
      <c r="G12" s="307" t="s">
        <v>31</v>
      </c>
      <c r="H12" s="308">
        <v>32238.799999999999</v>
      </c>
      <c r="I12" s="307" t="s">
        <v>31</v>
      </c>
      <c r="J12" s="582"/>
      <c r="K12" s="582"/>
      <c r="L12" s="66"/>
    </row>
    <row r="13" spans="1:12" ht="15.75" customHeight="1">
      <c r="A13" s="85">
        <v>1969</v>
      </c>
      <c r="B13" s="311">
        <v>356268.04799999995</v>
      </c>
      <c r="C13" s="88">
        <v>35755.760000000002</v>
      </c>
      <c r="D13" s="88">
        <v>30802.707999999999</v>
      </c>
      <c r="E13" s="88">
        <v>237394.8</v>
      </c>
      <c r="F13" s="88">
        <v>16852.099999999999</v>
      </c>
      <c r="G13" s="307" t="s">
        <v>31</v>
      </c>
      <c r="H13" s="308">
        <v>35462.68</v>
      </c>
      <c r="I13" s="307" t="s">
        <v>31</v>
      </c>
      <c r="J13" s="582"/>
      <c r="K13" s="582"/>
      <c r="L13" s="66"/>
    </row>
    <row r="14" spans="1:12" ht="15.75" customHeight="1">
      <c r="A14" s="85">
        <v>1970</v>
      </c>
      <c r="B14" s="311">
        <v>424108</v>
      </c>
      <c r="C14" s="88">
        <v>39390</v>
      </c>
      <c r="D14" s="88">
        <v>29367</v>
      </c>
      <c r="E14" s="88">
        <v>266761</v>
      </c>
      <c r="F14" s="88">
        <v>26106</v>
      </c>
      <c r="G14" s="88">
        <v>11723</v>
      </c>
      <c r="H14" s="308">
        <v>39624</v>
      </c>
      <c r="I14" s="88">
        <v>11137</v>
      </c>
      <c r="J14" s="582"/>
      <c r="K14" s="582"/>
      <c r="L14" s="66"/>
    </row>
    <row r="15" spans="1:12" ht="15.75" customHeight="1">
      <c r="A15" s="85">
        <v>1971</v>
      </c>
      <c r="B15" s="311">
        <v>412480.79200000002</v>
      </c>
      <c r="C15" s="88">
        <v>25410.036</v>
      </c>
      <c r="D15" s="88">
        <v>20984.527999999998</v>
      </c>
      <c r="E15" s="88">
        <v>283085.97200000001</v>
      </c>
      <c r="F15" s="88">
        <v>23475.707999999999</v>
      </c>
      <c r="G15" s="88">
        <v>4396.2</v>
      </c>
      <c r="H15" s="308">
        <v>44284.387999999999</v>
      </c>
      <c r="I15" s="88">
        <v>10843.96</v>
      </c>
      <c r="J15" s="582"/>
      <c r="K15" s="582"/>
      <c r="L15" s="66"/>
    </row>
    <row r="16" spans="1:12" ht="15.75" customHeight="1">
      <c r="A16" s="85">
        <v>1972</v>
      </c>
      <c r="B16" s="311">
        <v>462480.24</v>
      </c>
      <c r="C16" s="88">
        <v>22039.615999999998</v>
      </c>
      <c r="D16" s="88">
        <v>16559.02</v>
      </c>
      <c r="E16" s="88">
        <v>326022.19199999998</v>
      </c>
      <c r="F16" s="88">
        <v>27139.207999999999</v>
      </c>
      <c r="G16" s="88">
        <v>8030.3919999999998</v>
      </c>
      <c r="H16" s="308">
        <v>49764.983999999997</v>
      </c>
      <c r="I16" s="88">
        <v>12924.828</v>
      </c>
      <c r="J16" s="582"/>
      <c r="K16" s="582"/>
      <c r="L16" s="66"/>
    </row>
    <row r="17" spans="1:12" ht="15.75" customHeight="1">
      <c r="A17" s="85">
        <v>1973</v>
      </c>
      <c r="B17" s="311">
        <v>476606.696</v>
      </c>
      <c r="C17" s="88">
        <v>22625.776000000002</v>
      </c>
      <c r="D17" s="88">
        <v>15826.32</v>
      </c>
      <c r="E17" s="88">
        <v>331620.02</v>
      </c>
      <c r="F17" s="88">
        <v>31359.56</v>
      </c>
      <c r="G17" s="88">
        <v>7942.4679999999998</v>
      </c>
      <c r="H17" s="308">
        <v>55099.040000000001</v>
      </c>
      <c r="I17" s="88">
        <v>12133.512000000001</v>
      </c>
      <c r="J17" s="582"/>
      <c r="K17" s="582"/>
      <c r="L17" s="66"/>
    </row>
    <row r="18" spans="1:12" ht="15.75" customHeight="1">
      <c r="A18" s="85">
        <v>1974</v>
      </c>
      <c r="B18" s="311">
        <v>480504.66</v>
      </c>
      <c r="C18" s="88">
        <v>21248.3</v>
      </c>
      <c r="D18" s="88">
        <v>17789.955999999998</v>
      </c>
      <c r="E18" s="88">
        <v>332001.02399999998</v>
      </c>
      <c r="F18" s="88">
        <v>34378.284</v>
      </c>
      <c r="G18" s="88">
        <v>6389.1440000000002</v>
      </c>
      <c r="H18" s="308">
        <v>58234.995999999999</v>
      </c>
      <c r="I18" s="88">
        <v>10462.956</v>
      </c>
      <c r="J18" s="582"/>
      <c r="K18" s="582"/>
      <c r="L18" s="66"/>
    </row>
    <row r="19" spans="1:12" ht="15.75" customHeight="1">
      <c r="A19" s="85">
        <v>1975</v>
      </c>
      <c r="B19" s="311">
        <v>501792</v>
      </c>
      <c r="C19" s="88">
        <v>16325</v>
      </c>
      <c r="D19" s="88">
        <v>11987</v>
      </c>
      <c r="E19" s="88">
        <v>355506</v>
      </c>
      <c r="F19" s="88">
        <v>38745</v>
      </c>
      <c r="G19" s="88">
        <v>4777</v>
      </c>
      <c r="H19" s="308">
        <v>63462</v>
      </c>
      <c r="I19" s="88">
        <v>10990</v>
      </c>
      <c r="J19" s="582"/>
      <c r="K19" s="582"/>
      <c r="L19" s="66"/>
    </row>
    <row r="20" spans="1:12" ht="15.75" customHeight="1">
      <c r="A20" s="85">
        <v>1976</v>
      </c>
      <c r="B20" s="311">
        <v>583053.35200000007</v>
      </c>
      <c r="C20" s="88">
        <v>13540.296</v>
      </c>
      <c r="D20" s="88">
        <v>11312.888000000001</v>
      </c>
      <c r="E20" s="88">
        <v>427926.10800000001</v>
      </c>
      <c r="F20" s="88">
        <v>44929.163999999997</v>
      </c>
      <c r="G20" s="88">
        <v>4513.4319999999998</v>
      </c>
      <c r="H20" s="308">
        <v>67584.248000000007</v>
      </c>
      <c r="I20" s="88">
        <v>13247.216</v>
      </c>
      <c r="J20" s="582"/>
      <c r="K20" s="582"/>
      <c r="L20" s="66"/>
    </row>
    <row r="21" spans="1:12" ht="15.75" customHeight="1">
      <c r="A21" s="85">
        <v>1977</v>
      </c>
      <c r="B21" s="311">
        <v>550345.62400000007</v>
      </c>
      <c r="C21" s="88">
        <v>12309.36</v>
      </c>
      <c r="D21" s="88">
        <v>10316.415999999999</v>
      </c>
      <c r="E21" s="88">
        <v>390382.56</v>
      </c>
      <c r="F21" s="88">
        <v>47391.036</v>
      </c>
      <c r="G21" s="88">
        <v>3839.348</v>
      </c>
      <c r="H21" s="308">
        <v>71101.207999999999</v>
      </c>
      <c r="I21" s="88">
        <v>15005.696</v>
      </c>
      <c r="J21" s="582"/>
      <c r="K21" s="582"/>
      <c r="L21" s="66"/>
    </row>
    <row r="22" spans="1:12" ht="15.75" customHeight="1">
      <c r="A22" s="85">
        <v>1978</v>
      </c>
      <c r="B22" s="311">
        <v>546652.81599999999</v>
      </c>
      <c r="C22" s="88">
        <v>11430.12</v>
      </c>
      <c r="D22" s="88">
        <v>10287.108</v>
      </c>
      <c r="E22" s="88">
        <v>378923.13199999998</v>
      </c>
      <c r="F22" s="88">
        <v>49413.288</v>
      </c>
      <c r="G22" s="88">
        <v>3839.348</v>
      </c>
      <c r="H22" s="308">
        <v>76347.34</v>
      </c>
      <c r="I22" s="88">
        <v>16412.48</v>
      </c>
      <c r="J22" s="582"/>
      <c r="K22" s="582"/>
      <c r="L22" s="66"/>
    </row>
    <row r="23" spans="1:12" ht="15.75" customHeight="1">
      <c r="A23" s="85">
        <v>1979</v>
      </c>
      <c r="B23" s="311">
        <v>573405</v>
      </c>
      <c r="C23" s="88">
        <v>14360</v>
      </c>
      <c r="D23" s="88">
        <v>11986</v>
      </c>
      <c r="E23" s="88">
        <v>391265</v>
      </c>
      <c r="F23" s="88">
        <v>55264</v>
      </c>
      <c r="G23" s="88">
        <v>4220</v>
      </c>
      <c r="H23" s="308">
        <v>79874</v>
      </c>
      <c r="I23" s="88">
        <v>16436</v>
      </c>
      <c r="J23" s="582"/>
      <c r="K23" s="582"/>
      <c r="L23" s="66"/>
    </row>
    <row r="24" spans="1:12" ht="15.75" customHeight="1">
      <c r="A24" s="99" t="s">
        <v>160</v>
      </c>
      <c r="B24" s="311"/>
      <c r="C24" s="88"/>
      <c r="D24" s="88"/>
      <c r="E24" s="88"/>
      <c r="F24" s="88"/>
      <c r="G24" s="88"/>
      <c r="I24" s="308"/>
      <c r="J24" s="582"/>
      <c r="K24" s="582"/>
    </row>
    <row r="25" spans="1:12" ht="15.75" customHeight="1">
      <c r="A25" s="105" t="s">
        <v>251</v>
      </c>
      <c r="B25" s="311"/>
      <c r="C25" s="88"/>
      <c r="D25" s="88"/>
      <c r="E25" s="88"/>
      <c r="F25" s="88"/>
      <c r="G25" s="88"/>
      <c r="I25" s="308"/>
      <c r="J25" s="582"/>
      <c r="K25" s="582"/>
    </row>
    <row r="26" spans="1:12" ht="15.75" customHeight="1">
      <c r="A26" s="442" t="s">
        <v>753</v>
      </c>
      <c r="B26" s="513"/>
      <c r="C26" s="513"/>
      <c r="D26" s="513"/>
      <c r="E26" s="287"/>
      <c r="F26" s="287"/>
      <c r="G26" s="287"/>
      <c r="I26" s="287"/>
      <c r="J26" s="582"/>
      <c r="K26" s="582"/>
    </row>
    <row r="27" spans="1:12" ht="15.75" customHeight="1">
      <c r="J27" s="582"/>
      <c r="K27" s="582"/>
    </row>
    <row r="28" spans="1:12" ht="15.75" customHeight="1">
      <c r="A28" s="345"/>
      <c r="B28" s="265"/>
      <c r="C28" s="270" t="s">
        <v>11</v>
      </c>
      <c r="D28" s="269"/>
      <c r="E28" s="269"/>
      <c r="F28" s="269"/>
      <c r="G28" s="269"/>
      <c r="H28" s="269"/>
      <c r="I28" s="269"/>
      <c r="J28" s="582"/>
      <c r="K28" s="582"/>
    </row>
    <row r="29" spans="1:12" s="943" customFormat="1" ht="47.25" customHeight="1">
      <c r="A29" s="262"/>
      <c r="B29" s="573"/>
      <c r="C29" s="1171" t="s">
        <v>4</v>
      </c>
      <c r="D29" s="1171" t="s">
        <v>3</v>
      </c>
      <c r="E29" s="1171" t="s">
        <v>635</v>
      </c>
      <c r="F29" s="1171" t="s">
        <v>634</v>
      </c>
      <c r="G29" s="1171" t="s">
        <v>1</v>
      </c>
      <c r="H29" s="1170" t="s">
        <v>34</v>
      </c>
      <c r="I29" s="1170" t="s">
        <v>36</v>
      </c>
      <c r="J29" s="899"/>
      <c r="K29" s="899"/>
    </row>
    <row r="30" spans="1:12" ht="15.75" customHeight="1">
      <c r="A30" s="347"/>
      <c r="B30" s="320" t="s">
        <v>17</v>
      </c>
      <c r="C30" s="274"/>
      <c r="D30" s="274"/>
      <c r="E30" s="274"/>
      <c r="F30" s="274"/>
      <c r="G30" s="274"/>
      <c r="H30" s="274"/>
      <c r="I30" s="274"/>
      <c r="J30" s="582"/>
      <c r="K30" s="582"/>
    </row>
    <row r="31" spans="1:12" ht="15.75" customHeight="1">
      <c r="A31" s="1204">
        <v>1980</v>
      </c>
      <c r="B31" s="1122">
        <v>530162</v>
      </c>
      <c r="C31" s="88">
        <v>13006</v>
      </c>
      <c r="D31" s="88">
        <v>14329</v>
      </c>
      <c r="E31" s="88">
        <v>334466</v>
      </c>
      <c r="F31" s="88">
        <v>62356</v>
      </c>
      <c r="G31" s="88">
        <v>4630</v>
      </c>
      <c r="H31" s="308">
        <v>83736</v>
      </c>
      <c r="I31" s="88">
        <v>17639</v>
      </c>
      <c r="J31" s="582"/>
      <c r="K31" s="582"/>
      <c r="L31" s="66"/>
    </row>
    <row r="32" spans="1:12" ht="15.75" customHeight="1">
      <c r="A32" s="1118">
        <v>1981</v>
      </c>
      <c r="B32" s="1122">
        <v>507817</v>
      </c>
      <c r="C32" s="88">
        <v>10127</v>
      </c>
      <c r="D32" s="88">
        <v>12725</v>
      </c>
      <c r="E32" s="88">
        <v>309439</v>
      </c>
      <c r="F32" s="88">
        <v>64319</v>
      </c>
      <c r="G32" s="88">
        <v>7386</v>
      </c>
      <c r="H32" s="308">
        <v>87207</v>
      </c>
      <c r="I32" s="88">
        <v>16614</v>
      </c>
      <c r="J32" s="582"/>
      <c r="K32" s="582"/>
      <c r="L32" s="66"/>
    </row>
    <row r="33" spans="1:13" ht="15.75" customHeight="1">
      <c r="A33" s="1118">
        <v>1982</v>
      </c>
      <c r="B33" s="1122">
        <v>470275</v>
      </c>
      <c r="C33" s="88">
        <v>11166</v>
      </c>
      <c r="D33" s="88">
        <v>10694</v>
      </c>
      <c r="E33" s="88">
        <v>271109</v>
      </c>
      <c r="F33" s="88">
        <v>62841</v>
      </c>
      <c r="G33" s="88">
        <v>7796</v>
      </c>
      <c r="H33" s="308">
        <v>90461</v>
      </c>
      <c r="I33" s="88">
        <v>16208</v>
      </c>
      <c r="J33" s="582"/>
      <c r="K33" s="582"/>
      <c r="L33" s="66"/>
    </row>
    <row r="34" spans="1:13" ht="15.75" customHeight="1">
      <c r="A34" s="1118">
        <v>1983</v>
      </c>
      <c r="B34" s="1122">
        <v>502321</v>
      </c>
      <c r="C34" s="88">
        <v>8233</v>
      </c>
      <c r="D34" s="88">
        <v>8912</v>
      </c>
      <c r="E34" s="88">
        <v>297417</v>
      </c>
      <c r="F34" s="88">
        <v>69263</v>
      </c>
      <c r="G34" s="88">
        <v>8751</v>
      </c>
      <c r="H34" s="308">
        <v>93375</v>
      </c>
      <c r="I34" s="88">
        <v>16370</v>
      </c>
      <c r="J34" s="582"/>
      <c r="K34" s="582"/>
      <c r="L34" s="66"/>
    </row>
    <row r="35" spans="1:13" ht="15.75" customHeight="1">
      <c r="A35" s="1118">
        <v>1984</v>
      </c>
      <c r="B35" s="1122">
        <v>520975</v>
      </c>
      <c r="C35" s="88">
        <v>13990</v>
      </c>
      <c r="D35" s="88">
        <v>9393</v>
      </c>
      <c r="E35" s="88">
        <v>300861</v>
      </c>
      <c r="F35" s="88">
        <v>73214</v>
      </c>
      <c r="G35" s="88">
        <v>10208</v>
      </c>
      <c r="H35" s="308">
        <v>95900</v>
      </c>
      <c r="I35" s="88">
        <v>17409</v>
      </c>
      <c r="J35" s="582"/>
      <c r="K35" s="582"/>
      <c r="L35" s="66"/>
    </row>
    <row r="36" spans="1:13" ht="15.75" customHeight="1">
      <c r="A36" s="1118">
        <v>1985</v>
      </c>
      <c r="B36" s="1122">
        <v>554349</v>
      </c>
      <c r="C36" s="88">
        <v>15226</v>
      </c>
      <c r="D36" s="88">
        <v>9842</v>
      </c>
      <c r="E36" s="88">
        <v>308779</v>
      </c>
      <c r="F36" s="88">
        <v>90720</v>
      </c>
      <c r="G36" s="88">
        <v>10756</v>
      </c>
      <c r="H36" s="308">
        <v>99976</v>
      </c>
      <c r="I36" s="88">
        <v>19050</v>
      </c>
      <c r="J36" s="582"/>
      <c r="K36" s="582"/>
      <c r="L36" s="66"/>
    </row>
    <row r="37" spans="1:13" ht="15.75" customHeight="1">
      <c r="A37" s="1118">
        <v>1986</v>
      </c>
      <c r="B37" s="1122">
        <v>573538</v>
      </c>
      <c r="C37" s="88">
        <v>13744</v>
      </c>
      <c r="D37" s="88">
        <v>9246</v>
      </c>
      <c r="E37" s="88">
        <v>336578</v>
      </c>
      <c r="F37" s="88">
        <v>82737</v>
      </c>
      <c r="G37" s="88">
        <v>10756</v>
      </c>
      <c r="H37" s="308">
        <v>101632</v>
      </c>
      <c r="I37" s="88">
        <v>18845</v>
      </c>
      <c r="J37" s="582"/>
      <c r="K37" s="582"/>
      <c r="L37" s="66"/>
    </row>
    <row r="38" spans="1:13" ht="15.75" customHeight="1">
      <c r="A38" s="1118">
        <v>1987</v>
      </c>
      <c r="B38" s="1122">
        <v>559992</v>
      </c>
      <c r="C38" s="88">
        <v>10972</v>
      </c>
      <c r="D38" s="88">
        <v>8603</v>
      </c>
      <c r="E38" s="88">
        <v>301010</v>
      </c>
      <c r="F38" s="88">
        <v>101795</v>
      </c>
      <c r="G38" s="88">
        <v>10756</v>
      </c>
      <c r="H38" s="308">
        <v>106311</v>
      </c>
      <c r="I38" s="88">
        <v>20545</v>
      </c>
      <c r="J38" s="582"/>
      <c r="K38" s="582"/>
      <c r="L38" s="66"/>
    </row>
    <row r="39" spans="1:13" ht="15.75" customHeight="1">
      <c r="A39" s="1118">
        <v>1988</v>
      </c>
      <c r="B39" s="1122">
        <v>561875</v>
      </c>
      <c r="C39" s="88">
        <v>8940</v>
      </c>
      <c r="D39" s="88">
        <v>7166</v>
      </c>
      <c r="E39" s="88">
        <v>316505</v>
      </c>
      <c r="F39" s="88">
        <v>94182</v>
      </c>
      <c r="G39" s="88">
        <v>10170</v>
      </c>
      <c r="H39" s="308">
        <v>105686</v>
      </c>
      <c r="I39" s="88">
        <v>19226</v>
      </c>
      <c r="J39" s="582"/>
      <c r="K39" s="582"/>
      <c r="L39" s="66"/>
    </row>
    <row r="40" spans="1:13" ht="15.75" customHeight="1">
      <c r="A40" s="1118">
        <v>1989</v>
      </c>
      <c r="B40" s="1122">
        <v>483728</v>
      </c>
      <c r="C40" s="1122">
        <v>6285</v>
      </c>
      <c r="D40" s="1122">
        <v>5280</v>
      </c>
      <c r="E40" s="1122">
        <v>243312</v>
      </c>
      <c r="F40" s="1122">
        <v>91910</v>
      </c>
      <c r="G40" s="1122">
        <v>9965</v>
      </c>
      <c r="H40" s="1117">
        <v>107388</v>
      </c>
      <c r="I40" s="1122">
        <v>19588</v>
      </c>
      <c r="J40" s="804"/>
      <c r="K40" s="582"/>
      <c r="L40" s="66"/>
    </row>
    <row r="41" spans="1:13" ht="15.75" customHeight="1">
      <c r="A41" s="1118">
        <v>1990</v>
      </c>
      <c r="B41" s="1122">
        <v>515635</v>
      </c>
      <c r="C41" s="1122">
        <v>5843</v>
      </c>
      <c r="D41" s="1122">
        <v>4836.0000000000009</v>
      </c>
      <c r="E41" s="1122">
        <v>266113</v>
      </c>
      <c r="F41" s="1122">
        <v>93685</v>
      </c>
      <c r="G41" s="945">
        <v>11462</v>
      </c>
      <c r="H41" s="1117">
        <v>113569</v>
      </c>
      <c r="I41" s="1117">
        <v>20127</v>
      </c>
      <c r="J41" s="582"/>
      <c r="K41" s="582"/>
      <c r="L41" s="66"/>
      <c r="M41" s="991"/>
    </row>
    <row r="42" spans="1:13" ht="15.75" customHeight="1">
      <c r="A42" s="1118">
        <v>1991</v>
      </c>
      <c r="B42" s="1122">
        <v>561970</v>
      </c>
      <c r="C42" s="88">
        <v>5782</v>
      </c>
      <c r="D42" s="88">
        <v>5798</v>
      </c>
      <c r="E42" s="88">
        <v>290953</v>
      </c>
      <c r="F42" s="88">
        <v>107712</v>
      </c>
      <c r="G42" s="386">
        <v>11052</v>
      </c>
      <c r="H42" s="308">
        <v>117558</v>
      </c>
      <c r="I42" s="308">
        <v>23115</v>
      </c>
      <c r="J42" s="582"/>
      <c r="K42" s="582"/>
      <c r="L42" s="66"/>
      <c r="M42" s="991"/>
    </row>
    <row r="43" spans="1:13" ht="15.75" customHeight="1">
      <c r="A43" s="1118">
        <v>1992</v>
      </c>
      <c r="B43" s="1122">
        <v>549018</v>
      </c>
      <c r="C43" s="88">
        <v>4548</v>
      </c>
      <c r="D43" s="88">
        <v>6842.7568770000007</v>
      </c>
      <c r="E43" s="88">
        <v>277714</v>
      </c>
      <c r="F43" s="88">
        <v>108906</v>
      </c>
      <c r="G43" s="88">
        <v>10260</v>
      </c>
      <c r="H43" s="308">
        <v>118681</v>
      </c>
      <c r="I43" s="308">
        <v>22066</v>
      </c>
      <c r="J43" s="582"/>
      <c r="K43" s="582"/>
      <c r="L43" s="66"/>
      <c r="M43" s="991"/>
    </row>
    <row r="44" spans="1:13" ht="15.75" customHeight="1">
      <c r="A44" s="1118">
        <v>1993</v>
      </c>
      <c r="B44" s="1122">
        <v>580928</v>
      </c>
      <c r="C44" s="88">
        <v>3749</v>
      </c>
      <c r="D44" s="88">
        <v>4624.1020600000002</v>
      </c>
      <c r="E44" s="88">
        <v>301649</v>
      </c>
      <c r="F44" s="88">
        <v>117320</v>
      </c>
      <c r="G44" s="88">
        <v>10227</v>
      </c>
      <c r="H44" s="308">
        <v>120066</v>
      </c>
      <c r="I44" s="308">
        <v>23293</v>
      </c>
      <c r="J44" s="582"/>
      <c r="K44" s="582"/>
      <c r="L44" s="66"/>
      <c r="M44" s="991"/>
    </row>
    <row r="45" spans="1:13" ht="15.75" customHeight="1">
      <c r="A45" s="1118">
        <v>1994</v>
      </c>
      <c r="B45" s="1122">
        <v>568468</v>
      </c>
      <c r="C45" s="88">
        <v>3394</v>
      </c>
      <c r="D45" s="88">
        <v>3335.57944</v>
      </c>
      <c r="E45" s="88">
        <v>293847</v>
      </c>
      <c r="F45" s="88">
        <v>113614</v>
      </c>
      <c r="G45" s="88">
        <v>13080</v>
      </c>
      <c r="H45" s="308">
        <v>120570</v>
      </c>
      <c r="I45" s="308">
        <v>20627</v>
      </c>
      <c r="J45" s="582"/>
      <c r="K45" s="582"/>
      <c r="L45" s="66"/>
      <c r="M45" s="991"/>
    </row>
    <row r="46" spans="1:13" ht="15.75" customHeight="1">
      <c r="A46" s="1118">
        <v>1995</v>
      </c>
      <c r="B46" s="1122">
        <v>646828</v>
      </c>
      <c r="C46" s="88">
        <v>3854</v>
      </c>
      <c r="D46" s="88">
        <v>4761.7083900000007</v>
      </c>
      <c r="E46" s="88">
        <v>280673</v>
      </c>
      <c r="F46" s="88">
        <v>172422</v>
      </c>
      <c r="G46" s="88">
        <v>28735</v>
      </c>
      <c r="H46" s="308">
        <v>131554</v>
      </c>
      <c r="I46" s="308">
        <v>24828</v>
      </c>
      <c r="J46" s="582"/>
      <c r="K46" s="582"/>
      <c r="L46" s="66"/>
      <c r="M46" s="991"/>
    </row>
    <row r="47" spans="1:13" ht="15.75" customHeight="1">
      <c r="A47" s="1118">
        <v>1996</v>
      </c>
      <c r="B47" s="1122">
        <v>696950</v>
      </c>
      <c r="C47" s="88">
        <v>3777</v>
      </c>
      <c r="D47" s="88">
        <v>6479.8139999999994</v>
      </c>
      <c r="E47" s="88">
        <v>299889</v>
      </c>
      <c r="F47" s="88">
        <v>193710</v>
      </c>
      <c r="G47" s="88">
        <v>29543</v>
      </c>
      <c r="H47" s="308">
        <v>137482</v>
      </c>
      <c r="I47" s="308">
        <v>26069</v>
      </c>
      <c r="J47" s="582"/>
      <c r="K47" s="582"/>
      <c r="L47" s="66"/>
      <c r="M47" s="991"/>
    </row>
    <row r="48" spans="1:13" ht="15.75" customHeight="1">
      <c r="A48" s="1118">
        <v>1997</v>
      </c>
      <c r="B48" s="1122">
        <v>664703</v>
      </c>
      <c r="C48" s="88">
        <v>1988</v>
      </c>
      <c r="D48" s="88">
        <v>4828.7205158999996</v>
      </c>
      <c r="E48" s="88">
        <v>285734</v>
      </c>
      <c r="F48" s="88">
        <v>183625</v>
      </c>
      <c r="G48" s="88">
        <v>29952</v>
      </c>
      <c r="H48" s="308">
        <v>136773</v>
      </c>
      <c r="I48" s="308">
        <v>21805</v>
      </c>
      <c r="J48" s="582"/>
      <c r="K48" s="582"/>
      <c r="L48" s="66"/>
      <c r="M48" s="991"/>
    </row>
    <row r="49" spans="1:13" ht="15.75" customHeight="1">
      <c r="A49" s="1118">
        <v>1998</v>
      </c>
      <c r="B49" s="1122">
        <v>672099.2089950752</v>
      </c>
      <c r="C49" s="88">
        <v>1142.470646</v>
      </c>
      <c r="D49" s="88">
        <v>2920.913235</v>
      </c>
      <c r="E49" s="88">
        <v>294293.11011999997</v>
      </c>
      <c r="F49" s="88">
        <v>182480.9052294968</v>
      </c>
      <c r="G49" s="88">
        <v>30230.58731157842</v>
      </c>
      <c r="H49" s="308">
        <v>138748.4136</v>
      </c>
      <c r="I49" s="308">
        <v>22282.560000000001</v>
      </c>
      <c r="J49" s="582"/>
      <c r="K49" s="582"/>
      <c r="L49" s="66"/>
      <c r="M49" s="991"/>
    </row>
    <row r="50" spans="1:13" ht="15.75" customHeight="1">
      <c r="A50" s="1118">
        <v>1999</v>
      </c>
      <c r="B50" s="1122">
        <v>651749.82002044108</v>
      </c>
      <c r="C50" s="88">
        <v>1307.620891</v>
      </c>
      <c r="D50" s="88">
        <v>2459.8452130479004</v>
      </c>
      <c r="E50" s="88">
        <v>258610.62919999997</v>
      </c>
      <c r="F50" s="88">
        <v>190732.66471858285</v>
      </c>
      <c r="G50" s="88">
        <v>31363.727860858216</v>
      </c>
      <c r="H50" s="308">
        <v>144324.92880000002</v>
      </c>
      <c r="I50" s="308">
        <v>22950.720000000001</v>
      </c>
      <c r="J50" s="582"/>
      <c r="K50" s="582"/>
      <c r="L50" s="66"/>
      <c r="M50" s="991"/>
    </row>
    <row r="51" spans="1:13" ht="15.75" customHeight="1">
      <c r="A51" s="99" t="s">
        <v>160</v>
      </c>
      <c r="B51" s="311"/>
      <c r="C51" s="88"/>
      <c r="D51" s="88"/>
      <c r="E51" s="88"/>
      <c r="F51" s="88"/>
      <c r="G51" s="88"/>
      <c r="H51" s="308"/>
      <c r="I51" s="308"/>
      <c r="J51" s="582"/>
      <c r="K51" s="582"/>
      <c r="L51" s="257"/>
    </row>
    <row r="52" spans="1:13" s="893" customFormat="1" ht="15.75" customHeight="1">
      <c r="A52" s="892" t="s">
        <v>588</v>
      </c>
      <c r="B52" s="896"/>
      <c r="C52" s="891"/>
      <c r="D52" s="891"/>
      <c r="E52" s="891"/>
      <c r="F52" s="891"/>
      <c r="G52" s="891"/>
      <c r="H52" s="895"/>
      <c r="I52" s="895"/>
      <c r="J52" s="899"/>
      <c r="K52" s="899"/>
      <c r="L52" s="257"/>
    </row>
    <row r="53" spans="1:13" s="943" customFormat="1" ht="15.75" customHeight="1">
      <c r="A53" s="908" t="s">
        <v>637</v>
      </c>
      <c r="B53" s="1203"/>
      <c r="C53" s="1122"/>
      <c r="D53" s="1122"/>
      <c r="E53" s="1122"/>
      <c r="F53" s="1122"/>
      <c r="G53" s="1122"/>
      <c r="H53" s="1117"/>
      <c r="I53" s="1117"/>
      <c r="J53" s="899"/>
      <c r="K53" s="899"/>
      <c r="L53" s="257"/>
    </row>
    <row r="54" spans="1:13" ht="15.75" customHeight="1">
      <c r="A54" s="908" t="s">
        <v>638</v>
      </c>
      <c r="B54" s="1112"/>
      <c r="C54" s="1122"/>
      <c r="D54" s="88"/>
      <c r="E54" s="88"/>
      <c r="F54" s="88"/>
      <c r="G54" s="88"/>
      <c r="H54" s="308"/>
      <c r="I54" s="308"/>
      <c r="J54" s="582"/>
      <c r="K54" s="582"/>
      <c r="L54" s="257"/>
    </row>
    <row r="55" spans="1:13" ht="15.75" customHeight="1">
      <c r="A55" s="897" t="s">
        <v>752</v>
      </c>
      <c r="B55" s="513"/>
      <c r="C55" s="513"/>
      <c r="D55" s="513"/>
      <c r="E55" s="287"/>
      <c r="F55" s="287"/>
      <c r="G55" s="287"/>
      <c r="I55" s="287"/>
      <c r="J55" s="582"/>
      <c r="K55" s="582"/>
      <c r="L55" s="257"/>
    </row>
    <row r="56" spans="1:13" ht="15.75" customHeight="1">
      <c r="J56" s="582"/>
      <c r="K56" s="582"/>
      <c r="L56" s="257"/>
    </row>
    <row r="57" spans="1:13" ht="15.75" customHeight="1">
      <c r="A57" s="263"/>
      <c r="B57" s="572"/>
      <c r="C57" s="270" t="s">
        <v>11</v>
      </c>
      <c r="D57" s="574"/>
      <c r="E57" s="574"/>
      <c r="F57" s="574"/>
      <c r="G57" s="574"/>
      <c r="H57" s="574"/>
      <c r="I57" s="574"/>
      <c r="J57" s="582"/>
      <c r="K57" s="582"/>
      <c r="L57" s="257"/>
    </row>
    <row r="58" spans="1:13" ht="47.25" customHeight="1">
      <c r="A58" s="262"/>
      <c r="B58" s="573"/>
      <c r="C58" s="666" t="s">
        <v>4</v>
      </c>
      <c r="D58" s="666" t="s">
        <v>3</v>
      </c>
      <c r="E58" s="898" t="s">
        <v>635</v>
      </c>
      <c r="F58" s="666" t="s">
        <v>2</v>
      </c>
      <c r="G58" s="666" t="s">
        <v>1</v>
      </c>
      <c r="H58" s="665" t="s">
        <v>34</v>
      </c>
      <c r="I58" s="665" t="s">
        <v>36</v>
      </c>
      <c r="J58" s="582"/>
      <c r="K58" s="582"/>
      <c r="L58" s="257"/>
    </row>
    <row r="59" spans="1:13" ht="15.75" customHeight="1">
      <c r="A59" s="261"/>
      <c r="B59" s="669" t="s">
        <v>17</v>
      </c>
      <c r="C59" s="670"/>
      <c r="D59" s="670"/>
      <c r="E59" s="670"/>
      <c r="F59" s="670"/>
      <c r="G59" s="670"/>
      <c r="H59" s="670"/>
      <c r="I59" s="670"/>
      <c r="J59" s="582"/>
      <c r="K59" s="582"/>
      <c r="L59" s="257"/>
    </row>
    <row r="60" spans="1:13" ht="15.75" customHeight="1">
      <c r="A60" s="85">
        <v>2000</v>
      </c>
      <c r="B60" s="311">
        <v>635821.44640891685</v>
      </c>
      <c r="C60" s="88">
        <v>1442.744146</v>
      </c>
      <c r="D60" s="88">
        <v>2760.8475296660599</v>
      </c>
      <c r="E60" s="88">
        <v>245667.05899999998</v>
      </c>
      <c r="F60" s="88">
        <v>179916.14706055794</v>
      </c>
      <c r="G60" s="88">
        <v>35112.010322358845</v>
      </c>
      <c r="H60" s="308">
        <v>147162.94920000003</v>
      </c>
      <c r="I60" s="308">
        <v>23760</v>
      </c>
      <c r="J60" s="582"/>
      <c r="K60" s="582"/>
      <c r="L60" s="66"/>
      <c r="M60" s="991"/>
    </row>
    <row r="61" spans="1:13" ht="15.75" customHeight="1">
      <c r="A61" s="85">
        <v>2001</v>
      </c>
      <c r="B61" s="311">
        <v>706251.60491259221</v>
      </c>
      <c r="C61" s="88">
        <v>568.32992300000001</v>
      </c>
      <c r="D61" s="88">
        <v>2331.2756984999996</v>
      </c>
      <c r="E61" s="88">
        <v>281985.42</v>
      </c>
      <c r="F61" s="88">
        <v>197180.47973631418</v>
      </c>
      <c r="G61" s="88">
        <v>34495.383964777924</v>
      </c>
      <c r="H61" s="308">
        <v>163994.22720000002</v>
      </c>
      <c r="I61" s="308">
        <v>25696.799999999999</v>
      </c>
      <c r="J61" s="582"/>
      <c r="K61" s="582"/>
      <c r="L61" s="66"/>
      <c r="M61" s="991"/>
    </row>
    <row r="62" spans="1:13" ht="15.75" customHeight="1">
      <c r="A62" s="85">
        <v>2002</v>
      </c>
      <c r="B62" s="311">
        <v>668941.28562518745</v>
      </c>
      <c r="C62" s="88">
        <v>298.45687399999997</v>
      </c>
      <c r="D62" s="88">
        <v>2016.3272020000002</v>
      </c>
      <c r="E62" s="88">
        <v>248814.55996000001</v>
      </c>
      <c r="F62" s="88">
        <v>197342.60420768848</v>
      </c>
      <c r="G62" s="88">
        <v>35939.759316065247</v>
      </c>
      <c r="H62" s="308">
        <v>158393.58120000002</v>
      </c>
      <c r="I62" s="308">
        <v>26136</v>
      </c>
      <c r="J62" s="582"/>
      <c r="K62" s="582"/>
      <c r="L62" s="66"/>
      <c r="M62" s="991"/>
    </row>
    <row r="63" spans="1:13" ht="15.75" customHeight="1">
      <c r="A63" s="85">
        <v>2003</v>
      </c>
      <c r="B63" s="311">
        <v>658232.27412895521</v>
      </c>
      <c r="C63" s="88">
        <v>199.419297</v>
      </c>
      <c r="D63" s="88">
        <v>2014.9485955</v>
      </c>
      <c r="E63" s="88">
        <v>243099.97395999997</v>
      </c>
      <c r="F63" s="88">
        <v>198242.42098339912</v>
      </c>
      <c r="G63" s="88">
        <v>45060.188146609791</v>
      </c>
      <c r="H63" s="308">
        <v>136495.01880000002</v>
      </c>
      <c r="I63" s="308">
        <v>33120.303400000004</v>
      </c>
      <c r="J63" s="582"/>
      <c r="K63" s="582"/>
      <c r="L63" s="66"/>
      <c r="M63" s="991"/>
    </row>
    <row r="64" spans="1:13" ht="15.75" customHeight="1">
      <c r="A64" s="85">
        <v>2004</v>
      </c>
      <c r="B64" s="311">
        <v>614317.07165281812</v>
      </c>
      <c r="C64" s="88">
        <v>142.39796899999999</v>
      </c>
      <c r="D64" s="88">
        <v>1592.7371543999998</v>
      </c>
      <c r="E64" s="88">
        <v>223479.42807999998</v>
      </c>
      <c r="F64" s="88">
        <v>191958.94070095129</v>
      </c>
      <c r="G64" s="88">
        <v>30199.310948466748</v>
      </c>
      <c r="H64" s="308">
        <v>137292.68520000001</v>
      </c>
      <c r="I64" s="308">
        <v>29651.571600000003</v>
      </c>
      <c r="J64" s="582"/>
      <c r="K64" s="582"/>
      <c r="L64" s="66"/>
      <c r="M64" s="991"/>
    </row>
    <row r="65" spans="1:13" ht="15.75" customHeight="1">
      <c r="A65" s="85">
        <v>2005</v>
      </c>
      <c r="B65" s="311">
        <v>589139.46458454954</v>
      </c>
      <c r="C65" s="88">
        <v>109.87947899999999</v>
      </c>
      <c r="D65" s="88">
        <v>1698.902922</v>
      </c>
      <c r="E65" s="88">
        <v>226337.85098402339</v>
      </c>
      <c r="F65" s="88">
        <v>165018.08331760883</v>
      </c>
      <c r="G65" s="88">
        <v>22893.252766413101</v>
      </c>
      <c r="H65" s="308">
        <v>140849.35700400002</v>
      </c>
      <c r="I65" s="308">
        <v>32232.173227999996</v>
      </c>
      <c r="J65" s="582"/>
      <c r="K65" s="582"/>
      <c r="L65" s="66"/>
      <c r="M65" s="991"/>
    </row>
    <row r="66" spans="1:13" ht="15.75" customHeight="1">
      <c r="A66" s="85">
        <v>2006</v>
      </c>
      <c r="B66" s="311">
        <v>624687.36486896512</v>
      </c>
      <c r="C66" s="88">
        <v>134.94755800000001</v>
      </c>
      <c r="D66" s="88">
        <v>2018.7111128005145</v>
      </c>
      <c r="E66" s="88">
        <v>235439.91859027665</v>
      </c>
      <c r="F66" s="88">
        <v>184190.5960695098</v>
      </c>
      <c r="G66" s="88">
        <v>22785.71480792512</v>
      </c>
      <c r="H66" s="308">
        <v>150074.49956399997</v>
      </c>
      <c r="I66" s="308">
        <v>30043.140443999997</v>
      </c>
      <c r="J66" s="582"/>
      <c r="K66" s="582"/>
      <c r="L66" s="66"/>
      <c r="M66" s="991"/>
    </row>
    <row r="67" spans="1:13" ht="15.75" customHeight="1">
      <c r="A67" s="85">
        <v>2007</v>
      </c>
      <c r="B67" s="311">
        <v>507080.41589706781</v>
      </c>
      <c r="C67" s="88">
        <v>214.214291</v>
      </c>
      <c r="D67" s="88">
        <v>1511.8451971802735</v>
      </c>
      <c r="E67" s="88">
        <v>146461.73403543682</v>
      </c>
      <c r="F67" s="88">
        <v>164937.35730927056</v>
      </c>
      <c r="G67" s="88">
        <v>9437.4427721801148</v>
      </c>
      <c r="H67" s="308">
        <v>155967.994152</v>
      </c>
      <c r="I67" s="308">
        <v>28549.828140000001</v>
      </c>
      <c r="J67" s="582"/>
      <c r="K67" s="582"/>
      <c r="L67" s="66"/>
      <c r="M67" s="991"/>
    </row>
    <row r="68" spans="1:13" ht="15.75" customHeight="1">
      <c r="A68" s="85">
        <v>2008</v>
      </c>
      <c r="B68" s="311">
        <v>608838.15849540941</v>
      </c>
      <c r="C68" s="88">
        <v>199.15334399999998</v>
      </c>
      <c r="D68" s="88">
        <v>1873.3357123305002</v>
      </c>
      <c r="E68" s="88">
        <v>204436.25248451758</v>
      </c>
      <c r="F68" s="88">
        <v>189555.38925736165</v>
      </c>
      <c r="G68" s="88">
        <v>25370.495845199588</v>
      </c>
      <c r="H68" s="308">
        <v>156756.36636000001</v>
      </c>
      <c r="I68" s="308">
        <v>30647.165492000007</v>
      </c>
      <c r="J68" s="582"/>
      <c r="K68" s="582"/>
      <c r="L68" s="66"/>
      <c r="M68" s="991"/>
    </row>
    <row r="69" spans="1:13" ht="15.75" customHeight="1">
      <c r="A69" s="85">
        <v>2009</v>
      </c>
      <c r="B69" s="311">
        <v>585147.14616877388</v>
      </c>
      <c r="C69" s="88">
        <v>224.46200100000001</v>
      </c>
      <c r="D69" s="88">
        <v>2186.8263159999997</v>
      </c>
      <c r="E69" s="88">
        <v>178578.79049111358</v>
      </c>
      <c r="F69" s="88">
        <v>188965.94912613073</v>
      </c>
      <c r="G69" s="88">
        <v>27988.566616529617</v>
      </c>
      <c r="H69" s="308">
        <v>154209.77657999998</v>
      </c>
      <c r="I69" s="308">
        <v>32992.775038</v>
      </c>
      <c r="J69" s="582"/>
      <c r="K69" s="582"/>
      <c r="L69" s="66"/>
      <c r="M69" s="991"/>
    </row>
    <row r="70" spans="1:13" ht="15.75" customHeight="1">
      <c r="A70" s="85">
        <v>2010</v>
      </c>
      <c r="B70" s="311">
        <v>650902.67739199451</v>
      </c>
      <c r="C70" s="88">
        <v>244.19094699999999</v>
      </c>
      <c r="D70" s="88">
        <v>2128.1335650000001</v>
      </c>
      <c r="E70" s="88">
        <v>181650.87007763461</v>
      </c>
      <c r="F70" s="88">
        <v>193479.59990825044</v>
      </c>
      <c r="G70" s="88">
        <v>74793.471574109397</v>
      </c>
      <c r="H70" s="308">
        <v>166351.645368</v>
      </c>
      <c r="I70" s="308">
        <v>32254.765951999998</v>
      </c>
      <c r="J70" s="582"/>
      <c r="K70" s="582"/>
      <c r="L70" s="66"/>
      <c r="M70" s="991"/>
    </row>
    <row r="71" spans="1:13" ht="15.75" customHeight="1">
      <c r="A71" s="85">
        <v>2011</v>
      </c>
      <c r="B71" s="707">
        <v>620238.6056882448</v>
      </c>
      <c r="C71" s="725">
        <v>257.40354199999996</v>
      </c>
      <c r="D71" s="725">
        <v>2112.1490040000003</v>
      </c>
      <c r="E71" s="725">
        <v>170557.04423730366</v>
      </c>
      <c r="F71" s="725">
        <v>173803.13037829177</v>
      </c>
      <c r="G71" s="725">
        <v>72737.506388649403</v>
      </c>
      <c r="H71" s="725">
        <v>171267.312744</v>
      </c>
      <c r="I71" s="725">
        <v>29504.059394</v>
      </c>
      <c r="J71" s="582"/>
      <c r="K71" s="582"/>
      <c r="L71" s="66"/>
      <c r="M71" s="991"/>
    </row>
    <row r="72" spans="1:13" ht="15.75" customHeight="1">
      <c r="A72" s="309">
        <v>2012</v>
      </c>
      <c r="B72" s="707">
        <v>618751.92277166748</v>
      </c>
      <c r="C72" s="725">
        <v>263.16042600000003</v>
      </c>
      <c r="D72" s="725">
        <v>2271.1688159999999</v>
      </c>
      <c r="E72" s="725">
        <v>170554.47451593544</v>
      </c>
      <c r="F72" s="725">
        <v>180174.51570344431</v>
      </c>
      <c r="G72" s="725">
        <v>80474.667193703484</v>
      </c>
      <c r="H72" s="725">
        <v>153945.60251658413</v>
      </c>
      <c r="I72" s="725">
        <v>31068.333600000005</v>
      </c>
      <c r="J72" s="582"/>
      <c r="K72" s="582"/>
      <c r="L72" s="66"/>
      <c r="M72" s="991"/>
    </row>
    <row r="73" spans="1:13" ht="15.75" customHeight="1">
      <c r="A73" s="706">
        <v>2013</v>
      </c>
      <c r="B73" s="1112">
        <v>634853.57253514731</v>
      </c>
      <c r="C73" s="1122">
        <v>258.25253999999995</v>
      </c>
      <c r="D73" s="1122">
        <v>2085.4530729999997</v>
      </c>
      <c r="E73" s="1122">
        <v>186222.13365263661</v>
      </c>
      <c r="F73" s="1122">
        <v>172552.79464261179</v>
      </c>
      <c r="G73" s="1122">
        <v>93285.656301439783</v>
      </c>
      <c r="H73" s="1122">
        <v>150630.35142545911</v>
      </c>
      <c r="I73" s="1122">
        <v>29818.930899999999</v>
      </c>
      <c r="J73" s="582"/>
      <c r="K73" s="582"/>
      <c r="L73" s="66"/>
      <c r="M73" s="991"/>
    </row>
    <row r="74" spans="1:13" ht="15.75" customHeight="1">
      <c r="A74" s="706">
        <v>2014</v>
      </c>
      <c r="B74" s="1112">
        <v>573824.8416522179</v>
      </c>
      <c r="C74" s="1122">
        <v>187.83892399999999</v>
      </c>
      <c r="D74" s="1122">
        <v>1500.3842999999999</v>
      </c>
      <c r="E74" s="1122">
        <v>166153.07845959227</v>
      </c>
      <c r="F74" s="1122">
        <v>151400.37998111566</v>
      </c>
      <c r="G74" s="1122">
        <v>80358.51558487337</v>
      </c>
      <c r="H74" s="1122">
        <v>143999.00241263647</v>
      </c>
      <c r="I74" s="1122">
        <v>30225.64199</v>
      </c>
      <c r="J74" s="582"/>
      <c r="K74" s="582"/>
      <c r="L74" s="66"/>
      <c r="M74" s="991"/>
    </row>
    <row r="75" spans="1:13" s="757" customFormat="1" ht="15.75" customHeight="1">
      <c r="A75" s="759">
        <v>2015</v>
      </c>
      <c r="B75" s="1112">
        <v>597488.9903910053</v>
      </c>
      <c r="C75" s="1122">
        <v>161.25308100000001</v>
      </c>
      <c r="D75" s="1122">
        <v>1611.748394</v>
      </c>
      <c r="E75" s="1122">
        <v>160332.89565395063</v>
      </c>
      <c r="F75" s="1122">
        <v>160057.64928192427</v>
      </c>
      <c r="G75" s="1122">
        <v>92084.861599002281</v>
      </c>
      <c r="H75" s="1122">
        <v>148719.40610112797</v>
      </c>
      <c r="I75" s="1122">
        <v>34521.17628</v>
      </c>
      <c r="J75" s="761"/>
      <c r="K75" s="761"/>
      <c r="L75" s="66"/>
      <c r="M75" s="991"/>
    </row>
    <row r="76" spans="1:13" s="787" customFormat="1" ht="15.75" customHeight="1">
      <c r="A76" s="789">
        <v>2016</v>
      </c>
      <c r="B76" s="1112">
        <v>620382.0442021715</v>
      </c>
      <c r="C76" s="1122">
        <v>130.839956</v>
      </c>
      <c r="D76" s="1122">
        <v>1537.837272</v>
      </c>
      <c r="E76" s="1122">
        <v>159721.90055946811</v>
      </c>
      <c r="F76" s="1122">
        <v>172555.91603421586</v>
      </c>
      <c r="G76" s="1122">
        <v>104814.36476512748</v>
      </c>
      <c r="H76" s="1122">
        <v>145417.45350536</v>
      </c>
      <c r="I76" s="1122">
        <v>36203.732109999997</v>
      </c>
      <c r="J76" s="793"/>
      <c r="K76" s="793"/>
      <c r="L76" s="66"/>
      <c r="M76" s="991"/>
    </row>
    <row r="77" spans="1:13" s="856" customFormat="1" ht="15.75" customHeight="1">
      <c r="A77" s="858">
        <v>2017</v>
      </c>
      <c r="B77" s="1112">
        <v>624181.16070293961</v>
      </c>
      <c r="C77" s="1122">
        <v>149.46763000000001</v>
      </c>
      <c r="D77" s="1122">
        <v>1720.8025556999999</v>
      </c>
      <c r="E77" s="1122">
        <v>159106.43093905266</v>
      </c>
      <c r="F77" s="1122">
        <v>171501.68122146104</v>
      </c>
      <c r="G77" s="1122">
        <v>107544.34011048944</v>
      </c>
      <c r="H77" s="1122">
        <v>147244.34548623647</v>
      </c>
      <c r="I77" s="1117">
        <v>36914.09276</v>
      </c>
      <c r="J77" s="862"/>
      <c r="K77" s="862"/>
      <c r="L77" s="66"/>
      <c r="M77" s="991"/>
    </row>
    <row r="78" spans="1:13" s="893" customFormat="1" ht="15.75" customHeight="1">
      <c r="A78" s="960">
        <v>2018</v>
      </c>
      <c r="B78" s="983">
        <v>642282.78760273708</v>
      </c>
      <c r="C78" s="983">
        <v>115.43861140142518</v>
      </c>
      <c r="D78" s="983">
        <v>1550.7948598181817</v>
      </c>
      <c r="E78" s="983">
        <v>149900.94549186892</v>
      </c>
      <c r="F78" s="983">
        <v>175357.32685200754</v>
      </c>
      <c r="G78" s="983">
        <v>124551.40882364094</v>
      </c>
      <c r="H78" s="983">
        <v>151684.02667200007</v>
      </c>
      <c r="I78" s="959">
        <v>39122.846291999987</v>
      </c>
      <c r="J78" s="899"/>
      <c r="K78" s="899"/>
      <c r="L78" s="66"/>
      <c r="M78" s="991"/>
    </row>
    <row r="79" spans="1:13" s="943" customFormat="1" ht="15.75" customHeight="1">
      <c r="A79" s="953">
        <v>2019</v>
      </c>
      <c r="B79" s="1112">
        <v>682333.37072064821</v>
      </c>
      <c r="C79" s="1015">
        <v>0</v>
      </c>
      <c r="D79" s="1015">
        <v>1463.1939420799997</v>
      </c>
      <c r="E79" s="1015">
        <v>182072.21771694996</v>
      </c>
      <c r="F79" s="1015">
        <v>179931.61484666422</v>
      </c>
      <c r="G79" s="1015">
        <v>133009.26642935391</v>
      </c>
      <c r="H79" s="1015">
        <v>146503.97970480009</v>
      </c>
      <c r="I79" s="1017">
        <v>39353.098080799995</v>
      </c>
      <c r="J79" s="899"/>
      <c r="K79" s="899"/>
      <c r="L79" s="66"/>
      <c r="M79" s="991"/>
    </row>
    <row r="80" spans="1:13" s="943" customFormat="1" ht="15.75" customHeight="1">
      <c r="A80" s="99" t="s">
        <v>160</v>
      </c>
      <c r="B80" s="1203"/>
      <c r="C80" s="1122"/>
      <c r="D80" s="1122"/>
      <c r="E80" s="1122"/>
      <c r="F80" s="1122"/>
      <c r="G80" s="1122"/>
      <c r="H80" s="1122"/>
      <c r="I80" s="1117"/>
      <c r="J80" s="899"/>
      <c r="K80" s="899"/>
      <c r="L80" s="257"/>
    </row>
    <row r="81" spans="1:13" s="943" customFormat="1" ht="15.75" customHeight="1">
      <c r="A81" s="908" t="s">
        <v>588</v>
      </c>
      <c r="B81" s="1203"/>
      <c r="C81" s="1122"/>
      <c r="D81" s="1122"/>
      <c r="E81" s="1122"/>
      <c r="F81" s="1122"/>
      <c r="G81" s="1122"/>
      <c r="H81" s="1122"/>
      <c r="I81" s="1117"/>
      <c r="J81" s="899"/>
      <c r="K81" s="899"/>
      <c r="L81" s="257"/>
    </row>
    <row r="82" spans="1:13" s="943" customFormat="1" ht="15.75" customHeight="1">
      <c r="A82" s="908" t="s">
        <v>178</v>
      </c>
      <c r="B82" s="1203"/>
      <c r="C82" s="1122"/>
      <c r="D82" s="1122"/>
      <c r="E82" s="1122"/>
      <c r="F82" s="1122"/>
      <c r="G82" s="1122"/>
      <c r="H82" s="1122"/>
      <c r="I82" s="1117"/>
      <c r="J82" s="899"/>
      <c r="K82" s="899"/>
      <c r="L82" s="257"/>
    </row>
    <row r="83" spans="1:13" s="943" customFormat="1" ht="15.75" customHeight="1">
      <c r="A83" s="897" t="s">
        <v>752</v>
      </c>
      <c r="B83" s="513"/>
      <c r="C83" s="513"/>
      <c r="D83" s="513"/>
      <c r="E83" s="287"/>
      <c r="F83" s="287"/>
      <c r="G83" s="287"/>
      <c r="I83" s="287"/>
      <c r="J83" s="899"/>
      <c r="K83" s="899"/>
      <c r="L83" s="257"/>
    </row>
    <row r="84" spans="1:13" s="943" customFormat="1" ht="15.75" customHeight="1">
      <c r="J84" s="899"/>
      <c r="K84" s="899"/>
      <c r="L84" s="257"/>
    </row>
    <row r="85" spans="1:13" s="943" customFormat="1" ht="15.75" customHeight="1">
      <c r="A85" s="263"/>
      <c r="B85" s="572"/>
      <c r="C85" s="270" t="s">
        <v>11</v>
      </c>
      <c r="D85" s="574"/>
      <c r="E85" s="574"/>
      <c r="F85" s="574"/>
      <c r="G85" s="574"/>
      <c r="H85" s="574"/>
      <c r="I85" s="574"/>
      <c r="J85" s="899"/>
      <c r="K85" s="899"/>
      <c r="L85" s="257"/>
    </row>
    <row r="86" spans="1:13" s="943" customFormat="1" ht="47.25" customHeight="1">
      <c r="A86" s="262"/>
      <c r="B86" s="573"/>
      <c r="C86" s="1265" t="s">
        <v>4</v>
      </c>
      <c r="D86" s="1265" t="s">
        <v>3</v>
      </c>
      <c r="E86" s="1265" t="s">
        <v>635</v>
      </c>
      <c r="F86" s="1265" t="s">
        <v>2</v>
      </c>
      <c r="G86" s="1265" t="s">
        <v>1</v>
      </c>
      <c r="H86" s="1263" t="s">
        <v>34</v>
      </c>
      <c r="I86" s="1263" t="s">
        <v>36</v>
      </c>
      <c r="J86" s="899"/>
      <c r="K86" s="899"/>
      <c r="L86" s="257"/>
    </row>
    <row r="87" spans="1:13" s="943" customFormat="1" ht="15.75" customHeight="1">
      <c r="A87" s="261"/>
      <c r="B87" s="669" t="s">
        <v>17</v>
      </c>
      <c r="C87" s="670"/>
      <c r="D87" s="670"/>
      <c r="E87" s="670"/>
      <c r="F87" s="670"/>
      <c r="G87" s="670"/>
      <c r="H87" s="670"/>
      <c r="I87" s="670"/>
      <c r="J87" s="899"/>
      <c r="K87" s="899"/>
      <c r="L87" s="257"/>
    </row>
    <row r="88" spans="1:13" s="943" customFormat="1" ht="15.75" customHeight="1">
      <c r="A88" s="953">
        <v>2020</v>
      </c>
      <c r="B88" s="1203">
        <v>695138.95559623814</v>
      </c>
      <c r="C88" s="1122">
        <v>0</v>
      </c>
      <c r="D88" s="1122">
        <v>1293.5585118470001</v>
      </c>
      <c r="E88" s="1122">
        <v>194669.13078083203</v>
      </c>
      <c r="F88" s="1122">
        <v>168417.38646713499</v>
      </c>
      <c r="G88" s="1122">
        <v>141270.10888122412</v>
      </c>
      <c r="H88" s="1122">
        <v>149730.27795519997</v>
      </c>
      <c r="I88" s="1117">
        <v>39758.493000000002</v>
      </c>
      <c r="J88" s="899"/>
      <c r="K88" s="899"/>
      <c r="L88" s="66"/>
      <c r="M88" s="991"/>
    </row>
    <row r="89" spans="1:13" s="943" customFormat="1" ht="15.75" customHeight="1">
      <c r="A89" s="953">
        <v>2021</v>
      </c>
      <c r="B89" s="1203">
        <v>681254.78991376213</v>
      </c>
      <c r="C89" s="1122">
        <v>0</v>
      </c>
      <c r="D89" s="1122">
        <v>1407.6207442149998</v>
      </c>
      <c r="E89" s="1122">
        <v>138860.17061798848</v>
      </c>
      <c r="F89" s="1122">
        <v>197099.8088329419</v>
      </c>
      <c r="G89" s="1122">
        <v>148140.92145981675</v>
      </c>
      <c r="H89" s="1122">
        <v>150462.97045880003</v>
      </c>
      <c r="I89" s="1117">
        <v>45283.2978</v>
      </c>
      <c r="J89" s="899"/>
      <c r="L89" s="66"/>
      <c r="M89" s="991"/>
    </row>
    <row r="90" spans="1:13" s="943" customFormat="1" ht="15.75" customHeight="1">
      <c r="A90" s="953">
        <v>2022</v>
      </c>
      <c r="B90" s="1112">
        <v>664570.18675075634</v>
      </c>
      <c r="C90" s="1122">
        <v>0</v>
      </c>
      <c r="D90" s="1122">
        <v>926.48917886000015</v>
      </c>
      <c r="E90" s="1122">
        <v>145474.03435890374</v>
      </c>
      <c r="F90" s="1122">
        <v>175549.90546936053</v>
      </c>
      <c r="G90" s="1122">
        <v>148288.04293412404</v>
      </c>
      <c r="H90" s="1117">
        <v>152665.56749960006</v>
      </c>
      <c r="I90" s="1117">
        <v>41666.147309907887</v>
      </c>
      <c r="J90" s="899"/>
      <c r="L90" s="66"/>
      <c r="M90" s="991"/>
    </row>
    <row r="91" spans="1:13" ht="15.75" customHeight="1">
      <c r="A91" s="99" t="s">
        <v>160</v>
      </c>
      <c r="B91" s="303"/>
      <c r="C91" s="303"/>
      <c r="D91" s="303"/>
      <c r="E91" s="303"/>
      <c r="J91" s="582"/>
      <c r="K91" s="582"/>
      <c r="L91" s="257"/>
    </row>
    <row r="92" spans="1:13" s="893" customFormat="1" ht="15.75" customHeight="1">
      <c r="A92" s="892" t="s">
        <v>588</v>
      </c>
      <c r="B92" s="894"/>
      <c r="C92" s="894"/>
      <c r="D92" s="894"/>
      <c r="E92" s="894"/>
      <c r="J92" s="899"/>
      <c r="K92" s="899"/>
      <c r="L92" s="257"/>
    </row>
    <row r="93" spans="1:13" ht="15.75" customHeight="1">
      <c r="A93" s="892" t="s">
        <v>178</v>
      </c>
      <c r="B93" s="303"/>
      <c r="C93" s="303"/>
      <c r="D93" s="303"/>
      <c r="E93" s="303"/>
      <c r="J93" s="582"/>
      <c r="K93" s="582"/>
      <c r="L93" s="257"/>
    </row>
  </sheetData>
  <conditionalFormatting sqref="A1:GR732">
    <cfRule type="cellIs" dxfId="152"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3" manualBreakCount="3">
    <brk id="25" max="8" man="1"/>
    <brk id="54" max="8" man="1"/>
    <brk id="82" max="8"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53">
    <tabColor rgb="FFEDF082"/>
  </sheetPr>
  <dimension ref="A1:AA77"/>
  <sheetViews>
    <sheetView view="pageBreakPreview" zoomScaleNormal="100" zoomScaleSheetLayoutView="100" workbookViewId="0"/>
  </sheetViews>
  <sheetFormatPr baseColWidth="10" defaultColWidth="9.81640625" defaultRowHeight="15.75" customHeight="1"/>
  <cols>
    <col min="1" max="1" width="7.1796875" style="286" customWidth="1"/>
    <col min="2" max="12" width="11" style="286" customWidth="1"/>
    <col min="13" max="13" width="0.1796875" style="286" customWidth="1"/>
    <col min="14" max="15" width="9.81640625" style="286" customWidth="1"/>
    <col min="16" max="16" width="9.81640625" style="286"/>
    <col min="17" max="17" width="10.26953125" style="286" bestFit="1" customWidth="1"/>
    <col min="18" max="19" width="9.81640625" style="286"/>
    <col min="20" max="20" width="9.81640625" style="286" customWidth="1"/>
    <col min="21" max="16384" width="9.81640625" style="286"/>
  </cols>
  <sheetData>
    <row r="1" spans="1:20" ht="15.75" customHeight="1">
      <c r="A1" s="442" t="s">
        <v>755</v>
      </c>
      <c r="B1" s="513"/>
      <c r="C1" s="513"/>
      <c r="D1" s="513"/>
      <c r="E1" s="513"/>
      <c r="F1" s="513"/>
      <c r="G1" s="513"/>
      <c r="H1" s="287"/>
      <c r="I1" s="287"/>
      <c r="J1" s="287"/>
      <c r="K1" s="287"/>
      <c r="L1" s="287"/>
      <c r="M1" s="287"/>
      <c r="N1" s="287"/>
      <c r="O1" s="287"/>
      <c r="P1" s="287"/>
      <c r="Q1" s="287"/>
      <c r="R1" s="287"/>
      <c r="S1" s="287"/>
      <c r="T1" s="287"/>
    </row>
    <row r="2" spans="1:20" ht="13"/>
    <row r="3" spans="1:20" ht="15.75" customHeight="1">
      <c r="A3" s="345"/>
      <c r="B3" s="351"/>
      <c r="C3" s="320" t="s">
        <v>11</v>
      </c>
      <c r="D3" s="274"/>
      <c r="E3" s="274"/>
      <c r="F3" s="321"/>
      <c r="G3" s="269" t="s">
        <v>11</v>
      </c>
      <c r="H3" s="269"/>
      <c r="I3" s="269"/>
      <c r="J3" s="269"/>
      <c r="K3" s="269"/>
      <c r="L3" s="269"/>
      <c r="M3" s="28"/>
      <c r="N3" s="28"/>
      <c r="O3" s="28"/>
      <c r="P3" s="28"/>
      <c r="Q3" s="28"/>
      <c r="R3" s="28"/>
    </row>
    <row r="4" spans="1:20" ht="39">
      <c r="A4" s="346"/>
      <c r="B4" s="264"/>
      <c r="C4" s="312" t="s">
        <v>263</v>
      </c>
      <c r="D4" s="312" t="s">
        <v>264</v>
      </c>
      <c r="E4" s="312" t="s">
        <v>38</v>
      </c>
      <c r="F4" s="312" t="s">
        <v>265</v>
      </c>
      <c r="G4" s="312" t="s">
        <v>35</v>
      </c>
      <c r="H4" s="551" t="s">
        <v>268</v>
      </c>
      <c r="I4" s="551" t="s">
        <v>311</v>
      </c>
      <c r="J4" s="551" t="s">
        <v>327</v>
      </c>
      <c r="K4" s="312" t="s">
        <v>267</v>
      </c>
      <c r="L4" s="549" t="s">
        <v>34</v>
      </c>
      <c r="M4" s="517"/>
      <c r="N4" s="28"/>
      <c r="O4" s="517"/>
    </row>
    <row r="5" spans="1:20" ht="14.5">
      <c r="A5" s="347"/>
      <c r="B5" s="348" t="s">
        <v>17</v>
      </c>
      <c r="C5" s="349"/>
      <c r="D5" s="349"/>
      <c r="E5" s="349"/>
      <c r="F5" s="349"/>
      <c r="G5" s="349"/>
      <c r="H5" s="349"/>
      <c r="I5" s="349"/>
      <c r="J5" s="349"/>
      <c r="K5" s="349"/>
      <c r="L5" s="349"/>
      <c r="M5" s="315"/>
      <c r="N5" s="28"/>
      <c r="O5" s="315"/>
    </row>
    <row r="6" spans="1:20" ht="15.75" customHeight="1">
      <c r="A6" s="85">
        <v>1950</v>
      </c>
      <c r="B6" s="310">
        <v>58059</v>
      </c>
      <c r="C6" s="305" t="s">
        <v>31</v>
      </c>
      <c r="D6" s="305" t="s">
        <v>31</v>
      </c>
      <c r="E6" s="305" t="s">
        <v>31</v>
      </c>
      <c r="F6" s="305" t="s">
        <v>31</v>
      </c>
      <c r="G6" s="304">
        <v>35170</v>
      </c>
      <c r="H6" s="304">
        <v>21101</v>
      </c>
      <c r="I6" s="305" t="s">
        <v>31</v>
      </c>
      <c r="J6" s="385">
        <v>0</v>
      </c>
      <c r="K6" s="305" t="s">
        <v>31</v>
      </c>
      <c r="L6" s="306">
        <v>1788</v>
      </c>
      <c r="M6" s="308"/>
      <c r="N6" s="28"/>
      <c r="O6" s="65"/>
      <c r="P6" s="65"/>
      <c r="S6" s="201"/>
      <c r="T6" s="268"/>
    </row>
    <row r="7" spans="1:20" ht="15.75" customHeight="1">
      <c r="A7" s="85">
        <v>1955</v>
      </c>
      <c r="B7" s="311">
        <v>87719</v>
      </c>
      <c r="C7" s="307" t="s">
        <v>31</v>
      </c>
      <c r="D7" s="307" t="s">
        <v>31</v>
      </c>
      <c r="E7" s="307" t="s">
        <v>31</v>
      </c>
      <c r="F7" s="307" t="s">
        <v>31</v>
      </c>
      <c r="G7" s="88">
        <v>40445</v>
      </c>
      <c r="H7" s="88">
        <v>44402</v>
      </c>
      <c r="I7" s="307" t="s">
        <v>31</v>
      </c>
      <c r="J7" s="386">
        <v>0</v>
      </c>
      <c r="K7" s="307" t="s">
        <v>31</v>
      </c>
      <c r="L7" s="308">
        <v>2872</v>
      </c>
      <c r="M7" s="308"/>
      <c r="N7" s="28"/>
      <c r="O7" s="65"/>
      <c r="P7" s="65"/>
      <c r="S7" s="201"/>
      <c r="T7" s="268"/>
    </row>
    <row r="8" spans="1:20" ht="15.75" customHeight="1">
      <c r="A8" s="85">
        <v>1960</v>
      </c>
      <c r="B8" s="311">
        <v>118551</v>
      </c>
      <c r="C8" s="307" t="s">
        <v>31</v>
      </c>
      <c r="D8" s="307" t="s">
        <v>31</v>
      </c>
      <c r="E8" s="307" t="s">
        <v>31</v>
      </c>
      <c r="F8" s="307" t="s">
        <v>31</v>
      </c>
      <c r="G8" s="88">
        <v>33851</v>
      </c>
      <c r="H8" s="88">
        <v>80890</v>
      </c>
      <c r="I8" s="307" t="s">
        <v>31</v>
      </c>
      <c r="J8" s="386">
        <v>0</v>
      </c>
      <c r="K8" s="307" t="s">
        <v>31</v>
      </c>
      <c r="L8" s="308">
        <v>3810</v>
      </c>
      <c r="M8" s="308"/>
      <c r="N8" s="308"/>
      <c r="O8" s="65"/>
      <c r="P8" s="65"/>
      <c r="S8" s="201"/>
      <c r="T8" s="268"/>
    </row>
    <row r="9" spans="1:20" ht="15.75" customHeight="1">
      <c r="A9" s="85">
        <v>1965</v>
      </c>
      <c r="B9" s="311">
        <v>166997</v>
      </c>
      <c r="C9" s="307" t="s">
        <v>31</v>
      </c>
      <c r="D9" s="307" t="s">
        <v>31</v>
      </c>
      <c r="E9" s="307" t="s">
        <v>31</v>
      </c>
      <c r="F9" s="307" t="s">
        <v>31</v>
      </c>
      <c r="G9" s="88">
        <v>19929</v>
      </c>
      <c r="H9" s="88">
        <v>142642</v>
      </c>
      <c r="I9" s="307" t="s">
        <v>31</v>
      </c>
      <c r="J9" s="386">
        <v>0</v>
      </c>
      <c r="K9" s="307" t="s">
        <v>31</v>
      </c>
      <c r="L9" s="308">
        <v>4426</v>
      </c>
      <c r="M9" s="308"/>
      <c r="N9" s="308"/>
      <c r="O9" s="65"/>
      <c r="P9" s="65"/>
      <c r="S9" s="201"/>
      <c r="T9" s="268"/>
    </row>
    <row r="10" spans="1:20" ht="15.75" customHeight="1">
      <c r="A10" s="85">
        <v>1970</v>
      </c>
      <c r="B10" s="311">
        <v>230273</v>
      </c>
      <c r="C10" s="88">
        <v>13833</v>
      </c>
      <c r="D10" s="88">
        <v>208556</v>
      </c>
      <c r="E10" s="88">
        <v>7884</v>
      </c>
      <c r="F10" s="307" t="s">
        <v>31</v>
      </c>
      <c r="G10" s="88">
        <v>8411</v>
      </c>
      <c r="H10" s="88">
        <v>208556</v>
      </c>
      <c r="I10" s="308">
        <v>7884</v>
      </c>
      <c r="J10" s="386">
        <v>0</v>
      </c>
      <c r="K10" s="307" t="s">
        <v>31</v>
      </c>
      <c r="L10" s="308">
        <v>5422</v>
      </c>
      <c r="M10" s="308"/>
      <c r="N10" s="308"/>
      <c r="O10" s="65"/>
      <c r="P10" s="65"/>
      <c r="S10" s="201"/>
      <c r="T10" s="268"/>
    </row>
    <row r="11" spans="1:20" ht="15.75" customHeight="1">
      <c r="A11" s="85">
        <v>1971</v>
      </c>
      <c r="B11" s="311">
        <v>247535.36799999999</v>
      </c>
      <c r="C11" s="88">
        <v>19841.516</v>
      </c>
      <c r="D11" s="88">
        <v>216410.272</v>
      </c>
      <c r="E11" s="88">
        <v>11283.58</v>
      </c>
      <c r="F11" s="307" t="s">
        <v>31</v>
      </c>
      <c r="G11" s="88">
        <v>7033.92</v>
      </c>
      <c r="H11" s="88">
        <v>223473.5</v>
      </c>
      <c r="I11" s="308">
        <v>11283.58</v>
      </c>
      <c r="J11" s="386">
        <v>0</v>
      </c>
      <c r="K11" s="307" t="s">
        <v>31</v>
      </c>
      <c r="L11" s="308">
        <v>5744.3680000000004</v>
      </c>
      <c r="M11" s="308"/>
      <c r="N11" s="308"/>
      <c r="O11" s="65"/>
      <c r="P11" s="65"/>
      <c r="S11" s="201"/>
      <c r="T11" s="268"/>
    </row>
    <row r="12" spans="1:20" ht="15.75" customHeight="1">
      <c r="A12" s="85">
        <v>1972</v>
      </c>
      <c r="B12" s="311">
        <v>245718.272</v>
      </c>
      <c r="C12" s="88">
        <v>18962.276000000002</v>
      </c>
      <c r="D12" s="88">
        <v>216761.96799999999</v>
      </c>
      <c r="E12" s="88">
        <v>9994.0280000000002</v>
      </c>
      <c r="F12" s="307" t="s">
        <v>31</v>
      </c>
      <c r="G12" s="88">
        <v>5685.7520000000004</v>
      </c>
      <c r="H12" s="88">
        <v>223239.03599999999</v>
      </c>
      <c r="I12" s="308">
        <v>9994.0280000000002</v>
      </c>
      <c r="J12" s="386">
        <v>0</v>
      </c>
      <c r="K12" s="307" t="s">
        <v>31</v>
      </c>
      <c r="L12" s="308">
        <v>6799.4560000000001</v>
      </c>
      <c r="M12" s="308"/>
      <c r="N12" s="308"/>
      <c r="O12" s="65"/>
      <c r="P12" s="65"/>
      <c r="S12" s="201"/>
      <c r="T12" s="268"/>
    </row>
    <row r="13" spans="1:20" ht="15.75" customHeight="1">
      <c r="A13" s="85">
        <v>1973</v>
      </c>
      <c r="B13" s="311">
        <v>254012.43599999999</v>
      </c>
      <c r="C13" s="88">
        <v>18229.576000000001</v>
      </c>
      <c r="D13" s="88">
        <v>224880.28399999999</v>
      </c>
      <c r="E13" s="88">
        <v>10902.575999999999</v>
      </c>
      <c r="F13" s="307" t="s">
        <v>31</v>
      </c>
      <c r="G13" s="88">
        <v>4689.28</v>
      </c>
      <c r="H13" s="88">
        <v>230947.04</v>
      </c>
      <c r="I13" s="308">
        <v>10902.575999999999</v>
      </c>
      <c r="J13" s="386">
        <v>0</v>
      </c>
      <c r="K13" s="307" t="s">
        <v>31</v>
      </c>
      <c r="L13" s="308">
        <v>6740.84</v>
      </c>
      <c r="M13" s="308"/>
      <c r="N13" s="308"/>
      <c r="O13" s="65"/>
      <c r="P13" s="65"/>
      <c r="S13" s="201"/>
      <c r="T13" s="268"/>
    </row>
    <row r="14" spans="1:20" ht="15.75" customHeight="1">
      <c r="A14" s="85">
        <v>1974</v>
      </c>
      <c r="B14" s="311">
        <v>253807.28</v>
      </c>
      <c r="C14" s="88">
        <v>16881.407999999999</v>
      </c>
      <c r="D14" s="88">
        <v>223766.58</v>
      </c>
      <c r="E14" s="88">
        <v>10931.884</v>
      </c>
      <c r="F14" s="88">
        <v>2227.4079999999999</v>
      </c>
      <c r="G14" s="88">
        <v>3223.88</v>
      </c>
      <c r="H14" s="88">
        <v>232353.82399999999</v>
      </c>
      <c r="I14" s="308">
        <v>10931.884</v>
      </c>
      <c r="J14" s="386">
        <v>0</v>
      </c>
      <c r="K14" s="307" t="s">
        <v>31</v>
      </c>
      <c r="L14" s="308">
        <v>6799.4560000000001</v>
      </c>
      <c r="M14" s="308"/>
      <c r="N14" s="308"/>
      <c r="O14" s="65"/>
      <c r="P14" s="65"/>
      <c r="S14" s="201"/>
      <c r="T14" s="268"/>
    </row>
    <row r="15" spans="1:20" ht="15.75" customHeight="1">
      <c r="A15" s="85">
        <v>1975</v>
      </c>
      <c r="B15" s="311">
        <v>261955</v>
      </c>
      <c r="C15" s="88">
        <v>14537</v>
      </c>
      <c r="D15" s="88">
        <v>235724</v>
      </c>
      <c r="E15" s="88">
        <v>9349</v>
      </c>
      <c r="F15" s="88">
        <v>2345</v>
      </c>
      <c r="G15" s="88">
        <v>1172</v>
      </c>
      <c r="H15" s="88">
        <v>244283</v>
      </c>
      <c r="I15" s="308">
        <v>9349</v>
      </c>
      <c r="J15" s="386">
        <v>0</v>
      </c>
      <c r="K15" s="308">
        <v>703</v>
      </c>
      <c r="L15" s="308">
        <v>6448</v>
      </c>
      <c r="M15" s="308"/>
      <c r="N15" s="308"/>
      <c r="O15" s="65"/>
      <c r="P15" s="65"/>
      <c r="S15" s="201"/>
      <c r="T15" s="268"/>
    </row>
    <row r="16" spans="1:20" ht="15.75" customHeight="1">
      <c r="A16" s="85">
        <v>1976</v>
      </c>
      <c r="B16" s="311">
        <v>273238.484</v>
      </c>
      <c r="C16" s="88">
        <v>14360.92</v>
      </c>
      <c r="D16" s="88">
        <v>245073.49599999998</v>
      </c>
      <c r="E16" s="88">
        <v>11166.348</v>
      </c>
      <c r="F16" s="88">
        <v>2637.72</v>
      </c>
      <c r="G16" s="88">
        <v>644.77599999999995</v>
      </c>
      <c r="H16" s="88">
        <v>253953.82</v>
      </c>
      <c r="I16" s="308">
        <v>11166.348</v>
      </c>
      <c r="J16" s="386">
        <v>0</v>
      </c>
      <c r="K16" s="308">
        <v>820.62400000000002</v>
      </c>
      <c r="L16" s="308">
        <v>6652.9160000000002</v>
      </c>
      <c r="M16" s="308"/>
      <c r="N16" s="308"/>
      <c r="O16" s="65"/>
      <c r="P16" s="65"/>
      <c r="S16" s="201"/>
      <c r="T16" s="268"/>
    </row>
    <row r="17" spans="1:20" ht="15.75" customHeight="1">
      <c r="A17" s="85">
        <v>1977</v>
      </c>
      <c r="B17" s="311">
        <v>301755.16800000001</v>
      </c>
      <c r="C17" s="88">
        <v>14126.456</v>
      </c>
      <c r="D17" s="88">
        <v>275114.196</v>
      </c>
      <c r="E17" s="88">
        <v>9788.8719999999994</v>
      </c>
      <c r="F17" s="88">
        <v>2725.6439999999998</v>
      </c>
      <c r="G17" s="88">
        <v>586.16</v>
      </c>
      <c r="H17" s="88">
        <v>283760.05599999998</v>
      </c>
      <c r="I17" s="308">
        <v>9788.8719999999994</v>
      </c>
      <c r="J17" s="386">
        <v>0</v>
      </c>
      <c r="K17" s="308">
        <v>732.7</v>
      </c>
      <c r="L17" s="308">
        <v>6887.38</v>
      </c>
      <c r="M17" s="308"/>
      <c r="N17" s="308"/>
      <c r="O17" s="65"/>
      <c r="P17" s="65"/>
      <c r="S17" s="201"/>
      <c r="T17" s="268"/>
    </row>
    <row r="18" spans="1:20" ht="15.75" customHeight="1">
      <c r="A18" s="85">
        <v>1978</v>
      </c>
      <c r="B18" s="311">
        <v>303132.64399999997</v>
      </c>
      <c r="C18" s="88">
        <v>14712.616</v>
      </c>
      <c r="D18" s="88">
        <v>274909.03999999998</v>
      </c>
      <c r="E18" s="88">
        <v>10785.343999999999</v>
      </c>
      <c r="F18" s="88">
        <v>2725.6439999999998</v>
      </c>
      <c r="G18" s="88">
        <v>644.77599999999995</v>
      </c>
      <c r="H18" s="88">
        <v>283056.66399999999</v>
      </c>
      <c r="I18" s="308">
        <v>10785.343999999999</v>
      </c>
      <c r="J18" s="386">
        <v>0</v>
      </c>
      <c r="K18" s="308">
        <v>1201.6279999999999</v>
      </c>
      <c r="L18" s="308">
        <v>7444.232</v>
      </c>
      <c r="M18" s="308"/>
      <c r="N18" s="308"/>
      <c r="O18" s="65"/>
      <c r="P18" s="65"/>
      <c r="S18" s="201"/>
      <c r="T18" s="268"/>
    </row>
    <row r="19" spans="1:20" ht="15.75" customHeight="1">
      <c r="A19" s="85">
        <v>1979</v>
      </c>
      <c r="B19" s="311">
        <v>306708</v>
      </c>
      <c r="C19" s="88">
        <v>15484</v>
      </c>
      <c r="D19" s="88">
        <v>277003</v>
      </c>
      <c r="E19" s="88">
        <v>11445</v>
      </c>
      <c r="F19" s="88">
        <v>2776</v>
      </c>
      <c r="G19" s="88">
        <v>586</v>
      </c>
      <c r="H19" s="88">
        <v>284782</v>
      </c>
      <c r="I19" s="308">
        <v>11445</v>
      </c>
      <c r="J19" s="386">
        <v>0</v>
      </c>
      <c r="K19" s="308">
        <v>1698</v>
      </c>
      <c r="L19" s="308">
        <v>8197</v>
      </c>
      <c r="M19" s="308"/>
      <c r="N19" s="308"/>
      <c r="O19" s="65"/>
      <c r="P19" s="65"/>
      <c r="S19" s="201"/>
      <c r="T19" s="268"/>
    </row>
    <row r="20" spans="1:20" ht="15.75" customHeight="1">
      <c r="A20" s="442" t="s">
        <v>755</v>
      </c>
      <c r="B20" s="513"/>
      <c r="C20" s="513"/>
      <c r="D20" s="513"/>
      <c r="E20" s="287"/>
      <c r="F20" s="287"/>
      <c r="G20" s="287"/>
      <c r="H20" s="287"/>
      <c r="I20" s="287"/>
      <c r="J20" s="287"/>
      <c r="K20" s="287"/>
      <c r="L20" s="287"/>
      <c r="M20" s="287"/>
      <c r="N20" s="287"/>
      <c r="O20" s="65"/>
      <c r="P20" s="65"/>
    </row>
    <row r="21" spans="1:20" ht="15.75" customHeight="1">
      <c r="O21" s="65"/>
      <c r="P21" s="65"/>
    </row>
    <row r="22" spans="1:20" ht="15.75" customHeight="1">
      <c r="A22" s="345"/>
      <c r="B22" s="351"/>
      <c r="C22" s="320" t="s">
        <v>11</v>
      </c>
      <c r="D22" s="274"/>
      <c r="E22" s="274"/>
      <c r="F22" s="321"/>
      <c r="G22" s="269" t="s">
        <v>11</v>
      </c>
      <c r="H22" s="269"/>
      <c r="I22" s="269"/>
      <c r="J22" s="269"/>
      <c r="K22" s="269"/>
      <c r="L22" s="269"/>
      <c r="N22" s="518"/>
      <c r="O22" s="65"/>
      <c r="P22" s="65"/>
    </row>
    <row r="23" spans="1:20" ht="47.25" customHeight="1">
      <c r="A23" s="346"/>
      <c r="B23" s="264"/>
      <c r="C23" s="312" t="s">
        <v>263</v>
      </c>
      <c r="D23" s="312" t="s">
        <v>264</v>
      </c>
      <c r="E23" s="312" t="s">
        <v>38</v>
      </c>
      <c r="F23" s="312" t="s">
        <v>265</v>
      </c>
      <c r="G23" s="312" t="s">
        <v>35</v>
      </c>
      <c r="H23" s="551" t="s">
        <v>268</v>
      </c>
      <c r="I23" s="551" t="s">
        <v>311</v>
      </c>
      <c r="J23" s="551" t="s">
        <v>327</v>
      </c>
      <c r="K23" s="312" t="s">
        <v>267</v>
      </c>
      <c r="L23" s="549" t="s">
        <v>34</v>
      </c>
      <c r="N23" s="517"/>
      <c r="O23" s="65"/>
      <c r="P23" s="65"/>
    </row>
    <row r="24" spans="1:20" ht="15.75" customHeight="1">
      <c r="A24" s="347"/>
      <c r="B24" s="320" t="s">
        <v>17</v>
      </c>
      <c r="C24" s="274"/>
      <c r="D24" s="274"/>
      <c r="E24" s="274"/>
      <c r="F24" s="274"/>
      <c r="G24" s="274"/>
      <c r="H24" s="274"/>
      <c r="I24" s="274"/>
      <c r="J24" s="274"/>
      <c r="K24" s="274"/>
      <c r="L24" s="274"/>
      <c r="N24" s="315"/>
      <c r="O24" s="65"/>
      <c r="P24" s="65"/>
    </row>
    <row r="25" spans="1:20" ht="15.75" customHeight="1">
      <c r="A25" s="85">
        <v>1980</v>
      </c>
      <c r="B25" s="311">
        <v>312507</v>
      </c>
      <c r="C25" s="88">
        <v>15868</v>
      </c>
      <c r="D25" s="88">
        <v>283065</v>
      </c>
      <c r="E25" s="88">
        <v>10762</v>
      </c>
      <c r="F25" s="88">
        <v>2812</v>
      </c>
      <c r="G25" s="88">
        <v>515</v>
      </c>
      <c r="H25" s="88">
        <v>290875</v>
      </c>
      <c r="I25" s="308">
        <v>10762</v>
      </c>
      <c r="J25" s="386">
        <v>0</v>
      </c>
      <c r="K25" s="308">
        <v>1790</v>
      </c>
      <c r="L25" s="308">
        <v>8565</v>
      </c>
      <c r="M25" s="308"/>
      <c r="N25" s="308"/>
      <c r="O25" s="65"/>
      <c r="P25" s="65"/>
      <c r="S25" s="201"/>
      <c r="T25" s="268"/>
    </row>
    <row r="26" spans="1:20" ht="15.75" customHeight="1">
      <c r="A26" s="85">
        <v>1981</v>
      </c>
      <c r="B26" s="311">
        <v>293471</v>
      </c>
      <c r="C26" s="88">
        <v>14735</v>
      </c>
      <c r="D26" s="88">
        <v>266096</v>
      </c>
      <c r="E26" s="88">
        <v>10505</v>
      </c>
      <c r="F26" s="88">
        <v>2136</v>
      </c>
      <c r="G26" s="88">
        <v>761</v>
      </c>
      <c r="H26" s="88">
        <v>271018</v>
      </c>
      <c r="I26" s="308">
        <v>10505</v>
      </c>
      <c r="J26" s="386">
        <v>0</v>
      </c>
      <c r="K26" s="308">
        <v>2720</v>
      </c>
      <c r="L26" s="308">
        <v>8467</v>
      </c>
      <c r="M26" s="308"/>
      <c r="N26" s="308"/>
      <c r="O26" s="65"/>
      <c r="P26" s="65"/>
      <c r="S26" s="201"/>
      <c r="T26" s="268"/>
    </row>
    <row r="27" spans="1:20" ht="15.75" customHeight="1">
      <c r="A27" s="85">
        <v>1982</v>
      </c>
      <c r="B27" s="311">
        <v>292722</v>
      </c>
      <c r="C27" s="88">
        <v>13479</v>
      </c>
      <c r="D27" s="88">
        <v>268824</v>
      </c>
      <c r="E27" s="88">
        <v>9864</v>
      </c>
      <c r="F27" s="88">
        <v>555</v>
      </c>
      <c r="G27" s="88">
        <v>429</v>
      </c>
      <c r="H27" s="88">
        <v>271820</v>
      </c>
      <c r="I27" s="308">
        <v>9864</v>
      </c>
      <c r="J27" s="386">
        <v>0</v>
      </c>
      <c r="K27" s="308">
        <v>2811</v>
      </c>
      <c r="L27" s="308">
        <v>7798</v>
      </c>
      <c r="M27" s="308"/>
      <c r="N27" s="308"/>
      <c r="O27" s="65"/>
      <c r="P27" s="65"/>
      <c r="S27" s="201"/>
      <c r="T27" s="268"/>
    </row>
    <row r="28" spans="1:20" ht="15.75" customHeight="1">
      <c r="A28" s="85">
        <v>1983</v>
      </c>
      <c r="B28" s="311">
        <v>302570</v>
      </c>
      <c r="C28" s="88">
        <v>11958</v>
      </c>
      <c r="D28" s="88">
        <v>279651</v>
      </c>
      <c r="E28" s="88">
        <v>10287</v>
      </c>
      <c r="F28" s="88">
        <v>674</v>
      </c>
      <c r="G28" s="307" t="s">
        <v>31</v>
      </c>
      <c r="H28" s="88">
        <v>284223</v>
      </c>
      <c r="I28" s="308">
        <v>10287</v>
      </c>
      <c r="J28" s="386">
        <v>0</v>
      </c>
      <c r="K28" s="308">
        <v>147</v>
      </c>
      <c r="L28" s="308">
        <v>7913</v>
      </c>
      <c r="M28" s="308"/>
      <c r="N28" s="308"/>
      <c r="O28" s="65"/>
      <c r="P28" s="65"/>
      <c r="S28" s="201"/>
      <c r="T28" s="268"/>
    </row>
    <row r="29" spans="1:20" ht="15.75" customHeight="1">
      <c r="A29" s="85">
        <v>1984</v>
      </c>
      <c r="B29" s="311">
        <v>309918</v>
      </c>
      <c r="C29" s="88">
        <v>12049</v>
      </c>
      <c r="D29" s="88">
        <v>285995</v>
      </c>
      <c r="E29" s="88">
        <v>11191</v>
      </c>
      <c r="F29" s="88">
        <v>683</v>
      </c>
      <c r="G29" s="307" t="s">
        <v>31</v>
      </c>
      <c r="H29" s="88">
        <v>290853</v>
      </c>
      <c r="I29" s="308">
        <v>11191</v>
      </c>
      <c r="J29" s="386">
        <v>0</v>
      </c>
      <c r="K29" s="308">
        <v>138</v>
      </c>
      <c r="L29" s="308">
        <v>7736</v>
      </c>
      <c r="M29" s="308"/>
      <c r="N29" s="308"/>
      <c r="O29" s="65"/>
      <c r="P29" s="65"/>
      <c r="S29" s="201"/>
      <c r="T29" s="268"/>
    </row>
    <row r="30" spans="1:20" ht="15.75" customHeight="1">
      <c r="A30" s="85">
        <v>1985</v>
      </c>
      <c r="B30" s="311">
        <v>314721</v>
      </c>
      <c r="C30" s="88">
        <v>12759</v>
      </c>
      <c r="D30" s="88">
        <v>288336</v>
      </c>
      <c r="E30" s="88">
        <v>13028</v>
      </c>
      <c r="F30" s="88">
        <v>598</v>
      </c>
      <c r="G30" s="307" t="s">
        <v>31</v>
      </c>
      <c r="H30" s="88">
        <v>293326</v>
      </c>
      <c r="I30" s="308">
        <v>13028</v>
      </c>
      <c r="J30" s="386">
        <v>0</v>
      </c>
      <c r="K30" s="308">
        <v>181</v>
      </c>
      <c r="L30" s="308">
        <v>8186</v>
      </c>
      <c r="M30" s="308"/>
      <c r="N30" s="308"/>
      <c r="O30" s="65"/>
      <c r="P30" s="65"/>
      <c r="S30" s="201"/>
      <c r="T30" s="268"/>
    </row>
    <row r="31" spans="1:20" ht="15.75" customHeight="1">
      <c r="A31" s="85">
        <v>1986</v>
      </c>
      <c r="B31" s="311">
        <v>338882</v>
      </c>
      <c r="C31" s="88">
        <v>12322</v>
      </c>
      <c r="D31" s="88">
        <v>311738</v>
      </c>
      <c r="E31" s="88">
        <v>14267</v>
      </c>
      <c r="F31" s="88">
        <v>555</v>
      </c>
      <c r="G31" s="307" t="s">
        <v>31</v>
      </c>
      <c r="H31" s="88">
        <v>316603</v>
      </c>
      <c r="I31" s="308">
        <v>14267</v>
      </c>
      <c r="J31" s="386">
        <v>0</v>
      </c>
      <c r="K31" s="308">
        <v>135</v>
      </c>
      <c r="L31" s="308">
        <v>7877</v>
      </c>
      <c r="M31" s="308"/>
      <c r="N31" s="308"/>
      <c r="O31" s="65"/>
      <c r="P31" s="65"/>
      <c r="S31" s="201"/>
      <c r="T31" s="268"/>
    </row>
    <row r="32" spans="1:20" ht="15.75" customHeight="1">
      <c r="A32" s="85">
        <v>1987</v>
      </c>
      <c r="B32" s="311">
        <v>350115</v>
      </c>
      <c r="C32" s="88">
        <v>12223</v>
      </c>
      <c r="D32" s="88">
        <v>322387</v>
      </c>
      <c r="E32" s="88">
        <v>14864</v>
      </c>
      <c r="F32" s="88">
        <v>641</v>
      </c>
      <c r="G32" s="307" t="s">
        <v>31</v>
      </c>
      <c r="H32" s="88">
        <v>327167</v>
      </c>
      <c r="I32" s="308">
        <v>14907</v>
      </c>
      <c r="J32" s="386">
        <v>0</v>
      </c>
      <c r="K32" s="308">
        <v>135</v>
      </c>
      <c r="L32" s="308">
        <v>7906</v>
      </c>
      <c r="M32" s="308"/>
      <c r="N32" s="308"/>
      <c r="O32" s="65"/>
      <c r="P32" s="65"/>
      <c r="S32" s="201"/>
      <c r="T32" s="268"/>
    </row>
    <row r="33" spans="1:20" ht="15.75" customHeight="1">
      <c r="A33" s="85">
        <v>1988</v>
      </c>
      <c r="B33" s="311">
        <v>362585</v>
      </c>
      <c r="C33" s="88">
        <v>11649</v>
      </c>
      <c r="D33" s="88">
        <v>334362</v>
      </c>
      <c r="E33" s="88">
        <v>16190</v>
      </c>
      <c r="F33" s="88">
        <v>384</v>
      </c>
      <c r="G33" s="307" t="s">
        <v>31</v>
      </c>
      <c r="H33" s="88">
        <v>338543</v>
      </c>
      <c r="I33" s="308">
        <v>16232</v>
      </c>
      <c r="J33" s="386">
        <v>0</v>
      </c>
      <c r="K33" s="308">
        <v>135</v>
      </c>
      <c r="L33" s="308">
        <v>7675</v>
      </c>
      <c r="M33" s="308"/>
      <c r="N33" s="308"/>
      <c r="O33" s="65"/>
      <c r="P33" s="65"/>
      <c r="S33" s="201"/>
      <c r="T33" s="268"/>
    </row>
    <row r="34" spans="1:20" ht="15.75" customHeight="1">
      <c r="A34" s="953">
        <v>1989</v>
      </c>
      <c r="B34" s="1112">
        <v>367751</v>
      </c>
      <c r="C34" s="1122">
        <v>11732</v>
      </c>
      <c r="D34" s="1122">
        <v>337651</v>
      </c>
      <c r="E34" s="1122">
        <v>17898</v>
      </c>
      <c r="F34" s="1122">
        <v>470</v>
      </c>
      <c r="G34" s="958" t="s">
        <v>31</v>
      </c>
      <c r="H34" s="1122">
        <v>341961</v>
      </c>
      <c r="I34" s="1117">
        <v>17941</v>
      </c>
      <c r="J34" s="945">
        <v>0</v>
      </c>
      <c r="K34" s="1117">
        <v>135</v>
      </c>
      <c r="L34" s="1117">
        <v>7714</v>
      </c>
      <c r="M34" s="308"/>
      <c r="N34" s="308"/>
      <c r="O34" s="65"/>
      <c r="P34" s="65"/>
      <c r="S34" s="201"/>
      <c r="T34" s="268"/>
    </row>
    <row r="35" spans="1:20" ht="15.75" customHeight="1">
      <c r="A35" s="1118">
        <v>1990</v>
      </c>
      <c r="B35" s="1122">
        <v>385229</v>
      </c>
      <c r="C35" s="1122">
        <v>12750</v>
      </c>
      <c r="D35" s="1122">
        <v>352997</v>
      </c>
      <c r="E35" s="1122">
        <v>18967</v>
      </c>
      <c r="F35" s="1122">
        <v>555</v>
      </c>
      <c r="G35" s="945">
        <v>0</v>
      </c>
      <c r="H35" s="1117">
        <v>357862</v>
      </c>
      <c r="I35" s="1117">
        <v>18927</v>
      </c>
      <c r="J35" s="386">
        <v>0</v>
      </c>
      <c r="K35" s="88">
        <v>92</v>
      </c>
      <c r="L35" s="88">
        <v>8348</v>
      </c>
      <c r="N35" s="88"/>
      <c r="O35" s="65"/>
      <c r="P35" s="65"/>
      <c r="Q35" s="1130"/>
    </row>
    <row r="36" spans="1:20" ht="15.75" customHeight="1">
      <c r="A36" s="1118">
        <v>1991</v>
      </c>
      <c r="B36" s="1122">
        <v>395172</v>
      </c>
      <c r="C36" s="88">
        <v>13230</v>
      </c>
      <c r="D36" s="88">
        <v>362845</v>
      </c>
      <c r="E36" s="88">
        <v>18456</v>
      </c>
      <c r="F36" s="88">
        <v>641</v>
      </c>
      <c r="G36" s="386">
        <v>0</v>
      </c>
      <c r="H36" s="308">
        <v>367711</v>
      </c>
      <c r="I36" s="308">
        <v>18456</v>
      </c>
      <c r="J36" s="386">
        <v>0</v>
      </c>
      <c r="K36" s="88">
        <v>92</v>
      </c>
      <c r="L36" s="88">
        <v>8913</v>
      </c>
      <c r="N36" s="88"/>
      <c r="O36" s="65"/>
      <c r="P36" s="65"/>
    </row>
    <row r="37" spans="1:20" ht="15.75" customHeight="1">
      <c r="A37" s="85">
        <v>1992</v>
      </c>
      <c r="B37" s="311">
        <v>401017</v>
      </c>
      <c r="C37" s="88">
        <v>13411</v>
      </c>
      <c r="D37" s="88">
        <v>369537</v>
      </c>
      <c r="E37" s="88">
        <v>17343</v>
      </c>
      <c r="F37" s="88">
        <v>726</v>
      </c>
      <c r="G37" s="386">
        <v>0</v>
      </c>
      <c r="H37" s="308">
        <v>374572</v>
      </c>
      <c r="I37" s="308">
        <v>17343</v>
      </c>
      <c r="J37" s="386">
        <v>0</v>
      </c>
      <c r="K37" s="88">
        <v>92</v>
      </c>
      <c r="L37" s="88">
        <v>9010</v>
      </c>
      <c r="N37" s="88"/>
      <c r="O37" s="65"/>
      <c r="P37" s="65"/>
    </row>
    <row r="38" spans="1:20" ht="15.75" customHeight="1">
      <c r="A38" s="85">
        <v>1993</v>
      </c>
      <c r="B38" s="311">
        <v>424455</v>
      </c>
      <c r="C38" s="88">
        <v>13109</v>
      </c>
      <c r="D38" s="88">
        <v>392594</v>
      </c>
      <c r="E38" s="88">
        <v>18026</v>
      </c>
      <c r="F38" s="88">
        <v>726</v>
      </c>
      <c r="G38" s="386">
        <v>0</v>
      </c>
      <c r="H38" s="308">
        <v>397246</v>
      </c>
      <c r="I38" s="308">
        <v>18026</v>
      </c>
      <c r="J38" s="386">
        <v>0</v>
      </c>
      <c r="K38" s="88">
        <v>92</v>
      </c>
      <c r="L38" s="88">
        <v>9091</v>
      </c>
      <c r="N38" s="88"/>
      <c r="O38" s="65"/>
      <c r="P38" s="65"/>
    </row>
    <row r="39" spans="1:20" ht="15.75" customHeight="1">
      <c r="A39" s="953">
        <v>1994</v>
      </c>
      <c r="B39" s="311">
        <v>409778</v>
      </c>
      <c r="C39" s="88">
        <v>13660</v>
      </c>
      <c r="D39" s="88">
        <v>376726</v>
      </c>
      <c r="E39" s="88">
        <v>18709</v>
      </c>
      <c r="F39" s="88">
        <v>683</v>
      </c>
      <c r="G39" s="386">
        <v>0</v>
      </c>
      <c r="H39" s="308">
        <v>381592</v>
      </c>
      <c r="I39" s="308">
        <v>18709</v>
      </c>
      <c r="J39" s="386">
        <v>0</v>
      </c>
      <c r="K39" s="88">
        <v>90</v>
      </c>
      <c r="L39" s="88">
        <v>9386</v>
      </c>
      <c r="N39" s="88"/>
      <c r="O39" s="65"/>
      <c r="P39" s="65"/>
    </row>
    <row r="40" spans="1:20" ht="15.75" customHeight="1">
      <c r="A40" s="85">
        <v>1995</v>
      </c>
      <c r="B40" s="311">
        <v>419615</v>
      </c>
      <c r="C40" s="88">
        <v>13756</v>
      </c>
      <c r="D40" s="88">
        <v>386165</v>
      </c>
      <c r="E40" s="88">
        <v>19178</v>
      </c>
      <c r="F40" s="88">
        <v>516</v>
      </c>
      <c r="G40" s="386">
        <v>0</v>
      </c>
      <c r="H40" s="308">
        <v>389958</v>
      </c>
      <c r="I40" s="308">
        <v>19178</v>
      </c>
      <c r="J40" s="308">
        <v>844</v>
      </c>
      <c r="K40" s="88">
        <v>92</v>
      </c>
      <c r="L40" s="88">
        <v>9543</v>
      </c>
      <c r="N40" s="88"/>
      <c r="O40" s="65"/>
      <c r="P40" s="65"/>
    </row>
    <row r="41" spans="1:20" ht="15.75" customHeight="1">
      <c r="A41" s="85">
        <v>1996</v>
      </c>
      <c r="B41" s="311">
        <v>428723</v>
      </c>
      <c r="C41" s="88">
        <v>13642</v>
      </c>
      <c r="D41" s="88">
        <v>389580</v>
      </c>
      <c r="E41" s="88">
        <v>25028</v>
      </c>
      <c r="F41" s="88">
        <v>473</v>
      </c>
      <c r="G41" s="386">
        <v>0</v>
      </c>
      <c r="H41" s="308">
        <v>393326</v>
      </c>
      <c r="I41" s="308">
        <v>24897</v>
      </c>
      <c r="J41" s="308">
        <v>936</v>
      </c>
      <c r="K41" s="88">
        <v>92</v>
      </c>
      <c r="L41" s="88">
        <v>9472</v>
      </c>
      <c r="N41" s="88"/>
      <c r="O41" s="65"/>
      <c r="P41" s="65"/>
    </row>
    <row r="42" spans="1:20" ht="15.75" customHeight="1">
      <c r="A42" s="85">
        <v>1997</v>
      </c>
      <c r="B42" s="311">
        <v>436938</v>
      </c>
      <c r="C42" s="88">
        <v>13906</v>
      </c>
      <c r="D42" s="88">
        <v>395510</v>
      </c>
      <c r="E42" s="88">
        <v>27135</v>
      </c>
      <c r="F42" s="88">
        <v>387</v>
      </c>
      <c r="G42" s="386">
        <v>0</v>
      </c>
      <c r="H42" s="308">
        <v>398437</v>
      </c>
      <c r="I42" s="308">
        <v>26961</v>
      </c>
      <c r="J42" s="308">
        <v>1541</v>
      </c>
      <c r="K42" s="88">
        <v>92</v>
      </c>
      <c r="L42" s="88">
        <v>9908</v>
      </c>
      <c r="N42" s="88"/>
      <c r="O42" s="65"/>
      <c r="P42" s="65"/>
      <c r="Q42" s="1283"/>
    </row>
    <row r="43" spans="1:20" ht="15.75" customHeight="1">
      <c r="A43" s="85">
        <v>1998</v>
      </c>
      <c r="B43" s="311">
        <v>447831.37219999998</v>
      </c>
      <c r="C43" s="88">
        <v>13933.057200000001</v>
      </c>
      <c r="D43" s="88">
        <v>403710.50300000003</v>
      </c>
      <c r="E43" s="88">
        <v>29801.171999999999</v>
      </c>
      <c r="F43" s="88">
        <v>386.64</v>
      </c>
      <c r="G43" s="386">
        <v>0</v>
      </c>
      <c r="H43" s="308">
        <v>406856.58399999997</v>
      </c>
      <c r="I43" s="308">
        <v>29627</v>
      </c>
      <c r="J43" s="308">
        <v>1321</v>
      </c>
      <c r="K43" s="88">
        <v>46.051000000000002</v>
      </c>
      <c r="L43" s="88">
        <v>9980.7372000000014</v>
      </c>
      <c r="N43" s="88"/>
      <c r="O43" s="65"/>
      <c r="P43" s="65"/>
    </row>
    <row r="44" spans="1:20" ht="15.75" customHeight="1">
      <c r="A44" s="85">
        <v>1999</v>
      </c>
      <c r="B44" s="311">
        <v>470415.17879999999</v>
      </c>
      <c r="C44" s="88">
        <v>13511.638800000001</v>
      </c>
      <c r="D44" s="88">
        <v>424393.64799999999</v>
      </c>
      <c r="E44" s="88">
        <v>32209.171999999999</v>
      </c>
      <c r="F44" s="88">
        <v>300.72000000000003</v>
      </c>
      <c r="G44" s="386">
        <v>0</v>
      </c>
      <c r="H44" s="308">
        <v>426834.15</v>
      </c>
      <c r="I44" s="308">
        <v>32035</v>
      </c>
      <c r="J44" s="308">
        <v>1725</v>
      </c>
      <c r="K44" s="88">
        <v>46.91</v>
      </c>
      <c r="L44" s="88">
        <v>9774.1188000000002</v>
      </c>
      <c r="N44" s="88"/>
      <c r="O44" s="65"/>
      <c r="P44" s="65"/>
    </row>
    <row r="45" spans="1:20" s="757" customFormat="1" ht="15.75" customHeight="1">
      <c r="A45" s="442" t="s">
        <v>755</v>
      </c>
      <c r="B45" s="513"/>
      <c r="C45" s="513"/>
      <c r="D45" s="513"/>
      <c r="E45" s="287"/>
      <c r="F45" s="287"/>
      <c r="G45" s="287"/>
      <c r="H45" s="287"/>
      <c r="I45" s="287"/>
      <c r="J45" s="287"/>
      <c r="K45" s="287"/>
      <c r="L45" s="287"/>
      <c r="M45" s="287"/>
      <c r="N45" s="287"/>
      <c r="O45" s="287"/>
    </row>
    <row r="46" spans="1:20" s="757" customFormat="1" ht="15.75" customHeight="1"/>
    <row r="47" spans="1:20" s="757" customFormat="1" ht="15.75" customHeight="1">
      <c r="A47" s="345"/>
      <c r="B47" s="351"/>
      <c r="C47" s="320" t="s">
        <v>11</v>
      </c>
      <c r="D47" s="274"/>
      <c r="E47" s="274"/>
      <c r="F47" s="321"/>
      <c r="G47" s="269" t="s">
        <v>11</v>
      </c>
      <c r="H47" s="269"/>
      <c r="I47" s="269"/>
      <c r="J47" s="269"/>
      <c r="K47" s="269"/>
      <c r="L47" s="269"/>
      <c r="N47" s="518"/>
      <c r="O47" s="518"/>
    </row>
    <row r="48" spans="1:20" s="757" customFormat="1" ht="47.25" customHeight="1">
      <c r="A48" s="346"/>
      <c r="B48" s="264"/>
      <c r="C48" s="312" t="s">
        <v>263</v>
      </c>
      <c r="D48" s="312" t="s">
        <v>264</v>
      </c>
      <c r="E48" s="312" t="s">
        <v>38</v>
      </c>
      <c r="F48" s="312" t="s">
        <v>265</v>
      </c>
      <c r="G48" s="312" t="s">
        <v>35</v>
      </c>
      <c r="H48" s="772" t="s">
        <v>268</v>
      </c>
      <c r="I48" s="772" t="s">
        <v>311</v>
      </c>
      <c r="J48" s="772" t="s">
        <v>327</v>
      </c>
      <c r="K48" s="312" t="s">
        <v>267</v>
      </c>
      <c r="L48" s="770" t="s">
        <v>34</v>
      </c>
      <c r="N48" s="517"/>
      <c r="O48" s="517"/>
    </row>
    <row r="49" spans="1:27" s="757" customFormat="1" ht="15.75" customHeight="1">
      <c r="A49" s="347"/>
      <c r="B49" s="320" t="s">
        <v>17</v>
      </c>
      <c r="C49" s="274"/>
      <c r="D49" s="274"/>
      <c r="E49" s="274"/>
      <c r="F49" s="274"/>
      <c r="G49" s="274"/>
      <c r="H49" s="274"/>
      <c r="I49" s="274"/>
      <c r="J49" s="274"/>
      <c r="K49" s="274"/>
      <c r="L49" s="274"/>
      <c r="N49" s="315"/>
      <c r="O49" s="315"/>
    </row>
    <row r="50" spans="1:27" ht="15.75" customHeight="1">
      <c r="A50" s="85">
        <v>2000</v>
      </c>
      <c r="B50" s="311">
        <v>463725.31180000002</v>
      </c>
      <c r="C50" s="88">
        <v>13889.2608</v>
      </c>
      <c r="D50" s="88">
        <v>415735.11900000001</v>
      </c>
      <c r="E50" s="88">
        <v>33843.171999999999</v>
      </c>
      <c r="F50" s="88">
        <v>257.76</v>
      </c>
      <c r="G50" s="386">
        <v>0</v>
      </c>
      <c r="H50" s="308">
        <v>416793.02500000002</v>
      </c>
      <c r="I50" s="308">
        <v>33669</v>
      </c>
      <c r="J50" s="308">
        <v>2936</v>
      </c>
      <c r="K50" s="88">
        <v>46.665999999999997</v>
      </c>
      <c r="L50" s="88">
        <v>10280.620800000001</v>
      </c>
      <c r="N50" s="88"/>
      <c r="O50" s="65"/>
      <c r="P50" s="65"/>
    </row>
    <row r="51" spans="1:27" ht="15.75" customHeight="1">
      <c r="A51" s="85">
        <v>2001</v>
      </c>
      <c r="B51" s="311">
        <v>449862.6238</v>
      </c>
      <c r="C51" s="88">
        <v>9452.8128000000015</v>
      </c>
      <c r="D51" s="88">
        <v>407125.87900000002</v>
      </c>
      <c r="E51" s="88">
        <v>33026.171999999999</v>
      </c>
      <c r="F51" s="88">
        <v>257.76</v>
      </c>
      <c r="G51" s="386">
        <v>0</v>
      </c>
      <c r="H51" s="308">
        <v>407546.93299999996</v>
      </c>
      <c r="I51" s="308">
        <v>32852</v>
      </c>
      <c r="J51" s="308">
        <v>3487</v>
      </c>
      <c r="K51" s="88">
        <v>46.597999999999999</v>
      </c>
      <c r="L51" s="88">
        <v>5930.0927999999994</v>
      </c>
      <c r="N51" s="88"/>
      <c r="O51" s="65"/>
      <c r="P51" s="65"/>
    </row>
    <row r="52" spans="1:27" ht="15.75" customHeight="1">
      <c r="A52" s="85">
        <v>2002</v>
      </c>
      <c r="B52" s="311">
        <v>446788.96220000001</v>
      </c>
      <c r="C52" s="88">
        <v>9588.0048000000006</v>
      </c>
      <c r="D52" s="88">
        <v>403787.98540000001</v>
      </c>
      <c r="E52" s="88">
        <v>33198.171999999999</v>
      </c>
      <c r="F52" s="88">
        <v>214.8</v>
      </c>
      <c r="G52" s="386">
        <v>0</v>
      </c>
      <c r="H52" s="308">
        <v>402213.69900000002</v>
      </c>
      <c r="I52" s="308">
        <v>33024</v>
      </c>
      <c r="J52" s="308">
        <v>5177.8184000000001</v>
      </c>
      <c r="K52" s="88">
        <v>93.36</v>
      </c>
      <c r="L52" s="88">
        <v>6280.0847999999996</v>
      </c>
      <c r="N52" s="88"/>
      <c r="O52" s="65"/>
      <c r="P52" s="65"/>
    </row>
    <row r="53" spans="1:27" ht="15.75" customHeight="1">
      <c r="A53" s="85">
        <v>2003</v>
      </c>
      <c r="B53" s="311">
        <v>430457.19080000004</v>
      </c>
      <c r="C53" s="88">
        <v>9152.5248000000011</v>
      </c>
      <c r="D53" s="88">
        <v>386215.277</v>
      </c>
      <c r="E53" s="88">
        <v>34831.629000000001</v>
      </c>
      <c r="F53" s="88">
        <v>257.76</v>
      </c>
      <c r="G53" s="386">
        <v>0</v>
      </c>
      <c r="H53" s="308">
        <v>383860.30599999998</v>
      </c>
      <c r="I53" s="308">
        <v>34701</v>
      </c>
      <c r="J53" s="308">
        <v>5872</v>
      </c>
      <c r="K53" s="88">
        <v>93.36</v>
      </c>
      <c r="L53" s="88">
        <v>5930.5248000000001</v>
      </c>
      <c r="N53" s="88"/>
      <c r="O53" s="65"/>
      <c r="P53" s="65"/>
    </row>
    <row r="54" spans="1:27" ht="15.75" customHeight="1">
      <c r="A54" s="85">
        <v>2004</v>
      </c>
      <c r="B54" s="311">
        <v>450002.45819899999</v>
      </c>
      <c r="C54" s="88">
        <v>11973.698879999998</v>
      </c>
      <c r="D54" s="88">
        <v>389703.78414999996</v>
      </c>
      <c r="E54" s="88">
        <v>48049.472689000002</v>
      </c>
      <c r="F54" s="88">
        <v>275.50247999999999</v>
      </c>
      <c r="G54" s="386">
        <v>0</v>
      </c>
      <c r="H54" s="308">
        <v>385620.136199</v>
      </c>
      <c r="I54" s="308">
        <v>47943.968000000001</v>
      </c>
      <c r="J54" s="308">
        <v>7354</v>
      </c>
      <c r="K54" s="88">
        <v>186.72</v>
      </c>
      <c r="L54" s="88">
        <v>8897.634</v>
      </c>
      <c r="N54" s="88"/>
      <c r="O54" s="65"/>
      <c r="P54" s="65"/>
    </row>
    <row r="55" spans="1:27" ht="15.75" customHeight="1">
      <c r="A55" s="85">
        <v>2005</v>
      </c>
      <c r="B55" s="311">
        <v>444650.8366274134</v>
      </c>
      <c r="C55" s="88">
        <v>15401.76807696367</v>
      </c>
      <c r="D55" s="88">
        <v>375597.01683833235</v>
      </c>
      <c r="E55" s="88">
        <v>53318.154034921907</v>
      </c>
      <c r="F55" s="88">
        <v>333.89767719547933</v>
      </c>
      <c r="G55" s="386">
        <v>0</v>
      </c>
      <c r="H55" s="308">
        <v>364475.51367006928</v>
      </c>
      <c r="I55" s="308">
        <v>53206.558123241906</v>
      </c>
      <c r="J55" s="308">
        <v>13664.940990161711</v>
      </c>
      <c r="K55" s="88">
        <v>757.01024394054787</v>
      </c>
      <c r="L55" s="88">
        <v>12546.813599999999</v>
      </c>
      <c r="N55" s="88"/>
      <c r="O55" s="65"/>
      <c r="P55" s="65"/>
    </row>
    <row r="56" spans="1:27" ht="15.75" customHeight="1">
      <c r="A56" s="85">
        <v>2006</v>
      </c>
      <c r="B56" s="311">
        <v>449960.21129462431</v>
      </c>
      <c r="C56" s="88">
        <v>11113.354600169007</v>
      </c>
      <c r="D56" s="88">
        <v>379844.53247458482</v>
      </c>
      <c r="E56" s="88">
        <v>58732.084122174383</v>
      </c>
      <c r="F56" s="88">
        <v>270.24009769613764</v>
      </c>
      <c r="G56" s="386">
        <v>0</v>
      </c>
      <c r="H56" s="308">
        <v>355608.74679924001</v>
      </c>
      <c r="I56" s="308">
        <v>58627.594855934381</v>
      </c>
      <c r="J56" s="308">
        <v>26005.19788977435</v>
      </c>
      <c r="K56" s="88">
        <v>1220.3137496756337</v>
      </c>
      <c r="L56" s="88">
        <v>8498.3580000000002</v>
      </c>
      <c r="N56" s="88"/>
      <c r="O56" s="65"/>
      <c r="P56" s="65"/>
    </row>
    <row r="57" spans="1:27" ht="15.75" customHeight="1">
      <c r="A57" s="85">
        <v>2007</v>
      </c>
      <c r="B57" s="311">
        <v>448947.16736083518</v>
      </c>
      <c r="C57" s="88">
        <v>11091.052620951243</v>
      </c>
      <c r="D57" s="88">
        <v>376825.82659519714</v>
      </c>
      <c r="E57" s="88">
        <v>60862.882143199997</v>
      </c>
      <c r="F57" s="88">
        <v>167.40600148685644</v>
      </c>
      <c r="G57" s="386">
        <v>0</v>
      </c>
      <c r="H57" s="308">
        <v>348938.9638997165</v>
      </c>
      <c r="I57" s="308">
        <v>60765.046247359998</v>
      </c>
      <c r="J57" s="308">
        <v>28347.74317671387</v>
      </c>
      <c r="K57" s="88">
        <v>2366.6972370448484</v>
      </c>
      <c r="L57" s="88">
        <v>8528.7168000000001</v>
      </c>
      <c r="N57" s="88"/>
      <c r="O57" s="65"/>
      <c r="P57" s="65"/>
    </row>
    <row r="58" spans="1:27" ht="15.75" customHeight="1">
      <c r="A58" s="85">
        <v>2008</v>
      </c>
      <c r="B58" s="311">
        <v>444351.19631567044</v>
      </c>
      <c r="C58" s="88">
        <v>10889.962967601365</v>
      </c>
      <c r="D58" s="88">
        <v>370895.28408618883</v>
      </c>
      <c r="E58" s="88">
        <v>62431.720913279998</v>
      </c>
      <c r="F58" s="88">
        <v>134.22834860020228</v>
      </c>
      <c r="G58" s="386">
        <v>0</v>
      </c>
      <c r="H58" s="308">
        <v>347643.38842600555</v>
      </c>
      <c r="I58" s="308">
        <v>62329.614319999993</v>
      </c>
      <c r="J58" s="308">
        <v>22828.889013211992</v>
      </c>
      <c r="K58" s="88">
        <v>3158.1905564528897</v>
      </c>
      <c r="L58" s="88">
        <v>8391.1139999999996</v>
      </c>
      <c r="N58" s="88"/>
      <c r="O58" s="65"/>
      <c r="P58" s="65"/>
    </row>
    <row r="59" spans="1:27" ht="15.75" customHeight="1">
      <c r="A59" s="85">
        <v>2009</v>
      </c>
      <c r="B59" s="987">
        <v>446589.80627429357</v>
      </c>
      <c r="C59" s="983">
        <v>10549.638227324042</v>
      </c>
      <c r="D59" s="983">
        <v>366365.75645160722</v>
      </c>
      <c r="E59" s="983">
        <v>69395.996545497721</v>
      </c>
      <c r="F59" s="983">
        <v>278.41504986456675</v>
      </c>
      <c r="G59" s="945">
        <v>0</v>
      </c>
      <c r="H59" s="959">
        <v>344352.99956132495</v>
      </c>
      <c r="I59" s="983">
        <v>69300.849865337717</v>
      </c>
      <c r="J59" s="983">
        <v>20336.07048364541</v>
      </c>
      <c r="K59" s="983">
        <v>4338.9123639855043</v>
      </c>
      <c r="L59" s="983">
        <v>8260.9740000000002</v>
      </c>
      <c r="N59" s="88"/>
      <c r="O59" s="65"/>
      <c r="P59" s="65"/>
    </row>
    <row r="60" spans="1:27" ht="15.75" customHeight="1">
      <c r="A60" s="85">
        <v>2010</v>
      </c>
      <c r="B60" s="987">
        <v>441591.66420937522</v>
      </c>
      <c r="C60" s="983">
        <v>11153.053379554809</v>
      </c>
      <c r="D60" s="983">
        <v>369840.24149448413</v>
      </c>
      <c r="E60" s="983">
        <v>60342.518157950937</v>
      </c>
      <c r="F60" s="983">
        <v>255.8511773853543</v>
      </c>
      <c r="G60" s="945">
        <v>0</v>
      </c>
      <c r="H60" s="959">
        <v>347645.09695491847</v>
      </c>
      <c r="I60" s="983">
        <v>60251.663075870936</v>
      </c>
      <c r="J60" s="983">
        <v>21378.804031112097</v>
      </c>
      <c r="K60" s="983">
        <v>3503.8545474736839</v>
      </c>
      <c r="L60" s="983">
        <v>8812.2456000000002</v>
      </c>
      <c r="N60" s="88"/>
      <c r="O60" s="65"/>
      <c r="P60" s="65"/>
    </row>
    <row r="61" spans="1:27" ht="15.75" customHeight="1">
      <c r="A61" s="85">
        <v>2011</v>
      </c>
      <c r="B61" s="987">
        <v>449288.16473298223</v>
      </c>
      <c r="C61" s="983">
        <v>10979.134079236095</v>
      </c>
      <c r="D61" s="983">
        <v>377910.25267553842</v>
      </c>
      <c r="E61" s="983">
        <v>60228.629228787569</v>
      </c>
      <c r="F61" s="983">
        <v>170.14874942007691</v>
      </c>
      <c r="G61" s="945">
        <v>0</v>
      </c>
      <c r="H61" s="959">
        <v>355899.6786746427</v>
      </c>
      <c r="I61" s="983">
        <v>60131.09290878757</v>
      </c>
      <c r="J61" s="983">
        <v>20757.783848762443</v>
      </c>
      <c r="K61" s="983">
        <v>3945.0949007894737</v>
      </c>
      <c r="L61" s="983">
        <v>8554.5144</v>
      </c>
      <c r="N61" s="88"/>
      <c r="O61" s="65"/>
      <c r="P61" s="65"/>
    </row>
    <row r="62" spans="1:27" ht="15.75" customHeight="1">
      <c r="A62" s="309">
        <v>2012</v>
      </c>
      <c r="B62" s="987">
        <v>442205.78848717915</v>
      </c>
      <c r="C62" s="983">
        <v>11102.063866726736</v>
      </c>
      <c r="D62" s="983">
        <v>372535.62125881581</v>
      </c>
      <c r="E62" s="983">
        <v>58440.47461680595</v>
      </c>
      <c r="F62" s="983">
        <v>127.62874483069317</v>
      </c>
      <c r="G62" s="945">
        <v>0</v>
      </c>
      <c r="H62" s="959">
        <v>350137.73596807645</v>
      </c>
      <c r="I62" s="983">
        <v>58356.839712593763</v>
      </c>
      <c r="J62" s="983">
        <v>21032.118644813752</v>
      </c>
      <c r="K62" s="983">
        <v>4044.5193616952602</v>
      </c>
      <c r="L62" s="983">
        <v>8634.5748000000003</v>
      </c>
      <c r="N62" s="725"/>
      <c r="O62" s="65"/>
      <c r="P62" s="65"/>
    </row>
    <row r="63" spans="1:27" ht="15.75" customHeight="1">
      <c r="A63" s="706">
        <v>2013</v>
      </c>
      <c r="B63" s="1203">
        <v>445106.30601186224</v>
      </c>
      <c r="C63" s="1122">
        <v>11082.978428247992</v>
      </c>
      <c r="D63" s="1122">
        <v>378525.71098856698</v>
      </c>
      <c r="E63" s="1122">
        <v>55369.889386391151</v>
      </c>
      <c r="F63" s="1122">
        <v>127.72720865614237</v>
      </c>
      <c r="G63" s="945">
        <v>0</v>
      </c>
      <c r="H63" s="1117">
        <v>357875.06681649975</v>
      </c>
      <c r="I63" s="1122">
        <v>55297.21670698114</v>
      </c>
      <c r="J63" s="1122">
        <v>19445.771017689865</v>
      </c>
      <c r="K63" s="1122">
        <v>3789.514270691524</v>
      </c>
      <c r="L63" s="1122">
        <v>8698.7372000000014</v>
      </c>
      <c r="N63" s="88"/>
      <c r="O63" s="65"/>
      <c r="P63" s="65"/>
    </row>
    <row r="64" spans="1:27" ht="15.75" customHeight="1">
      <c r="A64" s="706">
        <v>2014</v>
      </c>
      <c r="B64" s="1203">
        <v>449320.77579513664</v>
      </c>
      <c r="C64" s="1122">
        <v>11004.489588609898</v>
      </c>
      <c r="D64" s="1122">
        <v>384114.32052959269</v>
      </c>
      <c r="E64" s="1122">
        <v>54074.181033445318</v>
      </c>
      <c r="F64" s="1122">
        <v>127.78464348863881</v>
      </c>
      <c r="G64" s="945">
        <v>0</v>
      </c>
      <c r="H64" s="1117">
        <v>363937.02678489219</v>
      </c>
      <c r="I64" s="1122">
        <v>54004.880250474424</v>
      </c>
      <c r="J64" s="1122">
        <v>19085.601497122298</v>
      </c>
      <c r="K64" s="1122">
        <v>3801.8756626476811</v>
      </c>
      <c r="L64" s="1122">
        <v>8491.3916000000008</v>
      </c>
      <c r="N64" s="725"/>
      <c r="O64" s="65"/>
      <c r="P64" s="65"/>
      <c r="Q64"/>
      <c r="R64"/>
      <c r="S64"/>
      <c r="T64"/>
      <c r="U64"/>
      <c r="V64"/>
      <c r="W64"/>
      <c r="X64"/>
      <c r="Y64"/>
      <c r="Z64"/>
      <c r="AA64"/>
    </row>
    <row r="65" spans="1:17" ht="15.75" customHeight="1">
      <c r="A65" s="759">
        <v>2015</v>
      </c>
      <c r="B65" s="1203">
        <v>465413.22120501858</v>
      </c>
      <c r="C65" s="1122">
        <v>10685.256099272819</v>
      </c>
      <c r="D65" s="1122">
        <v>383788.36724110832</v>
      </c>
      <c r="E65" s="1122">
        <v>70812.495177787976</v>
      </c>
      <c r="F65" s="1122">
        <v>127.10268684948285</v>
      </c>
      <c r="G65" s="945">
        <v>0</v>
      </c>
      <c r="H65" s="1117">
        <v>364825.59004457144</v>
      </c>
      <c r="I65" s="1122">
        <v>70731.219987188801</v>
      </c>
      <c r="J65" s="1122">
        <v>18403.614308506782</v>
      </c>
      <c r="K65" s="1122">
        <v>3351.9620647515053</v>
      </c>
      <c r="L65" s="1122">
        <v>8100.8348000000005</v>
      </c>
      <c r="O65" s="65"/>
      <c r="P65" s="65"/>
    </row>
    <row r="66" spans="1:17" ht="15.75" customHeight="1">
      <c r="A66" s="789">
        <v>2016</v>
      </c>
      <c r="B66" s="1203">
        <v>476934.37063831894</v>
      </c>
      <c r="C66" s="1122">
        <v>10979.513574926934</v>
      </c>
      <c r="D66" s="1122">
        <v>390426.34118383494</v>
      </c>
      <c r="E66" s="1122">
        <v>75401.516160810759</v>
      </c>
      <c r="F66" s="1122">
        <v>126.99971874634663</v>
      </c>
      <c r="G66" s="945">
        <v>0</v>
      </c>
      <c r="H66" s="1117">
        <v>371697.85698414053</v>
      </c>
      <c r="I66" s="1122">
        <v>75340.300856960021</v>
      </c>
      <c r="J66" s="1122">
        <v>18403.43141249453</v>
      </c>
      <c r="K66" s="1122">
        <v>2976.6621847238839</v>
      </c>
      <c r="L66" s="1122">
        <v>8516.119200000001</v>
      </c>
      <c r="O66" s="65"/>
      <c r="P66" s="65"/>
    </row>
    <row r="67" spans="1:17" ht="15.75" customHeight="1">
      <c r="A67" s="858">
        <v>2017</v>
      </c>
      <c r="B67" s="1203">
        <v>482748.9267883515</v>
      </c>
      <c r="C67" s="1122">
        <v>10675.923048643033</v>
      </c>
      <c r="D67" s="1122">
        <v>396591.24484002835</v>
      </c>
      <c r="E67" s="1122">
        <v>75354.767844828835</v>
      </c>
      <c r="F67" s="1122">
        <v>126.99105485129675</v>
      </c>
      <c r="G67" s="945">
        <v>0</v>
      </c>
      <c r="H67" s="1117">
        <v>377952.66413459112</v>
      </c>
      <c r="I67" s="1122">
        <v>75287.254399999991</v>
      </c>
      <c r="J67" s="1122">
        <v>18781.349212733992</v>
      </c>
      <c r="K67" s="1122">
        <v>2519.0874410264278</v>
      </c>
      <c r="L67" s="1122">
        <v>8208.5716000000011</v>
      </c>
      <c r="O67" s="65"/>
      <c r="P67" s="65"/>
    </row>
    <row r="68" spans="1:17" ht="15.75" customHeight="1">
      <c r="A68" s="880">
        <v>2018</v>
      </c>
      <c r="B68" s="987">
        <v>473859.24967802106</v>
      </c>
      <c r="C68" s="983">
        <v>10782.420398248476</v>
      </c>
      <c r="D68" s="983">
        <v>385466.68827461667</v>
      </c>
      <c r="E68" s="983">
        <v>77454.140811943173</v>
      </c>
      <c r="F68" s="983">
        <v>156.00019321263434</v>
      </c>
      <c r="G68" s="983">
        <v>0</v>
      </c>
      <c r="H68" s="983">
        <v>365866.13740109431</v>
      </c>
      <c r="I68" s="983">
        <v>77404.827234240001</v>
      </c>
      <c r="J68" s="983">
        <v>19470.875424457765</v>
      </c>
      <c r="K68" s="983">
        <v>2664.4740182289688</v>
      </c>
      <c r="L68" s="983">
        <v>8452.9356000000007</v>
      </c>
      <c r="O68" s="65"/>
      <c r="P68" s="65"/>
      <c r="Q68" s="992"/>
    </row>
    <row r="69" spans="1:17" ht="15.75" customHeight="1">
      <c r="A69" s="960">
        <v>2019</v>
      </c>
      <c r="B69" s="1015">
        <v>479982.24924750917</v>
      </c>
      <c r="C69" s="1015">
        <v>10498.466370673268</v>
      </c>
      <c r="D69" s="1015">
        <v>388760.06008498225</v>
      </c>
      <c r="E69" s="1015">
        <v>80535.17482771998</v>
      </c>
      <c r="F69" s="1015">
        <v>188.54796413366338</v>
      </c>
      <c r="G69" s="1015">
        <v>0</v>
      </c>
      <c r="H69" s="1015">
        <v>370136.889333</v>
      </c>
      <c r="I69" s="1015">
        <v>80077.969440319983</v>
      </c>
      <c r="J69" s="1015">
        <v>19029.13667563293</v>
      </c>
      <c r="K69" s="1015">
        <v>2539.7901985562798</v>
      </c>
      <c r="L69" s="1015">
        <v>8198.463600000001</v>
      </c>
      <c r="O69" s="65"/>
      <c r="P69" s="65"/>
    </row>
    <row r="70" spans="1:17" s="943" customFormat="1" ht="15.75" customHeight="1">
      <c r="A70" s="897" t="s">
        <v>755</v>
      </c>
      <c r="B70" s="513"/>
      <c r="C70" s="513"/>
      <c r="D70" s="513"/>
      <c r="E70" s="287"/>
      <c r="F70" s="287"/>
      <c r="G70" s="287"/>
      <c r="H70" s="287"/>
      <c r="I70" s="287"/>
      <c r="J70" s="287"/>
      <c r="K70" s="287"/>
      <c r="L70" s="287"/>
      <c r="O70" s="201"/>
      <c r="P70" s="201"/>
    </row>
    <row r="71" spans="1:17" s="943" customFormat="1" ht="15.75" customHeight="1">
      <c r="O71" s="201"/>
      <c r="P71" s="201"/>
    </row>
    <row r="72" spans="1:17" s="943" customFormat="1" ht="15.75" customHeight="1">
      <c r="A72" s="345"/>
      <c r="B72" s="351"/>
      <c r="C72" s="320" t="s">
        <v>11</v>
      </c>
      <c r="D72" s="274"/>
      <c r="E72" s="274"/>
      <c r="F72" s="321"/>
      <c r="G72" s="269" t="s">
        <v>11</v>
      </c>
      <c r="H72" s="269"/>
      <c r="I72" s="269"/>
      <c r="J72" s="269"/>
      <c r="K72" s="269"/>
      <c r="L72" s="269"/>
      <c r="O72" s="201"/>
      <c r="P72" s="201"/>
    </row>
    <row r="73" spans="1:17" s="943" customFormat="1" ht="47.25" customHeight="1">
      <c r="A73" s="346"/>
      <c r="B73" s="264"/>
      <c r="C73" s="312" t="s">
        <v>263</v>
      </c>
      <c r="D73" s="312" t="s">
        <v>264</v>
      </c>
      <c r="E73" s="312" t="s">
        <v>38</v>
      </c>
      <c r="F73" s="312" t="s">
        <v>265</v>
      </c>
      <c r="G73" s="312" t="s">
        <v>35</v>
      </c>
      <c r="H73" s="1265" t="s">
        <v>268</v>
      </c>
      <c r="I73" s="1265" t="s">
        <v>311</v>
      </c>
      <c r="J73" s="1265" t="s">
        <v>327</v>
      </c>
      <c r="K73" s="312" t="s">
        <v>267</v>
      </c>
      <c r="L73" s="1263" t="s">
        <v>34</v>
      </c>
      <c r="O73" s="201"/>
      <c r="P73" s="201"/>
    </row>
    <row r="74" spans="1:17" s="943" customFormat="1" ht="15.75" customHeight="1">
      <c r="A74" s="347"/>
      <c r="B74" s="320" t="s">
        <v>17</v>
      </c>
      <c r="C74" s="274"/>
      <c r="D74" s="274"/>
      <c r="E74" s="274"/>
      <c r="F74" s="274"/>
      <c r="G74" s="274"/>
      <c r="H74" s="274"/>
      <c r="I74" s="274"/>
      <c r="J74" s="274"/>
      <c r="K74" s="274"/>
      <c r="L74" s="274"/>
      <c r="O74" s="201"/>
      <c r="P74" s="201"/>
    </row>
    <row r="75" spans="1:17" s="943" customFormat="1" ht="15.75" customHeight="1">
      <c r="A75" s="1118">
        <v>2020</v>
      </c>
      <c r="B75" s="1122">
        <v>389882.76622538822</v>
      </c>
      <c r="C75" s="1122">
        <v>10226.109147768382</v>
      </c>
      <c r="D75" s="1122">
        <v>354633.09768895875</v>
      </c>
      <c r="E75" s="1122">
        <v>24871.54998408</v>
      </c>
      <c r="F75" s="1122">
        <v>152.00940458112322</v>
      </c>
      <c r="G75" s="1122">
        <v>0</v>
      </c>
      <c r="H75" s="1122">
        <v>332172.03816632793</v>
      </c>
      <c r="I75" s="1122">
        <v>24478.174870080002</v>
      </c>
      <c r="J75" s="1122">
        <v>23119.573381501454</v>
      </c>
      <c r="K75" s="1122">
        <v>1892.1726074787982</v>
      </c>
      <c r="L75" s="1122">
        <v>8220.8071999999993</v>
      </c>
      <c r="O75" s="65"/>
      <c r="P75" s="65"/>
    </row>
    <row r="76" spans="1:17" s="943" customFormat="1" ht="15.75" customHeight="1">
      <c r="A76" s="1118">
        <v>2021</v>
      </c>
      <c r="B76" s="1122">
        <v>390311.17523887474</v>
      </c>
      <c r="C76" s="1122">
        <v>10346.183939965065</v>
      </c>
      <c r="D76" s="1122">
        <v>356687.41525685892</v>
      </c>
      <c r="E76" s="1122">
        <v>23127.261786599993</v>
      </c>
      <c r="F76" s="1122">
        <v>150.31425545079293</v>
      </c>
      <c r="G76" s="1122">
        <v>0</v>
      </c>
      <c r="H76" s="1122">
        <v>336036.82927752659</v>
      </c>
      <c r="I76" s="1122">
        <v>22960.584556799993</v>
      </c>
      <c r="J76" s="1122">
        <v>20590.931458233648</v>
      </c>
      <c r="K76" s="1122">
        <v>1894.4415463145519</v>
      </c>
      <c r="L76" s="1122">
        <v>8828.3883999999998</v>
      </c>
      <c r="O76" s="65"/>
      <c r="P76" s="65"/>
    </row>
    <row r="77" spans="1:17" ht="15.75" customHeight="1">
      <c r="A77" s="1118">
        <v>2022</v>
      </c>
      <c r="B77" s="1122">
        <v>422920.23568453733</v>
      </c>
      <c r="C77" s="1122">
        <v>10662.798788024873</v>
      </c>
      <c r="D77" s="1122">
        <v>359874.3005216968</v>
      </c>
      <c r="E77" s="1122">
        <v>52242.764415600002</v>
      </c>
      <c r="F77" s="1122">
        <v>140.37195921561829</v>
      </c>
      <c r="G77" s="1122">
        <v>0</v>
      </c>
      <c r="H77" s="1122">
        <v>337842.03945802187</v>
      </c>
      <c r="I77" s="1122">
        <v>52114.010681600004</v>
      </c>
      <c r="J77" s="1122">
        <v>20560.858830303292</v>
      </c>
      <c r="K77" s="1122">
        <v>2526.9003146121186</v>
      </c>
      <c r="L77" s="1122">
        <v>9876.4263999999985</v>
      </c>
      <c r="O77" s="65"/>
      <c r="P77" s="65"/>
    </row>
  </sheetData>
  <conditionalFormatting sqref="A50:P69">
    <cfRule type="cellIs" dxfId="151" priority="2" stopIfTrue="1" operator="equal">
      <formula>0</formula>
    </cfRule>
  </conditionalFormatting>
  <conditionalFormatting sqref="A1:GR49">
    <cfRule type="cellIs" dxfId="150" priority="3" stopIfTrue="1" operator="equal">
      <formula>0</formula>
    </cfRule>
  </conditionalFormatting>
  <conditionalFormatting sqref="A70:GR804">
    <cfRule type="cellIs" dxfId="149" priority="1" stopIfTrue="1" operator="equal">
      <formula>0</formula>
    </cfRule>
  </conditionalFormatting>
  <conditionalFormatting sqref="Q50:GR63">
    <cfRule type="cellIs" dxfId="148" priority="6" stopIfTrue="1" operator="equal">
      <formula>0</formula>
    </cfRule>
  </conditionalFormatting>
  <conditionalFormatting sqref="AB64:GR64 Q65:GR69">
    <cfRule type="cellIs" dxfId="147" priority="7"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3" manualBreakCount="3">
    <brk id="19" max="12" man="1"/>
    <brk id="44" max="12" man="1"/>
    <brk id="69" max="1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8">
    <tabColor rgb="FFEDF082"/>
  </sheetPr>
  <dimension ref="A1:K50"/>
  <sheetViews>
    <sheetView view="pageBreakPreview" zoomScaleNormal="100" zoomScaleSheetLayoutView="100" workbookViewId="0"/>
  </sheetViews>
  <sheetFormatPr baseColWidth="10" defaultColWidth="11.453125" defaultRowHeight="15.75" customHeight="1"/>
  <cols>
    <col min="1" max="1" width="48.54296875" style="83" customWidth="1"/>
    <col min="2" max="2" width="7.1796875" style="83" customWidth="1"/>
    <col min="3" max="8" width="11.81640625" style="83" customWidth="1"/>
    <col min="9" max="16384" width="11.453125" style="83"/>
  </cols>
  <sheetData>
    <row r="1" spans="1:10" ht="15.75" customHeight="1">
      <c r="A1" s="844" t="s">
        <v>737</v>
      </c>
      <c r="B1" s="357"/>
      <c r="C1" s="357"/>
      <c r="D1" s="357"/>
      <c r="E1" s="357"/>
      <c r="F1" s="357"/>
      <c r="G1" s="357"/>
      <c r="H1" s="357"/>
    </row>
    <row r="2" spans="1:10" ht="15.75" customHeight="1">
      <c r="A2" s="519"/>
      <c r="B2" s="519"/>
      <c r="C2" s="519"/>
      <c r="D2" s="519"/>
      <c r="E2" s="519"/>
      <c r="F2" s="519"/>
      <c r="G2" s="519"/>
      <c r="H2" s="519"/>
    </row>
    <row r="3" spans="1:10" ht="15.75" customHeight="1">
      <c r="A3" s="1515"/>
      <c r="B3" s="1518" t="s">
        <v>734</v>
      </c>
      <c r="C3" s="1513" t="s">
        <v>48</v>
      </c>
      <c r="D3" s="1514"/>
      <c r="E3" s="1514"/>
      <c r="F3" s="1514"/>
      <c r="G3" s="1514"/>
      <c r="H3" s="1514"/>
    </row>
    <row r="4" spans="1:10" ht="50.25" customHeight="1">
      <c r="A4" s="1516"/>
      <c r="B4" s="1519"/>
      <c r="C4" s="12" t="s">
        <v>4</v>
      </c>
      <c r="D4" s="12" t="s">
        <v>3</v>
      </c>
      <c r="E4" s="12" t="s">
        <v>541</v>
      </c>
      <c r="F4" s="11" t="s">
        <v>2</v>
      </c>
      <c r="G4" s="12" t="s">
        <v>587</v>
      </c>
      <c r="H4" s="10" t="s">
        <v>328</v>
      </c>
    </row>
    <row r="5" spans="1:10" ht="15.75" customHeight="1">
      <c r="A5" s="1517"/>
      <c r="B5" s="1520"/>
      <c r="C5" s="1513" t="s">
        <v>538</v>
      </c>
      <c r="D5" s="1514"/>
      <c r="E5" s="1514"/>
      <c r="F5" s="1514"/>
      <c r="G5" s="1514"/>
      <c r="H5" s="1514"/>
    </row>
    <row r="6" spans="1:10" ht="15.75" customHeight="1">
      <c r="A6" s="57" t="s">
        <v>543</v>
      </c>
      <c r="B6" s="352">
        <v>8</v>
      </c>
      <c r="C6" s="1417" t="s">
        <v>29</v>
      </c>
      <c r="D6" s="788">
        <v>0</v>
      </c>
      <c r="E6" s="1417" t="s">
        <v>29</v>
      </c>
      <c r="F6" s="1117">
        <v>1360.6180398888189</v>
      </c>
      <c r="G6" s="1117">
        <v>282.68841209999999</v>
      </c>
      <c r="H6" s="788">
        <v>3316.3087865171888</v>
      </c>
    </row>
    <row r="7" spans="1:10" ht="15.75" customHeight="1">
      <c r="A7" s="57" t="s">
        <v>544</v>
      </c>
      <c r="B7" s="352">
        <v>9</v>
      </c>
      <c r="C7" s="1417" t="s">
        <v>29</v>
      </c>
      <c r="D7" s="788">
        <v>0</v>
      </c>
      <c r="E7" s="1417" t="s">
        <v>29</v>
      </c>
      <c r="F7" s="1117">
        <v>2030.9490265332693</v>
      </c>
      <c r="G7" s="1117">
        <v>717.39429646565611</v>
      </c>
      <c r="H7" s="788">
        <v>3830.6316230828247</v>
      </c>
      <c r="J7" s="724"/>
    </row>
    <row r="8" spans="1:10" ht="15.75" customHeight="1">
      <c r="A8" s="57" t="s">
        <v>47</v>
      </c>
      <c r="B8" s="352">
        <v>10</v>
      </c>
      <c r="C8" s="1117">
        <v>123.25682664172422</v>
      </c>
      <c r="D8" s="788">
        <v>0</v>
      </c>
      <c r="E8" s="1117">
        <v>120.30525821665857</v>
      </c>
      <c r="F8" s="1117">
        <v>1183.679522250156</v>
      </c>
      <c r="G8" s="1117">
        <v>41.720660250000002</v>
      </c>
      <c r="H8" s="788">
        <v>1468.9622673585388</v>
      </c>
      <c r="J8" s="724"/>
    </row>
    <row r="9" spans="1:10" ht="15.75" customHeight="1">
      <c r="A9" s="57" t="s">
        <v>46</v>
      </c>
      <c r="B9" s="352">
        <v>14</v>
      </c>
      <c r="C9" s="788">
        <v>0</v>
      </c>
      <c r="D9" s="788">
        <v>0</v>
      </c>
      <c r="E9" s="788">
        <v>66.199434038922703</v>
      </c>
      <c r="F9" s="788">
        <v>459.59819241081442</v>
      </c>
      <c r="G9" s="788">
        <v>73.8335103</v>
      </c>
      <c r="H9" s="788">
        <v>599.63113674973715</v>
      </c>
      <c r="J9" s="724"/>
    </row>
    <row r="10" spans="1:10" ht="15.75" customHeight="1">
      <c r="A10" s="57" t="s">
        <v>42</v>
      </c>
      <c r="B10" s="352">
        <v>16</v>
      </c>
      <c r="C10" s="788">
        <v>0</v>
      </c>
      <c r="D10" s="788">
        <v>0</v>
      </c>
      <c r="E10" s="788">
        <v>0.57222028468010955</v>
      </c>
      <c r="F10" s="788">
        <v>497.09217485312189</v>
      </c>
      <c r="G10" s="788">
        <v>0</v>
      </c>
      <c r="H10" s="788">
        <v>497.66439513780199</v>
      </c>
      <c r="J10" s="724"/>
    </row>
    <row r="11" spans="1:10" ht="15.75" customHeight="1">
      <c r="A11" s="1310" t="s">
        <v>45</v>
      </c>
      <c r="B11" s="1311">
        <v>17</v>
      </c>
      <c r="C11" s="800">
        <v>2731.307525662738</v>
      </c>
      <c r="D11" s="801">
        <v>0</v>
      </c>
      <c r="E11" s="801">
        <v>334.31684813151685</v>
      </c>
      <c r="F11" s="801">
        <v>5531.9369559361803</v>
      </c>
      <c r="G11" s="801">
        <v>1115.6368791156563</v>
      </c>
      <c r="H11" s="801">
        <v>9713.1982088460918</v>
      </c>
      <c r="J11" s="724"/>
    </row>
    <row r="12" spans="1:10" ht="15.75" customHeight="1">
      <c r="A12" s="57" t="s">
        <v>44</v>
      </c>
      <c r="B12" s="352">
        <v>29</v>
      </c>
      <c r="C12" s="788">
        <v>0</v>
      </c>
      <c r="D12" s="788">
        <v>0</v>
      </c>
      <c r="E12" s="1417" t="s">
        <v>29</v>
      </c>
      <c r="F12" s="1417" t="s">
        <v>29</v>
      </c>
      <c r="G12" s="1117">
        <v>0</v>
      </c>
      <c r="H12" s="788">
        <v>1.4123845011569001</v>
      </c>
      <c r="J12" s="724"/>
    </row>
    <row r="13" spans="1:10" ht="15.75" customHeight="1">
      <c r="A13" s="57" t="s">
        <v>43</v>
      </c>
      <c r="B13" s="352">
        <v>30</v>
      </c>
      <c r="C13" s="788">
        <v>0</v>
      </c>
      <c r="D13" s="788">
        <v>0</v>
      </c>
      <c r="E13" s="1417" t="s">
        <v>29</v>
      </c>
      <c r="F13" s="1417" t="s">
        <v>29</v>
      </c>
      <c r="G13" s="1117">
        <v>0</v>
      </c>
      <c r="H13" s="788">
        <v>2797.9201243984894</v>
      </c>
      <c r="J13" s="724"/>
    </row>
    <row r="14" spans="1:10" ht="15.75" customHeight="1">
      <c r="A14" s="57" t="s">
        <v>42</v>
      </c>
      <c r="B14" s="352">
        <v>31</v>
      </c>
      <c r="C14" s="788">
        <v>0</v>
      </c>
      <c r="D14" s="788">
        <v>0</v>
      </c>
      <c r="E14" s="788">
        <v>0</v>
      </c>
      <c r="F14" s="1117">
        <v>214.51514577650448</v>
      </c>
      <c r="G14" s="1117">
        <v>0</v>
      </c>
      <c r="H14" s="788">
        <v>214.51514577650448</v>
      </c>
      <c r="J14" s="724"/>
    </row>
    <row r="15" spans="1:10" ht="15.75" customHeight="1">
      <c r="A15" s="1310" t="s">
        <v>204</v>
      </c>
      <c r="B15" s="1311">
        <v>32</v>
      </c>
      <c r="C15" s="800">
        <v>0</v>
      </c>
      <c r="D15" s="801">
        <v>0</v>
      </c>
      <c r="E15" s="1418" t="s">
        <v>29</v>
      </c>
      <c r="F15" s="1418" t="s">
        <v>29</v>
      </c>
      <c r="G15" s="801">
        <v>0</v>
      </c>
      <c r="H15" s="801">
        <v>3013.8476546761508</v>
      </c>
      <c r="J15" s="724"/>
    </row>
    <row r="16" spans="1:10" ht="15.75" customHeight="1">
      <c r="A16" s="57" t="s">
        <v>41</v>
      </c>
      <c r="B16" s="352">
        <v>33</v>
      </c>
      <c r="C16" s="1117">
        <v>0</v>
      </c>
      <c r="D16" s="1117">
        <v>0</v>
      </c>
      <c r="E16" s="1417" t="s">
        <v>29</v>
      </c>
      <c r="F16" s="1417" t="s">
        <v>29</v>
      </c>
      <c r="G16" s="1117">
        <v>0</v>
      </c>
      <c r="H16" s="1117">
        <v>8.2478171397122715</v>
      </c>
      <c r="J16" s="724"/>
    </row>
    <row r="17" spans="1:11" ht="15.75" customHeight="1">
      <c r="A17" s="1310" t="s">
        <v>542</v>
      </c>
      <c r="B17" s="1311">
        <v>37</v>
      </c>
      <c r="C17" s="800">
        <v>657.65453044455307</v>
      </c>
      <c r="D17" s="801">
        <v>743.42106287036461</v>
      </c>
      <c r="E17" s="801">
        <v>40540.829304480125</v>
      </c>
      <c r="F17" s="801">
        <v>16230.61289011866</v>
      </c>
      <c r="G17" s="801">
        <v>831.83460464999985</v>
      </c>
      <c r="H17" s="801">
        <v>59004.352392563706</v>
      </c>
      <c r="J17" s="724"/>
      <c r="K17" s="719"/>
    </row>
    <row r="18" spans="1:11" ht="15.75" customHeight="1">
      <c r="A18" s="57" t="s">
        <v>318</v>
      </c>
      <c r="B18" s="352">
        <v>50</v>
      </c>
      <c r="C18" s="788">
        <v>657.65453044455307</v>
      </c>
      <c r="D18" s="788">
        <v>652.54179316801537</v>
      </c>
      <c r="E18" s="788">
        <v>1064.0799801954424</v>
      </c>
      <c r="F18" s="788">
        <v>6295.1941841489688</v>
      </c>
      <c r="G18" s="788">
        <v>831.83460464999985</v>
      </c>
      <c r="H18" s="788">
        <v>9501.3050926069791</v>
      </c>
      <c r="J18" s="724"/>
      <c r="K18" s="719"/>
    </row>
    <row r="19" spans="1:11" ht="15.75" customHeight="1">
      <c r="A19" s="57" t="s">
        <v>174</v>
      </c>
      <c r="B19" s="352">
        <v>55</v>
      </c>
      <c r="C19" s="788">
        <v>0</v>
      </c>
      <c r="D19" s="788">
        <v>0</v>
      </c>
      <c r="E19" s="788">
        <v>28776.43613064602</v>
      </c>
      <c r="F19" s="788">
        <v>65.823703004810412</v>
      </c>
      <c r="G19" s="788">
        <v>0</v>
      </c>
      <c r="H19" s="788">
        <v>28842.259833650831</v>
      </c>
      <c r="J19" s="724"/>
      <c r="K19" s="719"/>
    </row>
    <row r="20" spans="1:11" ht="15.75" customHeight="1">
      <c r="A20" s="57" t="s">
        <v>319</v>
      </c>
      <c r="B20" s="352">
        <v>56</v>
      </c>
      <c r="C20" s="788">
        <v>0</v>
      </c>
      <c r="D20" s="788">
        <v>90.879269702349276</v>
      </c>
      <c r="E20" s="788">
        <v>10700.313193638664</v>
      </c>
      <c r="F20" s="788">
        <v>9869.5950029648811</v>
      </c>
      <c r="G20" s="788">
        <v>0</v>
      </c>
      <c r="H20" s="788">
        <v>20660.787466305894</v>
      </c>
      <c r="J20" s="724"/>
      <c r="K20" s="719"/>
    </row>
    <row r="21" spans="1:11" ht="15.75" customHeight="1">
      <c r="A21" s="103" t="s">
        <v>0</v>
      </c>
      <c r="B21" s="590"/>
      <c r="C21" s="728">
        <v>3388.9620561072911</v>
      </c>
      <c r="D21" s="728">
        <v>743.42106287036461</v>
      </c>
      <c r="E21" s="728">
        <v>43360.838418226223</v>
      </c>
      <c r="F21" s="728">
        <v>22298.953052256125</v>
      </c>
      <c r="G21" s="728">
        <v>1947.4714837656561</v>
      </c>
      <c r="H21" s="728">
        <v>71739.646073225653</v>
      </c>
      <c r="J21" s="724"/>
      <c r="K21" s="719"/>
    </row>
    <row r="22" spans="1:11" ht="15.75" customHeight="1">
      <c r="A22" s="99" t="s">
        <v>160</v>
      </c>
      <c r="B22" s="353"/>
      <c r="C22" s="354"/>
      <c r="D22" s="354"/>
      <c r="E22" s="354"/>
      <c r="F22" s="354"/>
      <c r="G22" s="354"/>
      <c r="H22" s="354"/>
    </row>
    <row r="23" spans="1:11" ht="15.75" customHeight="1">
      <c r="A23" s="105" t="s">
        <v>540</v>
      </c>
      <c r="B23" s="387"/>
      <c r="C23" s="387"/>
      <c r="D23" s="443"/>
      <c r="E23" s="355"/>
      <c r="F23" s="355"/>
      <c r="G23" s="355"/>
      <c r="H23" s="355"/>
    </row>
    <row r="24" spans="1:11" ht="15.75" customHeight="1">
      <c r="A24" s="105" t="s">
        <v>641</v>
      </c>
      <c r="B24" s="387"/>
      <c r="C24" s="387"/>
      <c r="D24" s="443"/>
      <c r="E24" s="356"/>
      <c r="F24" s="356"/>
      <c r="G24" s="356"/>
      <c r="H24" s="356"/>
    </row>
    <row r="25" spans="1:11" ht="15.75" customHeight="1">
      <c r="A25" s="105" t="s">
        <v>476</v>
      </c>
      <c r="B25" s="387"/>
      <c r="C25" s="387"/>
      <c r="D25" s="443"/>
      <c r="E25" s="356"/>
      <c r="F25" s="356"/>
      <c r="G25" s="356"/>
      <c r="H25" s="356"/>
    </row>
    <row r="26" spans="1:11" ht="15.75" customHeight="1">
      <c r="A26" s="908" t="s">
        <v>698</v>
      </c>
      <c r="B26" s="387"/>
      <c r="C26" s="387"/>
      <c r="D26" s="357"/>
    </row>
    <row r="27" spans="1:11" ht="15.75" customHeight="1">
      <c r="B27" s="387"/>
      <c r="C27" s="387"/>
      <c r="D27" s="357"/>
    </row>
    <row r="30" spans="1:11" ht="15.75" customHeight="1">
      <c r="D30" s="591"/>
    </row>
    <row r="32" spans="1:11" ht="15.75" customHeight="1">
      <c r="A32" s="1014"/>
      <c r="B32" s="1014"/>
      <c r="C32" s="861"/>
      <c r="D32" s="861"/>
      <c r="E32" s="861"/>
      <c r="F32" s="861"/>
      <c r="G32" s="861"/>
      <c r="H32" s="861"/>
    </row>
    <row r="33" spans="1:9" ht="15.75" customHeight="1">
      <c r="A33" s="1014"/>
      <c r="B33" s="1014"/>
      <c r="C33" s="861"/>
      <c r="D33" s="861"/>
      <c r="E33" s="861"/>
      <c r="F33" s="861"/>
      <c r="G33" s="861"/>
      <c r="H33" s="861"/>
    </row>
    <row r="34" spans="1:9" ht="15.75" customHeight="1">
      <c r="A34" s="1014"/>
      <c r="B34" s="1014"/>
      <c r="C34" s="861"/>
      <c r="D34" s="861"/>
      <c r="E34" s="861"/>
      <c r="F34" s="861"/>
      <c r="G34" s="861"/>
      <c r="H34" s="861"/>
      <c r="I34" s="591"/>
    </row>
    <row r="35" spans="1:9" ht="15.75" customHeight="1">
      <c r="A35" s="1014"/>
      <c r="B35" s="1014"/>
      <c r="C35" s="1014"/>
      <c r="D35" s="1014"/>
      <c r="E35" s="1014"/>
      <c r="F35" s="1014"/>
      <c r="G35" s="1014"/>
      <c r="H35" s="1014"/>
    </row>
    <row r="36" spans="1:9" ht="15.75" customHeight="1">
      <c r="A36" s="1014"/>
      <c r="B36" s="1014"/>
      <c r="C36" s="1014"/>
      <c r="D36" s="1014"/>
      <c r="E36" s="1014"/>
      <c r="F36" s="1014"/>
      <c r="G36" s="1014"/>
      <c r="H36" s="861"/>
    </row>
    <row r="37" spans="1:9" ht="15.75" customHeight="1">
      <c r="H37" s="481"/>
    </row>
    <row r="38" spans="1:9" ht="15.75" customHeight="1">
      <c r="H38" s="481"/>
    </row>
    <row r="39" spans="1:9" ht="15.75" customHeight="1">
      <c r="H39" s="481"/>
    </row>
    <row r="40" spans="1:9" ht="15.75" customHeight="1">
      <c r="H40" s="481"/>
    </row>
    <row r="41" spans="1:9" ht="15.75" customHeight="1">
      <c r="H41" s="481"/>
    </row>
    <row r="42" spans="1:9" ht="15.75" customHeight="1">
      <c r="H42" s="481"/>
    </row>
    <row r="43" spans="1:9" ht="15.75" customHeight="1">
      <c r="H43" s="481"/>
    </row>
    <row r="44" spans="1:9" ht="15.75" customHeight="1">
      <c r="H44" s="481"/>
    </row>
    <row r="45" spans="1:9" ht="15.75" customHeight="1">
      <c r="H45" s="481"/>
    </row>
    <row r="46" spans="1:9" ht="15.75" customHeight="1">
      <c r="H46" s="481"/>
    </row>
    <row r="47" spans="1:9" ht="15.75" customHeight="1">
      <c r="H47" s="481"/>
    </row>
    <row r="48" spans="1:9" ht="15.75" customHeight="1">
      <c r="H48" s="481"/>
    </row>
    <row r="49" spans="8:8" ht="15.75" customHeight="1">
      <c r="H49" s="481"/>
    </row>
    <row r="50" spans="8:8" ht="15.75" customHeight="1">
      <c r="H50" s="481"/>
    </row>
  </sheetData>
  <mergeCells count="4">
    <mergeCell ref="C3:H3"/>
    <mergeCell ref="A3:A5"/>
    <mergeCell ref="C5:H5"/>
    <mergeCell ref="B3:B5"/>
  </mergeCells>
  <conditionalFormatting sqref="A28:H1000">
    <cfRule type="cellIs" dxfId="146" priority="1" stopIfTrue="1" operator="equal">
      <formula>0</formula>
    </cfRule>
  </conditionalFormatting>
  <conditionalFormatting sqref="A1:GQ3 A4:A5 C4:GQ5 A6:GQ24 A25:A26 B25:H27 I25:GQ1000">
    <cfRule type="cellIs" dxfId="145" priority="2"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BE24D-E629-44C3-8A50-37AA1C554847}">
  <sheetPr codeName="Tabelle2">
    <tabColor rgb="FFEDF082"/>
  </sheetPr>
  <dimension ref="A1:BE57"/>
  <sheetViews>
    <sheetView view="pageBreakPreview" zoomScaleNormal="100" zoomScaleSheetLayoutView="100" workbookViewId="0"/>
  </sheetViews>
  <sheetFormatPr baseColWidth="10" defaultColWidth="11.453125" defaultRowHeight="12.5"/>
  <cols>
    <col min="1" max="1" width="7.1796875" style="823" customWidth="1"/>
    <col min="2" max="2" width="12" style="823" customWidth="1"/>
    <col min="3" max="3" width="10.26953125" style="823" customWidth="1"/>
    <col min="4" max="4" width="12" style="823" customWidth="1"/>
    <col min="5" max="5" width="13.7265625" style="823" bestFit="1" customWidth="1"/>
    <col min="6" max="7" width="12" style="823" customWidth="1"/>
    <col min="8" max="8" width="10.26953125" style="823" customWidth="1"/>
    <col min="9" max="9" width="11.54296875" style="823" customWidth="1"/>
    <col min="10" max="10" width="13.7265625" style="823" bestFit="1" customWidth="1"/>
    <col min="11" max="11" width="12" style="823" customWidth="1"/>
    <col min="12" max="16384" width="11.453125" style="823"/>
  </cols>
  <sheetData>
    <row r="1" spans="1:57" ht="15.75" customHeight="1">
      <c r="A1" s="822" t="s">
        <v>642</v>
      </c>
    </row>
    <row r="3" spans="1:57" s="825" customFormat="1" ht="15.75" customHeight="1">
      <c r="A3" s="833"/>
      <c r="B3" s="834" t="s">
        <v>643</v>
      </c>
      <c r="C3" s="835"/>
      <c r="D3" s="836"/>
      <c r="E3" s="835"/>
      <c r="F3" s="835"/>
      <c r="G3" s="834" t="s">
        <v>644</v>
      </c>
      <c r="H3" s="835"/>
      <c r="I3" s="836"/>
      <c r="J3" s="835"/>
      <c r="K3" s="835"/>
      <c r="L3" s="824"/>
    </row>
    <row r="4" spans="1:57" s="825" customFormat="1" ht="41">
      <c r="A4" s="837" t="s">
        <v>600</v>
      </c>
      <c r="B4" s="845" t="s">
        <v>624</v>
      </c>
      <c r="C4" s="838" t="s">
        <v>9</v>
      </c>
      <c r="D4" s="838" t="s">
        <v>645</v>
      </c>
      <c r="E4" s="838" t="s">
        <v>623</v>
      </c>
      <c r="F4" s="846" t="s">
        <v>625</v>
      </c>
      <c r="G4" s="845" t="s">
        <v>624</v>
      </c>
      <c r="H4" s="838" t="s">
        <v>9</v>
      </c>
      <c r="I4" s="838" t="s">
        <v>645</v>
      </c>
      <c r="J4" s="838" t="s">
        <v>623</v>
      </c>
      <c r="K4" s="845" t="s">
        <v>625</v>
      </c>
      <c r="L4" s="824"/>
    </row>
    <row r="5" spans="1:57" s="825" customFormat="1" ht="15.75" customHeight="1">
      <c r="A5" s="839"/>
      <c r="B5" s="840" t="s">
        <v>548</v>
      </c>
      <c r="C5" s="840" t="s">
        <v>254</v>
      </c>
      <c r="D5" s="841" t="s">
        <v>618</v>
      </c>
      <c r="E5" s="840" t="s">
        <v>619</v>
      </c>
      <c r="F5" s="841" t="s">
        <v>620</v>
      </c>
      <c r="G5" s="840" t="s">
        <v>548</v>
      </c>
      <c r="H5" s="840" t="s">
        <v>254</v>
      </c>
      <c r="I5" s="841" t="s">
        <v>618</v>
      </c>
      <c r="J5" s="840" t="s">
        <v>619</v>
      </c>
      <c r="K5" s="840" t="s">
        <v>620</v>
      </c>
      <c r="L5" s="824"/>
      <c r="M5" s="969"/>
      <c r="N5" s="969"/>
    </row>
    <row r="6" spans="1:57" s="827" customFormat="1" ht="15.75" customHeight="1">
      <c r="A6" s="842">
        <v>1990</v>
      </c>
      <c r="B6" s="866">
        <v>85096.522131589678</v>
      </c>
      <c r="C6" s="832">
        <v>1785.1078522348701</v>
      </c>
      <c r="D6" s="832">
        <v>11342.773999999999</v>
      </c>
      <c r="E6" s="832">
        <v>47.670241338669193</v>
      </c>
      <c r="F6" s="1273">
        <v>7.5022672700337401</v>
      </c>
      <c r="G6" s="970">
        <v>1003989.8769875508</v>
      </c>
      <c r="H6" s="1202">
        <v>14905.234</v>
      </c>
      <c r="I6" s="832">
        <v>79364.504000000001</v>
      </c>
      <c r="J6" s="832">
        <v>67.358209672357418</v>
      </c>
      <c r="K6" s="832">
        <v>12.650364160123155</v>
      </c>
      <c r="L6" s="826"/>
      <c r="O6" s="969"/>
      <c r="P6" s="969"/>
      <c r="Q6" s="969"/>
      <c r="R6" s="969"/>
      <c r="S6" s="969"/>
      <c r="T6" s="969"/>
      <c r="U6" s="969"/>
      <c r="V6" s="969"/>
      <c r="W6" s="969"/>
      <c r="X6" s="969"/>
      <c r="Y6" s="969"/>
      <c r="Z6" s="969"/>
      <c r="AA6" s="969"/>
      <c r="AB6" s="969"/>
      <c r="AC6" s="969"/>
      <c r="AD6" s="969"/>
      <c r="AE6" s="969"/>
      <c r="AF6" s="969"/>
      <c r="AG6" s="969"/>
      <c r="AH6" s="969"/>
      <c r="AI6" s="969"/>
      <c r="AJ6" s="969"/>
      <c r="AK6" s="969"/>
      <c r="AL6" s="969"/>
      <c r="AM6" s="969"/>
      <c r="AN6" s="969"/>
      <c r="AO6" s="969"/>
      <c r="AP6" s="969"/>
      <c r="AQ6" s="969"/>
      <c r="AR6" s="969"/>
      <c r="AS6" s="969"/>
      <c r="AT6" s="969"/>
      <c r="AU6" s="969"/>
      <c r="AV6" s="969"/>
      <c r="AW6" s="969"/>
      <c r="AX6" s="969"/>
      <c r="AY6" s="969"/>
      <c r="AZ6" s="969"/>
      <c r="BA6" s="969"/>
      <c r="BB6" s="969"/>
      <c r="BC6" s="969"/>
      <c r="BD6" s="969"/>
      <c r="BE6" s="969"/>
    </row>
    <row r="7" spans="1:57" s="827" customFormat="1" ht="15.75" customHeight="1">
      <c r="A7" s="842">
        <v>1991</v>
      </c>
      <c r="B7" s="866">
        <v>89516.3837979245</v>
      </c>
      <c r="C7" s="970">
        <v>1879.7234261232563</v>
      </c>
      <c r="D7" s="970">
        <v>11517.837</v>
      </c>
      <c r="E7" s="970">
        <v>47.622103631779055</v>
      </c>
      <c r="F7" s="1274">
        <v>7.7719786968616162</v>
      </c>
      <c r="G7" s="970">
        <v>970036.65833878343</v>
      </c>
      <c r="H7" s="1202">
        <v>14609.771000000001</v>
      </c>
      <c r="I7" s="970">
        <v>79973.41</v>
      </c>
      <c r="J7" s="970">
        <v>66.396431425159463</v>
      </c>
      <c r="K7" s="970">
        <v>12.129489768396564</v>
      </c>
      <c r="L7" s="969"/>
      <c r="N7" s="969"/>
      <c r="AH7" s="970"/>
      <c r="AI7" s="970"/>
      <c r="AJ7" s="970"/>
      <c r="AK7" s="970"/>
      <c r="AL7" s="970"/>
      <c r="AM7" s="970"/>
      <c r="AN7" s="970"/>
      <c r="AO7" s="970"/>
      <c r="AP7" s="970"/>
    </row>
    <row r="8" spans="1:57" s="827" customFormat="1" ht="15.75" customHeight="1">
      <c r="A8" s="842">
        <v>1992</v>
      </c>
      <c r="B8" s="866">
        <v>87661.835744304961</v>
      </c>
      <c r="C8" s="970">
        <v>1863.5765382051547</v>
      </c>
      <c r="D8" s="970">
        <v>11668.829</v>
      </c>
      <c r="E8" s="970">
        <v>47.03956824265115</v>
      </c>
      <c r="F8" s="1274">
        <v>7.5124792508575595</v>
      </c>
      <c r="G8" s="970">
        <v>926573.43660794513</v>
      </c>
      <c r="H8" s="1202">
        <v>14319.456000000002</v>
      </c>
      <c r="I8" s="970">
        <v>80499.813999999998</v>
      </c>
      <c r="J8" s="970">
        <v>64.707307079818193</v>
      </c>
      <c r="K8" s="970">
        <v>11.510255621310444</v>
      </c>
      <c r="L8" s="969"/>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970"/>
      <c r="AM8" s="970"/>
      <c r="AN8" s="970"/>
      <c r="AO8" s="970"/>
      <c r="AP8" s="970"/>
      <c r="AQ8" s="970"/>
      <c r="AR8" s="970"/>
      <c r="AS8" s="970"/>
      <c r="AT8" s="970"/>
      <c r="AU8" s="970"/>
    </row>
    <row r="9" spans="1:57" s="827" customFormat="1" ht="15.75" customHeight="1">
      <c r="A9" s="842">
        <v>1993</v>
      </c>
      <c r="B9" s="866">
        <v>90762.86674686255</v>
      </c>
      <c r="C9" s="970">
        <v>1884.4245417946399</v>
      </c>
      <c r="D9" s="970">
        <v>11792.699000000001</v>
      </c>
      <c r="E9" s="970">
        <v>48.164765812497933</v>
      </c>
      <c r="F9" s="1274">
        <v>7.6965304335218381</v>
      </c>
      <c r="G9" s="970">
        <v>917299.52860736626</v>
      </c>
      <c r="H9" s="1202">
        <v>14309.02</v>
      </c>
      <c r="I9" s="970">
        <v>80946.476999999999</v>
      </c>
      <c r="J9" s="970">
        <v>64.106383847906159</v>
      </c>
      <c r="K9" s="970">
        <v>11.332173586842652</v>
      </c>
      <c r="L9" s="969"/>
      <c r="N9" s="969"/>
    </row>
    <row r="10" spans="1:57" s="827" customFormat="1" ht="15.75" customHeight="1">
      <c r="A10" s="842">
        <v>1994</v>
      </c>
      <c r="B10" s="866">
        <v>88067.765877358441</v>
      </c>
      <c r="C10" s="970">
        <v>1876.0896</v>
      </c>
      <c r="D10" s="970">
        <v>11859.864</v>
      </c>
      <c r="E10" s="970">
        <v>46.9421960856019</v>
      </c>
      <c r="F10" s="1274">
        <v>7.4256977885546114</v>
      </c>
      <c r="G10" s="970">
        <v>899270.39903767651</v>
      </c>
      <c r="H10" s="1202">
        <v>14185.249</v>
      </c>
      <c r="I10" s="970">
        <v>81147.487999999998</v>
      </c>
      <c r="J10" s="970">
        <v>63.394755991782489</v>
      </c>
      <c r="K10" s="970">
        <v>11.081925284460766</v>
      </c>
      <c r="L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c r="AL10" s="969"/>
      <c r="AM10" s="969"/>
      <c r="AN10" s="969"/>
      <c r="AO10" s="969"/>
      <c r="AP10" s="969"/>
      <c r="AQ10" s="969"/>
      <c r="AR10" s="969"/>
      <c r="AS10" s="969"/>
      <c r="AT10" s="969"/>
      <c r="AU10" s="969"/>
      <c r="AV10" s="969"/>
      <c r="AW10" s="969"/>
      <c r="AX10" s="969"/>
      <c r="AY10" s="969"/>
    </row>
    <row r="11" spans="1:57" s="827" customFormat="1" ht="15.75" customHeight="1">
      <c r="A11" s="842">
        <v>1995</v>
      </c>
      <c r="B11" s="866">
        <v>88713.492900931116</v>
      </c>
      <c r="C11" s="970">
        <v>1952.962</v>
      </c>
      <c r="D11" s="970">
        <v>11916.977999999999</v>
      </c>
      <c r="E11" s="970">
        <v>45.425099362369117</v>
      </c>
      <c r="F11" s="1274">
        <v>7.4442944260643191</v>
      </c>
      <c r="G11" s="970">
        <v>896975.70643325779</v>
      </c>
      <c r="H11" s="1202">
        <v>14268.972</v>
      </c>
      <c r="I11" s="970">
        <v>81307.714000000007</v>
      </c>
      <c r="J11" s="970">
        <v>62.861971166055817</v>
      </c>
      <c r="K11" s="970">
        <v>11.031864780176425</v>
      </c>
      <c r="L11" s="969"/>
      <c r="N11" s="969"/>
    </row>
    <row r="12" spans="1:57" s="827" customFormat="1" ht="15.75" customHeight="1">
      <c r="A12" s="843">
        <v>1996</v>
      </c>
      <c r="B12" s="866">
        <v>93335.235250573649</v>
      </c>
      <c r="C12" s="970">
        <v>2020.547</v>
      </c>
      <c r="D12" s="970">
        <v>11970.304</v>
      </c>
      <c r="E12" s="970">
        <v>46.193053292288496</v>
      </c>
      <c r="F12" s="1274">
        <v>7.7972318205597491</v>
      </c>
      <c r="G12" s="970">
        <v>919649.91313812078</v>
      </c>
      <c r="H12" s="1202">
        <v>14745.936999999998</v>
      </c>
      <c r="I12" s="970">
        <v>81466.407000000007</v>
      </c>
      <c r="J12" s="970">
        <v>62.366325933585699</v>
      </c>
      <c r="K12" s="970">
        <v>11.288701036466733</v>
      </c>
      <c r="L12" s="969"/>
      <c r="N12" s="969"/>
    </row>
    <row r="13" spans="1:57" s="827" customFormat="1" ht="15.75" customHeight="1">
      <c r="A13" s="843">
        <v>1997</v>
      </c>
      <c r="B13" s="866">
        <v>91070.573545065214</v>
      </c>
      <c r="C13" s="970">
        <v>2008.1857758716465</v>
      </c>
      <c r="D13" s="970">
        <v>11999.29</v>
      </c>
      <c r="E13" s="970">
        <v>45.349675632243901</v>
      </c>
      <c r="F13" s="1274">
        <v>7.5896635171802007</v>
      </c>
      <c r="G13" s="970">
        <v>889241.95637304208</v>
      </c>
      <c r="H13" s="1202">
        <v>14613.928</v>
      </c>
      <c r="I13" s="970">
        <v>81509.900999999998</v>
      </c>
      <c r="J13" s="970">
        <v>60.848935096234364</v>
      </c>
      <c r="K13" s="970">
        <v>10.90961889860524</v>
      </c>
      <c r="L13" s="969"/>
      <c r="N13" s="969"/>
    </row>
    <row r="14" spans="1:57" s="827" customFormat="1" ht="15.75" customHeight="1">
      <c r="A14" s="843">
        <v>1998</v>
      </c>
      <c r="B14" s="866">
        <v>93193.340413505968</v>
      </c>
      <c r="C14" s="970">
        <v>2043.1300147440718</v>
      </c>
      <c r="D14" s="970">
        <v>12013.032999999999</v>
      </c>
      <c r="E14" s="970">
        <v>45.613024986654914</v>
      </c>
      <c r="F14" s="1274">
        <v>7.7576862074303774</v>
      </c>
      <c r="G14" s="970">
        <v>883145.53362615919</v>
      </c>
      <c r="H14" s="1202">
        <v>14520.569</v>
      </c>
      <c r="I14" s="970">
        <v>81445.956999999995</v>
      </c>
      <c r="J14" s="970">
        <v>60.820311767821167</v>
      </c>
      <c r="K14" s="970">
        <v>10.84333177675301</v>
      </c>
      <c r="L14" s="969"/>
      <c r="N14" s="969"/>
    </row>
    <row r="15" spans="1:57" s="827" customFormat="1" ht="15.75" customHeight="1">
      <c r="A15" s="843">
        <v>1999</v>
      </c>
      <c r="B15" s="866">
        <v>91113.618393798431</v>
      </c>
      <c r="C15" s="970">
        <v>2027.3167566746533</v>
      </c>
      <c r="D15" s="970">
        <v>12049.674000000001</v>
      </c>
      <c r="E15" s="970">
        <v>44.942961228835969</v>
      </c>
      <c r="F15" s="1274">
        <v>7.5615007006661283</v>
      </c>
      <c r="G15" s="970">
        <v>858585.19835697359</v>
      </c>
      <c r="H15" s="1202">
        <v>14323.277</v>
      </c>
      <c r="I15" s="970">
        <v>81422.404999999999</v>
      </c>
      <c r="J15" s="970">
        <v>59.943349441400429</v>
      </c>
      <c r="K15" s="970">
        <v>10.544827291173402</v>
      </c>
      <c r="L15" s="969"/>
      <c r="N15" s="969"/>
    </row>
    <row r="16" spans="1:57" s="827" customFormat="1" ht="15.75" customHeight="1">
      <c r="A16" s="843">
        <v>2000</v>
      </c>
      <c r="B16" s="866">
        <v>89159.542796038702</v>
      </c>
      <c r="C16" s="970">
        <v>2037.3236173326652</v>
      </c>
      <c r="D16" s="970">
        <v>12113.879000000001</v>
      </c>
      <c r="E16" s="970">
        <v>43.763073297490884</v>
      </c>
      <c r="F16" s="1274">
        <v>7.360115021459162</v>
      </c>
      <c r="G16" s="970">
        <v>858252.33484377153</v>
      </c>
      <c r="H16" s="1202">
        <v>14400.802000000001</v>
      </c>
      <c r="I16" s="970">
        <v>81456.618000000002</v>
      </c>
      <c r="J16" s="970">
        <v>59.597537334640904</v>
      </c>
      <c r="K16" s="970">
        <v>10.536311915672359</v>
      </c>
      <c r="L16" s="969"/>
      <c r="N16" s="969"/>
    </row>
    <row r="17" spans="1:14" s="827" customFormat="1" ht="15.75" customHeight="1">
      <c r="A17" s="843">
        <v>2001</v>
      </c>
      <c r="B17" s="866">
        <v>90981.034319281534</v>
      </c>
      <c r="C17" s="970">
        <v>2089.7199620417186</v>
      </c>
      <c r="D17" s="970">
        <v>12193.45</v>
      </c>
      <c r="E17" s="970">
        <v>43.537428924395378</v>
      </c>
      <c r="F17" s="1274">
        <v>7.4614677814139174</v>
      </c>
      <c r="G17" s="970">
        <v>880015.00256867253</v>
      </c>
      <c r="H17" s="1202">
        <v>14678.626</v>
      </c>
      <c r="I17" s="970">
        <v>81517.273000000001</v>
      </c>
      <c r="J17" s="970">
        <v>59.952137384566683</v>
      </c>
      <c r="K17" s="970">
        <v>10.795442121434466</v>
      </c>
      <c r="L17" s="969"/>
      <c r="N17" s="969"/>
    </row>
    <row r="18" spans="1:14" s="827" customFormat="1" ht="15.75" customHeight="1">
      <c r="A18" s="843">
        <v>2002</v>
      </c>
      <c r="B18" s="866">
        <v>85007.959503702557</v>
      </c>
      <c r="C18" s="970">
        <v>2027.2731677785646</v>
      </c>
      <c r="D18" s="970">
        <v>12264.21</v>
      </c>
      <c r="E18" s="970">
        <v>41.93216822222935</v>
      </c>
      <c r="F18" s="1274">
        <v>6.9313848591717333</v>
      </c>
      <c r="G18" s="970">
        <v>865531.21754316788</v>
      </c>
      <c r="H18" s="1202">
        <v>14427.359999999999</v>
      </c>
      <c r="I18" s="970">
        <v>81578.376000000004</v>
      </c>
      <c r="J18" s="970">
        <v>59.992349088341037</v>
      </c>
      <c r="K18" s="970">
        <v>10.609811815120809</v>
      </c>
      <c r="L18" s="969"/>
      <c r="N18" s="969"/>
    </row>
    <row r="19" spans="1:14" s="827" customFormat="1" ht="15.75" customHeight="1">
      <c r="A19" s="843">
        <v>2003</v>
      </c>
      <c r="B19" s="866">
        <v>83800.339073591022</v>
      </c>
      <c r="C19" s="970">
        <v>2002.2295288091238</v>
      </c>
      <c r="D19" s="970">
        <v>12303.616</v>
      </c>
      <c r="E19" s="970">
        <v>41.853512730597558</v>
      </c>
      <c r="F19" s="1274">
        <v>6.8110333639794201</v>
      </c>
      <c r="G19" s="970">
        <v>858471.72940282454</v>
      </c>
      <c r="H19" s="1202">
        <v>14585.863000000001</v>
      </c>
      <c r="I19" s="970">
        <v>81548.710999999996</v>
      </c>
      <c r="J19" s="970">
        <v>58.856423469960227</v>
      </c>
      <c r="K19" s="970">
        <v>10.527103603180491</v>
      </c>
      <c r="L19" s="969"/>
      <c r="N19" s="969"/>
    </row>
    <row r="20" spans="1:14" s="827" customFormat="1" ht="15.75" customHeight="1">
      <c r="A20" s="843">
        <v>2004</v>
      </c>
      <c r="B20" s="866">
        <v>83418.37352771264</v>
      </c>
      <c r="C20" s="970">
        <v>2003.8400162189726</v>
      </c>
      <c r="D20" s="970">
        <v>12324.663</v>
      </c>
      <c r="E20" s="970">
        <v>41.629258250423611</v>
      </c>
      <c r="F20" s="1274">
        <v>6.7684100999526429</v>
      </c>
      <c r="G20" s="970">
        <v>842381.13286576793</v>
      </c>
      <c r="H20" s="1202">
        <v>14570.513999999999</v>
      </c>
      <c r="I20" s="970">
        <v>81456.460000000006</v>
      </c>
      <c r="J20" s="970">
        <v>57.814098587446395</v>
      </c>
      <c r="K20" s="970">
        <v>10.341489586777621</v>
      </c>
      <c r="L20" s="969"/>
      <c r="N20" s="969"/>
    </row>
    <row r="21" spans="1:14" s="827" customFormat="1" ht="15.75" customHeight="1">
      <c r="A21" s="843">
        <v>2005</v>
      </c>
      <c r="B21" s="866">
        <v>80943.404973321056</v>
      </c>
      <c r="C21" s="970">
        <v>2008.0593892406569</v>
      </c>
      <c r="D21" s="970">
        <v>12340.259</v>
      </c>
      <c r="E21" s="970">
        <v>40.309268444460514</v>
      </c>
      <c r="F21" s="1274">
        <v>6.5592954712961093</v>
      </c>
      <c r="G21" s="970">
        <v>837716.06299630122</v>
      </c>
      <c r="H21" s="1202">
        <v>14500.255999999998</v>
      </c>
      <c r="I21" s="970">
        <v>81336.664000000004</v>
      </c>
      <c r="J21" s="970">
        <v>57.772501602475252</v>
      </c>
      <c r="K21" s="970">
        <v>10.299365892315194</v>
      </c>
      <c r="L21" s="969"/>
      <c r="N21" s="969"/>
    </row>
    <row r="22" spans="1:14" s="827" customFormat="1" ht="15.75" customHeight="1">
      <c r="A22" s="843">
        <v>2006</v>
      </c>
      <c r="B22" s="866">
        <v>82410.043761121604</v>
      </c>
      <c r="C22" s="970">
        <v>2075.0512143986025</v>
      </c>
      <c r="D22" s="970">
        <v>12357.657999999999</v>
      </c>
      <c r="E22" s="970">
        <v>39.714703516368836</v>
      </c>
      <c r="F22" s="1274">
        <v>6.668742876775001</v>
      </c>
      <c r="G22" s="970">
        <v>856882.12516739848</v>
      </c>
      <c r="H22" s="1202">
        <v>14845.092000000002</v>
      </c>
      <c r="I22" s="970">
        <v>81173.138999999996</v>
      </c>
      <c r="J22" s="970">
        <v>57.721577284088127</v>
      </c>
      <c r="K22" s="970">
        <v>10.556227536887523</v>
      </c>
      <c r="L22" s="969"/>
      <c r="N22" s="969"/>
    </row>
    <row r="23" spans="1:14" s="827" customFormat="1" ht="15.75" customHeight="1">
      <c r="A23" s="843">
        <v>2007</v>
      </c>
      <c r="B23" s="866">
        <v>75622.186788910549</v>
      </c>
      <c r="C23" s="970">
        <v>1977.8547880824538</v>
      </c>
      <c r="D23" s="970">
        <v>12376.334999999999</v>
      </c>
      <c r="E23" s="970">
        <v>38.23444837536676</v>
      </c>
      <c r="F23" s="1274">
        <v>6.1102246172966836</v>
      </c>
      <c r="G23" s="970">
        <v>816643.48042219155</v>
      </c>
      <c r="H23" s="1202">
        <v>14188.718000000001</v>
      </c>
      <c r="I23" s="970">
        <v>80992.304999999993</v>
      </c>
      <c r="J23" s="970">
        <v>57.555832769542079</v>
      </c>
      <c r="K23" s="970">
        <v>10.082976159552338</v>
      </c>
      <c r="L23" s="969"/>
      <c r="N23" s="969"/>
    </row>
    <row r="24" spans="1:14" s="827" customFormat="1" ht="15.75" customHeight="1">
      <c r="A24" s="842">
        <v>2008</v>
      </c>
      <c r="B24" s="866">
        <v>80641.706412605941</v>
      </c>
      <c r="C24" s="970">
        <v>2039.7017644462035</v>
      </c>
      <c r="D24" s="970">
        <v>12382.624</v>
      </c>
      <c r="E24" s="970">
        <v>39.536028167579126</v>
      </c>
      <c r="F24" s="1274">
        <v>6.5124893086155202</v>
      </c>
      <c r="G24" s="970">
        <v>830228.52269171923</v>
      </c>
      <c r="H24" s="1202">
        <v>14369.837</v>
      </c>
      <c r="I24" s="970">
        <v>80763.506999999998</v>
      </c>
      <c r="J24" s="970">
        <v>57.775778715633258</v>
      </c>
      <c r="K24" s="970">
        <v>10.279748286459617</v>
      </c>
      <c r="L24" s="969"/>
      <c r="N24" s="969"/>
    </row>
    <row r="25" spans="1:14" s="827" customFormat="1" ht="15.75" customHeight="1">
      <c r="A25" s="842">
        <v>2009</v>
      </c>
      <c r="B25" s="866">
        <v>78130.489574881329</v>
      </c>
      <c r="C25" s="970">
        <v>2004.3223842865959</v>
      </c>
      <c r="D25" s="970">
        <v>12370.44</v>
      </c>
      <c r="E25" s="970">
        <v>38.980999357890489</v>
      </c>
      <c r="F25" s="1274">
        <v>6.3159022294179774</v>
      </c>
      <c r="G25" s="970">
        <v>771579.31760454108</v>
      </c>
      <c r="H25" s="1202">
        <v>13499.72</v>
      </c>
      <c r="I25" s="970">
        <v>80482.555999999997</v>
      </c>
      <c r="J25" s="970">
        <v>57.155208967633484</v>
      </c>
      <c r="K25" s="970">
        <v>9.5869136860482058</v>
      </c>
      <c r="L25" s="969"/>
      <c r="N25" s="969"/>
    </row>
    <row r="26" spans="1:14" s="827" customFormat="1" ht="14">
      <c r="A26" s="635" t="s">
        <v>160</v>
      </c>
      <c r="B26" s="970"/>
      <c r="C26" s="970"/>
      <c r="D26" s="970"/>
      <c r="E26" s="971"/>
      <c r="F26" s="971"/>
      <c r="G26" s="828"/>
      <c r="H26" s="829"/>
      <c r="I26" s="972"/>
      <c r="J26" s="972"/>
      <c r="K26" s="972"/>
      <c r="L26" s="969"/>
      <c r="N26" s="969"/>
    </row>
    <row r="27" spans="1:14" s="827" customFormat="1" ht="14.25" customHeight="1">
      <c r="A27" s="903" t="s">
        <v>621</v>
      </c>
      <c r="B27" s="970"/>
      <c r="C27" s="970"/>
      <c r="D27" s="970"/>
      <c r="E27" s="971"/>
      <c r="F27" s="971"/>
      <c r="G27" s="970"/>
      <c r="H27" s="970"/>
      <c r="I27" s="970"/>
      <c r="J27" s="971"/>
      <c r="K27" s="971"/>
      <c r="L27" s="826"/>
      <c r="N27" s="969"/>
    </row>
    <row r="28" spans="1:14" s="827" customFormat="1" ht="14.25" customHeight="1">
      <c r="A28" s="900" t="s">
        <v>622</v>
      </c>
      <c r="B28" s="970"/>
      <c r="C28" s="970"/>
      <c r="D28" s="970"/>
      <c r="E28" s="971"/>
      <c r="F28" s="971"/>
      <c r="G28" s="970"/>
      <c r="H28" s="970"/>
      <c r="I28" s="970"/>
      <c r="J28" s="971"/>
      <c r="K28" s="971"/>
      <c r="L28" s="826"/>
      <c r="N28" s="969"/>
    </row>
    <row r="29" spans="1:14" s="827" customFormat="1" ht="14.25" customHeight="1">
      <c r="A29" s="900" t="s">
        <v>791</v>
      </c>
      <c r="B29" s="970"/>
      <c r="C29" s="970"/>
      <c r="D29" s="970"/>
      <c r="E29" s="971"/>
      <c r="F29" s="971"/>
      <c r="G29" s="970"/>
      <c r="H29" s="970"/>
      <c r="I29" s="970"/>
      <c r="J29" s="971"/>
      <c r="K29" s="971"/>
      <c r="L29" s="826"/>
      <c r="N29" s="969"/>
    </row>
    <row r="30" spans="1:14" s="827" customFormat="1" ht="14.25" customHeight="1">
      <c r="A30" s="822" t="s">
        <v>642</v>
      </c>
      <c r="B30" s="940"/>
      <c r="C30" s="940"/>
      <c r="D30" s="940"/>
      <c r="E30" s="940"/>
      <c r="F30" s="940"/>
      <c r="G30" s="940"/>
      <c r="H30" s="940"/>
      <c r="I30" s="940"/>
      <c r="J30" s="940"/>
      <c r="K30" s="940"/>
      <c r="L30" s="826"/>
      <c r="N30" s="969"/>
    </row>
    <row r="31" spans="1:14" s="827" customFormat="1" ht="14.25" customHeight="1">
      <c r="A31" s="940"/>
      <c r="B31" s="940"/>
      <c r="C31" s="940"/>
      <c r="D31" s="940"/>
      <c r="E31" s="940"/>
      <c r="F31" s="940"/>
      <c r="G31" s="940"/>
      <c r="H31" s="940"/>
      <c r="I31" s="940"/>
      <c r="J31" s="940"/>
      <c r="K31" s="940"/>
      <c r="L31" s="826"/>
      <c r="N31" s="969"/>
    </row>
    <row r="32" spans="1:14" s="825" customFormat="1" ht="15.75" customHeight="1">
      <c r="A32" s="833"/>
      <c r="B32" s="834" t="s">
        <v>643</v>
      </c>
      <c r="C32" s="835"/>
      <c r="D32" s="836"/>
      <c r="E32" s="835"/>
      <c r="F32" s="835"/>
      <c r="G32" s="834" t="s">
        <v>644</v>
      </c>
      <c r="H32" s="835"/>
      <c r="I32" s="836"/>
      <c r="J32" s="835"/>
      <c r="K32" s="835"/>
      <c r="L32" s="824"/>
    </row>
    <row r="33" spans="1:14" s="825" customFormat="1" ht="47.25" customHeight="1">
      <c r="A33" s="837" t="s">
        <v>600</v>
      </c>
      <c r="B33" s="845" t="s">
        <v>624</v>
      </c>
      <c r="C33" s="838" t="s">
        <v>9</v>
      </c>
      <c r="D33" s="838" t="s">
        <v>645</v>
      </c>
      <c r="E33" s="838" t="s">
        <v>623</v>
      </c>
      <c r="F33" s="846" t="s">
        <v>625</v>
      </c>
      <c r="G33" s="845" t="s">
        <v>624</v>
      </c>
      <c r="H33" s="838" t="s">
        <v>9</v>
      </c>
      <c r="I33" s="838" t="s">
        <v>645</v>
      </c>
      <c r="J33" s="838" t="s">
        <v>623</v>
      </c>
      <c r="K33" s="845" t="s">
        <v>625</v>
      </c>
      <c r="L33" s="824"/>
    </row>
    <row r="34" spans="1:14" s="825" customFormat="1" ht="15.75" customHeight="1">
      <c r="A34" s="839"/>
      <c r="B34" s="840" t="s">
        <v>548</v>
      </c>
      <c r="C34" s="840" t="s">
        <v>254</v>
      </c>
      <c r="D34" s="841" t="s">
        <v>618</v>
      </c>
      <c r="E34" s="840" t="s">
        <v>619</v>
      </c>
      <c r="F34" s="841" t="s">
        <v>620</v>
      </c>
      <c r="G34" s="840" t="s">
        <v>548</v>
      </c>
      <c r="H34" s="840" t="s">
        <v>254</v>
      </c>
      <c r="I34" s="841" t="s">
        <v>618</v>
      </c>
      <c r="J34" s="840" t="s">
        <v>619</v>
      </c>
      <c r="K34" s="840" t="s">
        <v>620</v>
      </c>
      <c r="L34" s="824"/>
    </row>
    <row r="35" spans="1:14" s="827" customFormat="1" ht="15.75" customHeight="1">
      <c r="A35" s="842">
        <v>2010</v>
      </c>
      <c r="B35" s="866">
        <v>80639.882041061152</v>
      </c>
      <c r="C35" s="970">
        <v>2081.4186986512145</v>
      </c>
      <c r="D35" s="970">
        <v>12372.805</v>
      </c>
      <c r="E35" s="832">
        <v>38.74274892087633</v>
      </c>
      <c r="F35" s="1273">
        <v>6.517510139459981</v>
      </c>
      <c r="G35" s="970">
        <v>802554.83937957499</v>
      </c>
      <c r="H35" s="1202">
        <v>14126.195</v>
      </c>
      <c r="I35" s="832">
        <v>80284.073000000004</v>
      </c>
      <c r="J35" s="970">
        <v>56.813235225733116</v>
      </c>
      <c r="K35" s="970">
        <v>9.996439012001483</v>
      </c>
      <c r="L35" s="826"/>
      <c r="M35" s="969"/>
      <c r="N35" s="969"/>
    </row>
    <row r="36" spans="1:14" s="973" customFormat="1" ht="15.75" customHeight="1">
      <c r="A36" s="842">
        <v>2011</v>
      </c>
      <c r="B36" s="866">
        <v>78839.581981918542</v>
      </c>
      <c r="C36" s="970">
        <v>2037.5926370140739</v>
      </c>
      <c r="D36" s="970">
        <v>12413.388000000001</v>
      </c>
      <c r="E36" s="970">
        <v>38.692514170767481</v>
      </c>
      <c r="F36" s="1274">
        <v>6.3511735862859142</v>
      </c>
      <c r="G36" s="970">
        <v>777711.91872109286</v>
      </c>
      <c r="H36" s="1202">
        <v>13514.531000000001</v>
      </c>
      <c r="I36" s="970">
        <v>80274.985000000001</v>
      </c>
      <c r="J36" s="970">
        <v>57.546349090552447</v>
      </c>
      <c r="K36" s="970">
        <v>9.6880979637815301</v>
      </c>
      <c r="L36" s="972"/>
      <c r="M36" s="970"/>
      <c r="N36" s="969"/>
    </row>
    <row r="37" spans="1:14" s="973" customFormat="1" ht="15.75" customHeight="1">
      <c r="A37" s="867">
        <v>2012</v>
      </c>
      <c r="B37" s="866">
        <v>78784.706019330042</v>
      </c>
      <c r="C37" s="970">
        <v>1989.8960172445391</v>
      </c>
      <c r="D37" s="970">
        <v>12481.472</v>
      </c>
      <c r="E37" s="970">
        <v>39.592373338394474</v>
      </c>
      <c r="F37" s="1274">
        <v>6.3121325769372429</v>
      </c>
      <c r="G37" s="970">
        <v>791739.86552763882</v>
      </c>
      <c r="H37" s="1202">
        <v>13615.429000000002</v>
      </c>
      <c r="I37" s="970">
        <v>80425.827000000005</v>
      </c>
      <c r="J37" s="970">
        <v>58.150196040656425</v>
      </c>
      <c r="K37" s="970">
        <v>9.844348451992154</v>
      </c>
      <c r="L37" s="972"/>
      <c r="M37" s="969"/>
      <c r="N37" s="969"/>
    </row>
    <row r="38" spans="1:14" s="973" customFormat="1" ht="15.75" customHeight="1">
      <c r="A38" s="867">
        <v>2013</v>
      </c>
      <c r="B38" s="866">
        <v>79246.431715203347</v>
      </c>
      <c r="C38" s="970">
        <v>2002.8007499551147</v>
      </c>
      <c r="D38" s="970">
        <v>12561.907999999999</v>
      </c>
      <c r="E38" s="970">
        <v>39.56780609203355</v>
      </c>
      <c r="F38" s="1274">
        <v>6.3084709516423265</v>
      </c>
      <c r="G38" s="970">
        <v>810028.66650202929</v>
      </c>
      <c r="H38" s="1202">
        <v>13897.018</v>
      </c>
      <c r="I38" s="970">
        <v>80645.607999999993</v>
      </c>
      <c r="J38" s="970">
        <v>58.287948285166593</v>
      </c>
      <c r="K38" s="970">
        <v>10.044299827239561</v>
      </c>
      <c r="L38" s="972"/>
      <c r="M38" s="969"/>
      <c r="N38" s="969"/>
    </row>
    <row r="39" spans="1:14" s="973" customFormat="1" ht="15.75" customHeight="1">
      <c r="A39" s="867">
        <v>2014</v>
      </c>
      <c r="B39" s="866">
        <v>74801.642106370913</v>
      </c>
      <c r="C39" s="970">
        <v>1931.8449306269131</v>
      </c>
      <c r="D39" s="970">
        <v>12647.906000000001</v>
      </c>
      <c r="E39" s="970">
        <v>38.72031389294618</v>
      </c>
      <c r="F39" s="1274">
        <v>5.9141522799403248</v>
      </c>
      <c r="G39" s="970">
        <v>769359.56884055561</v>
      </c>
      <c r="H39" s="1202">
        <v>13232.437</v>
      </c>
      <c r="I39" s="970">
        <v>80982.505000000005</v>
      </c>
      <c r="J39" s="970">
        <v>58.141940811095914</v>
      </c>
      <c r="K39" s="970">
        <v>9.5003182334327096</v>
      </c>
      <c r="L39" s="972"/>
      <c r="M39" s="969"/>
      <c r="N39" s="969"/>
    </row>
    <row r="40" spans="1:14" s="973" customFormat="1" ht="15.75" customHeight="1">
      <c r="A40" s="867">
        <v>2015</v>
      </c>
      <c r="B40" s="866">
        <v>76963.364727969034</v>
      </c>
      <c r="C40" s="970">
        <v>1934.4428268480569</v>
      </c>
      <c r="D40" s="970">
        <v>12767.540999999999</v>
      </c>
      <c r="E40" s="970">
        <v>39.785804811492739</v>
      </c>
      <c r="F40" s="1274">
        <v>6.0280491543335586</v>
      </c>
      <c r="G40" s="970">
        <v>778722.16299553914</v>
      </c>
      <c r="H40" s="1202">
        <v>13368.465999999999</v>
      </c>
      <c r="I40" s="970">
        <v>81686.612999999998</v>
      </c>
      <c r="J40" s="970">
        <v>58.250674609602868</v>
      </c>
      <c r="K40" s="970">
        <v>9.5330450657262435</v>
      </c>
      <c r="L40" s="972"/>
      <c r="M40" s="969"/>
      <c r="N40" s="969"/>
    </row>
    <row r="41" spans="1:14" s="973" customFormat="1" ht="15.75" customHeight="1">
      <c r="A41" s="867">
        <v>2016</v>
      </c>
      <c r="B41" s="866">
        <v>78749.041973163592</v>
      </c>
      <c r="C41" s="970">
        <v>1936.8628105102639</v>
      </c>
      <c r="D41" s="970">
        <v>12887.133</v>
      </c>
      <c r="E41" s="970">
        <v>40.658038114954181</v>
      </c>
      <c r="F41" s="1274">
        <v>6.1106719371301272</v>
      </c>
      <c r="G41" s="970">
        <v>776226.51891450793</v>
      </c>
      <c r="H41" s="1202">
        <v>13494.028</v>
      </c>
      <c r="I41" s="970">
        <v>82348.67</v>
      </c>
      <c r="J41" s="970">
        <v>57.523707444101042</v>
      </c>
      <c r="K41" s="970">
        <v>9.4260966074437871</v>
      </c>
      <c r="L41" s="972"/>
      <c r="M41" s="969"/>
      <c r="N41" s="969"/>
    </row>
    <row r="42" spans="1:14" s="973" customFormat="1" ht="15.75" customHeight="1">
      <c r="A42" s="867">
        <v>2017</v>
      </c>
      <c r="B42" s="866">
        <v>78592.083424629964</v>
      </c>
      <c r="C42" s="970">
        <v>1945.969971740268</v>
      </c>
      <c r="D42" s="970">
        <v>12963.977999999999</v>
      </c>
      <c r="E42" s="970">
        <v>40.38709978363417</v>
      </c>
      <c r="F42" s="1274">
        <v>6.0623431653949096</v>
      </c>
      <c r="G42" s="970">
        <v>761668.55057420593</v>
      </c>
      <c r="H42" s="1202">
        <v>13516.490000000002</v>
      </c>
      <c r="I42" s="974">
        <v>82657.005999999994</v>
      </c>
      <c r="J42" s="970">
        <v>56.351060857826688</v>
      </c>
      <c r="K42" s="970">
        <v>9.2148093359951364</v>
      </c>
      <c r="L42" s="972"/>
      <c r="M42" s="969"/>
      <c r="N42" s="969"/>
    </row>
    <row r="43" spans="1:14" s="973" customFormat="1" ht="15.75" customHeight="1">
      <c r="A43" s="867">
        <v>2018</v>
      </c>
      <c r="B43" s="970">
        <v>77536.955340007989</v>
      </c>
      <c r="C43" s="970">
        <v>1830.7834204458563</v>
      </c>
      <c r="D43" s="970">
        <v>13036.963</v>
      </c>
      <c r="E43" s="970">
        <v>42.351790208546447</v>
      </c>
      <c r="F43" s="1274">
        <v>5.947470690835587</v>
      </c>
      <c r="G43" s="970">
        <v>740061.04801265674</v>
      </c>
      <c r="H43" s="1202">
        <v>13177.65</v>
      </c>
      <c r="I43" s="974">
        <v>82905.786999999997</v>
      </c>
      <c r="J43" s="970">
        <v>56.160320543697608</v>
      </c>
      <c r="K43" s="970">
        <v>8.9265306414937804</v>
      </c>
      <c r="L43" s="972"/>
      <c r="M43" s="969"/>
      <c r="N43" s="969"/>
    </row>
    <row r="44" spans="1:14" s="973" customFormat="1" ht="15.75" customHeight="1">
      <c r="A44" s="867">
        <v>2019</v>
      </c>
      <c r="B44" s="970">
        <v>78995.998675937051</v>
      </c>
      <c r="C44" s="970">
        <v>1866.903645117518</v>
      </c>
      <c r="D44" s="970">
        <v>13100.728999999999</v>
      </c>
      <c r="E44" s="970">
        <v>42.313913137688694</v>
      </c>
      <c r="F44" s="1274">
        <v>6.0298933498996163</v>
      </c>
      <c r="G44" s="970">
        <v>691932.93389170745</v>
      </c>
      <c r="H44" s="1202">
        <v>12808.085000000001</v>
      </c>
      <c r="I44" s="974">
        <v>83092.966</v>
      </c>
      <c r="J44" s="970">
        <v>54.023137252111255</v>
      </c>
      <c r="K44" s="970">
        <v>8.3272142902169062</v>
      </c>
      <c r="L44" s="972"/>
      <c r="M44" s="969"/>
      <c r="N44" s="969"/>
    </row>
    <row r="45" spans="1:14" s="973" customFormat="1" ht="15.75" customHeight="1">
      <c r="A45" s="867">
        <v>2020</v>
      </c>
      <c r="B45" s="970">
        <v>71773.894995626397</v>
      </c>
      <c r="C45" s="970">
        <v>1770.4594185197252</v>
      </c>
      <c r="D45" s="970">
        <v>13132.46</v>
      </c>
      <c r="E45" s="970">
        <v>40.539700738035719</v>
      </c>
      <c r="F45" s="1274">
        <v>5.4653808194067528</v>
      </c>
      <c r="G45" s="970">
        <v>617122.23558685742</v>
      </c>
      <c r="H45" s="1202">
        <v>11886.519</v>
      </c>
      <c r="I45" s="974">
        <v>83160.873999999996</v>
      </c>
      <c r="J45" s="970">
        <v>51.917826874870379</v>
      </c>
      <c r="K45" s="970">
        <v>7.4208243120058777</v>
      </c>
      <c r="L45" s="972"/>
      <c r="M45" s="969"/>
      <c r="N45" s="969"/>
    </row>
    <row r="46" spans="1:14" s="973" customFormat="1" ht="15.75" customHeight="1">
      <c r="A46" s="867">
        <v>2021</v>
      </c>
      <c r="B46" s="970">
        <v>71677.875639354999</v>
      </c>
      <c r="C46" s="970">
        <v>1821.8273653008894</v>
      </c>
      <c r="D46" s="970">
        <v>13158.585999999999</v>
      </c>
      <c r="E46" s="970">
        <v>39.343944988726648</v>
      </c>
      <c r="F46" s="1274">
        <v>5.447232372791043</v>
      </c>
      <c r="G46" s="970">
        <v>649525.15557884297</v>
      </c>
      <c r="H46" s="1202">
        <v>12442.823</v>
      </c>
      <c r="I46" s="974">
        <v>83196.081999999995</v>
      </c>
      <c r="J46" s="970">
        <v>52.200787199081987</v>
      </c>
      <c r="K46" s="970">
        <v>7.8071603850148019</v>
      </c>
      <c r="L46" s="972"/>
      <c r="M46" s="969"/>
      <c r="N46" s="969"/>
    </row>
    <row r="47" spans="1:14" s="973" customFormat="1" ht="15.75" customHeight="1">
      <c r="A47" s="867">
        <v>2022</v>
      </c>
      <c r="B47" s="970">
        <v>71739.646073225653</v>
      </c>
      <c r="C47" s="970">
        <v>1716.8300243449842</v>
      </c>
      <c r="D47" s="970">
        <v>13273.191000000001</v>
      </c>
      <c r="E47" s="970">
        <v>41.786108732922592</v>
      </c>
      <c r="F47" s="1274">
        <v>5.4048529907560017</v>
      </c>
      <c r="G47" s="970">
        <v>655163.49136742484</v>
      </c>
      <c r="H47" s="1202">
        <v>11674.916999999999</v>
      </c>
      <c r="I47" s="974">
        <v>83797.990000000005</v>
      </c>
      <c r="J47" s="970">
        <v>56.117186217891302</v>
      </c>
      <c r="K47" s="970">
        <v>7.8183676167820346</v>
      </c>
      <c r="L47" s="972"/>
      <c r="M47" s="969"/>
      <c r="N47" s="969"/>
    </row>
    <row r="48" spans="1:14" s="827" customFormat="1" ht="14">
      <c r="A48" s="635" t="s">
        <v>160</v>
      </c>
      <c r="B48" s="970"/>
      <c r="C48" s="970"/>
      <c r="D48" s="970"/>
      <c r="E48" s="971"/>
      <c r="F48" s="971"/>
      <c r="G48" s="828"/>
      <c r="H48" s="829"/>
      <c r="I48" s="972"/>
      <c r="J48" s="972"/>
      <c r="K48" s="972"/>
      <c r="L48" s="826"/>
      <c r="M48" s="969"/>
      <c r="N48" s="969"/>
    </row>
    <row r="49" spans="1:14" s="827" customFormat="1" ht="14">
      <c r="A49" s="903" t="s">
        <v>621</v>
      </c>
      <c r="B49" s="970"/>
      <c r="C49" s="970"/>
      <c r="D49" s="970"/>
      <c r="E49" s="971"/>
      <c r="F49" s="971"/>
      <c r="G49" s="828"/>
      <c r="H49" s="829"/>
      <c r="I49" s="972"/>
      <c r="J49" s="972"/>
      <c r="K49" s="972"/>
      <c r="L49" s="826"/>
      <c r="M49" s="969"/>
      <c r="N49" s="969"/>
    </row>
    <row r="50" spans="1:14" s="827" customFormat="1" ht="14.25" customHeight="1">
      <c r="A50" s="900" t="s">
        <v>622</v>
      </c>
      <c r="B50" s="970"/>
      <c r="C50" s="970"/>
      <c r="D50" s="970"/>
      <c r="E50" s="971"/>
      <c r="F50" s="971"/>
      <c r="G50" s="970"/>
      <c r="H50" s="970"/>
      <c r="I50" s="970"/>
      <c r="J50" s="971"/>
      <c r="K50" s="971"/>
      <c r="L50" s="826"/>
      <c r="M50" s="969"/>
      <c r="N50" s="969"/>
    </row>
    <row r="51" spans="1:14" s="827" customFormat="1" ht="14.25" customHeight="1">
      <c r="A51" s="900" t="s">
        <v>791</v>
      </c>
      <c r="B51" s="970"/>
      <c r="C51" s="970"/>
      <c r="D51" s="970"/>
      <c r="E51" s="971"/>
      <c r="F51" s="971"/>
      <c r="G51" s="970"/>
      <c r="H51" s="970"/>
      <c r="I51" s="970"/>
      <c r="J51" s="971"/>
      <c r="K51" s="971"/>
      <c r="L51" s="826"/>
      <c r="M51" s="969"/>
      <c r="N51" s="969"/>
    </row>
    <row r="52" spans="1:14" s="827" customFormat="1" ht="14.25" customHeight="1">
      <c r="A52" s="908"/>
      <c r="B52" s="970"/>
      <c r="C52" s="970"/>
      <c r="D52" s="970"/>
      <c r="E52" s="971"/>
      <c r="F52" s="971"/>
      <c r="G52" s="970"/>
      <c r="H52" s="970"/>
      <c r="I52" s="970"/>
      <c r="J52" s="971"/>
      <c r="K52" s="971"/>
      <c r="L52" s="826"/>
      <c r="M52" s="969"/>
      <c r="N52" s="969"/>
    </row>
    <row r="53" spans="1:14" s="903" customFormat="1" ht="11.5">
      <c r="F53" s="830"/>
      <c r="G53" s="831"/>
      <c r="H53" s="831"/>
    </row>
    <row r="56" spans="1:14">
      <c r="G56" s="825"/>
    </row>
    <row r="57" spans="1:14">
      <c r="H57" s="825"/>
    </row>
  </sheetData>
  <conditionalFormatting sqref="A26">
    <cfRule type="cellIs" dxfId="144" priority="2" stopIfTrue="1" operator="equal">
      <formula>0</formula>
    </cfRule>
  </conditionalFormatting>
  <conditionalFormatting sqref="A48:A49">
    <cfRule type="cellIs" dxfId="143"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2" manualBreakCount="2">
    <brk id="29" max="11" man="1"/>
    <brk id="5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3">
    <tabColor rgb="FFEDF082"/>
  </sheetPr>
  <dimension ref="A1:W60"/>
  <sheetViews>
    <sheetView view="pageBreakPreview" zoomScaleNormal="100" zoomScaleSheetLayoutView="100" workbookViewId="0"/>
  </sheetViews>
  <sheetFormatPr baseColWidth="10" defaultColWidth="11.453125" defaultRowHeight="14.5"/>
  <cols>
    <col min="1" max="1" width="7.1796875" style="779" customWidth="1"/>
    <col min="2" max="10" width="13" style="779" customWidth="1"/>
    <col min="11" max="11" width="4.26953125" style="793" customWidth="1"/>
    <col min="12" max="12" width="7.1796875" style="779" customWidth="1"/>
    <col min="13" max="20" width="13" style="779" customWidth="1"/>
    <col min="21" max="16384" width="11.453125" style="779"/>
  </cols>
  <sheetData>
    <row r="1" spans="1:23" ht="17">
      <c r="A1" s="802" t="s">
        <v>646</v>
      </c>
      <c r="B1" s="803"/>
      <c r="C1" s="803"/>
      <c r="D1" s="803"/>
      <c r="E1" s="803"/>
      <c r="F1" s="803"/>
      <c r="G1" s="803"/>
      <c r="H1" s="803"/>
      <c r="I1" s="803"/>
      <c r="J1" s="803"/>
      <c r="K1" s="804"/>
      <c r="L1" s="802" t="s">
        <v>646</v>
      </c>
      <c r="M1" s="803"/>
      <c r="N1" s="803"/>
      <c r="O1" s="803"/>
      <c r="P1" s="803"/>
      <c r="Q1" s="803"/>
      <c r="R1" s="803"/>
      <c r="S1" s="803"/>
      <c r="T1" s="803"/>
    </row>
    <row r="2" spans="1:23">
      <c r="A2" s="803"/>
      <c r="B2" s="803"/>
      <c r="C2" s="803"/>
      <c r="D2" s="803"/>
      <c r="E2" s="803"/>
      <c r="F2" s="803"/>
      <c r="G2" s="803"/>
      <c r="H2" s="803"/>
      <c r="I2" s="803"/>
      <c r="J2" s="803"/>
      <c r="K2" s="804"/>
      <c r="L2" s="803"/>
      <c r="M2" s="803"/>
      <c r="N2" s="803"/>
      <c r="O2" s="803"/>
      <c r="P2" s="803"/>
      <c r="Q2" s="803"/>
      <c r="R2" s="803"/>
      <c r="S2" s="803"/>
      <c r="T2" s="803"/>
    </row>
    <row r="3" spans="1:23" ht="15.75" customHeight="1">
      <c r="A3" s="1521" t="s">
        <v>600</v>
      </c>
      <c r="B3" s="1522" t="s">
        <v>793</v>
      </c>
      <c r="C3" s="805" t="s">
        <v>11</v>
      </c>
      <c r="D3" s="806"/>
      <c r="E3" s="806"/>
      <c r="F3" s="806"/>
      <c r="G3" s="806"/>
      <c r="H3" s="806"/>
      <c r="I3" s="806"/>
      <c r="J3" s="806"/>
      <c r="K3" s="807"/>
      <c r="L3" s="1534" t="s">
        <v>600</v>
      </c>
      <c r="M3" s="1522" t="s">
        <v>793</v>
      </c>
      <c r="N3" s="808" t="s">
        <v>57</v>
      </c>
      <c r="O3" s="809"/>
      <c r="P3" s="809"/>
      <c r="Q3" s="809"/>
      <c r="R3" s="809"/>
      <c r="S3" s="809"/>
      <c r="T3" s="810"/>
    </row>
    <row r="4" spans="1:23">
      <c r="A4" s="1521"/>
      <c r="B4" s="1523"/>
      <c r="C4" s="1525" t="s">
        <v>781</v>
      </c>
      <c r="D4" s="811" t="s">
        <v>11</v>
      </c>
      <c r="E4" s="809"/>
      <c r="F4" s="810"/>
      <c r="G4" s="1525" t="s">
        <v>780</v>
      </c>
      <c r="H4" s="811" t="s">
        <v>11</v>
      </c>
      <c r="I4" s="809"/>
      <c r="J4" s="809"/>
      <c r="K4" s="807"/>
      <c r="L4" s="1535"/>
      <c r="M4" s="1523"/>
      <c r="N4" s="1525" t="s">
        <v>10</v>
      </c>
      <c r="O4" s="809" t="s">
        <v>11</v>
      </c>
      <c r="P4" s="809"/>
      <c r="Q4" s="809"/>
      <c r="R4" s="809"/>
      <c r="S4" s="809"/>
      <c r="T4" s="810"/>
    </row>
    <row r="5" spans="1:23" ht="15.75" customHeight="1">
      <c r="A5" s="1521"/>
      <c r="B5" s="1523"/>
      <c r="C5" s="1526"/>
      <c r="D5" s="1525" t="s">
        <v>604</v>
      </c>
      <c r="E5" s="1525" t="s">
        <v>605</v>
      </c>
      <c r="F5" s="1525" t="s">
        <v>612</v>
      </c>
      <c r="G5" s="1526"/>
      <c r="H5" s="1528" t="s">
        <v>613</v>
      </c>
      <c r="I5" s="1525" t="s">
        <v>603</v>
      </c>
      <c r="J5" s="1531" t="s">
        <v>616</v>
      </c>
      <c r="K5" s="812"/>
      <c r="L5" s="1535"/>
      <c r="M5" s="1523"/>
      <c r="N5" s="1526"/>
      <c r="O5" s="1525" t="s">
        <v>606</v>
      </c>
      <c r="P5" s="1525" t="s">
        <v>607</v>
      </c>
      <c r="Q5" s="1528" t="s">
        <v>38</v>
      </c>
      <c r="R5" s="811" t="s">
        <v>11</v>
      </c>
      <c r="S5" s="810"/>
      <c r="T5" s="1525" t="s">
        <v>608</v>
      </c>
    </row>
    <row r="6" spans="1:23" ht="15.75" customHeight="1">
      <c r="A6" s="1521"/>
      <c r="B6" s="1523"/>
      <c r="C6" s="1526"/>
      <c r="D6" s="1526"/>
      <c r="E6" s="1526"/>
      <c r="F6" s="1526"/>
      <c r="G6" s="1526"/>
      <c r="H6" s="1529"/>
      <c r="I6" s="1526"/>
      <c r="J6" s="1532"/>
      <c r="K6" s="812"/>
      <c r="L6" s="1535"/>
      <c r="M6" s="1523"/>
      <c r="N6" s="1526"/>
      <c r="O6" s="1526"/>
      <c r="P6" s="1526"/>
      <c r="Q6" s="1529"/>
      <c r="R6" s="1537" t="s">
        <v>696</v>
      </c>
      <c r="S6" s="1537" t="s">
        <v>697</v>
      </c>
      <c r="T6" s="1526"/>
    </row>
    <row r="7" spans="1:23">
      <c r="A7" s="1521"/>
      <c r="B7" s="1524"/>
      <c r="C7" s="1527"/>
      <c r="D7" s="1527"/>
      <c r="E7" s="1527"/>
      <c r="F7" s="1527"/>
      <c r="G7" s="1527"/>
      <c r="H7" s="1530"/>
      <c r="I7" s="1527"/>
      <c r="J7" s="1533"/>
      <c r="K7" s="812"/>
      <c r="L7" s="1535"/>
      <c r="M7" s="1524"/>
      <c r="N7" s="1527"/>
      <c r="O7" s="1527"/>
      <c r="P7" s="1527"/>
      <c r="Q7" s="1530"/>
      <c r="R7" s="1538"/>
      <c r="S7" s="1538"/>
      <c r="T7" s="1527"/>
      <c r="V7" s="1293"/>
    </row>
    <row r="8" spans="1:23" ht="15">
      <c r="A8" s="1521"/>
      <c r="B8" s="621" t="s">
        <v>614</v>
      </c>
      <c r="C8" s="622"/>
      <c r="D8" s="622"/>
      <c r="E8" s="622"/>
      <c r="F8" s="622"/>
      <c r="G8" s="622"/>
      <c r="H8" s="622"/>
      <c r="I8" s="622"/>
      <c r="J8" s="622"/>
      <c r="K8" s="813"/>
      <c r="L8" s="1536"/>
      <c r="M8" s="622" t="s">
        <v>614</v>
      </c>
      <c r="N8" s="814"/>
      <c r="O8" s="622"/>
      <c r="P8" s="622"/>
      <c r="Q8" s="622"/>
      <c r="R8" s="622"/>
      <c r="S8" s="814"/>
      <c r="T8" s="622"/>
      <c r="V8" s="1293"/>
    </row>
    <row r="9" spans="1:23">
      <c r="A9" s="402">
        <v>1990</v>
      </c>
      <c r="B9" s="891">
        <v>85096.522131589678</v>
      </c>
      <c r="C9" s="891">
        <v>18204.671617676951</v>
      </c>
      <c r="D9" s="891">
        <v>13922.982235736741</v>
      </c>
      <c r="E9" s="891">
        <v>1714.6851584831797</v>
      </c>
      <c r="F9" s="891">
        <v>2567.0042234570374</v>
      </c>
      <c r="G9" s="891">
        <v>66891.850513912723</v>
      </c>
      <c r="H9" s="891">
        <v>13318.564083238345</v>
      </c>
      <c r="I9" s="891">
        <v>27672.743562362328</v>
      </c>
      <c r="J9" s="891">
        <v>25900.542868312041</v>
      </c>
      <c r="K9" s="891"/>
      <c r="L9" s="880">
        <v>1990</v>
      </c>
      <c r="M9" s="891">
        <v>85096.522131589678</v>
      </c>
      <c r="N9" s="891">
        <v>27672.743562362328</v>
      </c>
      <c r="O9" s="891">
        <v>325.47499139212147</v>
      </c>
      <c r="P9" s="891">
        <v>25916.737294550152</v>
      </c>
      <c r="Q9" s="891">
        <v>1389.4465519999999</v>
      </c>
      <c r="R9" s="1122">
        <v>219.91169543028255</v>
      </c>
      <c r="S9" s="1122">
        <v>1168.5417765697175</v>
      </c>
      <c r="T9" s="891">
        <v>41.084724420052197</v>
      </c>
      <c r="V9" s="1308"/>
      <c r="W9" s="1161"/>
    </row>
    <row r="10" spans="1:23">
      <c r="A10" s="789">
        <v>1991</v>
      </c>
      <c r="B10" s="1015">
        <v>89516.3837979245</v>
      </c>
      <c r="C10" s="891">
        <v>18891.934854247203</v>
      </c>
      <c r="D10" s="891">
        <v>13994.078377254093</v>
      </c>
      <c r="E10" s="891">
        <v>2127.8481412021411</v>
      </c>
      <c r="F10" s="891">
        <v>2770.0083357909707</v>
      </c>
      <c r="G10" s="891">
        <v>70624.4489436773</v>
      </c>
      <c r="H10" s="891">
        <v>13662.607703105396</v>
      </c>
      <c r="I10" s="891">
        <v>28365.237151478617</v>
      </c>
      <c r="J10" s="891">
        <v>28596.604089093278</v>
      </c>
      <c r="K10" s="891"/>
      <c r="L10" s="880">
        <v>1991</v>
      </c>
      <c r="M10" s="891">
        <v>89516.3837979245</v>
      </c>
      <c r="N10" s="891">
        <v>28365.237151478617</v>
      </c>
      <c r="O10" s="891">
        <v>319.18265715186601</v>
      </c>
      <c r="P10" s="891">
        <v>26646.59075228485</v>
      </c>
      <c r="Q10" s="891">
        <v>1352.0127360000001</v>
      </c>
      <c r="R10" s="1122">
        <v>271.9378198659997</v>
      </c>
      <c r="S10" s="1122">
        <v>1080.0749161340004</v>
      </c>
      <c r="T10" s="891">
        <v>47.451006041898125</v>
      </c>
      <c r="V10" s="1308"/>
      <c r="W10" s="1161"/>
    </row>
    <row r="11" spans="1:23">
      <c r="A11" s="789">
        <v>1992</v>
      </c>
      <c r="B11" s="1015">
        <v>87661.835744304961</v>
      </c>
      <c r="C11" s="891">
        <v>17576.823783574036</v>
      </c>
      <c r="D11" s="891">
        <v>12384.217956414843</v>
      </c>
      <c r="E11" s="891">
        <v>2126.7144684574055</v>
      </c>
      <c r="F11" s="891">
        <v>3065.8913587017869</v>
      </c>
      <c r="G11" s="891">
        <v>70085.011960730932</v>
      </c>
      <c r="H11" s="891">
        <v>13618.731620120507</v>
      </c>
      <c r="I11" s="891">
        <v>28789.260307904849</v>
      </c>
      <c r="J11" s="891">
        <v>27677.020032705583</v>
      </c>
      <c r="K11" s="891"/>
      <c r="L11" s="880">
        <v>1992</v>
      </c>
      <c r="M11" s="891">
        <v>87661.835744304961</v>
      </c>
      <c r="N11" s="891">
        <v>28789.260307904849</v>
      </c>
      <c r="O11" s="891">
        <v>325.40026279399024</v>
      </c>
      <c r="P11" s="891">
        <v>27139.637975977599</v>
      </c>
      <c r="Q11" s="891">
        <v>1270.4788080000001</v>
      </c>
      <c r="R11" s="1122">
        <v>224.52267894787229</v>
      </c>
      <c r="S11" s="1122">
        <v>1045.1063130521277</v>
      </c>
      <c r="T11" s="891">
        <v>53.743261133257477</v>
      </c>
      <c r="V11" s="1308"/>
      <c r="W11" s="1161"/>
    </row>
    <row r="12" spans="1:23">
      <c r="A12" s="789">
        <v>1993</v>
      </c>
      <c r="B12" s="1015">
        <v>90762.86674686255</v>
      </c>
      <c r="C12" s="891">
        <v>17239.620215204006</v>
      </c>
      <c r="D12" s="891">
        <v>12056.797957830755</v>
      </c>
      <c r="E12" s="891">
        <v>2211.6199464482834</v>
      </c>
      <c r="F12" s="891">
        <v>2971.2023109249672</v>
      </c>
      <c r="G12" s="891">
        <v>73523.246531658544</v>
      </c>
      <c r="H12" s="891">
        <v>13390.98973336018</v>
      </c>
      <c r="I12" s="891">
        <v>30507.036612695472</v>
      </c>
      <c r="J12" s="891">
        <v>29625.220185602884</v>
      </c>
      <c r="K12" s="891"/>
      <c r="L12" s="880">
        <v>1993</v>
      </c>
      <c r="M12" s="891">
        <v>90762.86674686255</v>
      </c>
      <c r="N12" s="891">
        <v>30507.036612695472</v>
      </c>
      <c r="O12" s="891">
        <v>297.04004694964641</v>
      </c>
      <c r="P12" s="891">
        <v>28835.740648612573</v>
      </c>
      <c r="Q12" s="891">
        <v>1320.5126559999999</v>
      </c>
      <c r="R12" s="1122">
        <v>208.27502705022815</v>
      </c>
      <c r="S12" s="1122">
        <v>1111.5278209497719</v>
      </c>
      <c r="T12" s="891">
        <v>53.743261133257477</v>
      </c>
      <c r="V12" s="1308"/>
      <c r="W12" s="1161"/>
    </row>
    <row r="13" spans="1:23">
      <c r="A13" s="789">
        <v>1994</v>
      </c>
      <c r="B13" s="1015">
        <v>88067.765877358441</v>
      </c>
      <c r="C13" s="891">
        <v>16826.283285725873</v>
      </c>
      <c r="D13" s="891">
        <v>11598.522994386652</v>
      </c>
      <c r="E13" s="891">
        <v>2025.4308603311479</v>
      </c>
      <c r="F13" s="891">
        <v>3202.3294310080737</v>
      </c>
      <c r="G13" s="891">
        <v>71241.482591632564</v>
      </c>
      <c r="H13" s="891">
        <v>13173.832991029196</v>
      </c>
      <c r="I13" s="891">
        <v>29417.145983780953</v>
      </c>
      <c r="J13" s="891">
        <v>28650.503616822425</v>
      </c>
      <c r="K13" s="891"/>
      <c r="L13" s="880">
        <v>1994</v>
      </c>
      <c r="M13" s="891">
        <v>88067.765877358441</v>
      </c>
      <c r="N13" s="891">
        <v>29417.145983780953</v>
      </c>
      <c r="O13" s="891">
        <v>315.98916039727379</v>
      </c>
      <c r="P13" s="891">
        <v>27680.050199061352</v>
      </c>
      <c r="Q13" s="891">
        <v>1370.5465039999999</v>
      </c>
      <c r="R13" s="1122">
        <v>205.48911169962645</v>
      </c>
      <c r="S13" s="1122">
        <v>1164.3475843003735</v>
      </c>
      <c r="T13" s="891">
        <v>50.560120322334505</v>
      </c>
      <c r="V13" s="1308"/>
      <c r="W13" s="1161"/>
    </row>
    <row r="14" spans="1:23">
      <c r="A14" s="789">
        <v>1995</v>
      </c>
      <c r="B14" s="1015">
        <v>88713.492900931116</v>
      </c>
      <c r="C14" s="891">
        <v>16634.992719716018</v>
      </c>
      <c r="D14" s="891">
        <v>11076.672232763358</v>
      </c>
      <c r="E14" s="891">
        <v>2422.2339019978276</v>
      </c>
      <c r="F14" s="891">
        <v>3136.0865849548313</v>
      </c>
      <c r="G14" s="891">
        <v>72078.500181215102</v>
      </c>
      <c r="H14" s="891">
        <v>10866.807585092842</v>
      </c>
      <c r="I14" s="891">
        <v>30069.852023662344</v>
      </c>
      <c r="J14" s="891">
        <v>31141.840572459907</v>
      </c>
      <c r="K14" s="891"/>
      <c r="L14" s="880">
        <v>1995</v>
      </c>
      <c r="M14" s="891">
        <v>88713.492900931116</v>
      </c>
      <c r="N14" s="891">
        <v>30069.852023662344</v>
      </c>
      <c r="O14" s="891">
        <v>311.47391248315546</v>
      </c>
      <c r="P14" s="891">
        <v>28315.276853448111</v>
      </c>
      <c r="Q14" s="891">
        <v>1404.903568</v>
      </c>
      <c r="R14" s="1122">
        <v>195.76242850659639</v>
      </c>
      <c r="S14" s="1122">
        <v>1209.1411394934037</v>
      </c>
      <c r="T14" s="891">
        <v>38.197689731075556</v>
      </c>
      <c r="V14" s="1308"/>
      <c r="W14" s="1161"/>
    </row>
    <row r="15" spans="1:23">
      <c r="A15" s="789">
        <v>1996</v>
      </c>
      <c r="B15" s="1015">
        <v>93335.235250573649</v>
      </c>
      <c r="C15" s="891">
        <v>17847.85203103926</v>
      </c>
      <c r="D15" s="891">
        <v>12087.802811077698</v>
      </c>
      <c r="E15" s="891">
        <v>2496.9536596974967</v>
      </c>
      <c r="F15" s="891">
        <v>3263.0955602640656</v>
      </c>
      <c r="G15" s="891">
        <v>75487.383219534386</v>
      </c>
      <c r="H15" s="891">
        <v>10831.568756229546</v>
      </c>
      <c r="I15" s="891">
        <v>30736.793393621178</v>
      </c>
      <c r="J15" s="891">
        <v>33919.021069683651</v>
      </c>
      <c r="K15" s="891"/>
      <c r="L15" s="880">
        <v>1996</v>
      </c>
      <c r="M15" s="891">
        <v>93335.235250573649</v>
      </c>
      <c r="N15" s="891">
        <v>30736.793393621178</v>
      </c>
      <c r="O15" s="891">
        <v>308.28514718337351</v>
      </c>
      <c r="P15" s="891">
        <v>28560.469065517653</v>
      </c>
      <c r="Q15" s="891">
        <v>1833.0246320000001</v>
      </c>
      <c r="R15" s="1122">
        <v>262.51177598472088</v>
      </c>
      <c r="S15" s="1122">
        <v>1570.5128560152789</v>
      </c>
      <c r="T15" s="891">
        <v>35.014548920152592</v>
      </c>
      <c r="V15" s="1308"/>
      <c r="W15" s="1161"/>
    </row>
    <row r="16" spans="1:23">
      <c r="A16" s="789">
        <v>1997</v>
      </c>
      <c r="B16" s="1015">
        <v>91070.573545065214</v>
      </c>
      <c r="C16" s="891">
        <v>17218.478030851573</v>
      </c>
      <c r="D16" s="891">
        <v>11530.08318228383</v>
      </c>
      <c r="E16" s="891">
        <v>2365.968127391608</v>
      </c>
      <c r="F16" s="891">
        <v>3322.4267211761326</v>
      </c>
      <c r="G16" s="891">
        <v>73852.095514213637</v>
      </c>
      <c r="H16" s="891">
        <v>10590.473444419265</v>
      </c>
      <c r="I16" s="891">
        <v>31262.331888130793</v>
      </c>
      <c r="J16" s="891">
        <v>31999.290181663579</v>
      </c>
      <c r="K16" s="891"/>
      <c r="L16" s="880">
        <v>1997</v>
      </c>
      <c r="M16" s="891">
        <v>91070.573545065214</v>
      </c>
      <c r="N16" s="891">
        <v>31262.331888130793</v>
      </c>
      <c r="O16" s="891">
        <v>295.552281107363</v>
      </c>
      <c r="P16" s="891">
        <v>28950.896323725126</v>
      </c>
      <c r="Q16" s="891">
        <v>1987.2350160000001</v>
      </c>
      <c r="R16" s="1122">
        <v>294.76423560420767</v>
      </c>
      <c r="S16" s="1122">
        <v>1692.4707803957924</v>
      </c>
      <c r="T16" s="891">
        <v>28.648267298306671</v>
      </c>
      <c r="V16" s="1308"/>
      <c r="W16" s="1161"/>
    </row>
    <row r="17" spans="1:23">
      <c r="A17" s="789">
        <v>1998</v>
      </c>
      <c r="B17" s="1015">
        <v>93193.340413505968</v>
      </c>
      <c r="C17" s="891">
        <v>18188.547072114281</v>
      </c>
      <c r="D17" s="891">
        <v>12639.879062983737</v>
      </c>
      <c r="E17" s="891">
        <v>2460.1438385689212</v>
      </c>
      <c r="F17" s="891">
        <v>3088.5241705616277</v>
      </c>
      <c r="G17" s="891">
        <v>75004.793341391691</v>
      </c>
      <c r="H17" s="891">
        <v>10620.683488546605</v>
      </c>
      <c r="I17" s="891">
        <v>32079.405310559108</v>
      </c>
      <c r="J17" s="891">
        <v>32304.704542285988</v>
      </c>
      <c r="K17" s="891"/>
      <c r="L17" s="880">
        <v>1998</v>
      </c>
      <c r="M17" s="891">
        <v>93193.340413505968</v>
      </c>
      <c r="N17" s="891">
        <v>32079.405310559108</v>
      </c>
      <c r="O17" s="891">
        <v>292.57653697272201</v>
      </c>
      <c r="P17" s="891">
        <v>29575.659603839056</v>
      </c>
      <c r="Q17" s="891">
        <v>2182.547552</v>
      </c>
      <c r="R17" s="1122">
        <v>309.67947065009196</v>
      </c>
      <c r="S17" s="1122">
        <v>1872.8680813499082</v>
      </c>
      <c r="T17" s="891">
        <v>28.621617747331499</v>
      </c>
      <c r="V17" s="1308"/>
      <c r="W17" s="1161"/>
    </row>
    <row r="18" spans="1:23">
      <c r="A18" s="789">
        <v>1999</v>
      </c>
      <c r="B18" s="1015">
        <v>91113.618393798431</v>
      </c>
      <c r="C18" s="891">
        <v>17218.058372067186</v>
      </c>
      <c r="D18" s="891">
        <v>11937.042145897167</v>
      </c>
      <c r="E18" s="891">
        <v>2245.9048202546005</v>
      </c>
      <c r="F18" s="891">
        <v>3035.1114059154152</v>
      </c>
      <c r="G18" s="891">
        <v>73895.560021731246</v>
      </c>
      <c r="H18" s="891">
        <v>10069.56150614129</v>
      </c>
      <c r="I18" s="891">
        <v>33736.169560946364</v>
      </c>
      <c r="J18" s="891">
        <v>30089.828954643588</v>
      </c>
      <c r="K18" s="891"/>
      <c r="L18" s="880">
        <v>1999</v>
      </c>
      <c r="M18" s="891">
        <v>91113.618393798431</v>
      </c>
      <c r="N18" s="891">
        <v>33736.169560946364</v>
      </c>
      <c r="O18" s="891">
        <v>276.67563822420448</v>
      </c>
      <c r="P18" s="891">
        <v>31078.284664474228</v>
      </c>
      <c r="Q18" s="891">
        <v>2358.9479999999999</v>
      </c>
      <c r="R18" s="1122">
        <v>330.87447705641881</v>
      </c>
      <c r="S18" s="1122">
        <v>2028.0735229435811</v>
      </c>
      <c r="T18" s="891">
        <v>22.261258247924502</v>
      </c>
      <c r="V18" s="1308"/>
      <c r="W18" s="1161"/>
    </row>
    <row r="19" spans="1:23">
      <c r="A19" s="789">
        <v>2000</v>
      </c>
      <c r="B19" s="1015">
        <v>89159.542796038702</v>
      </c>
      <c r="C19" s="891">
        <v>17037.540221241659</v>
      </c>
      <c r="D19" s="891">
        <v>11580.486715745916</v>
      </c>
      <c r="E19" s="891">
        <v>2225.5010590358752</v>
      </c>
      <c r="F19" s="891">
        <v>3231.5524464598666</v>
      </c>
      <c r="G19" s="891">
        <v>72122.00257479705</v>
      </c>
      <c r="H19" s="891">
        <v>10416.083478620183</v>
      </c>
      <c r="I19" s="891">
        <v>33125.579982333744</v>
      </c>
      <c r="J19" s="891">
        <v>28580.339113843111</v>
      </c>
      <c r="K19" s="891"/>
      <c r="L19" s="880">
        <v>2000</v>
      </c>
      <c r="M19" s="891">
        <v>89159.542796038702</v>
      </c>
      <c r="N19" s="891">
        <v>33125.579982333744</v>
      </c>
      <c r="O19" s="891">
        <v>267.13509897509397</v>
      </c>
      <c r="P19" s="891">
        <v>30360.715500860435</v>
      </c>
      <c r="Q19" s="891">
        <v>2478.6483039999998</v>
      </c>
      <c r="R19" s="1122">
        <v>344.09591507092006</v>
      </c>
      <c r="S19" s="1122">
        <v>2134.5523889290798</v>
      </c>
      <c r="T19" s="891">
        <v>19.081078498221</v>
      </c>
      <c r="V19" s="1308"/>
      <c r="W19" s="1161"/>
    </row>
    <row r="20" spans="1:23">
      <c r="A20" s="789">
        <v>2001</v>
      </c>
      <c r="B20" s="1015">
        <v>90981.034319281534</v>
      </c>
      <c r="C20" s="891">
        <v>16549.424522073314</v>
      </c>
      <c r="D20" s="891">
        <v>11402.764500570474</v>
      </c>
      <c r="E20" s="891">
        <v>2343.743680556558</v>
      </c>
      <c r="F20" s="891">
        <v>2802.9163409462803</v>
      </c>
      <c r="G20" s="891">
        <v>74431.609797208221</v>
      </c>
      <c r="H20" s="891">
        <v>9931.2906264351295</v>
      </c>
      <c r="I20" s="891">
        <v>32388.059388368933</v>
      </c>
      <c r="J20" s="891">
        <v>32112.259782404166</v>
      </c>
      <c r="K20" s="891"/>
      <c r="L20" s="880">
        <v>2001</v>
      </c>
      <c r="M20" s="891">
        <v>90981.034319281534</v>
      </c>
      <c r="N20" s="891">
        <v>32388.059388368933</v>
      </c>
      <c r="O20" s="891">
        <v>260.774739475687</v>
      </c>
      <c r="P20" s="891">
        <v>29689.405418395025</v>
      </c>
      <c r="Q20" s="891">
        <v>2418.7981520000003</v>
      </c>
      <c r="R20" s="1122">
        <v>343.18148505308096</v>
      </c>
      <c r="S20" s="1122">
        <v>2075.6166669469194</v>
      </c>
      <c r="T20" s="891">
        <v>19.081078498221</v>
      </c>
      <c r="V20" s="1308"/>
      <c r="W20" s="1161"/>
    </row>
    <row r="21" spans="1:23">
      <c r="A21" s="789">
        <v>2002</v>
      </c>
      <c r="B21" s="1015">
        <v>85007.959503702557</v>
      </c>
      <c r="C21" s="891">
        <v>14126.987072028474</v>
      </c>
      <c r="D21" s="891">
        <v>8859.1295295422224</v>
      </c>
      <c r="E21" s="891">
        <v>2212.6330159251306</v>
      </c>
      <c r="F21" s="891">
        <v>3055.2245265611232</v>
      </c>
      <c r="G21" s="891">
        <v>70880.972431674076</v>
      </c>
      <c r="H21" s="891">
        <v>9261.8084853130076</v>
      </c>
      <c r="I21" s="891">
        <v>32015.294197643474</v>
      </c>
      <c r="J21" s="891">
        <v>29603.869748717607</v>
      </c>
      <c r="K21" s="891"/>
      <c r="L21" s="880">
        <v>2002</v>
      </c>
      <c r="M21" s="891">
        <v>85007.959503702557</v>
      </c>
      <c r="N21" s="891">
        <v>32015.294197643474</v>
      </c>
      <c r="O21" s="891">
        <v>244.87384072716949</v>
      </c>
      <c r="P21" s="891">
        <v>29323.121274167788</v>
      </c>
      <c r="Q21" s="891">
        <v>2431.3981839999997</v>
      </c>
      <c r="R21" s="1122">
        <v>328.03796054606073</v>
      </c>
      <c r="S21" s="1122">
        <v>2103.3602234539394</v>
      </c>
      <c r="T21" s="891">
        <v>15.9008987485175</v>
      </c>
      <c r="V21" s="1308"/>
      <c r="W21" s="1161"/>
    </row>
    <row r="22" spans="1:23">
      <c r="A22" s="789">
        <v>2003</v>
      </c>
      <c r="B22" s="1015">
        <v>83800.339073591022</v>
      </c>
      <c r="C22" s="891">
        <v>14531.9955176883</v>
      </c>
      <c r="D22" s="891">
        <v>8325.0364279721362</v>
      </c>
      <c r="E22" s="891">
        <v>3272.5682690319154</v>
      </c>
      <c r="F22" s="891">
        <v>2934.3908206842516</v>
      </c>
      <c r="G22" s="891">
        <v>69268.343555902728</v>
      </c>
      <c r="H22" s="891">
        <v>9253.5540450328681</v>
      </c>
      <c r="I22" s="891">
        <v>30792.216395533225</v>
      </c>
      <c r="J22" s="891">
        <v>29222.573115336636</v>
      </c>
      <c r="K22" s="891"/>
      <c r="L22" s="880">
        <v>2003</v>
      </c>
      <c r="M22" s="891">
        <v>83800.339073591022</v>
      </c>
      <c r="N22" s="891">
        <v>30792.216395533225</v>
      </c>
      <c r="O22" s="891">
        <v>238.5134812277625</v>
      </c>
      <c r="P22" s="891">
        <v>27983.421349807246</v>
      </c>
      <c r="Q22" s="891">
        <v>2551.2004860000002</v>
      </c>
      <c r="R22" s="1122">
        <v>360.59082378685991</v>
      </c>
      <c r="S22" s="1122">
        <v>2190.6096622131404</v>
      </c>
      <c r="T22" s="891">
        <v>19.081078498221</v>
      </c>
      <c r="V22" s="1308"/>
      <c r="W22" s="1161"/>
    </row>
    <row r="23" spans="1:23">
      <c r="A23" s="789">
        <v>2004</v>
      </c>
      <c r="B23" s="1015">
        <v>83418.37352771264</v>
      </c>
      <c r="C23" s="891">
        <v>14387.287732691961</v>
      </c>
      <c r="D23" s="891">
        <v>8026.7529967149476</v>
      </c>
      <c r="E23" s="891">
        <v>3261.4656785992174</v>
      </c>
      <c r="F23" s="891">
        <v>3099.0690573777974</v>
      </c>
      <c r="G23" s="891">
        <v>69031.085795020685</v>
      </c>
      <c r="H23" s="891">
        <v>9742.6176661278005</v>
      </c>
      <c r="I23" s="891">
        <v>31904.79212859449</v>
      </c>
      <c r="J23" s="891">
        <v>27383.67600029839</v>
      </c>
      <c r="K23" s="891"/>
      <c r="L23" s="880">
        <v>2004</v>
      </c>
      <c r="M23" s="891">
        <v>83418.37352771264</v>
      </c>
      <c r="N23" s="891">
        <v>31904.79212859449</v>
      </c>
      <c r="O23" s="891">
        <v>227.71041061801969</v>
      </c>
      <c r="P23" s="891">
        <v>28137.118577203622</v>
      </c>
      <c r="Q23" s="891">
        <v>3519.5686480380004</v>
      </c>
      <c r="R23" s="1122">
        <v>426.06681910928302</v>
      </c>
      <c r="S23" s="1122">
        <v>3093.5018289287173</v>
      </c>
      <c r="T23" s="891">
        <v>20.394492734848544</v>
      </c>
      <c r="V23" s="1308"/>
      <c r="W23" s="1161"/>
    </row>
    <row r="24" spans="1:23">
      <c r="A24" s="789">
        <v>2005</v>
      </c>
      <c r="B24" s="1015">
        <v>80943.404973321056</v>
      </c>
      <c r="C24" s="891">
        <v>15185.234355618197</v>
      </c>
      <c r="D24" s="891">
        <v>9405.3733072565083</v>
      </c>
      <c r="E24" s="891">
        <v>2863.4546402289243</v>
      </c>
      <c r="F24" s="891">
        <v>2916.4064081327624</v>
      </c>
      <c r="G24" s="891">
        <v>65758.170617702854</v>
      </c>
      <c r="H24" s="891">
        <v>8923.1192565289912</v>
      </c>
      <c r="I24" s="891">
        <v>30771.432590115819</v>
      </c>
      <c r="J24" s="891">
        <v>26063.618771058053</v>
      </c>
      <c r="K24" s="891"/>
      <c r="L24" s="880">
        <v>2005</v>
      </c>
      <c r="M24" s="891">
        <v>80943.404973321056</v>
      </c>
      <c r="N24" s="891">
        <v>30771.432590115819</v>
      </c>
      <c r="O24" s="891">
        <v>200.17410471733561</v>
      </c>
      <c r="P24" s="891">
        <v>26642.311404409651</v>
      </c>
      <c r="Q24" s="891">
        <v>3905.5113356938091</v>
      </c>
      <c r="R24" s="1122">
        <v>484.76745036358545</v>
      </c>
      <c r="S24" s="1122">
        <v>3420.7438853302233</v>
      </c>
      <c r="T24" s="891">
        <v>23.43574529501991</v>
      </c>
      <c r="V24" s="1308"/>
      <c r="W24" s="1161"/>
    </row>
    <row r="25" spans="1:23">
      <c r="A25" s="789">
        <v>2006</v>
      </c>
      <c r="B25" s="1015">
        <v>82410.043761121604</v>
      </c>
      <c r="C25" s="891">
        <v>14385.163662753497</v>
      </c>
      <c r="D25" s="891">
        <v>8586.4052877235263</v>
      </c>
      <c r="E25" s="891">
        <v>2671.2533406488519</v>
      </c>
      <c r="F25" s="891">
        <v>3127.5050343811208</v>
      </c>
      <c r="G25" s="891">
        <v>68024.880098368114</v>
      </c>
      <c r="H25" s="891">
        <v>9615.0140154261117</v>
      </c>
      <c r="I25" s="891">
        <v>30549.779069099081</v>
      </c>
      <c r="J25" s="891">
        <v>27860.087013842924</v>
      </c>
      <c r="K25" s="891"/>
      <c r="L25" s="880">
        <v>2006</v>
      </c>
      <c r="M25" s="891">
        <v>82410.043761121604</v>
      </c>
      <c r="N25" s="891">
        <v>30549.779069099081</v>
      </c>
      <c r="O25" s="891">
        <v>188.11717273421115</v>
      </c>
      <c r="P25" s="891">
        <v>26040.084120151805</v>
      </c>
      <c r="Q25" s="891">
        <v>4302.1373374031291</v>
      </c>
      <c r="R25" s="1122">
        <v>511.81714168340528</v>
      </c>
      <c r="S25" s="1122">
        <v>3790.3201957197239</v>
      </c>
      <c r="T25" s="891">
        <v>19.440438809937493</v>
      </c>
      <c r="V25" s="1308"/>
      <c r="W25" s="1161"/>
    </row>
    <row r="26" spans="1:23">
      <c r="A26" s="789">
        <v>2007</v>
      </c>
      <c r="B26" s="1015">
        <v>75622.186788910549</v>
      </c>
      <c r="C26" s="891">
        <v>15074.275175533146</v>
      </c>
      <c r="D26" s="891">
        <v>9446.5079643335266</v>
      </c>
      <c r="E26" s="891">
        <v>2475.8319398868193</v>
      </c>
      <c r="F26" s="891">
        <v>3151.9352713127973</v>
      </c>
      <c r="G26" s="891">
        <v>60547.9116133774</v>
      </c>
      <c r="H26" s="891">
        <v>10087.646984608249</v>
      </c>
      <c r="I26" s="891">
        <v>30290.897965167376</v>
      </c>
      <c r="J26" s="891">
        <v>20169.36666360177</v>
      </c>
      <c r="K26" s="891"/>
      <c r="L26" s="880">
        <v>2007</v>
      </c>
      <c r="M26" s="891">
        <v>75622.186788910549</v>
      </c>
      <c r="N26" s="891">
        <v>30290.897965167376</v>
      </c>
      <c r="O26" s="891">
        <v>181.58826370806986</v>
      </c>
      <c r="P26" s="891">
        <v>25639.192753025869</v>
      </c>
      <c r="Q26" s="891">
        <v>4458.2527406054032</v>
      </c>
      <c r="R26" s="1122">
        <v>515.23962642141191</v>
      </c>
      <c r="S26" s="1122">
        <v>3943.013114183992</v>
      </c>
      <c r="T26" s="891">
        <v>11.864207828030901</v>
      </c>
      <c r="V26" s="1308"/>
      <c r="W26" s="1161"/>
    </row>
    <row r="27" spans="1:23">
      <c r="A27" s="789">
        <v>2008</v>
      </c>
      <c r="B27" s="1015">
        <v>80641.706412605941</v>
      </c>
      <c r="C27" s="891">
        <v>14996.329606424319</v>
      </c>
      <c r="D27" s="891">
        <v>8539.4993623226492</v>
      </c>
      <c r="E27" s="891">
        <v>3297.0961516161187</v>
      </c>
      <c r="F27" s="891">
        <v>3159.7340924855544</v>
      </c>
      <c r="G27" s="891">
        <v>65645.376806181623</v>
      </c>
      <c r="H27" s="891">
        <v>9412.9821067527937</v>
      </c>
      <c r="I27" s="891">
        <v>30365.254451162364</v>
      </c>
      <c r="J27" s="891">
        <v>25867.140248266456</v>
      </c>
      <c r="K27" s="891"/>
      <c r="L27" s="880">
        <v>2008</v>
      </c>
      <c r="M27" s="891">
        <v>80641.706412605941</v>
      </c>
      <c r="N27" s="891">
        <v>30365.254451162364</v>
      </c>
      <c r="O27" s="891">
        <v>176.30214420667923</v>
      </c>
      <c r="P27" s="891">
        <v>25606.316360301807</v>
      </c>
      <c r="Q27" s="891">
        <v>4573.1656881555191</v>
      </c>
      <c r="R27" s="1122">
        <v>511.55052843162628</v>
      </c>
      <c r="S27" s="1122">
        <v>4061.6151597238932</v>
      </c>
      <c r="T27" s="891">
        <v>9.470258498356932</v>
      </c>
      <c r="V27" s="1308"/>
      <c r="W27" s="1161"/>
    </row>
    <row r="28" spans="1:23">
      <c r="A28" s="789">
        <v>2009</v>
      </c>
      <c r="B28" s="1015">
        <v>78130.489574881329</v>
      </c>
      <c r="C28" s="891">
        <v>14840.747419397549</v>
      </c>
      <c r="D28" s="891">
        <v>9336.2590582761659</v>
      </c>
      <c r="E28" s="891">
        <v>2706.0057449704659</v>
      </c>
      <c r="F28" s="891">
        <v>2798.4826161509145</v>
      </c>
      <c r="G28" s="891">
        <v>63289.742155483778</v>
      </c>
      <c r="H28" s="891">
        <v>8610.3591173086734</v>
      </c>
      <c r="I28" s="891">
        <v>30713.070620893093</v>
      </c>
      <c r="J28" s="891">
        <v>23966.312417282006</v>
      </c>
      <c r="K28" s="891"/>
      <c r="L28" s="880">
        <v>2009</v>
      </c>
      <c r="M28" s="891">
        <v>78130.489574881329</v>
      </c>
      <c r="N28" s="891">
        <v>30713.070620893093</v>
      </c>
      <c r="O28" s="891">
        <v>158.54702752326207</v>
      </c>
      <c r="P28" s="891">
        <v>25451.873088171222</v>
      </c>
      <c r="Q28" s="891">
        <v>5083.3633253463795</v>
      </c>
      <c r="R28" s="1122">
        <v>550.17586622611077</v>
      </c>
      <c r="S28" s="1122">
        <v>4533.1874591202686</v>
      </c>
      <c r="T28" s="891">
        <v>19.287179852231787</v>
      </c>
      <c r="V28" s="1308"/>
      <c r="W28" s="1161"/>
    </row>
    <row r="29" spans="1:23" s="1132" customFormat="1" ht="15.75" customHeight="1">
      <c r="A29" s="99" t="s">
        <v>160</v>
      </c>
      <c r="K29" s="899"/>
      <c r="V29" s="1293"/>
    </row>
    <row r="30" spans="1:23" s="1132" customFormat="1" ht="15.75" customHeight="1">
      <c r="A30" s="908" t="s">
        <v>610</v>
      </c>
      <c r="K30" s="899"/>
      <c r="V30" s="1293"/>
    </row>
    <row r="31" spans="1:23" s="1132" customFormat="1" ht="15.75" customHeight="1">
      <c r="A31" s="908" t="s">
        <v>611</v>
      </c>
      <c r="K31" s="899"/>
      <c r="V31" s="1293"/>
    </row>
    <row r="32" spans="1:23" s="1132" customFormat="1" ht="15.75" customHeight="1">
      <c r="A32" s="908" t="s">
        <v>609</v>
      </c>
      <c r="K32" s="899"/>
      <c r="V32" s="1293"/>
    </row>
    <row r="33" spans="1:23" s="1132" customFormat="1" ht="15.75" customHeight="1">
      <c r="A33" s="908" t="s">
        <v>792</v>
      </c>
      <c r="B33" s="803"/>
      <c r="C33" s="803"/>
      <c r="D33" s="803"/>
      <c r="E33" s="803"/>
      <c r="F33" s="803"/>
      <c r="K33" s="899"/>
      <c r="V33" s="1293"/>
    </row>
    <row r="34" spans="1:23" s="1132" customFormat="1" ht="17">
      <c r="A34" s="802" t="s">
        <v>646</v>
      </c>
      <c r="B34" s="803"/>
      <c r="C34" s="803"/>
      <c r="D34" s="803"/>
      <c r="E34" s="803"/>
      <c r="F34" s="803"/>
      <c r="G34" s="803"/>
      <c r="H34" s="803"/>
      <c r="I34" s="803"/>
      <c r="J34" s="803"/>
      <c r="K34" s="804"/>
      <c r="L34" s="802" t="s">
        <v>646</v>
      </c>
      <c r="M34" s="803"/>
      <c r="N34" s="803"/>
      <c r="O34" s="803"/>
      <c r="P34" s="803"/>
      <c r="Q34" s="803"/>
      <c r="R34" s="803"/>
      <c r="S34" s="803"/>
      <c r="T34" s="803"/>
      <c r="V34" s="1293"/>
    </row>
    <row r="35" spans="1:23" s="1132" customFormat="1">
      <c r="A35" s="803"/>
      <c r="B35" s="803"/>
      <c r="C35" s="803"/>
      <c r="D35" s="803"/>
      <c r="E35" s="803"/>
      <c r="F35" s="803"/>
      <c r="G35" s="803"/>
      <c r="H35" s="803"/>
      <c r="I35" s="803"/>
      <c r="J35" s="803"/>
      <c r="K35" s="804"/>
      <c r="L35" s="803"/>
      <c r="M35" s="803"/>
      <c r="N35" s="803"/>
      <c r="O35" s="803"/>
      <c r="P35" s="803"/>
      <c r="Q35" s="803"/>
      <c r="R35" s="803"/>
      <c r="S35" s="803"/>
      <c r="T35" s="803"/>
      <c r="V35" s="1293"/>
    </row>
    <row r="36" spans="1:23" s="1132" customFormat="1" ht="15.75" customHeight="1">
      <c r="A36" s="1521" t="s">
        <v>600</v>
      </c>
      <c r="B36" s="1522" t="s">
        <v>793</v>
      </c>
      <c r="C36" s="805" t="s">
        <v>11</v>
      </c>
      <c r="D36" s="806"/>
      <c r="E36" s="806"/>
      <c r="F36" s="806"/>
      <c r="G36" s="806"/>
      <c r="H36" s="806"/>
      <c r="I36" s="806"/>
      <c r="J36" s="806"/>
      <c r="K36" s="807"/>
      <c r="L36" s="1534" t="s">
        <v>600</v>
      </c>
      <c r="M36" s="1522" t="s">
        <v>793</v>
      </c>
      <c r="N36" s="808" t="s">
        <v>57</v>
      </c>
      <c r="O36" s="809"/>
      <c r="P36" s="809"/>
      <c r="Q36" s="809"/>
      <c r="R36" s="809"/>
      <c r="S36" s="809"/>
      <c r="T36" s="810"/>
      <c r="V36" s="1293"/>
    </row>
    <row r="37" spans="1:23" s="1132" customFormat="1">
      <c r="A37" s="1521"/>
      <c r="B37" s="1523"/>
      <c r="C37" s="1525" t="s">
        <v>781</v>
      </c>
      <c r="D37" s="811" t="s">
        <v>11</v>
      </c>
      <c r="E37" s="809"/>
      <c r="F37" s="810"/>
      <c r="G37" s="1525" t="s">
        <v>780</v>
      </c>
      <c r="H37" s="811" t="s">
        <v>11</v>
      </c>
      <c r="I37" s="809"/>
      <c r="J37" s="809"/>
      <c r="K37" s="807"/>
      <c r="L37" s="1535"/>
      <c r="M37" s="1523"/>
      <c r="N37" s="1525" t="s">
        <v>10</v>
      </c>
      <c r="O37" s="809" t="s">
        <v>11</v>
      </c>
      <c r="P37" s="809"/>
      <c r="Q37" s="809"/>
      <c r="R37" s="809"/>
      <c r="S37" s="809"/>
      <c r="T37" s="810"/>
      <c r="V37" s="1293"/>
    </row>
    <row r="38" spans="1:23" s="1132" customFormat="1" ht="15.75" customHeight="1">
      <c r="A38" s="1521"/>
      <c r="B38" s="1523"/>
      <c r="C38" s="1526"/>
      <c r="D38" s="1525" t="s">
        <v>604</v>
      </c>
      <c r="E38" s="1525" t="s">
        <v>605</v>
      </c>
      <c r="F38" s="1525" t="s">
        <v>612</v>
      </c>
      <c r="G38" s="1526"/>
      <c r="H38" s="1528" t="s">
        <v>613</v>
      </c>
      <c r="I38" s="1525" t="s">
        <v>603</v>
      </c>
      <c r="J38" s="1531" t="s">
        <v>616</v>
      </c>
      <c r="K38" s="812"/>
      <c r="L38" s="1535"/>
      <c r="M38" s="1523"/>
      <c r="N38" s="1526"/>
      <c r="O38" s="1525" t="s">
        <v>606</v>
      </c>
      <c r="P38" s="1525" t="s">
        <v>607</v>
      </c>
      <c r="Q38" s="1528" t="s">
        <v>38</v>
      </c>
      <c r="R38" s="811" t="s">
        <v>11</v>
      </c>
      <c r="S38" s="810"/>
      <c r="T38" s="1525" t="s">
        <v>608</v>
      </c>
      <c r="V38" s="1293"/>
    </row>
    <row r="39" spans="1:23" s="1132" customFormat="1" ht="15.75" customHeight="1">
      <c r="A39" s="1521"/>
      <c r="B39" s="1523"/>
      <c r="C39" s="1526"/>
      <c r="D39" s="1526"/>
      <c r="E39" s="1526"/>
      <c r="F39" s="1526"/>
      <c r="G39" s="1526"/>
      <c r="H39" s="1529"/>
      <c r="I39" s="1526"/>
      <c r="J39" s="1532"/>
      <c r="K39" s="812"/>
      <c r="L39" s="1535"/>
      <c r="M39" s="1523"/>
      <c r="N39" s="1526"/>
      <c r="O39" s="1526"/>
      <c r="P39" s="1526"/>
      <c r="Q39" s="1529"/>
      <c r="R39" s="1537" t="s">
        <v>696</v>
      </c>
      <c r="S39" s="1537" t="s">
        <v>697</v>
      </c>
      <c r="T39" s="1526"/>
      <c r="V39" s="1293"/>
    </row>
    <row r="40" spans="1:23" s="1132" customFormat="1">
      <c r="A40" s="1521"/>
      <c r="B40" s="1524"/>
      <c r="C40" s="1527"/>
      <c r="D40" s="1527"/>
      <c r="E40" s="1527"/>
      <c r="F40" s="1527"/>
      <c r="G40" s="1527"/>
      <c r="H40" s="1530"/>
      <c r="I40" s="1527"/>
      <c r="J40" s="1533"/>
      <c r="K40" s="812"/>
      <c r="L40" s="1535"/>
      <c r="M40" s="1524"/>
      <c r="N40" s="1527"/>
      <c r="O40" s="1527"/>
      <c r="P40" s="1527"/>
      <c r="Q40" s="1530"/>
      <c r="R40" s="1538"/>
      <c r="S40" s="1538"/>
      <c r="T40" s="1527"/>
      <c r="V40" s="1293"/>
    </row>
    <row r="41" spans="1:23" s="1132" customFormat="1" ht="15">
      <c r="A41" s="1521"/>
      <c r="B41" s="621" t="s">
        <v>614</v>
      </c>
      <c r="C41" s="622"/>
      <c r="D41" s="622"/>
      <c r="E41" s="622"/>
      <c r="F41" s="622"/>
      <c r="G41" s="622"/>
      <c r="H41" s="622"/>
      <c r="I41" s="622"/>
      <c r="J41" s="622"/>
      <c r="K41" s="813"/>
      <c r="L41" s="1536"/>
      <c r="M41" s="622" t="s">
        <v>614</v>
      </c>
      <c r="N41" s="814"/>
      <c r="O41" s="622"/>
      <c r="P41" s="622"/>
      <c r="Q41" s="622"/>
      <c r="R41" s="622"/>
      <c r="S41" s="814"/>
      <c r="T41" s="622"/>
      <c r="V41" s="1293"/>
    </row>
    <row r="42" spans="1:23">
      <c r="A42" s="1204">
        <v>2010</v>
      </c>
      <c r="B42" s="1015">
        <v>80639.882041061152</v>
      </c>
      <c r="C42" s="891">
        <v>16132.282058373867</v>
      </c>
      <c r="D42" s="891">
        <v>9491.3934534273776</v>
      </c>
      <c r="E42" s="891">
        <v>3780.7313275200459</v>
      </c>
      <c r="F42" s="891">
        <v>2860.1572774264441</v>
      </c>
      <c r="G42" s="891">
        <v>64507.599982687287</v>
      </c>
      <c r="H42" s="891">
        <v>9825.7716679138266</v>
      </c>
      <c r="I42" s="891">
        <v>30244.566001187752</v>
      </c>
      <c r="J42" s="891">
        <v>24437.262313585714</v>
      </c>
      <c r="K42" s="891"/>
      <c r="L42" s="1204">
        <v>2010</v>
      </c>
      <c r="M42" s="891">
        <v>80639.882041061152</v>
      </c>
      <c r="N42" s="891">
        <v>30244.566001187752</v>
      </c>
      <c r="O42" s="891">
        <v>162.76730075559044</v>
      </c>
      <c r="P42" s="891">
        <v>25643.85248674516</v>
      </c>
      <c r="Q42" s="891">
        <v>4420.1556860316005</v>
      </c>
      <c r="R42" s="1122">
        <v>464.20937136607267</v>
      </c>
      <c r="S42" s="1122">
        <v>3955.9463146655285</v>
      </c>
      <c r="T42" s="891">
        <v>17.790527655403668</v>
      </c>
      <c r="V42" s="1308"/>
      <c r="W42" s="1161"/>
    </row>
    <row r="43" spans="1:23">
      <c r="A43" s="1118">
        <v>2011</v>
      </c>
      <c r="B43" s="1015">
        <v>78839.581981918542</v>
      </c>
      <c r="C43" s="891">
        <v>15596.162805896725</v>
      </c>
      <c r="D43" s="891">
        <v>9465.0233452119064</v>
      </c>
      <c r="E43" s="891">
        <v>3075.138392782736</v>
      </c>
      <c r="F43" s="891">
        <v>3056.0010679020852</v>
      </c>
      <c r="G43" s="891">
        <v>63243.419176021809</v>
      </c>
      <c r="H43" s="891">
        <v>9861.4661979857665</v>
      </c>
      <c r="I43" s="891">
        <v>30861.633327603511</v>
      </c>
      <c r="J43" s="891">
        <v>22520.319650432531</v>
      </c>
      <c r="K43" s="891"/>
      <c r="L43" s="1118">
        <v>2011</v>
      </c>
      <c r="M43" s="891">
        <v>78839.581981918542</v>
      </c>
      <c r="N43" s="891">
        <v>30861.633327603511</v>
      </c>
      <c r="O43" s="891">
        <v>168.46267468607491</v>
      </c>
      <c r="P43" s="891">
        <v>26269.557826308061</v>
      </c>
      <c r="Q43" s="891">
        <v>4411.7908845261427</v>
      </c>
      <c r="R43" s="1122">
        <v>431.38073692169218</v>
      </c>
      <c r="S43" s="1122">
        <v>3980.4101476044502</v>
      </c>
      <c r="T43" s="891">
        <v>11.821942083233328</v>
      </c>
      <c r="V43" s="1308"/>
      <c r="W43" s="1161"/>
    </row>
    <row r="44" spans="1:23">
      <c r="A44" s="1118">
        <v>2012</v>
      </c>
      <c r="B44" s="1015">
        <v>78784.706019330042</v>
      </c>
      <c r="C44" s="891">
        <v>15527.000739045892</v>
      </c>
      <c r="D44" s="891">
        <v>9831.8568942046604</v>
      </c>
      <c r="E44" s="891">
        <v>2978.3368033491006</v>
      </c>
      <c r="F44" s="891">
        <v>2716.8070414921322</v>
      </c>
      <c r="G44" s="891">
        <v>63257.70528028415</v>
      </c>
      <c r="H44" s="891">
        <v>10036.622234827108</v>
      </c>
      <c r="I44" s="891">
        <v>30327.437297461722</v>
      </c>
      <c r="J44" s="891">
        <v>22893.645747995324</v>
      </c>
      <c r="K44" s="891"/>
      <c r="L44" s="1118">
        <v>2012</v>
      </c>
      <c r="M44" s="891">
        <v>78784.706019330042</v>
      </c>
      <c r="N44" s="891">
        <v>30327.437297461722</v>
      </c>
      <c r="O44" s="891">
        <v>171.59275817310072</v>
      </c>
      <c r="P44" s="891">
        <v>25866.125958516288</v>
      </c>
      <c r="Q44" s="891">
        <v>4280.8430932806214</v>
      </c>
      <c r="R44" s="1122">
        <v>405.83506344872649</v>
      </c>
      <c r="S44" s="1122">
        <v>3875.0080298318981</v>
      </c>
      <c r="T44" s="891">
        <v>8.8754874917121054</v>
      </c>
      <c r="V44" s="1308"/>
      <c r="W44" s="1161"/>
    </row>
    <row r="45" spans="1:23">
      <c r="A45" s="1118">
        <v>2013</v>
      </c>
      <c r="B45" s="1122">
        <v>79246.431715203347</v>
      </c>
      <c r="C45" s="1122">
        <v>15114.478924092842</v>
      </c>
      <c r="D45" s="1122">
        <v>8594.2901103015265</v>
      </c>
      <c r="E45" s="1122">
        <v>3271.8079947622723</v>
      </c>
      <c r="F45" s="1122">
        <v>3248.3808190290438</v>
      </c>
      <c r="G45" s="1122">
        <v>64131.952791110511</v>
      </c>
      <c r="H45" s="1122">
        <v>9862.7580829735598</v>
      </c>
      <c r="I45" s="1122">
        <v>30660.119645666338</v>
      </c>
      <c r="J45" s="1122">
        <v>23609.075062470605</v>
      </c>
      <c r="K45" s="1122"/>
      <c r="L45" s="1118">
        <v>2013</v>
      </c>
      <c r="M45" s="1122">
        <v>79246.431715203347</v>
      </c>
      <c r="N45" s="1122">
        <v>30660.119645666338</v>
      </c>
      <c r="O45" s="1122">
        <v>166.41198370281046</v>
      </c>
      <c r="P45" s="1122">
        <v>26428.852739619851</v>
      </c>
      <c r="Q45" s="1122">
        <v>4055.9399946453109</v>
      </c>
      <c r="R45" s="1122">
        <v>349.93995558957261</v>
      </c>
      <c r="S45" s="1122">
        <v>3706.0000390557348</v>
      </c>
      <c r="T45" s="1122">
        <v>8.9149276983648456</v>
      </c>
      <c r="V45" s="1308"/>
      <c r="W45" s="1161"/>
    </row>
    <row r="46" spans="1:23">
      <c r="A46" s="1118">
        <v>2014</v>
      </c>
      <c r="B46" s="1122">
        <v>74801.642106370913</v>
      </c>
      <c r="C46" s="1122">
        <v>13232.137138851938</v>
      </c>
      <c r="D46" s="1122">
        <v>7280.4735646916315</v>
      </c>
      <c r="E46" s="1122">
        <v>2829.4606019905586</v>
      </c>
      <c r="F46" s="1122">
        <v>3122.2029721697486</v>
      </c>
      <c r="G46" s="1122">
        <v>61569.50496751898</v>
      </c>
      <c r="H46" s="1122">
        <v>9673.8948569343775</v>
      </c>
      <c r="I46" s="1122">
        <v>31015.30488623806</v>
      </c>
      <c r="J46" s="1122">
        <v>20880.305224346543</v>
      </c>
      <c r="K46" s="1122"/>
      <c r="L46" s="1118">
        <v>2014</v>
      </c>
      <c r="M46" s="1122">
        <v>74801.642106370913</v>
      </c>
      <c r="N46" s="1122">
        <v>31015.30488623806</v>
      </c>
      <c r="O46" s="1122">
        <v>175.96584383333513</v>
      </c>
      <c r="P46" s="1122">
        <v>26869.359064179873</v>
      </c>
      <c r="Q46" s="1122">
        <v>3961.0325624367174</v>
      </c>
      <c r="R46" s="1122">
        <v>344.21998761660097</v>
      </c>
      <c r="S46" s="1122">
        <v>3616.8125748201146</v>
      </c>
      <c r="T46" s="1122">
        <v>8.9474157881356842</v>
      </c>
      <c r="V46" s="1308"/>
      <c r="W46" s="1161"/>
    </row>
    <row r="47" spans="1:23">
      <c r="A47" s="1118">
        <v>2015</v>
      </c>
      <c r="B47" s="1122">
        <v>76963.364727969034</v>
      </c>
      <c r="C47" s="1122">
        <v>14257.170818275412</v>
      </c>
      <c r="D47" s="1122">
        <v>7897.7556785338556</v>
      </c>
      <c r="E47" s="1122">
        <v>3043.0261231731938</v>
      </c>
      <c r="F47" s="1122">
        <v>3316.3890165683656</v>
      </c>
      <c r="G47" s="1122">
        <v>62706.193909693618</v>
      </c>
      <c r="H47" s="1122">
        <v>9477.2405473281869</v>
      </c>
      <c r="I47" s="1122">
        <v>32286.172634312072</v>
      </c>
      <c r="J47" s="1122">
        <v>20942.780728053367</v>
      </c>
      <c r="K47" s="1122"/>
      <c r="L47" s="1118">
        <v>2015</v>
      </c>
      <c r="M47" s="1122">
        <v>76963.364727969034</v>
      </c>
      <c r="N47" s="1122">
        <v>32286.172634312072</v>
      </c>
      <c r="O47" s="1122">
        <v>181.53956614969181</v>
      </c>
      <c r="P47" s="1122">
        <v>26908.529378054522</v>
      </c>
      <c r="Q47" s="1122">
        <v>5187.1755147234444</v>
      </c>
      <c r="R47" s="1122">
        <v>447.19411247433095</v>
      </c>
      <c r="S47" s="1122">
        <v>4739.9814022491146</v>
      </c>
      <c r="T47" s="1122">
        <v>8.9281753844110714</v>
      </c>
      <c r="V47" s="1308"/>
      <c r="W47" s="1161"/>
    </row>
    <row r="48" spans="1:23">
      <c r="A48" s="1118">
        <v>2016</v>
      </c>
      <c r="B48" s="1122">
        <v>78749.041973163592</v>
      </c>
      <c r="C48" s="1122">
        <v>14213.754197831764</v>
      </c>
      <c r="D48" s="1122">
        <v>7624.9166988974321</v>
      </c>
      <c r="E48" s="1122">
        <v>3141.1723258642678</v>
      </c>
      <c r="F48" s="1122">
        <v>3447.6651730700669</v>
      </c>
      <c r="G48" s="1122">
        <v>64535.287775331832</v>
      </c>
      <c r="H48" s="1122">
        <v>9851.3734697980344</v>
      </c>
      <c r="I48" s="1122">
        <v>33109.934913900885</v>
      </c>
      <c r="J48" s="1122">
        <v>21573.979391632922</v>
      </c>
      <c r="K48" s="1122"/>
      <c r="L48" s="1118">
        <v>2016</v>
      </c>
      <c r="M48" s="1122">
        <v>78749.041973163592</v>
      </c>
      <c r="N48" s="1122">
        <v>33109.934913900885</v>
      </c>
      <c r="O48" s="1122">
        <v>178.67816356218034</v>
      </c>
      <c r="P48" s="1122">
        <v>27398.908691313587</v>
      </c>
      <c r="Q48" s="1122">
        <v>5523.4141508470157</v>
      </c>
      <c r="R48" s="1122">
        <v>448.734218015051</v>
      </c>
      <c r="S48" s="1122">
        <v>5074.6799328319648</v>
      </c>
      <c r="T48" s="1122">
        <v>8.9339081781090197</v>
      </c>
      <c r="U48" s="1132"/>
      <c r="V48" s="1308"/>
      <c r="W48" s="1161"/>
    </row>
    <row r="49" spans="1:23" s="851" customFormat="1">
      <c r="A49" s="1118">
        <v>2017</v>
      </c>
      <c r="B49" s="1122">
        <v>78592.083424629964</v>
      </c>
      <c r="C49" s="1117">
        <v>13483.516780113696</v>
      </c>
      <c r="D49" s="1122">
        <v>7620.6812152953435</v>
      </c>
      <c r="E49" s="1122">
        <v>3120.4879044490053</v>
      </c>
      <c r="F49" s="1117">
        <v>2742.347660369348</v>
      </c>
      <c r="G49" s="1117">
        <v>65108.566644516264</v>
      </c>
      <c r="H49" s="1117">
        <v>10080.534579404557</v>
      </c>
      <c r="I49" s="1117">
        <v>33541.427403037669</v>
      </c>
      <c r="J49" s="1117">
        <v>21486.604662074038</v>
      </c>
      <c r="K49" s="1122"/>
      <c r="L49" s="1118">
        <v>2017</v>
      </c>
      <c r="M49" s="1122">
        <v>78592.083424629964</v>
      </c>
      <c r="N49" s="1122">
        <v>33541.427403037669</v>
      </c>
      <c r="O49" s="1122">
        <v>181.55588595705424</v>
      </c>
      <c r="P49" s="1122">
        <v>27830.973489618307</v>
      </c>
      <c r="Q49" s="1122">
        <v>5519.9690494644183</v>
      </c>
      <c r="R49" s="1122">
        <v>418.63359465275204</v>
      </c>
      <c r="S49" s="1122">
        <v>5101.4764025606573</v>
      </c>
      <c r="T49" s="1122">
        <v>8.9289779978879142</v>
      </c>
      <c r="U49" s="1132"/>
      <c r="V49" s="1308"/>
      <c r="W49" s="1161"/>
    </row>
    <row r="50" spans="1:23" s="940" customFormat="1">
      <c r="A50" s="1118">
        <v>2018</v>
      </c>
      <c r="B50" s="1015">
        <v>77536.955340007989</v>
      </c>
      <c r="C50" s="959">
        <v>13247.041486420805</v>
      </c>
      <c r="D50" s="954">
        <v>5707.4624271370403</v>
      </c>
      <c r="E50" s="954">
        <v>3203.5238311692847</v>
      </c>
      <c r="F50" s="959">
        <v>4336.0552281144801</v>
      </c>
      <c r="G50" s="959">
        <v>64289.91385358719</v>
      </c>
      <c r="H50" s="959">
        <v>10512.435901181669</v>
      </c>
      <c r="I50" s="959">
        <v>32810.187949539948</v>
      </c>
      <c r="J50" s="959">
        <v>20967.290002865575</v>
      </c>
      <c r="K50" s="954"/>
      <c r="L50" s="1118">
        <v>2018</v>
      </c>
      <c r="M50" s="954">
        <v>77536.955340007989</v>
      </c>
      <c r="N50" s="954">
        <v>32810.187949539948</v>
      </c>
      <c r="O50" s="954">
        <v>174.71992237916248</v>
      </c>
      <c r="P50" s="954">
        <v>26950.611440974946</v>
      </c>
      <c r="Q50" s="954">
        <v>5673.819974310707</v>
      </c>
      <c r="R50" s="1122">
        <v>414.32152353475226</v>
      </c>
      <c r="S50" s="1122">
        <v>5259.5111069044706</v>
      </c>
      <c r="T50" s="954">
        <v>11.036611875131923</v>
      </c>
      <c r="V50" s="1308"/>
    </row>
    <row r="51" spans="1:23" s="940" customFormat="1">
      <c r="A51" s="1118">
        <v>2019</v>
      </c>
      <c r="B51" s="1015">
        <v>78995.998675937051</v>
      </c>
      <c r="C51" s="1017">
        <v>11691.44552860236</v>
      </c>
      <c r="D51" s="1015">
        <v>5393.6079120935228</v>
      </c>
      <c r="E51" s="1015">
        <v>2833.9805055606548</v>
      </c>
      <c r="F51" s="1017">
        <v>3463.8571109481832</v>
      </c>
      <c r="G51" s="1017">
        <v>67304.553147334693</v>
      </c>
      <c r="H51" s="1017">
        <v>10408.158541878625</v>
      </c>
      <c r="I51" s="1017">
        <v>33307.432688281144</v>
      </c>
      <c r="J51" s="1017">
        <v>23588.961917174925</v>
      </c>
      <c r="K51" s="1015"/>
      <c r="L51" s="1118">
        <v>2019</v>
      </c>
      <c r="M51" s="1015">
        <v>78995.998675937051</v>
      </c>
      <c r="N51" s="1015">
        <v>33307.432688281144</v>
      </c>
      <c r="O51" s="1015">
        <v>177.99569280000003</v>
      </c>
      <c r="P51" s="1015">
        <v>27214.26140668158</v>
      </c>
      <c r="Q51" s="1015">
        <v>5901.7226077494543</v>
      </c>
      <c r="R51" s="1122">
        <v>487.13568593855962</v>
      </c>
      <c r="S51" s="1122">
        <v>5414.5869218108946</v>
      </c>
      <c r="T51" s="1015">
        <v>13.452981050111999</v>
      </c>
      <c r="V51" s="1308"/>
    </row>
    <row r="52" spans="1:23" s="1132" customFormat="1">
      <c r="A52" s="1118">
        <v>2020</v>
      </c>
      <c r="B52" s="1122">
        <v>71773.894995626397</v>
      </c>
      <c r="C52" s="1117">
        <v>12252.287567411971</v>
      </c>
      <c r="D52" s="1122">
        <v>4682.3267461336254</v>
      </c>
      <c r="E52" s="1122">
        <v>4015.5519320949711</v>
      </c>
      <c r="F52" s="1117">
        <v>3554.408889183374</v>
      </c>
      <c r="G52" s="1117">
        <v>59521.607428214425</v>
      </c>
      <c r="H52" s="1117">
        <v>9257.9920642264115</v>
      </c>
      <c r="I52" s="1117">
        <v>26397.895653781419</v>
      </c>
      <c r="J52" s="1117">
        <v>23865.719710206598</v>
      </c>
      <c r="K52" s="1122"/>
      <c r="L52" s="1118">
        <v>2020</v>
      </c>
      <c r="M52" s="1122">
        <v>71773.894995626397</v>
      </c>
      <c r="N52" s="1122">
        <v>26397.895653781419</v>
      </c>
      <c r="O52" s="1122">
        <v>167.31287522731944</v>
      </c>
      <c r="P52" s="1122">
        <v>24397.75471540017</v>
      </c>
      <c r="Q52" s="1122">
        <v>1822.2863233777744</v>
      </c>
      <c r="R52" s="1122">
        <v>173.48431029647713</v>
      </c>
      <c r="S52" s="1122">
        <v>1648.8020130812972</v>
      </c>
      <c r="T52" s="1122">
        <v>10.541739776161416</v>
      </c>
      <c r="V52" s="1308"/>
    </row>
    <row r="53" spans="1:23" s="1132" customFormat="1">
      <c r="A53" s="1118">
        <v>2021</v>
      </c>
      <c r="B53" s="1122">
        <v>71677.875639354999</v>
      </c>
      <c r="C53" s="1117">
        <v>13828.103394686359</v>
      </c>
      <c r="D53" s="1122">
        <v>6744.2102051568345</v>
      </c>
      <c r="E53" s="1122">
        <v>3384.9883877178827</v>
      </c>
      <c r="F53" s="1117">
        <v>3698.9048018116409</v>
      </c>
      <c r="G53" s="1117">
        <v>57849.772244668646</v>
      </c>
      <c r="H53" s="1117">
        <v>9974.6967603237299</v>
      </c>
      <c r="I53" s="1117">
        <v>26536.346793903067</v>
      </c>
      <c r="J53" s="1117">
        <v>21338.728690441851</v>
      </c>
      <c r="K53" s="1122"/>
      <c r="L53" s="1118">
        <v>2021</v>
      </c>
      <c r="M53" s="1122">
        <v>71677.875639354999</v>
      </c>
      <c r="N53" s="1122">
        <v>26536.346793903067</v>
      </c>
      <c r="O53" s="1122">
        <v>166.78570385667015</v>
      </c>
      <c r="P53" s="1122">
        <v>24664.15789155936</v>
      </c>
      <c r="Q53" s="1122">
        <v>1694.8788528358714</v>
      </c>
      <c r="R53" s="1122">
        <v>82.263419584141545</v>
      </c>
      <c r="S53" s="1122">
        <v>1612.6154332517299</v>
      </c>
      <c r="T53" s="1122">
        <v>10.524345651169124</v>
      </c>
      <c r="V53" s="1308"/>
    </row>
    <row r="54" spans="1:23" s="1293" customFormat="1">
      <c r="A54" s="1118">
        <v>2022</v>
      </c>
      <c r="B54" s="1122">
        <v>71739.646073225653</v>
      </c>
      <c r="C54" s="1117">
        <v>12735.293680661953</v>
      </c>
      <c r="D54" s="1122">
        <v>6553.1024915944336</v>
      </c>
      <c r="E54" s="1122">
        <v>2662.4313221138564</v>
      </c>
      <c r="F54" s="1117">
        <v>3519.7598669536651</v>
      </c>
      <c r="G54" s="1117">
        <v>59004.352392563698</v>
      </c>
      <c r="H54" s="1117">
        <v>9501.3050926069791</v>
      </c>
      <c r="I54" s="1117">
        <v>28842.259833650831</v>
      </c>
      <c r="J54" s="1117">
        <v>20660.787466305894</v>
      </c>
      <c r="K54" s="1122"/>
      <c r="L54" s="1118">
        <v>2022</v>
      </c>
      <c r="M54" s="1122">
        <v>71739.646073225653</v>
      </c>
      <c r="N54" s="1122">
        <v>28842.259833650831</v>
      </c>
      <c r="O54" s="1122">
        <v>165.04221563693272</v>
      </c>
      <c r="P54" s="1122">
        <v>24838.304934314972</v>
      </c>
      <c r="Q54" s="1122">
        <v>3829.1249856273289</v>
      </c>
      <c r="R54" s="1122">
        <v>158.44937510267414</v>
      </c>
      <c r="S54" s="1122">
        <v>3670.6754401599974</v>
      </c>
      <c r="T54" s="1122">
        <v>9.7876980716042521</v>
      </c>
      <c r="V54" s="1308"/>
    </row>
    <row r="55" spans="1:23" ht="15.75" customHeight="1">
      <c r="A55" s="99" t="s">
        <v>160</v>
      </c>
    </row>
    <row r="56" spans="1:23" ht="15.75" customHeight="1">
      <c r="A56" s="726" t="s">
        <v>610</v>
      </c>
    </row>
    <row r="57" spans="1:23" ht="15.75" customHeight="1">
      <c r="A57" s="726" t="s">
        <v>611</v>
      </c>
    </row>
    <row r="58" spans="1:23" s="1132" customFormat="1" ht="15.75" customHeight="1">
      <c r="A58" s="726" t="s">
        <v>609</v>
      </c>
      <c r="K58" s="899"/>
    </row>
    <row r="59" spans="1:23" ht="15.75" customHeight="1">
      <c r="A59" s="908" t="s">
        <v>792</v>
      </c>
      <c r="B59" s="803"/>
      <c r="C59" s="803"/>
      <c r="D59" s="803"/>
      <c r="E59" s="803"/>
      <c r="F59" s="803"/>
      <c r="G59" s="803"/>
    </row>
    <row r="60" spans="1:23" ht="15.75" customHeight="1"/>
  </sheetData>
  <mergeCells count="38">
    <mergeCell ref="O38:O40"/>
    <mergeCell ref="P38:P40"/>
    <mergeCell ref="Q38:Q40"/>
    <mergeCell ref="T38:T40"/>
    <mergeCell ref="R39:R40"/>
    <mergeCell ref="S39:S40"/>
    <mergeCell ref="N37:N40"/>
    <mergeCell ref="D38:D40"/>
    <mergeCell ref="E38:E40"/>
    <mergeCell ref="F38:F40"/>
    <mergeCell ref="H38:H40"/>
    <mergeCell ref="I38:I40"/>
    <mergeCell ref="J38:J40"/>
    <mergeCell ref="A36:A41"/>
    <mergeCell ref="B36:B40"/>
    <mergeCell ref="L36:L41"/>
    <mergeCell ref="M36:M40"/>
    <mergeCell ref="C37:C40"/>
    <mergeCell ref="G37:G40"/>
    <mergeCell ref="T5:T7"/>
    <mergeCell ref="Q5:Q7"/>
    <mergeCell ref="P5:P7"/>
    <mergeCell ref="O5:O7"/>
    <mergeCell ref="F5:F7"/>
    <mergeCell ref="H5:H7"/>
    <mergeCell ref="I5:I7"/>
    <mergeCell ref="J5:J7"/>
    <mergeCell ref="N4:N7"/>
    <mergeCell ref="M3:M7"/>
    <mergeCell ref="L3:L8"/>
    <mergeCell ref="S6:S7"/>
    <mergeCell ref="R6:R7"/>
    <mergeCell ref="A3:A8"/>
    <mergeCell ref="B3:B7"/>
    <mergeCell ref="C4:C7"/>
    <mergeCell ref="G4:G7"/>
    <mergeCell ref="D5:D7"/>
    <mergeCell ref="E5:E7"/>
  </mergeCells>
  <conditionalFormatting sqref="A9:A33">
    <cfRule type="cellIs" dxfId="142" priority="10" stopIfTrue="1" operator="equal">
      <formula>0</formula>
    </cfRule>
  </conditionalFormatting>
  <conditionalFormatting sqref="A42:A59">
    <cfRule type="cellIs" dxfId="141" priority="14" stopIfTrue="1" operator="equal">
      <formula>0</formula>
    </cfRule>
  </conditionalFormatting>
  <conditionalFormatting sqref="B9:T28">
    <cfRule type="cellIs" dxfId="140" priority="9" stopIfTrue="1" operator="equal">
      <formula>0</formula>
    </cfRule>
  </conditionalFormatting>
  <conditionalFormatting sqref="B42:T54">
    <cfRule type="cellIs" dxfId="139"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1" manualBreakCount="1">
    <brk id="33" max="19" man="1"/>
  </rowBreaks>
  <colBreaks count="1" manualBreakCount="1">
    <brk id="11"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10">
    <tabColor rgb="FFEDF082"/>
  </sheetPr>
  <dimension ref="A1:V61"/>
  <sheetViews>
    <sheetView view="pageBreakPreview" zoomScaleNormal="100" zoomScaleSheetLayoutView="100" workbookViewId="0"/>
  </sheetViews>
  <sheetFormatPr baseColWidth="10" defaultColWidth="11.453125" defaultRowHeight="14.5"/>
  <cols>
    <col min="1" max="1" width="7.1796875" style="779" customWidth="1"/>
    <col min="2" max="11" width="13" style="779" customWidth="1"/>
    <col min="12" max="12" width="3.26953125" style="793" customWidth="1"/>
    <col min="13" max="13" width="7.1796875" style="779" customWidth="1"/>
    <col min="14" max="14" width="13" style="818" customWidth="1"/>
    <col min="15" max="22" width="13" style="779" customWidth="1"/>
    <col min="23" max="16384" width="11.453125" style="779"/>
  </cols>
  <sheetData>
    <row r="1" spans="1:22" ht="17">
      <c r="A1" s="802" t="s">
        <v>648</v>
      </c>
      <c r="B1" s="802"/>
      <c r="C1" s="803"/>
      <c r="D1" s="803"/>
      <c r="E1" s="803"/>
      <c r="F1" s="803"/>
      <c r="G1" s="803"/>
      <c r="H1" s="803"/>
      <c r="I1" s="803"/>
      <c r="J1" s="803"/>
      <c r="K1" s="803"/>
      <c r="L1" s="804"/>
      <c r="M1" s="802" t="s">
        <v>649</v>
      </c>
      <c r="N1" s="802"/>
      <c r="O1" s="803"/>
      <c r="P1" s="803"/>
      <c r="Q1" s="803"/>
      <c r="R1" s="803"/>
      <c r="S1" s="803"/>
      <c r="T1" s="803"/>
      <c r="U1" s="803"/>
      <c r="V1" s="803"/>
    </row>
    <row r="2" spans="1:22" ht="9.65" customHeight="1">
      <c r="A2" s="803"/>
      <c r="B2" s="803"/>
      <c r="C2" s="803"/>
      <c r="D2" s="803"/>
      <c r="E2" s="803"/>
      <c r="F2" s="803"/>
      <c r="G2" s="803"/>
      <c r="H2" s="803"/>
      <c r="I2" s="803"/>
      <c r="J2" s="803"/>
      <c r="K2" s="803"/>
      <c r="L2" s="804"/>
      <c r="M2" s="803"/>
      <c r="N2" s="803"/>
      <c r="O2" s="803"/>
      <c r="P2" s="803"/>
      <c r="Q2" s="803"/>
      <c r="R2" s="803"/>
      <c r="S2" s="803"/>
      <c r="T2" s="803"/>
      <c r="U2" s="803"/>
      <c r="V2" s="803"/>
    </row>
    <row r="3" spans="1:22" ht="15.75" customHeight="1">
      <c r="A3" s="1521" t="s">
        <v>600</v>
      </c>
      <c r="B3" s="1539" t="s">
        <v>647</v>
      </c>
      <c r="C3" s="1522" t="s">
        <v>796</v>
      </c>
      <c r="D3" s="805" t="s">
        <v>11</v>
      </c>
      <c r="E3" s="806"/>
      <c r="F3" s="806"/>
      <c r="G3" s="806"/>
      <c r="H3" s="806"/>
      <c r="I3" s="806"/>
      <c r="J3" s="806"/>
      <c r="K3" s="806"/>
      <c r="L3" s="807"/>
      <c r="M3" s="1534" t="s">
        <v>600</v>
      </c>
      <c r="N3" s="1539" t="s">
        <v>647</v>
      </c>
      <c r="O3" s="1522" t="s">
        <v>793</v>
      </c>
      <c r="P3" s="808" t="s">
        <v>57</v>
      </c>
      <c r="Q3" s="809"/>
      <c r="R3" s="809"/>
      <c r="S3" s="809"/>
      <c r="T3" s="809"/>
      <c r="U3" s="809"/>
      <c r="V3" s="810"/>
    </row>
    <row r="4" spans="1:22">
      <c r="A4" s="1521"/>
      <c r="B4" s="1540"/>
      <c r="C4" s="1523"/>
      <c r="D4" s="1525" t="s">
        <v>781</v>
      </c>
      <c r="E4" s="811" t="s">
        <v>11</v>
      </c>
      <c r="F4" s="809"/>
      <c r="G4" s="810"/>
      <c r="H4" s="1525" t="s">
        <v>780</v>
      </c>
      <c r="I4" s="811" t="s">
        <v>11</v>
      </c>
      <c r="J4" s="809"/>
      <c r="K4" s="809"/>
      <c r="L4" s="807"/>
      <c r="M4" s="1535"/>
      <c r="N4" s="1540"/>
      <c r="O4" s="1523"/>
      <c r="P4" s="1525" t="s">
        <v>10</v>
      </c>
      <c r="Q4" s="809" t="s">
        <v>11</v>
      </c>
      <c r="R4" s="809"/>
      <c r="S4" s="809"/>
      <c r="T4" s="809"/>
      <c r="U4" s="809"/>
      <c r="V4" s="810"/>
    </row>
    <row r="5" spans="1:22" ht="15.75" customHeight="1">
      <c r="A5" s="1521"/>
      <c r="B5" s="1540"/>
      <c r="C5" s="1523"/>
      <c r="D5" s="1526"/>
      <c r="E5" s="1525" t="s">
        <v>604</v>
      </c>
      <c r="F5" s="1525" t="s">
        <v>605</v>
      </c>
      <c r="G5" s="1525" t="s">
        <v>653</v>
      </c>
      <c r="H5" s="1526"/>
      <c r="I5" s="1528" t="s">
        <v>654</v>
      </c>
      <c r="J5" s="1525" t="s">
        <v>603</v>
      </c>
      <c r="K5" s="1531" t="s">
        <v>655</v>
      </c>
      <c r="L5" s="812"/>
      <c r="M5" s="1535"/>
      <c r="N5" s="1540"/>
      <c r="O5" s="1523"/>
      <c r="P5" s="1526"/>
      <c r="Q5" s="1525" t="s">
        <v>606</v>
      </c>
      <c r="R5" s="1525" t="s">
        <v>607</v>
      </c>
      <c r="S5" s="1528" t="s">
        <v>38</v>
      </c>
      <c r="T5" s="811" t="s">
        <v>11</v>
      </c>
      <c r="U5" s="810"/>
      <c r="V5" s="1525" t="s">
        <v>608</v>
      </c>
    </row>
    <row r="6" spans="1:22">
      <c r="A6" s="1521"/>
      <c r="B6" s="1540"/>
      <c r="C6" s="1523"/>
      <c r="D6" s="1526"/>
      <c r="E6" s="1526"/>
      <c r="F6" s="1526"/>
      <c r="G6" s="1526"/>
      <c r="H6" s="1526"/>
      <c r="I6" s="1529"/>
      <c r="J6" s="1526"/>
      <c r="K6" s="1532"/>
      <c r="L6" s="812"/>
      <c r="M6" s="1535"/>
      <c r="N6" s="1540"/>
      <c r="O6" s="1523"/>
      <c r="P6" s="1526"/>
      <c r="Q6" s="1526"/>
      <c r="R6" s="1526"/>
      <c r="S6" s="1529"/>
      <c r="T6" s="1537" t="s">
        <v>601</v>
      </c>
      <c r="U6" s="1537" t="s">
        <v>602</v>
      </c>
      <c r="V6" s="1526"/>
    </row>
    <row r="7" spans="1:22">
      <c r="A7" s="1521"/>
      <c r="B7" s="1541"/>
      <c r="C7" s="1524"/>
      <c r="D7" s="1527"/>
      <c r="E7" s="1527"/>
      <c r="F7" s="1527"/>
      <c r="G7" s="1527"/>
      <c r="H7" s="1527"/>
      <c r="I7" s="1530"/>
      <c r="J7" s="1527"/>
      <c r="K7" s="1533"/>
      <c r="L7" s="812"/>
      <c r="M7" s="1535"/>
      <c r="N7" s="1541"/>
      <c r="O7" s="1524"/>
      <c r="P7" s="1527"/>
      <c r="Q7" s="1527"/>
      <c r="R7" s="1527"/>
      <c r="S7" s="1530"/>
      <c r="T7" s="1538"/>
      <c r="U7" s="1538"/>
      <c r="V7" s="1527"/>
    </row>
    <row r="8" spans="1:22" ht="15">
      <c r="A8" s="1521"/>
      <c r="B8" s="815" t="s">
        <v>615</v>
      </c>
      <c r="C8" s="817" t="s">
        <v>617</v>
      </c>
      <c r="D8" s="819"/>
      <c r="E8" s="819"/>
      <c r="F8" s="819"/>
      <c r="G8" s="819"/>
      <c r="H8" s="622"/>
      <c r="I8" s="622"/>
      <c r="J8" s="622"/>
      <c r="K8" s="622"/>
      <c r="L8" s="813"/>
      <c r="M8" s="1536"/>
      <c r="N8" s="816" t="s">
        <v>615</v>
      </c>
      <c r="O8" s="819" t="s">
        <v>617</v>
      </c>
      <c r="P8" s="813"/>
      <c r="Q8" s="819"/>
      <c r="R8" s="819"/>
      <c r="S8" s="819"/>
      <c r="T8" s="819"/>
      <c r="U8" s="813"/>
      <c r="V8" s="819"/>
    </row>
    <row r="9" spans="1:22">
      <c r="A9" s="820">
        <v>1990</v>
      </c>
      <c r="B9" s="983">
        <v>11342.773999999999</v>
      </c>
      <c r="C9" s="883">
        <v>7.5022672700337401</v>
      </c>
      <c r="D9" s="883">
        <v>1.6049576247994497</v>
      </c>
      <c r="E9" s="883">
        <v>1.2274759451027359</v>
      </c>
      <c r="F9" s="883">
        <v>0.15116982481385768</v>
      </c>
      <c r="G9" s="883">
        <v>0.22631185488285649</v>
      </c>
      <c r="H9" s="883">
        <v>5.8973096452342899</v>
      </c>
      <c r="I9" s="883">
        <v>1.1741893194062005</v>
      </c>
      <c r="J9" s="883">
        <v>2.4396804134828329</v>
      </c>
      <c r="K9" s="883">
        <v>2.2834399123452553</v>
      </c>
      <c r="L9" s="785"/>
      <c r="M9" s="821">
        <v>1990</v>
      </c>
      <c r="N9" s="785">
        <v>11342.773999999999</v>
      </c>
      <c r="O9" s="883">
        <v>7.5022672700337401</v>
      </c>
      <c r="P9" s="883">
        <v>2.4396804134828329</v>
      </c>
      <c r="Q9" s="883">
        <v>2.8694479092338566E-2</v>
      </c>
      <c r="R9" s="883">
        <v>2.2848676430077997</v>
      </c>
      <c r="S9" s="883">
        <v>0.12249618585365449</v>
      </c>
      <c r="T9" s="883">
        <v>1.9387823069584437E-2</v>
      </c>
      <c r="U9" s="883">
        <v>0.10302081100881651</v>
      </c>
      <c r="V9" s="883">
        <v>3.6221055290400917E-3</v>
      </c>
    </row>
    <row r="10" spans="1:22">
      <c r="A10" s="821">
        <v>1991</v>
      </c>
      <c r="B10" s="983">
        <v>11517.837</v>
      </c>
      <c r="C10" s="884">
        <v>7.7719786968616162</v>
      </c>
      <c r="D10" s="884">
        <v>1.640232871349647</v>
      </c>
      <c r="E10" s="884">
        <v>1.2149918754063018</v>
      </c>
      <c r="F10" s="884">
        <v>0.18474372759417773</v>
      </c>
      <c r="G10" s="884">
        <v>0.24049726834916754</v>
      </c>
      <c r="H10" s="884">
        <v>6.1317458255119694</v>
      </c>
      <c r="I10" s="884">
        <v>1.1862129758482773</v>
      </c>
      <c r="J10" s="884">
        <v>2.4627225712152914</v>
      </c>
      <c r="K10" s="884">
        <v>2.4828102784483996</v>
      </c>
      <c r="L10" s="785"/>
      <c r="M10" s="821">
        <v>1991</v>
      </c>
      <c r="N10" s="785">
        <v>11517.837</v>
      </c>
      <c r="O10" s="884">
        <v>7.7719786968616162</v>
      </c>
      <c r="P10" s="884">
        <v>2.4627225712152914</v>
      </c>
      <c r="Q10" s="884">
        <v>2.7712031100272216E-2</v>
      </c>
      <c r="R10" s="884">
        <v>2.313506498857802</v>
      </c>
      <c r="S10" s="884">
        <v>0.11738425678363049</v>
      </c>
      <c r="T10" s="884">
        <v>2.3610146580994307E-2</v>
      </c>
      <c r="U10" s="884">
        <v>9.3774110202636179E-2</v>
      </c>
      <c r="V10" s="884">
        <v>4.1197844735863277E-3</v>
      </c>
    </row>
    <row r="11" spans="1:22">
      <c r="A11" s="821">
        <v>1992</v>
      </c>
      <c r="B11" s="983">
        <v>11668.829</v>
      </c>
      <c r="C11" s="884">
        <v>7.5124792508575595</v>
      </c>
      <c r="D11" s="884">
        <v>1.5063057127303894</v>
      </c>
      <c r="E11" s="884">
        <v>1.0613076904644709</v>
      </c>
      <c r="F11" s="884">
        <v>0.18225603172841126</v>
      </c>
      <c r="G11" s="884">
        <v>0.26274199053750696</v>
      </c>
      <c r="H11" s="884">
        <v>6.0061735381271708</v>
      </c>
      <c r="I11" s="884">
        <v>1.1671035388487145</v>
      </c>
      <c r="J11" s="884">
        <v>2.4671936068224882</v>
      </c>
      <c r="K11" s="884">
        <v>2.371876392455968</v>
      </c>
      <c r="L11" s="785"/>
      <c r="M11" s="821">
        <v>1992</v>
      </c>
      <c r="N11" s="785">
        <v>11668.829</v>
      </c>
      <c r="O11" s="884">
        <v>7.5124792508575595</v>
      </c>
      <c r="P11" s="884">
        <v>2.4671936068224882</v>
      </c>
      <c r="Q11" s="884">
        <v>2.7886282573340498E-2</v>
      </c>
      <c r="R11" s="884">
        <v>2.3258236088623461</v>
      </c>
      <c r="S11" s="884">
        <v>0.10887800378255608</v>
      </c>
      <c r="T11" s="884">
        <v>1.9241234827236931E-2</v>
      </c>
      <c r="U11" s="884">
        <v>8.9563941082016693E-2</v>
      </c>
      <c r="V11" s="884">
        <v>4.6057116042455912E-3</v>
      </c>
    </row>
    <row r="12" spans="1:22">
      <c r="A12" s="821">
        <v>1993</v>
      </c>
      <c r="B12" s="983">
        <v>11792.699000000001</v>
      </c>
      <c r="C12" s="884">
        <v>7.6965304335218381</v>
      </c>
      <c r="D12" s="884">
        <v>1.4618892770182641</v>
      </c>
      <c r="E12" s="884">
        <v>1.0223951241213529</v>
      </c>
      <c r="F12" s="884">
        <v>0.18754145649340184</v>
      </c>
      <c r="G12" s="884">
        <v>0.25195269640350926</v>
      </c>
      <c r="H12" s="884">
        <v>6.2346411565035744</v>
      </c>
      <c r="I12" s="884">
        <v>1.1355322249266415</v>
      </c>
      <c r="J12" s="884">
        <v>2.5869427018102873</v>
      </c>
      <c r="K12" s="884">
        <v>2.5121662297666449</v>
      </c>
      <c r="L12" s="785"/>
      <c r="M12" s="821">
        <v>1993</v>
      </c>
      <c r="N12" s="785">
        <v>11792.699000000001</v>
      </c>
      <c r="O12" s="884">
        <v>7.6965304335218381</v>
      </c>
      <c r="P12" s="884">
        <v>2.5869427018102873</v>
      </c>
      <c r="Q12" s="884">
        <v>2.5188470166977586E-2</v>
      </c>
      <c r="R12" s="884">
        <v>2.4452197625507588</v>
      </c>
      <c r="S12" s="884">
        <v>0.11197713568369716</v>
      </c>
      <c r="T12" s="884">
        <v>1.7661353609570475E-2</v>
      </c>
      <c r="U12" s="884">
        <v>9.4255591612214626E-2</v>
      </c>
      <c r="V12" s="884">
        <v>4.5573334088538572E-3</v>
      </c>
    </row>
    <row r="13" spans="1:22">
      <c r="A13" s="821">
        <v>1994</v>
      </c>
      <c r="B13" s="983">
        <v>11859.864</v>
      </c>
      <c r="C13" s="884">
        <v>7.4256977885546114</v>
      </c>
      <c r="D13" s="884">
        <v>1.4187585359938253</v>
      </c>
      <c r="E13" s="884">
        <v>0.97796424936969373</v>
      </c>
      <c r="F13" s="884">
        <v>0.17078027710361163</v>
      </c>
      <c r="G13" s="884">
        <v>0.27001400952052013</v>
      </c>
      <c r="H13" s="884">
        <v>6.0069392525607856</v>
      </c>
      <c r="I13" s="884">
        <v>1.1107912359727898</v>
      </c>
      <c r="J13" s="884">
        <v>2.480394883430447</v>
      </c>
      <c r="K13" s="884">
        <v>2.4157531331575495</v>
      </c>
      <c r="L13" s="785"/>
      <c r="M13" s="821">
        <v>1994</v>
      </c>
      <c r="N13" s="785">
        <v>11859.864</v>
      </c>
      <c r="O13" s="884">
        <v>7.4256977885546114</v>
      </c>
      <c r="P13" s="884">
        <v>2.480394883430447</v>
      </c>
      <c r="Q13" s="884">
        <v>2.6643573686618481E-2</v>
      </c>
      <c r="R13" s="884">
        <v>2.3339264429222251</v>
      </c>
      <c r="S13" s="884">
        <v>0.1155617386506287</v>
      </c>
      <c r="T13" s="884">
        <v>1.7326430699342459E-2</v>
      </c>
      <c r="U13" s="884">
        <v>9.8175458361105444E-2</v>
      </c>
      <c r="V13" s="884">
        <v>4.2631281709751903E-3</v>
      </c>
    </row>
    <row r="14" spans="1:22">
      <c r="A14" s="821">
        <v>1995</v>
      </c>
      <c r="B14" s="983">
        <v>11916.977999999999</v>
      </c>
      <c r="C14" s="884">
        <v>7.4442944260643191</v>
      </c>
      <c r="D14" s="884">
        <v>1.3959069757211953</v>
      </c>
      <c r="E14" s="884">
        <v>0.92948667294370757</v>
      </c>
      <c r="F14" s="884">
        <v>0.20325907306347529</v>
      </c>
      <c r="G14" s="884">
        <v>0.26316122971401235</v>
      </c>
      <c r="H14" s="884">
        <v>6.0483874503431245</v>
      </c>
      <c r="I14" s="884">
        <v>0.91187611365002452</v>
      </c>
      <c r="J14" s="884">
        <v>2.523278302910549</v>
      </c>
      <c r="K14" s="884">
        <v>2.6132330337825502</v>
      </c>
      <c r="L14" s="785"/>
      <c r="M14" s="821">
        <v>1995</v>
      </c>
      <c r="N14" s="785">
        <v>11916.977999999999</v>
      </c>
      <c r="O14" s="884">
        <v>7.4442944260643191</v>
      </c>
      <c r="P14" s="884">
        <v>2.523278302910549</v>
      </c>
      <c r="Q14" s="884">
        <v>2.6136988125945646E-2</v>
      </c>
      <c r="R14" s="884">
        <v>2.3760450722866246</v>
      </c>
      <c r="S14" s="884">
        <v>0.11789092570280822</v>
      </c>
      <c r="T14" s="884">
        <v>1.6427187203550801E-2</v>
      </c>
      <c r="U14" s="884">
        <v>0.10146373849925742</v>
      </c>
      <c r="V14" s="884">
        <v>3.2053167951703494E-3</v>
      </c>
    </row>
    <row r="15" spans="1:22">
      <c r="A15" s="821">
        <v>1996</v>
      </c>
      <c r="B15" s="983">
        <v>11970.304</v>
      </c>
      <c r="C15" s="884">
        <v>7.7972318205597491</v>
      </c>
      <c r="D15" s="884">
        <v>1.4910107572071067</v>
      </c>
      <c r="E15" s="884">
        <v>1.0098158585678105</v>
      </c>
      <c r="F15" s="884">
        <v>0.20859567640867741</v>
      </c>
      <c r="G15" s="884">
        <v>0.27259922223061883</v>
      </c>
      <c r="H15" s="884">
        <v>6.3062210633526421</v>
      </c>
      <c r="I15" s="884">
        <v>0.90486998126610196</v>
      </c>
      <c r="J15" s="884">
        <v>2.5677537841663152</v>
      </c>
      <c r="K15" s="884">
        <v>2.8335972979202242</v>
      </c>
      <c r="L15" s="785"/>
      <c r="M15" s="821">
        <v>1996</v>
      </c>
      <c r="N15" s="785">
        <v>11970.304</v>
      </c>
      <c r="O15" s="884">
        <v>7.7972318205597491</v>
      </c>
      <c r="P15" s="884">
        <v>2.5677537841663152</v>
      </c>
      <c r="Q15" s="884">
        <v>2.5754161897924524E-2</v>
      </c>
      <c r="R15" s="884">
        <v>2.3859435036501706</v>
      </c>
      <c r="S15" s="884">
        <v>0.15313100085010373</v>
      </c>
      <c r="T15" s="884">
        <v>2.1930251394176863E-2</v>
      </c>
      <c r="U15" s="884">
        <v>0.13120074945592683</v>
      </c>
      <c r="V15" s="884">
        <v>2.9251177681162144E-3</v>
      </c>
    </row>
    <row r="16" spans="1:22">
      <c r="A16" s="821">
        <v>1997</v>
      </c>
      <c r="B16" s="983">
        <v>11999.29</v>
      </c>
      <c r="C16" s="884">
        <v>7.5896635171802007</v>
      </c>
      <c r="D16" s="884">
        <v>1.4349580709234939</v>
      </c>
      <c r="E16" s="884">
        <v>0.96089711826981672</v>
      </c>
      <c r="F16" s="884">
        <v>0.19717567684351389</v>
      </c>
      <c r="G16" s="884">
        <v>0.27688527581016315</v>
      </c>
      <c r="H16" s="884">
        <v>6.1547054462567061</v>
      </c>
      <c r="I16" s="884">
        <v>0.88259167370896652</v>
      </c>
      <c r="J16" s="884">
        <v>2.605348473795599</v>
      </c>
      <c r="K16" s="884">
        <v>2.6667652987521406</v>
      </c>
      <c r="L16" s="785"/>
      <c r="M16" s="821">
        <v>1997</v>
      </c>
      <c r="N16" s="785">
        <v>11999.29</v>
      </c>
      <c r="O16" s="884">
        <v>7.5896635171802007</v>
      </c>
      <c r="P16" s="884">
        <v>2.605348473795599</v>
      </c>
      <c r="Q16" s="884">
        <v>2.4630814082113438E-2</v>
      </c>
      <c r="R16" s="884">
        <v>2.4127174460926541</v>
      </c>
      <c r="S16" s="884">
        <v>0.16561271675240785</v>
      </c>
      <c r="T16" s="884">
        <v>2.4565139737785124E-2</v>
      </c>
      <c r="U16" s="884">
        <v>0.14104757701462273</v>
      </c>
      <c r="V16" s="884">
        <v>2.3874968684236041E-3</v>
      </c>
    </row>
    <row r="17" spans="1:22">
      <c r="A17" s="821">
        <v>1998</v>
      </c>
      <c r="B17" s="983">
        <v>12013.032999999999</v>
      </c>
      <c r="C17" s="884">
        <v>7.7576862074303774</v>
      </c>
      <c r="D17" s="884">
        <v>1.5140678521497679</v>
      </c>
      <c r="E17" s="884">
        <v>1.0521804995444313</v>
      </c>
      <c r="F17" s="884">
        <v>0.2047895680107531</v>
      </c>
      <c r="G17" s="884">
        <v>0.25709778459458388</v>
      </c>
      <c r="H17" s="884">
        <v>6.2436183552806099</v>
      </c>
      <c r="I17" s="884">
        <v>0.88409675462862758</v>
      </c>
      <c r="J17" s="884">
        <v>2.6703835168486685</v>
      </c>
      <c r="K17" s="884">
        <v>2.6891380838033152</v>
      </c>
      <c r="L17" s="785"/>
      <c r="M17" s="821">
        <v>1998</v>
      </c>
      <c r="N17" s="785">
        <v>12013.032999999999</v>
      </c>
      <c r="O17" s="884">
        <v>7.7576862074303774</v>
      </c>
      <c r="P17" s="884">
        <v>2.6703835168486685</v>
      </c>
      <c r="Q17" s="884">
        <v>2.4354926601194055E-2</v>
      </c>
      <c r="R17" s="884">
        <v>2.4619644018158491</v>
      </c>
      <c r="S17" s="884">
        <v>0.18168164126411707</v>
      </c>
      <c r="T17" s="884">
        <v>2.5778624819401727E-2</v>
      </c>
      <c r="U17" s="884">
        <v>0.15590301644471535</v>
      </c>
      <c r="V17" s="884">
        <v>2.3825471675081138E-3</v>
      </c>
    </row>
    <row r="18" spans="1:22">
      <c r="A18" s="821">
        <v>1999</v>
      </c>
      <c r="B18" s="983">
        <v>12049.674000000001</v>
      </c>
      <c r="C18" s="884">
        <v>7.5615007006661283</v>
      </c>
      <c r="D18" s="884">
        <v>1.4289231702091845</v>
      </c>
      <c r="E18" s="884">
        <v>0.99065270528457172</v>
      </c>
      <c r="F18" s="884">
        <v>0.18638718526780063</v>
      </c>
      <c r="G18" s="884">
        <v>0.2518832796568119</v>
      </c>
      <c r="H18" s="884">
        <v>6.1325775304569436</v>
      </c>
      <c r="I18" s="884">
        <v>0.83567086596212392</v>
      </c>
      <c r="J18" s="884">
        <v>2.7997578657270199</v>
      </c>
      <c r="K18" s="884">
        <v>2.4971487987677996</v>
      </c>
      <c r="L18" s="785"/>
      <c r="M18" s="821">
        <v>1999</v>
      </c>
      <c r="N18" s="785">
        <v>12049.674000000001</v>
      </c>
      <c r="O18" s="884">
        <v>7.5615007006661283</v>
      </c>
      <c r="P18" s="884">
        <v>2.7997578657270199</v>
      </c>
      <c r="Q18" s="884">
        <v>2.2961255069988154E-2</v>
      </c>
      <c r="R18" s="884">
        <v>2.5791805375377148</v>
      </c>
      <c r="S18" s="884">
        <v>0.19576861581483446</v>
      </c>
      <c r="T18" s="884">
        <v>2.7459205706014851E-2</v>
      </c>
      <c r="U18" s="884">
        <v>0.16830941010881961</v>
      </c>
      <c r="V18" s="884">
        <v>1.8474573044818059E-3</v>
      </c>
    </row>
    <row r="19" spans="1:22">
      <c r="A19" s="821">
        <v>2000</v>
      </c>
      <c r="B19" s="983">
        <v>12113.879000000001</v>
      </c>
      <c r="C19" s="884">
        <v>7.360115021459162</v>
      </c>
      <c r="D19" s="884">
        <v>1.4064479446461087</v>
      </c>
      <c r="E19" s="884">
        <v>0.95596849826103714</v>
      </c>
      <c r="F19" s="884">
        <v>0.18371498171938774</v>
      </c>
      <c r="G19" s="884">
        <v>0.2667644646656836</v>
      </c>
      <c r="H19" s="884">
        <v>5.953667076813054</v>
      </c>
      <c r="I19" s="884">
        <v>0.85984707942189142</v>
      </c>
      <c r="J19" s="884">
        <v>2.7345146820711799</v>
      </c>
      <c r="K19" s="884">
        <v>2.3593053153199821</v>
      </c>
      <c r="L19" s="785"/>
      <c r="M19" s="821">
        <v>2000</v>
      </c>
      <c r="N19" s="785">
        <v>12113.879000000001</v>
      </c>
      <c r="O19" s="884">
        <v>7.360115021459162</v>
      </c>
      <c r="P19" s="884">
        <v>2.7345146820711799</v>
      </c>
      <c r="Q19" s="884">
        <v>2.2051986731508044E-2</v>
      </c>
      <c r="R19" s="884">
        <v>2.5062752815064795</v>
      </c>
      <c r="S19" s="884">
        <v>0.20461227192379911</v>
      </c>
      <c r="T19" s="884">
        <v>2.8405097580297776E-2</v>
      </c>
      <c r="U19" s="884">
        <v>0.17620717434350133</v>
      </c>
      <c r="V19" s="884">
        <v>1.575141909393432E-3</v>
      </c>
    </row>
    <row r="20" spans="1:22">
      <c r="A20" s="821">
        <v>2001</v>
      </c>
      <c r="B20" s="983">
        <v>12193.45</v>
      </c>
      <c r="C20" s="884">
        <v>7.4614677814139174</v>
      </c>
      <c r="D20" s="884">
        <v>1.3572388882615922</v>
      </c>
      <c r="E20" s="884">
        <v>0.93515489878340208</v>
      </c>
      <c r="F20" s="884">
        <v>0.19221333425376394</v>
      </c>
      <c r="G20" s="884">
        <v>0.22987065522442623</v>
      </c>
      <c r="H20" s="884">
        <v>6.1042288931523245</v>
      </c>
      <c r="I20" s="884">
        <v>0.81447749623241406</v>
      </c>
      <c r="J20" s="884">
        <v>2.6561850328142511</v>
      </c>
      <c r="K20" s="884">
        <v>2.6335663641056604</v>
      </c>
      <c r="L20" s="785"/>
      <c r="M20" s="821">
        <v>2001</v>
      </c>
      <c r="N20" s="785">
        <v>12193.45</v>
      </c>
      <c r="O20" s="884">
        <v>7.4614677814139174</v>
      </c>
      <c r="P20" s="884">
        <v>2.6561850328142511</v>
      </c>
      <c r="Q20" s="884">
        <v>2.1386460720771151E-2</v>
      </c>
      <c r="R20" s="884">
        <v>2.4348650643087084</v>
      </c>
      <c r="S20" s="884">
        <v>0.1983686448052028</v>
      </c>
      <c r="T20" s="884">
        <v>2.814474041826398E-2</v>
      </c>
      <c r="U20" s="884">
        <v>0.17022390438693882</v>
      </c>
      <c r="V20" s="884">
        <v>1.5648629795686209E-3</v>
      </c>
    </row>
    <row r="21" spans="1:22">
      <c r="A21" s="821">
        <v>2002</v>
      </c>
      <c r="B21" s="983">
        <v>12264.21</v>
      </c>
      <c r="C21" s="884">
        <v>6.9313848591717333</v>
      </c>
      <c r="D21" s="884">
        <v>1.1518872452468178</v>
      </c>
      <c r="E21" s="884">
        <v>0.72235631398534628</v>
      </c>
      <c r="F21" s="884">
        <v>0.18041382330579228</v>
      </c>
      <c r="G21" s="884">
        <v>0.24911710795567946</v>
      </c>
      <c r="H21" s="884">
        <v>5.7794976139249146</v>
      </c>
      <c r="I21" s="884">
        <v>0.75518997842608759</v>
      </c>
      <c r="J21" s="884">
        <v>2.6104652641828112</v>
      </c>
      <c r="K21" s="884">
        <v>2.4138423713160169</v>
      </c>
      <c r="L21" s="785"/>
      <c r="M21" s="821">
        <v>2002</v>
      </c>
      <c r="N21" s="785">
        <v>12264.21</v>
      </c>
      <c r="O21" s="884">
        <v>6.9313848591717333</v>
      </c>
      <c r="P21" s="884">
        <v>2.6104652641828112</v>
      </c>
      <c r="Q21" s="884">
        <v>1.996654009733766E-2</v>
      </c>
      <c r="R21" s="884">
        <v>2.3909506828542395</v>
      </c>
      <c r="S21" s="884">
        <v>0.1982515126534852</v>
      </c>
      <c r="T21" s="884">
        <v>2.67475818292463E-2</v>
      </c>
      <c r="U21" s="884">
        <v>0.17150393082423895</v>
      </c>
      <c r="V21" s="884">
        <v>1.2965285777491989E-3</v>
      </c>
    </row>
    <row r="22" spans="1:22">
      <c r="A22" s="821">
        <v>2003</v>
      </c>
      <c r="B22" s="983">
        <v>12303.616</v>
      </c>
      <c r="C22" s="884">
        <v>6.8110333639794201</v>
      </c>
      <c r="D22" s="884">
        <v>1.1811158213722128</v>
      </c>
      <c r="E22" s="884">
        <v>0.67663331072524824</v>
      </c>
      <c r="F22" s="884">
        <v>0.26598426584769186</v>
      </c>
      <c r="G22" s="884">
        <v>0.23849824479927295</v>
      </c>
      <c r="H22" s="884">
        <v>5.6299175426072079</v>
      </c>
      <c r="I22" s="884">
        <v>0.75210036179874828</v>
      </c>
      <c r="J22" s="884">
        <v>2.5026964752096639</v>
      </c>
      <c r="K22" s="884">
        <v>2.3751207055987962</v>
      </c>
      <c r="L22" s="785"/>
      <c r="M22" s="821">
        <v>2003</v>
      </c>
      <c r="N22" s="785">
        <v>12303.616</v>
      </c>
      <c r="O22" s="884">
        <v>6.8110333639794201</v>
      </c>
      <c r="P22" s="884">
        <v>2.5026964752096639</v>
      </c>
      <c r="Q22" s="884">
        <v>1.9385640874013177E-2</v>
      </c>
      <c r="R22" s="884">
        <v>2.2744062680278097</v>
      </c>
      <c r="S22" s="884">
        <v>0.20735371503792058</v>
      </c>
      <c r="T22" s="884">
        <v>2.9307711146614127E-2</v>
      </c>
      <c r="U22" s="884">
        <v>0.17804600389130645</v>
      </c>
      <c r="V22" s="884">
        <v>1.5508512699210541E-3</v>
      </c>
    </row>
    <row r="23" spans="1:22">
      <c r="A23" s="821">
        <v>2004</v>
      </c>
      <c r="B23" s="983">
        <v>12324.663</v>
      </c>
      <c r="C23" s="884">
        <v>6.7684100999526429</v>
      </c>
      <c r="D23" s="884">
        <v>1.1673574955105839</v>
      </c>
      <c r="E23" s="884">
        <v>0.65127565733155923</v>
      </c>
      <c r="F23" s="884">
        <v>0.26462919745547747</v>
      </c>
      <c r="G23" s="884">
        <v>0.25145264072354734</v>
      </c>
      <c r="H23" s="884">
        <v>5.6010526044420592</v>
      </c>
      <c r="I23" s="884">
        <v>0.79049769280732463</v>
      </c>
      <c r="J23" s="884">
        <v>2.5886948899612499</v>
      </c>
      <c r="K23" s="884">
        <v>2.2218600216734843</v>
      </c>
      <c r="L23" s="785"/>
      <c r="M23" s="821">
        <v>2004</v>
      </c>
      <c r="N23" s="785">
        <v>12324.663</v>
      </c>
      <c r="O23" s="884">
        <v>6.7684100999526429</v>
      </c>
      <c r="P23" s="884">
        <v>2.5886948899612499</v>
      </c>
      <c r="Q23" s="884">
        <v>1.8475994890734107E-2</v>
      </c>
      <c r="R23" s="884">
        <v>2.2829929367807966</v>
      </c>
      <c r="S23" s="884">
        <v>0.28557118746678917</v>
      </c>
      <c r="T23" s="884">
        <v>3.457026119978153E-2</v>
      </c>
      <c r="U23" s="884">
        <v>0.25100092626700765</v>
      </c>
      <c r="V23" s="884">
        <v>1.6547708229302939E-3</v>
      </c>
    </row>
    <row r="24" spans="1:22">
      <c r="A24" s="821">
        <v>2005</v>
      </c>
      <c r="B24" s="983">
        <v>12340.259</v>
      </c>
      <c r="C24" s="884">
        <v>6.5592954712961093</v>
      </c>
      <c r="D24" s="884">
        <v>1.2305442175580106</v>
      </c>
      <c r="E24" s="884">
        <v>0.7621698464559381</v>
      </c>
      <c r="F24" s="884">
        <v>0.2320416970364175</v>
      </c>
      <c r="G24" s="884">
        <v>0.23633267406565472</v>
      </c>
      <c r="H24" s="884">
        <v>5.3287512537380985</v>
      </c>
      <c r="I24" s="884">
        <v>0.72309011152269909</v>
      </c>
      <c r="J24" s="884">
        <v>2.493580774124418</v>
      </c>
      <c r="K24" s="884">
        <v>2.1120803680909819</v>
      </c>
      <c r="L24" s="785"/>
      <c r="M24" s="821">
        <v>2005</v>
      </c>
      <c r="N24" s="785">
        <v>12340.259</v>
      </c>
      <c r="O24" s="884">
        <v>6.5592954712961093</v>
      </c>
      <c r="P24" s="884">
        <v>2.493580774124418</v>
      </c>
      <c r="Q24" s="884">
        <v>1.6221223940059572E-2</v>
      </c>
      <c r="R24" s="884">
        <v>2.1589750591466235</v>
      </c>
      <c r="S24" s="884">
        <v>0.31648536191127019</v>
      </c>
      <c r="T24" s="884">
        <v>3.928340972126966E-2</v>
      </c>
      <c r="U24" s="884">
        <v>0.27720195219000049</v>
      </c>
      <c r="V24" s="884">
        <v>1.8991291264648423E-3</v>
      </c>
    </row>
    <row r="25" spans="1:22">
      <c r="A25" s="821">
        <v>2006</v>
      </c>
      <c r="B25" s="983">
        <v>12357.657999999999</v>
      </c>
      <c r="C25" s="884">
        <v>6.668742876775001</v>
      </c>
      <c r="D25" s="884">
        <v>1.1640687630903443</v>
      </c>
      <c r="E25" s="884">
        <v>0.69482464134575717</v>
      </c>
      <c r="F25" s="884">
        <v>0.21616177925047383</v>
      </c>
      <c r="G25" s="884">
        <v>0.25308234249411343</v>
      </c>
      <c r="H25" s="884">
        <v>5.5046741136846578</v>
      </c>
      <c r="I25" s="884">
        <v>0.77806118403876467</v>
      </c>
      <c r="J25" s="884">
        <v>2.4721333985047234</v>
      </c>
      <c r="K25" s="884">
        <v>2.2544795311411696</v>
      </c>
      <c r="L25" s="785"/>
      <c r="M25" s="821">
        <v>2006</v>
      </c>
      <c r="N25" s="785">
        <v>12357.657999999999</v>
      </c>
      <c r="O25" s="884">
        <v>6.668742876775001</v>
      </c>
      <c r="P25" s="884">
        <v>2.4721333985047234</v>
      </c>
      <c r="Q25" s="884">
        <v>1.5222720416296612E-2</v>
      </c>
      <c r="R25" s="884">
        <v>2.1072021996523782</v>
      </c>
      <c r="S25" s="884">
        <v>0.34813532931588892</v>
      </c>
      <c r="T25" s="884">
        <v>4.1417001642496121E-2</v>
      </c>
      <c r="U25" s="884">
        <v>0.3067183276733928</v>
      </c>
      <c r="V25" s="884">
        <v>1.5731491201599441E-3</v>
      </c>
    </row>
    <row r="26" spans="1:22" ht="15" customHeight="1">
      <c r="A26" s="821">
        <v>2007</v>
      </c>
      <c r="B26" s="983">
        <v>12376.334999999999</v>
      </c>
      <c r="C26" s="884">
        <v>6.1102246172966836</v>
      </c>
      <c r="D26" s="884">
        <v>1.2179918510231944</v>
      </c>
      <c r="E26" s="884">
        <v>0.76327183809532684</v>
      </c>
      <c r="F26" s="884">
        <v>0.20004564678370612</v>
      </c>
      <c r="G26" s="884">
        <v>0.25467436614416122</v>
      </c>
      <c r="H26" s="884">
        <v>4.892232766273489</v>
      </c>
      <c r="I26" s="884">
        <v>0.81507546334260106</v>
      </c>
      <c r="J26" s="884">
        <v>2.4474852987711935</v>
      </c>
      <c r="K26" s="884">
        <v>1.6296720041596944</v>
      </c>
      <c r="L26" s="785"/>
      <c r="M26" s="821">
        <v>2007</v>
      </c>
      <c r="N26" s="785">
        <v>12376.334999999999</v>
      </c>
      <c r="O26" s="884">
        <v>6.1102246172966836</v>
      </c>
      <c r="P26" s="884">
        <v>2.4474852987711935</v>
      </c>
      <c r="Q26" s="884">
        <v>1.467221626661446E-2</v>
      </c>
      <c r="R26" s="884">
        <v>2.071630474855914</v>
      </c>
      <c r="S26" s="884">
        <v>0.36022398719858534</v>
      </c>
      <c r="T26" s="884">
        <v>4.1631034261872514E-2</v>
      </c>
      <c r="U26" s="884">
        <v>0.31859295293671286</v>
      </c>
      <c r="V26" s="884">
        <v>9.5862045007919568E-4</v>
      </c>
    </row>
    <row r="27" spans="1:22">
      <c r="A27" s="821">
        <v>2008</v>
      </c>
      <c r="B27" s="983">
        <v>12382.624</v>
      </c>
      <c r="C27" s="884">
        <v>6.5124893086155202</v>
      </c>
      <c r="D27" s="884">
        <v>1.2110784924442766</v>
      </c>
      <c r="E27" s="884">
        <v>0.68963568322212232</v>
      </c>
      <c r="F27" s="884">
        <v>0.26626796966588978</v>
      </c>
      <c r="G27" s="884">
        <v>0.25517483955626485</v>
      </c>
      <c r="H27" s="884">
        <v>5.3014108161712432</v>
      </c>
      <c r="I27" s="884">
        <v>0.76017668845898845</v>
      </c>
      <c r="J27" s="884">
        <v>2.4522471530398051</v>
      </c>
      <c r="K27" s="884">
        <v>2.0889869746724488</v>
      </c>
      <c r="L27" s="785"/>
      <c r="M27" s="821">
        <v>2008</v>
      </c>
      <c r="N27" s="785">
        <v>12382.624</v>
      </c>
      <c r="O27" s="884">
        <v>6.5124893086155202</v>
      </c>
      <c r="P27" s="884">
        <v>2.4522471530398051</v>
      </c>
      <c r="Q27" s="884">
        <v>1.4237866239553041E-2</v>
      </c>
      <c r="R27" s="884">
        <v>2.067923273798979</v>
      </c>
      <c r="S27" s="884">
        <v>0.36932121076724278</v>
      </c>
      <c r="T27" s="884">
        <v>4.1311964930181702E-2</v>
      </c>
      <c r="U27" s="884">
        <v>0.32800924583706115</v>
      </c>
      <c r="V27" s="884">
        <v>7.6480223403027755E-4</v>
      </c>
    </row>
    <row r="28" spans="1:22">
      <c r="A28" s="821">
        <v>2009</v>
      </c>
      <c r="B28" s="983">
        <v>12370.44</v>
      </c>
      <c r="C28" s="884">
        <v>6.3159022294179774</v>
      </c>
      <c r="D28" s="884">
        <v>1.1996943859230187</v>
      </c>
      <c r="E28" s="884">
        <v>0.75472328052002724</v>
      </c>
      <c r="F28" s="884">
        <v>0.21874773613310972</v>
      </c>
      <c r="G28" s="884">
        <v>0.22622336926988162</v>
      </c>
      <c r="H28" s="884">
        <v>5.1162078434949585</v>
      </c>
      <c r="I28" s="884">
        <v>0.69604307666571863</v>
      </c>
      <c r="J28" s="884">
        <v>2.4827791590996839</v>
      </c>
      <c r="K28" s="884">
        <v>1.9373856077295557</v>
      </c>
      <c r="L28" s="785"/>
      <c r="M28" s="821">
        <v>2009</v>
      </c>
      <c r="N28" s="785">
        <v>12370.44</v>
      </c>
      <c r="O28" s="884">
        <v>6.3159022294179774</v>
      </c>
      <c r="P28" s="884">
        <v>2.4827791590996839</v>
      </c>
      <c r="Q28" s="884">
        <v>1.2816603736266622E-2</v>
      </c>
      <c r="R28" s="884">
        <v>2.0574751656506334</v>
      </c>
      <c r="S28" s="884">
        <v>0.41092825520728277</v>
      </c>
      <c r="T28" s="884">
        <v>4.4475044236592293E-2</v>
      </c>
      <c r="U28" s="884">
        <v>0.3664532109706905</v>
      </c>
      <c r="V28" s="884">
        <v>1.5591345055011613E-3</v>
      </c>
    </row>
    <row r="29" spans="1:22" s="1132" customFormat="1" ht="10.5" customHeight="1">
      <c r="A29" s="99" t="s">
        <v>160</v>
      </c>
      <c r="B29" s="99"/>
      <c r="L29" s="899"/>
      <c r="M29" s="99" t="s">
        <v>160</v>
      </c>
      <c r="T29" s="884"/>
    </row>
    <row r="30" spans="1:22" s="803" customFormat="1" ht="15.75" customHeight="1">
      <c r="A30" s="900" t="s">
        <v>797</v>
      </c>
      <c r="B30" s="635"/>
      <c r="L30" s="804"/>
      <c r="M30" s="900" t="s">
        <v>794</v>
      </c>
      <c r="N30" s="635"/>
    </row>
    <row r="31" spans="1:22" s="1132" customFormat="1" ht="15.75" customHeight="1">
      <c r="A31" s="908" t="s">
        <v>650</v>
      </c>
      <c r="B31" s="99"/>
      <c r="L31" s="899"/>
      <c r="M31" s="908"/>
    </row>
    <row r="32" spans="1:22" s="1132" customFormat="1" ht="15.75" customHeight="1">
      <c r="A32" s="908" t="s">
        <v>651</v>
      </c>
      <c r="B32" s="908"/>
      <c r="L32" s="899"/>
    </row>
    <row r="33" spans="1:22" s="1132" customFormat="1">
      <c r="A33" s="908" t="s">
        <v>652</v>
      </c>
      <c r="B33" s="908"/>
      <c r="L33" s="899"/>
    </row>
    <row r="34" spans="1:22" s="1132" customFormat="1" ht="17">
      <c r="A34" s="802" t="s">
        <v>648</v>
      </c>
      <c r="B34" s="802"/>
      <c r="C34" s="803"/>
      <c r="D34" s="803"/>
      <c r="E34" s="803"/>
      <c r="F34" s="803"/>
      <c r="G34" s="803"/>
      <c r="H34" s="803"/>
      <c r="I34" s="803"/>
      <c r="J34" s="803"/>
      <c r="K34" s="803"/>
      <c r="L34" s="804"/>
      <c r="M34" s="802" t="s">
        <v>649</v>
      </c>
      <c r="N34" s="802"/>
      <c r="O34" s="803"/>
      <c r="P34" s="803"/>
      <c r="Q34" s="803"/>
      <c r="R34" s="803"/>
      <c r="S34" s="803"/>
      <c r="T34" s="803"/>
      <c r="U34" s="803"/>
      <c r="V34" s="803"/>
    </row>
    <row r="35" spans="1:22" s="1132" customFormat="1" ht="9.65" customHeight="1">
      <c r="A35" s="803"/>
      <c r="B35" s="803"/>
      <c r="C35" s="803"/>
      <c r="D35" s="803"/>
      <c r="E35" s="803"/>
      <c r="F35" s="803"/>
      <c r="G35" s="803"/>
      <c r="H35" s="803"/>
      <c r="I35" s="803"/>
      <c r="J35" s="803"/>
      <c r="K35" s="803"/>
      <c r="L35" s="804"/>
      <c r="M35" s="803"/>
      <c r="N35" s="803"/>
      <c r="O35" s="803"/>
      <c r="P35" s="803"/>
      <c r="Q35" s="803"/>
      <c r="R35" s="803"/>
      <c r="S35" s="803"/>
      <c r="T35" s="803"/>
      <c r="U35" s="803"/>
      <c r="V35" s="803"/>
    </row>
    <row r="36" spans="1:22" s="1132" customFormat="1" ht="15.75" customHeight="1">
      <c r="A36" s="1521" t="s">
        <v>600</v>
      </c>
      <c r="B36" s="1539" t="s">
        <v>647</v>
      </c>
      <c r="C36" s="1522" t="s">
        <v>796</v>
      </c>
      <c r="D36" s="805" t="s">
        <v>11</v>
      </c>
      <c r="E36" s="806"/>
      <c r="F36" s="806"/>
      <c r="G36" s="806"/>
      <c r="H36" s="806"/>
      <c r="I36" s="806"/>
      <c r="J36" s="806"/>
      <c r="K36" s="806"/>
      <c r="L36" s="807"/>
      <c r="M36" s="1534" t="s">
        <v>600</v>
      </c>
      <c r="N36" s="1539" t="s">
        <v>647</v>
      </c>
      <c r="O36" s="1522" t="s">
        <v>793</v>
      </c>
      <c r="P36" s="808" t="s">
        <v>57</v>
      </c>
      <c r="Q36" s="809"/>
      <c r="R36" s="809"/>
      <c r="S36" s="809"/>
      <c r="T36" s="809"/>
      <c r="U36" s="809"/>
      <c r="V36" s="810"/>
    </row>
    <row r="37" spans="1:22" s="1132" customFormat="1">
      <c r="A37" s="1521"/>
      <c r="B37" s="1540"/>
      <c r="C37" s="1523"/>
      <c r="D37" s="1525" t="s">
        <v>781</v>
      </c>
      <c r="E37" s="811" t="s">
        <v>11</v>
      </c>
      <c r="F37" s="809"/>
      <c r="G37" s="810"/>
      <c r="H37" s="1525" t="s">
        <v>780</v>
      </c>
      <c r="I37" s="811" t="s">
        <v>11</v>
      </c>
      <c r="J37" s="809"/>
      <c r="K37" s="809"/>
      <c r="L37" s="807"/>
      <c r="M37" s="1535"/>
      <c r="N37" s="1540"/>
      <c r="O37" s="1523"/>
      <c r="P37" s="1525" t="s">
        <v>10</v>
      </c>
      <c r="Q37" s="809" t="s">
        <v>11</v>
      </c>
      <c r="R37" s="809"/>
      <c r="S37" s="809"/>
      <c r="T37" s="809"/>
      <c r="U37" s="809"/>
      <c r="V37" s="810"/>
    </row>
    <row r="38" spans="1:22" s="1132" customFormat="1" ht="15.75" customHeight="1">
      <c r="A38" s="1521"/>
      <c r="B38" s="1540"/>
      <c r="C38" s="1523"/>
      <c r="D38" s="1526"/>
      <c r="E38" s="1525" t="s">
        <v>604</v>
      </c>
      <c r="F38" s="1525" t="s">
        <v>605</v>
      </c>
      <c r="G38" s="1525" t="s">
        <v>653</v>
      </c>
      <c r="H38" s="1526"/>
      <c r="I38" s="1528" t="s">
        <v>654</v>
      </c>
      <c r="J38" s="1525" t="s">
        <v>603</v>
      </c>
      <c r="K38" s="1531" t="s">
        <v>655</v>
      </c>
      <c r="L38" s="812"/>
      <c r="M38" s="1535"/>
      <c r="N38" s="1540"/>
      <c r="O38" s="1523"/>
      <c r="P38" s="1526"/>
      <c r="Q38" s="1525" t="s">
        <v>606</v>
      </c>
      <c r="R38" s="1525" t="s">
        <v>607</v>
      </c>
      <c r="S38" s="1528" t="s">
        <v>38</v>
      </c>
      <c r="T38" s="811" t="s">
        <v>11</v>
      </c>
      <c r="U38" s="810"/>
      <c r="V38" s="1525" t="s">
        <v>608</v>
      </c>
    </row>
    <row r="39" spans="1:22" s="1132" customFormat="1">
      <c r="A39" s="1521"/>
      <c r="B39" s="1540"/>
      <c r="C39" s="1523"/>
      <c r="D39" s="1526"/>
      <c r="E39" s="1526"/>
      <c r="F39" s="1526"/>
      <c r="G39" s="1526"/>
      <c r="H39" s="1526"/>
      <c r="I39" s="1529"/>
      <c r="J39" s="1526"/>
      <c r="K39" s="1532"/>
      <c r="L39" s="812"/>
      <c r="M39" s="1535"/>
      <c r="N39" s="1540"/>
      <c r="O39" s="1523"/>
      <c r="P39" s="1526"/>
      <c r="Q39" s="1526"/>
      <c r="R39" s="1526"/>
      <c r="S39" s="1529"/>
      <c r="T39" s="1537" t="s">
        <v>601</v>
      </c>
      <c r="U39" s="1537" t="s">
        <v>602</v>
      </c>
      <c r="V39" s="1526"/>
    </row>
    <row r="40" spans="1:22" s="1132" customFormat="1">
      <c r="A40" s="1521"/>
      <c r="B40" s="1541"/>
      <c r="C40" s="1524"/>
      <c r="D40" s="1527"/>
      <c r="E40" s="1527"/>
      <c r="F40" s="1527"/>
      <c r="G40" s="1527"/>
      <c r="H40" s="1527"/>
      <c r="I40" s="1530"/>
      <c r="J40" s="1527"/>
      <c r="K40" s="1533"/>
      <c r="L40" s="812"/>
      <c r="M40" s="1535"/>
      <c r="N40" s="1541"/>
      <c r="O40" s="1524"/>
      <c r="P40" s="1527"/>
      <c r="Q40" s="1527"/>
      <c r="R40" s="1527"/>
      <c r="S40" s="1530"/>
      <c r="T40" s="1538"/>
      <c r="U40" s="1538"/>
      <c r="V40" s="1527"/>
    </row>
    <row r="41" spans="1:22" s="1132" customFormat="1" ht="15">
      <c r="A41" s="1521"/>
      <c r="B41" s="815" t="s">
        <v>615</v>
      </c>
      <c r="C41" s="621" t="s">
        <v>617</v>
      </c>
      <c r="D41" s="622"/>
      <c r="E41" s="622"/>
      <c r="F41" s="622"/>
      <c r="G41" s="622"/>
      <c r="H41" s="622"/>
      <c r="I41" s="622"/>
      <c r="J41" s="622"/>
      <c r="K41" s="622"/>
      <c r="L41" s="813"/>
      <c r="M41" s="1536"/>
      <c r="N41" s="816" t="s">
        <v>615</v>
      </c>
      <c r="O41" s="621" t="s">
        <v>617</v>
      </c>
      <c r="P41" s="622"/>
      <c r="Q41" s="622"/>
      <c r="R41" s="622"/>
      <c r="S41" s="622"/>
      <c r="T41" s="622"/>
      <c r="U41" s="622"/>
      <c r="V41" s="622"/>
    </row>
    <row r="42" spans="1:22">
      <c r="A42" s="1317">
        <v>2010</v>
      </c>
      <c r="B42" s="983">
        <v>12372.805</v>
      </c>
      <c r="C42" s="884">
        <v>6.517510139459981</v>
      </c>
      <c r="D42" s="884">
        <v>1.3038500209430171</v>
      </c>
      <c r="E42" s="884">
        <v>0.76711735563822248</v>
      </c>
      <c r="F42" s="884">
        <v>0.30556784233809925</v>
      </c>
      <c r="G42" s="884">
        <v>0.23116482296669544</v>
      </c>
      <c r="H42" s="884">
        <v>5.2136601185169642</v>
      </c>
      <c r="I42" s="884">
        <v>0.79414261098544969</v>
      </c>
      <c r="J42" s="884">
        <v>2.4444389126950399</v>
      </c>
      <c r="K42" s="884">
        <v>1.9750785948364751</v>
      </c>
      <c r="L42" s="785"/>
      <c r="M42" s="1317">
        <v>2010</v>
      </c>
      <c r="N42" s="785">
        <v>12372.805</v>
      </c>
      <c r="O42" s="884">
        <v>6.517510139459981</v>
      </c>
      <c r="P42" s="884">
        <v>2.4444389126950399</v>
      </c>
      <c r="Q42" s="884">
        <v>1.3155246587624264E-2</v>
      </c>
      <c r="R42" s="884">
        <v>2.0725981284555246</v>
      </c>
      <c r="S42" s="884">
        <v>0.35724766421450921</v>
      </c>
      <c r="T42" s="884">
        <v>3.7518523193897639E-2</v>
      </c>
      <c r="U42" s="884">
        <v>0.31972914102061162</v>
      </c>
      <c r="V42" s="884">
        <v>1.4378734373817147E-3</v>
      </c>
    </row>
    <row r="43" spans="1:22">
      <c r="A43" s="865">
        <v>2011</v>
      </c>
      <c r="B43" s="983">
        <v>12413.388000000001</v>
      </c>
      <c r="C43" s="884">
        <v>6.3511735862859142</v>
      </c>
      <c r="D43" s="884">
        <v>1.2563985598369054</v>
      </c>
      <c r="E43" s="884">
        <v>0.76248509635015882</v>
      </c>
      <c r="F43" s="884">
        <v>0.24772756581706265</v>
      </c>
      <c r="G43" s="884">
        <v>0.24618589766968413</v>
      </c>
      <c r="H43" s="884">
        <v>5.0947750264490086</v>
      </c>
      <c r="I43" s="884">
        <v>0.79442181280290003</v>
      </c>
      <c r="J43" s="884">
        <v>2.486157149651933</v>
      </c>
      <c r="K43" s="884">
        <v>1.8141960639941754</v>
      </c>
      <c r="L43" s="785"/>
      <c r="M43" s="865">
        <v>2011</v>
      </c>
      <c r="N43" s="785">
        <v>12413.388000000001</v>
      </c>
      <c r="O43" s="884">
        <v>6.3511735862859142</v>
      </c>
      <c r="P43" s="884">
        <v>2.486157149651933</v>
      </c>
      <c r="Q43" s="884">
        <v>1.3571047218219143E-2</v>
      </c>
      <c r="R43" s="884">
        <v>2.1162278844670013</v>
      </c>
      <c r="S43" s="884">
        <v>0.35540586377596045</v>
      </c>
      <c r="T43" s="884">
        <v>3.4751248967783185E-2</v>
      </c>
      <c r="U43" s="884">
        <v>0.32065461480817725</v>
      </c>
      <c r="V43" s="884">
        <v>9.5235419075222064E-4</v>
      </c>
    </row>
    <row r="44" spans="1:22" ht="15.75" customHeight="1">
      <c r="A44" s="865">
        <v>2012</v>
      </c>
      <c r="B44" s="983">
        <v>12481.472</v>
      </c>
      <c r="C44" s="884">
        <v>6.3121325769372429</v>
      </c>
      <c r="D44" s="884">
        <v>1.244003971570492</v>
      </c>
      <c r="E44" s="884">
        <v>0.78771613590165168</v>
      </c>
      <c r="F44" s="884">
        <v>0.2386206373213913</v>
      </c>
      <c r="G44" s="884">
        <v>0.2176671983474491</v>
      </c>
      <c r="H44" s="884">
        <v>5.0681286053667511</v>
      </c>
      <c r="I44" s="884">
        <v>0.80412168010528784</v>
      </c>
      <c r="J44" s="884">
        <v>2.429796525398745</v>
      </c>
      <c r="K44" s="884">
        <v>1.8342103998627184</v>
      </c>
      <c r="L44" s="785"/>
      <c r="M44" s="865">
        <v>2012</v>
      </c>
      <c r="N44" s="785">
        <v>12481.472</v>
      </c>
      <c r="O44" s="884">
        <v>6.3121325769372429</v>
      </c>
      <c r="P44" s="884">
        <v>2.429796525398745</v>
      </c>
      <c r="Q44" s="884">
        <v>1.3747798190237555E-2</v>
      </c>
      <c r="R44" s="884">
        <v>2.0723618142568672</v>
      </c>
      <c r="S44" s="884">
        <v>0.34297581994180026</v>
      </c>
      <c r="T44" s="884">
        <v>3.2515000109660665E-2</v>
      </c>
      <c r="U44" s="884">
        <v>0.31046081983213986</v>
      </c>
      <c r="V44" s="884">
        <v>7.1109300983987348E-4</v>
      </c>
    </row>
    <row r="45" spans="1:22">
      <c r="A45" s="865">
        <v>2013</v>
      </c>
      <c r="B45" s="1122">
        <v>12561.907999999999</v>
      </c>
      <c r="C45" s="884">
        <v>6.3084709516423265</v>
      </c>
      <c r="D45" s="884">
        <v>1.203199300941612</v>
      </c>
      <c r="E45" s="884">
        <v>0.68415483621608497</v>
      </c>
      <c r="F45" s="884">
        <v>0.26045470120958314</v>
      </c>
      <c r="G45" s="884">
        <v>0.25858976351594393</v>
      </c>
      <c r="H45" s="884">
        <v>5.1052716507007148</v>
      </c>
      <c r="I45" s="884">
        <v>0.78513216964919341</v>
      </c>
      <c r="J45" s="884">
        <v>2.4407215564440006</v>
      </c>
      <c r="K45" s="884">
        <v>1.8794179246075202</v>
      </c>
      <c r="L45" s="1122"/>
      <c r="M45" s="865">
        <v>2013</v>
      </c>
      <c r="N45" s="1122">
        <v>12561.907999999999</v>
      </c>
      <c r="O45" s="884">
        <v>6.3084709516423265</v>
      </c>
      <c r="P45" s="884">
        <v>2.4407215564440006</v>
      </c>
      <c r="Q45" s="884">
        <v>1.3247349343969919E-2</v>
      </c>
      <c r="R45" s="884">
        <v>2.1038884172388346</v>
      </c>
      <c r="S45" s="884">
        <v>0.32287611043205466</v>
      </c>
      <c r="T45" s="884">
        <v>2.7857229617473129E-2</v>
      </c>
      <c r="U45" s="884">
        <v>0.29501888081458127</v>
      </c>
      <c r="V45" s="884">
        <v>7.096794291412456E-4</v>
      </c>
    </row>
    <row r="46" spans="1:22">
      <c r="A46" s="865">
        <v>2014</v>
      </c>
      <c r="B46" s="1122">
        <v>12647.906000000001</v>
      </c>
      <c r="C46" s="884">
        <v>5.9141522799403248</v>
      </c>
      <c r="D46" s="884">
        <v>1.046191926066808</v>
      </c>
      <c r="E46" s="884">
        <v>0.57562679266367345</v>
      </c>
      <c r="F46" s="884">
        <v>0.22370980634980672</v>
      </c>
      <c r="G46" s="884">
        <v>0.24685532705332791</v>
      </c>
      <c r="H46" s="884">
        <v>4.8679603538735172</v>
      </c>
      <c r="I46" s="884">
        <v>0.76486138155473138</v>
      </c>
      <c r="J46" s="884">
        <v>2.4522086807284982</v>
      </c>
      <c r="K46" s="884">
        <v>1.650890291590287</v>
      </c>
      <c r="L46" s="1122"/>
      <c r="M46" s="865">
        <v>2014</v>
      </c>
      <c r="N46" s="1122">
        <v>12647.906000000001</v>
      </c>
      <c r="O46" s="884">
        <v>5.9141522799403248</v>
      </c>
      <c r="P46" s="884">
        <v>2.4522086807284982</v>
      </c>
      <c r="Q46" s="884">
        <v>1.3912646396433933E-2</v>
      </c>
      <c r="R46" s="884">
        <v>2.1244116665778408</v>
      </c>
      <c r="S46" s="884">
        <v>0.31317694505609994</v>
      </c>
      <c r="T46" s="884">
        <v>2.7215571306159373E-2</v>
      </c>
      <c r="U46" s="884">
        <v>0.28596137374994046</v>
      </c>
      <c r="V46" s="884">
        <v>7.074226981237593E-4</v>
      </c>
    </row>
    <row r="47" spans="1:22">
      <c r="A47" s="865">
        <v>2015</v>
      </c>
      <c r="B47" s="1122">
        <v>12767.540999999999</v>
      </c>
      <c r="C47" s="884">
        <v>6.0280491543335586</v>
      </c>
      <c r="D47" s="884">
        <v>1.1166731963715968</v>
      </c>
      <c r="E47" s="884">
        <v>0.61858079629694207</v>
      </c>
      <c r="F47" s="884">
        <v>0.23834081466221207</v>
      </c>
      <c r="G47" s="884">
        <v>0.25975158541244281</v>
      </c>
      <c r="H47" s="884">
        <v>4.9113759579619618</v>
      </c>
      <c r="I47" s="884">
        <v>0.74229176529201568</v>
      </c>
      <c r="J47" s="884">
        <v>2.5287698417660907</v>
      </c>
      <c r="K47" s="884">
        <v>1.640314350903856</v>
      </c>
      <c r="L47" s="1122"/>
      <c r="M47" s="865">
        <v>2015</v>
      </c>
      <c r="N47" s="1122">
        <v>12767.540999999999</v>
      </c>
      <c r="O47" s="884">
        <v>6.0280491543335586</v>
      </c>
      <c r="P47" s="884">
        <v>2.5287698417660907</v>
      </c>
      <c r="Q47" s="884">
        <v>1.4218835572933882E-2</v>
      </c>
      <c r="R47" s="884">
        <v>2.1075733673425856</v>
      </c>
      <c r="S47" s="884">
        <v>0.40627835185518063</v>
      </c>
      <c r="T47" s="884">
        <v>3.5025860694266109E-2</v>
      </c>
      <c r="U47" s="884">
        <v>0.37125249116091463</v>
      </c>
      <c r="V47" s="884">
        <v>6.9928699539019076E-4</v>
      </c>
    </row>
    <row r="48" spans="1:22">
      <c r="A48" s="865">
        <v>2016</v>
      </c>
      <c r="B48" s="1122">
        <v>12887.133</v>
      </c>
      <c r="C48" s="884">
        <v>6.1106719371301272</v>
      </c>
      <c r="D48" s="884">
        <v>1.1029415307370354</v>
      </c>
      <c r="E48" s="884">
        <v>0.59166896926550161</v>
      </c>
      <c r="F48" s="884">
        <v>0.24374485200581603</v>
      </c>
      <c r="G48" s="884">
        <v>0.26752770946571802</v>
      </c>
      <c r="H48" s="884">
        <v>5.0077304063930921</v>
      </c>
      <c r="I48" s="884">
        <v>0.76443484131016837</v>
      </c>
      <c r="J48" s="884">
        <v>2.5692242730715114</v>
      </c>
      <c r="K48" s="884">
        <v>1.6740712920114134</v>
      </c>
      <c r="L48" s="1122"/>
      <c r="M48" s="865">
        <v>2016</v>
      </c>
      <c r="N48" s="1122">
        <v>12887.133</v>
      </c>
      <c r="O48" s="884">
        <v>6.1106719371301272</v>
      </c>
      <c r="P48" s="884">
        <v>2.5692242730715114</v>
      </c>
      <c r="Q48" s="884">
        <v>1.3864849812769088E-2</v>
      </c>
      <c r="R48" s="884">
        <v>2.1260670384416445</v>
      </c>
      <c r="S48" s="884">
        <v>0.42859914232645974</v>
      </c>
      <c r="T48" s="884">
        <v>3.4820329550028777E-2</v>
      </c>
      <c r="U48" s="884">
        <v>0.39377881277643095</v>
      </c>
      <c r="V48" s="884">
        <v>6.9324249063845462E-4</v>
      </c>
    </row>
    <row r="49" spans="1:22" s="851" customFormat="1">
      <c r="A49" s="865">
        <v>2017</v>
      </c>
      <c r="B49" s="1122">
        <v>12963.977999999999</v>
      </c>
      <c r="C49" s="884">
        <v>6.0623431653949096</v>
      </c>
      <c r="D49" s="884">
        <v>1.0400755678630198</v>
      </c>
      <c r="E49" s="884">
        <v>0.58783509315546079</v>
      </c>
      <c r="F49" s="884">
        <v>0.24070450477847197</v>
      </c>
      <c r="G49" s="884">
        <v>0.21153596992908721</v>
      </c>
      <c r="H49" s="884">
        <v>5.0222675975318891</v>
      </c>
      <c r="I49" s="884">
        <v>0.77758035221940036</v>
      </c>
      <c r="J49" s="884">
        <v>2.5872789511859455</v>
      </c>
      <c r="K49" s="884">
        <v>1.6574082941265436</v>
      </c>
      <c r="L49" s="1122"/>
      <c r="M49" s="865">
        <v>2017</v>
      </c>
      <c r="N49" s="1122">
        <v>12963.977999999999</v>
      </c>
      <c r="O49" s="884">
        <v>6.0623431653949096</v>
      </c>
      <c r="P49" s="884">
        <v>2.5872789511859455</v>
      </c>
      <c r="Q49" s="884">
        <v>1.4004643170256402E-2</v>
      </c>
      <c r="R49" s="884">
        <v>2.1467927120532222</v>
      </c>
      <c r="S49" s="884">
        <v>0.42579284301966713</v>
      </c>
      <c r="T49" s="884">
        <v>3.2292063026699985E-2</v>
      </c>
      <c r="U49" s="884">
        <v>0.3935116522537031</v>
      </c>
      <c r="V49" s="884">
        <v>6.8875294279949521E-4</v>
      </c>
    </row>
    <row r="50" spans="1:22" s="940" customFormat="1">
      <c r="A50" s="865">
        <v>2018</v>
      </c>
      <c r="B50" s="983">
        <v>13036.963</v>
      </c>
      <c r="C50" s="884">
        <v>5.947470690835587</v>
      </c>
      <c r="D50" s="884">
        <v>1.0161140663221031</v>
      </c>
      <c r="E50" s="884">
        <v>0.43779079737643195</v>
      </c>
      <c r="F50" s="884">
        <v>0.24572623479634673</v>
      </c>
      <c r="G50" s="884">
        <v>0.33259703414932451</v>
      </c>
      <c r="H50" s="884">
        <v>4.9313566245134846</v>
      </c>
      <c r="I50" s="884">
        <v>0.80635619669869962</v>
      </c>
      <c r="J50" s="884">
        <v>2.5167048452572849</v>
      </c>
      <c r="K50" s="884">
        <v>1.6082955825575003</v>
      </c>
      <c r="L50" s="954"/>
      <c r="M50" s="865">
        <v>2018</v>
      </c>
      <c r="N50" s="954">
        <v>13036.963</v>
      </c>
      <c r="O50" s="884">
        <v>5.947470690835587</v>
      </c>
      <c r="P50" s="884">
        <v>2.5167048452572849</v>
      </c>
      <c r="Q50" s="884">
        <v>1.34018883369664E-2</v>
      </c>
      <c r="R50" s="884">
        <v>2.0672461401459028</v>
      </c>
      <c r="S50" s="884">
        <v>0.43521025366956301</v>
      </c>
      <c r="T50" s="884">
        <v>3.1780524615644935E-2</v>
      </c>
      <c r="U50" s="884">
        <v>0.40343069984201618</v>
      </c>
      <c r="V50" s="884">
        <v>8.4656310485286515E-4</v>
      </c>
    </row>
    <row r="51" spans="1:22" s="940" customFormat="1">
      <c r="A51" s="865">
        <v>2019</v>
      </c>
      <c r="B51" s="1015">
        <v>13100.728999999999</v>
      </c>
      <c r="C51" s="884">
        <v>6.0298933498996163</v>
      </c>
      <c r="D51" s="884">
        <v>0.89242709536258336</v>
      </c>
      <c r="E51" s="884">
        <v>0.41170288402221916</v>
      </c>
      <c r="F51" s="884">
        <v>0.2163223516462828</v>
      </c>
      <c r="G51" s="884">
        <v>0.26440185969408142</v>
      </c>
      <c r="H51" s="884">
        <v>5.1374662545370331</v>
      </c>
      <c r="I51" s="884">
        <v>0.79447170778653808</v>
      </c>
      <c r="J51" s="884">
        <v>2.5424106313687691</v>
      </c>
      <c r="K51" s="884">
        <v>1.8005839153817262</v>
      </c>
      <c r="L51" s="1015"/>
      <c r="M51" s="865">
        <v>2019</v>
      </c>
      <c r="N51" s="1015">
        <v>13100.728999999999</v>
      </c>
      <c r="O51" s="884">
        <v>6.0298933498996163</v>
      </c>
      <c r="P51" s="884">
        <v>2.5424106313687691</v>
      </c>
      <c r="Q51" s="884">
        <v>1.3586701381274281E-2</v>
      </c>
      <c r="R51" s="884">
        <v>2.0773089349975549</v>
      </c>
      <c r="S51" s="884">
        <v>0.45048810701675107</v>
      </c>
      <c r="T51" s="884">
        <v>3.7183860985030653E-2</v>
      </c>
      <c r="U51" s="884">
        <v>0.41330424603172045</v>
      </c>
      <c r="V51" s="884">
        <v>1.0268879731892783E-3</v>
      </c>
    </row>
    <row r="52" spans="1:22" s="1132" customFormat="1" ht="15" customHeight="1">
      <c r="A52" s="865">
        <v>2020</v>
      </c>
      <c r="B52" s="1122">
        <v>13132.46</v>
      </c>
      <c r="C52" s="884">
        <v>5.4653808194067528</v>
      </c>
      <c r="D52" s="884">
        <v>0.93297733763605384</v>
      </c>
      <c r="E52" s="884">
        <v>0.35654605048358234</v>
      </c>
      <c r="F52" s="884">
        <v>0.30577301831454057</v>
      </c>
      <c r="G52" s="884">
        <v>0.27065826883793093</v>
      </c>
      <c r="H52" s="884">
        <v>4.5324034817706984</v>
      </c>
      <c r="I52" s="884">
        <v>0.70497013234583716</v>
      </c>
      <c r="J52" s="884">
        <v>2.0101257231151988</v>
      </c>
      <c r="K52" s="884">
        <v>1.8173076263096632</v>
      </c>
      <c r="L52" s="1122"/>
      <c r="M52" s="865">
        <v>2020</v>
      </c>
      <c r="N52" s="1122">
        <v>13132.46</v>
      </c>
      <c r="O52" s="884">
        <v>5.4653808194067528</v>
      </c>
      <c r="P52" s="884">
        <v>2.0101257231151988</v>
      </c>
      <c r="Q52" s="884">
        <v>1.2740406232139253E-2</v>
      </c>
      <c r="R52" s="884">
        <v>1.8578205999028492</v>
      </c>
      <c r="S52" s="884">
        <v>0.13876199305977513</v>
      </c>
      <c r="T52" s="884">
        <v>1.3210343705328411E-2</v>
      </c>
      <c r="U52" s="884">
        <v>0.12555164935444671</v>
      </c>
      <c r="V52" s="884">
        <v>8.027239204354261E-4</v>
      </c>
    </row>
    <row r="53" spans="1:22" s="1132" customFormat="1" ht="15" customHeight="1">
      <c r="A53" s="865">
        <v>2021</v>
      </c>
      <c r="B53" s="1122">
        <v>13158.585999999999</v>
      </c>
      <c r="C53" s="884">
        <v>5.447232372791043</v>
      </c>
      <c r="D53" s="884">
        <v>1.0508806489303912</v>
      </c>
      <c r="E53" s="884">
        <v>0.51253304915564901</v>
      </c>
      <c r="F53" s="884">
        <v>0.25724560281156977</v>
      </c>
      <c r="G53" s="884">
        <v>0.28110199696317228</v>
      </c>
      <c r="H53" s="884">
        <v>4.3963517238606524</v>
      </c>
      <c r="I53" s="884">
        <v>0.75803712954596569</v>
      </c>
      <c r="J53" s="884">
        <v>2.0166564092755155</v>
      </c>
      <c r="K53" s="884">
        <v>1.6216581850391716</v>
      </c>
      <c r="L53" s="1122"/>
      <c r="M53" s="865">
        <v>2021</v>
      </c>
      <c r="N53" s="1122">
        <v>13158.585999999999</v>
      </c>
      <c r="O53" s="884">
        <v>5.447232372791043</v>
      </c>
      <c r="P53" s="884">
        <v>2.0166564092755155</v>
      </c>
      <c r="Q53" s="884">
        <v>1.2675047596806386E-2</v>
      </c>
      <c r="R53" s="884">
        <v>1.8743775274607288</v>
      </c>
      <c r="S53" s="884">
        <v>0.12880402596721802</v>
      </c>
      <c r="T53" s="884">
        <v>6.2516914495327654E-3</v>
      </c>
      <c r="U53" s="884">
        <v>0.12255233451768525</v>
      </c>
      <c r="V53" s="884">
        <v>7.9980825076259141E-4</v>
      </c>
    </row>
    <row r="54" spans="1:22" s="1293" customFormat="1" ht="15" customHeight="1">
      <c r="A54" s="865">
        <v>2022</v>
      </c>
      <c r="B54" s="1122">
        <v>13273.191000000001</v>
      </c>
      <c r="C54" s="884">
        <v>5.4048529907560017</v>
      </c>
      <c r="D54" s="884">
        <v>0.95947490551909875</v>
      </c>
      <c r="E54" s="884">
        <v>0.49370965064801925</v>
      </c>
      <c r="F54" s="884">
        <v>0.20058713252253027</v>
      </c>
      <c r="G54" s="884">
        <v>0.26517812234854943</v>
      </c>
      <c r="H54" s="884">
        <v>4.4453780852369027</v>
      </c>
      <c r="I54" s="884">
        <v>0.71582674374285571</v>
      </c>
      <c r="J54" s="884">
        <v>2.1729710537316032</v>
      </c>
      <c r="K54" s="884">
        <v>1.5565802877624448</v>
      </c>
      <c r="L54" s="1122"/>
      <c r="M54" s="865">
        <v>2022</v>
      </c>
      <c r="N54" s="1122">
        <v>13273.191000000001</v>
      </c>
      <c r="O54" s="884">
        <v>5.4048529907560017</v>
      </c>
      <c r="P54" s="884">
        <v>2.1729710537316032</v>
      </c>
      <c r="Q54" s="884">
        <v>1.2434253047133331E-2</v>
      </c>
      <c r="R54" s="884">
        <v>1.8713137582601629</v>
      </c>
      <c r="S54" s="884">
        <v>0.28848563888121015</v>
      </c>
      <c r="T54" s="884">
        <v>1.1937549538967241E-2</v>
      </c>
      <c r="U54" s="884">
        <v>0.27654807650699798</v>
      </c>
      <c r="V54" s="884">
        <v>7.3740354309707824E-4</v>
      </c>
    </row>
    <row r="55" spans="1:22" ht="15" customHeight="1">
      <c r="A55" s="99" t="s">
        <v>160</v>
      </c>
      <c r="B55" s="99"/>
      <c r="E55" s="884"/>
      <c r="M55" s="99" t="s">
        <v>160</v>
      </c>
      <c r="T55" s="884"/>
    </row>
    <row r="56" spans="1:22" s="818" customFormat="1" ht="15.75" customHeight="1">
      <c r="A56" s="900" t="s">
        <v>794</v>
      </c>
      <c r="B56" s="635"/>
      <c r="C56" s="803"/>
      <c r="D56" s="803"/>
      <c r="E56" s="803"/>
      <c r="F56" s="803"/>
      <c r="L56" s="793"/>
      <c r="M56" s="900" t="s">
        <v>795</v>
      </c>
      <c r="N56" s="635"/>
      <c r="O56" s="803"/>
      <c r="P56" s="803"/>
      <c r="Q56" s="803"/>
      <c r="R56" s="803"/>
    </row>
    <row r="57" spans="1:22" s="818" customFormat="1" ht="15.75" customHeight="1">
      <c r="A57" s="902" t="s">
        <v>650</v>
      </c>
      <c r="B57" s="99"/>
      <c r="L57" s="793"/>
      <c r="M57" s="901"/>
    </row>
    <row r="58" spans="1:22" ht="15.75" customHeight="1">
      <c r="A58" s="902" t="s">
        <v>651</v>
      </c>
      <c r="B58" s="726"/>
    </row>
    <row r="59" spans="1:22">
      <c r="A59" s="902" t="s">
        <v>652</v>
      </c>
      <c r="B59" s="726"/>
    </row>
    <row r="60" spans="1:22" ht="15.75" customHeight="1">
      <c r="A60" s="902"/>
      <c r="B60" s="726"/>
    </row>
    <row r="61" spans="1:22" ht="15.75" customHeight="1"/>
  </sheetData>
  <mergeCells count="42">
    <mergeCell ref="Q38:Q40"/>
    <mergeCell ref="R38:R40"/>
    <mergeCell ref="S38:S40"/>
    <mergeCell ref="V38:V40"/>
    <mergeCell ref="T39:T40"/>
    <mergeCell ref="U39:U40"/>
    <mergeCell ref="O36:O40"/>
    <mergeCell ref="D37:D40"/>
    <mergeCell ref="H37:H40"/>
    <mergeCell ref="P37:P40"/>
    <mergeCell ref="E38:E40"/>
    <mergeCell ref="F38:F40"/>
    <mergeCell ref="G38:G40"/>
    <mergeCell ref="I38:I40"/>
    <mergeCell ref="J38:J40"/>
    <mergeCell ref="K38:K40"/>
    <mergeCell ref="A36:A41"/>
    <mergeCell ref="B36:B40"/>
    <mergeCell ref="C36:C40"/>
    <mergeCell ref="M36:M41"/>
    <mergeCell ref="N36:N40"/>
    <mergeCell ref="S5:S7"/>
    <mergeCell ref="V5:V7"/>
    <mergeCell ref="T6:T7"/>
    <mergeCell ref="U6:U7"/>
    <mergeCell ref="B3:B7"/>
    <mergeCell ref="N3:N7"/>
    <mergeCell ref="R5:R7"/>
    <mergeCell ref="Q5:Q7"/>
    <mergeCell ref="P4:P7"/>
    <mergeCell ref="A3:A8"/>
    <mergeCell ref="C3:C7"/>
    <mergeCell ref="M3:M8"/>
    <mergeCell ref="O3:O7"/>
    <mergeCell ref="D4:D7"/>
    <mergeCell ref="H4:H7"/>
    <mergeCell ref="E5:E7"/>
    <mergeCell ref="F5:F7"/>
    <mergeCell ref="G5:G7"/>
    <mergeCell ref="I5:I7"/>
    <mergeCell ref="J5:J7"/>
    <mergeCell ref="K5:K7"/>
  </mergeCells>
  <conditionalFormatting sqref="A29:B33">
    <cfRule type="cellIs" dxfId="138" priority="1" stopIfTrue="1" operator="equal">
      <formula>0</formula>
    </cfRule>
  </conditionalFormatting>
  <conditionalFormatting sqref="A9:L28 A42:B60">
    <cfRule type="cellIs" dxfId="137" priority="7" stopIfTrue="1" operator="equal">
      <formula>0</formula>
    </cfRule>
  </conditionalFormatting>
  <conditionalFormatting sqref="C42:K53 C54:D54 F54:K54 E54:E55">
    <cfRule type="cellIs" dxfId="136" priority="29" stopIfTrue="1" operator="equal">
      <formula>0</formula>
    </cfRule>
  </conditionalFormatting>
  <conditionalFormatting sqref="L42:L54">
    <cfRule type="cellIs" dxfId="135" priority="35" stopIfTrue="1" operator="equal">
      <formula>0</formula>
    </cfRule>
  </conditionalFormatting>
  <conditionalFormatting sqref="M9:M29 M31">
    <cfRule type="cellIs" dxfId="134" priority="5" stopIfTrue="1" operator="equal">
      <formula>0</formula>
    </cfRule>
  </conditionalFormatting>
  <conditionalFormatting sqref="M42:M55 M57">
    <cfRule type="cellIs" dxfId="133" priority="11" stopIfTrue="1" operator="equal">
      <formula>0</formula>
    </cfRule>
  </conditionalFormatting>
  <conditionalFormatting sqref="M30:N30">
    <cfRule type="cellIs" dxfId="132" priority="2" stopIfTrue="1" operator="equal">
      <formula>0</formula>
    </cfRule>
  </conditionalFormatting>
  <conditionalFormatting sqref="M56:N56">
    <cfRule type="cellIs" dxfId="131" priority="3" stopIfTrue="1" operator="equal">
      <formula>0</formula>
    </cfRule>
  </conditionalFormatting>
  <conditionalFormatting sqref="N42:N54">
    <cfRule type="cellIs" dxfId="130" priority="9" stopIfTrue="1" operator="equal">
      <formula>0</formula>
    </cfRule>
  </conditionalFormatting>
  <conditionalFormatting sqref="N9:V28 O42:V51 O52:S54 U52:V54 T52:T55">
    <cfRule type="cellIs" dxfId="129" priority="8" stopIfTrue="1" operator="equal">
      <formula>0</formula>
    </cfRule>
  </conditionalFormatting>
  <conditionalFormatting sqref="T29">
    <cfRule type="cellIs" dxfId="128" priority="4"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1" manualBreakCount="1">
    <brk id="33" max="16383" man="1"/>
  </rowBreaks>
  <colBreaks count="1" manualBreakCount="1">
    <brk id="12"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54">
    <tabColor theme="5" tint="0.39997558519241921"/>
  </sheetPr>
  <dimension ref="A1:O59"/>
  <sheetViews>
    <sheetView view="pageBreakPreview" zoomScaleNormal="100" zoomScaleSheetLayoutView="100" workbookViewId="0"/>
  </sheetViews>
  <sheetFormatPr baseColWidth="10" defaultColWidth="11.453125" defaultRowHeight="15.75" customHeight="1"/>
  <cols>
    <col min="1" max="1" width="45.7265625" style="481" customWidth="1"/>
    <col min="2" max="5" width="20" style="481" customWidth="1"/>
    <col min="6" max="6" width="2.81640625" style="481" customWidth="1"/>
    <col min="7" max="9" width="11.453125" style="481"/>
    <col min="10" max="10" width="15.453125" style="481" bestFit="1" customWidth="1"/>
    <col min="11" max="16384" width="11.453125" style="481"/>
  </cols>
  <sheetData>
    <row r="1" spans="1:13" ht="15.75" customHeight="1">
      <c r="A1" s="520" t="s">
        <v>756</v>
      </c>
      <c r="B1" s="521"/>
      <c r="C1" s="521"/>
      <c r="D1" s="702"/>
      <c r="E1" s="521"/>
      <c r="H1" s="951"/>
      <c r="I1" s="951"/>
    </row>
    <row r="2" spans="1:13" ht="15.75" customHeight="1">
      <c r="A2" s="522"/>
      <c r="B2" s="523"/>
      <c r="C2" s="523"/>
      <c r="D2" s="523"/>
      <c r="E2" s="524"/>
      <c r="H2" s="951"/>
      <c r="I2" s="951"/>
    </row>
    <row r="3" spans="1:13" ht="31.5" customHeight="1">
      <c r="A3" s="569"/>
      <c r="B3" s="550">
        <v>2020</v>
      </c>
      <c r="C3" s="497">
        <v>2021</v>
      </c>
      <c r="D3" s="400">
        <v>2022</v>
      </c>
      <c r="E3" s="274" t="s">
        <v>757</v>
      </c>
      <c r="F3" s="525"/>
    </row>
    <row r="4" spans="1:13" ht="15.75" customHeight="1">
      <c r="A4" s="570"/>
      <c r="B4" s="320" t="s">
        <v>77</v>
      </c>
      <c r="C4" s="274"/>
      <c r="D4" s="321"/>
      <c r="E4" s="331" t="s">
        <v>5</v>
      </c>
      <c r="F4" s="525"/>
    </row>
    <row r="5" spans="1:13" ht="15.75" customHeight="1">
      <c r="A5" s="441" t="s">
        <v>76</v>
      </c>
      <c r="B5" s="671"/>
      <c r="C5" s="316"/>
      <c r="D5" s="317"/>
      <c r="E5" s="317"/>
      <c r="F5" s="525"/>
    </row>
    <row r="6" spans="1:13" ht="15.75" customHeight="1">
      <c r="A6" s="388" t="s">
        <v>75</v>
      </c>
      <c r="B6" s="1125">
        <v>74947.933456506726</v>
      </c>
      <c r="C6" s="1125">
        <v>80112.076537945468</v>
      </c>
      <c r="D6" s="963">
        <v>68524.408402139132</v>
      </c>
      <c r="E6" s="718">
        <v>-14.464321281595769</v>
      </c>
      <c r="F6" s="526"/>
      <c r="G6" s="527"/>
      <c r="H6" s="861"/>
      <c r="I6" s="861"/>
      <c r="J6" s="861"/>
      <c r="K6" s="1292"/>
      <c r="L6" s="1289"/>
      <c r="M6" s="861"/>
    </row>
    <row r="7" spans="1:13" ht="15.75" customHeight="1">
      <c r="A7" s="672" t="s">
        <v>269</v>
      </c>
      <c r="B7" s="1122">
        <v>1828.2940000000001</v>
      </c>
      <c r="C7" s="1122">
        <v>2547.6669999999999</v>
      </c>
      <c r="D7" s="983">
        <v>2812.0230000000001</v>
      </c>
      <c r="E7" s="717">
        <v>10.376395345231549</v>
      </c>
      <c r="F7" s="526"/>
      <c r="H7" s="861"/>
      <c r="I7" s="861"/>
      <c r="J7" s="861"/>
      <c r="K7" s="861"/>
      <c r="L7" s="1289"/>
      <c r="M7" s="861"/>
    </row>
    <row r="8" spans="1:13" ht="15.75" customHeight="1">
      <c r="A8" s="672" t="s">
        <v>348</v>
      </c>
      <c r="B8" s="1122">
        <v>1656.9390000000001</v>
      </c>
      <c r="C8" s="1122">
        <v>2339.9250000000002</v>
      </c>
      <c r="D8" s="1122">
        <v>2615.9940000000001</v>
      </c>
      <c r="E8" s="717">
        <v>11.798198660213465</v>
      </c>
      <c r="F8" s="526"/>
      <c r="H8" s="861"/>
      <c r="I8" s="861"/>
      <c r="J8" s="861"/>
      <c r="K8" s="861"/>
      <c r="L8" s="1289"/>
      <c r="M8" s="861"/>
    </row>
    <row r="9" spans="1:13" ht="15.75" customHeight="1">
      <c r="A9" s="672" t="s">
        <v>349</v>
      </c>
      <c r="B9" s="1122">
        <v>171.35499999999999</v>
      </c>
      <c r="C9" s="1122">
        <v>207.74199999999999</v>
      </c>
      <c r="D9" s="1122">
        <v>196.029</v>
      </c>
      <c r="E9" s="717">
        <v>-5.6382435906075781</v>
      </c>
      <c r="F9" s="526"/>
      <c r="H9" s="861"/>
      <c r="I9" s="861"/>
      <c r="J9" s="861"/>
      <c r="K9" s="861"/>
      <c r="L9" s="1289"/>
      <c r="M9" s="861"/>
    </row>
    <row r="10" spans="1:13" ht="15.75" customHeight="1">
      <c r="A10" s="672" t="s">
        <v>545</v>
      </c>
      <c r="B10" s="1122">
        <v>193.47402323301631</v>
      </c>
      <c r="C10" s="1122">
        <v>218.82599999999999</v>
      </c>
      <c r="D10" s="983">
        <v>278.858</v>
      </c>
      <c r="E10" s="717">
        <v>27.433668759653795</v>
      </c>
      <c r="F10" s="526"/>
      <c r="H10" s="861"/>
      <c r="I10" s="861"/>
      <c r="J10" s="861"/>
      <c r="K10" s="861"/>
      <c r="L10" s="1289"/>
      <c r="M10" s="861"/>
    </row>
    <row r="11" spans="1:13" ht="15.75" customHeight="1">
      <c r="A11" s="672" t="s">
        <v>348</v>
      </c>
      <c r="B11" s="1122">
        <v>160.99202323301631</v>
      </c>
      <c r="C11" s="1122">
        <v>193.441</v>
      </c>
      <c r="D11" s="983">
        <v>254.45500000000001</v>
      </c>
      <c r="E11" s="717">
        <v>31.541400220222194</v>
      </c>
      <c r="F11" s="526"/>
      <c r="H11" s="861"/>
      <c r="I11" s="861"/>
      <c r="J11" s="861"/>
      <c r="K11" s="861"/>
      <c r="L11" s="1289"/>
      <c r="M11" s="861"/>
    </row>
    <row r="12" spans="1:13" ht="15.75" customHeight="1">
      <c r="A12" s="672" t="s">
        <v>349</v>
      </c>
      <c r="B12" s="1122">
        <v>32.481999999999999</v>
      </c>
      <c r="C12" s="1122">
        <v>25.385000000000002</v>
      </c>
      <c r="D12" s="983">
        <v>24.402999999999999</v>
      </c>
      <c r="E12" s="717">
        <v>-3.8684262359661323</v>
      </c>
      <c r="F12" s="526"/>
      <c r="H12" s="861"/>
      <c r="I12" s="861"/>
      <c r="J12" s="861"/>
      <c r="K12" s="861"/>
      <c r="L12" s="1289"/>
      <c r="M12" s="861"/>
    </row>
    <row r="13" spans="1:13" ht="15.75" customHeight="1">
      <c r="A13" s="672" t="s">
        <v>347</v>
      </c>
      <c r="B13" s="1122">
        <v>12035.541785235724</v>
      </c>
      <c r="C13" s="1122">
        <v>14237.370258740235</v>
      </c>
      <c r="D13" s="983">
        <v>11599.040766951235</v>
      </c>
      <c r="E13" s="717">
        <v>-18.531016921255844</v>
      </c>
      <c r="F13" s="526"/>
      <c r="H13" s="861"/>
      <c r="I13" s="861"/>
      <c r="J13" s="861"/>
      <c r="K13" s="861"/>
      <c r="L13" s="1289"/>
      <c r="M13" s="861"/>
    </row>
    <row r="14" spans="1:13" ht="15.75" customHeight="1">
      <c r="A14" s="672" t="s">
        <v>348</v>
      </c>
      <c r="B14" s="1122">
        <v>8457.1917852357237</v>
      </c>
      <c r="C14" s="1122">
        <v>10520.694258740235</v>
      </c>
      <c r="D14" s="983">
        <v>8235.7497669512359</v>
      </c>
      <c r="E14" s="717">
        <v>-21.718571375560554</v>
      </c>
      <c r="F14" s="526"/>
      <c r="H14" s="861"/>
      <c r="I14" s="861"/>
      <c r="J14" s="861"/>
      <c r="K14" s="861"/>
      <c r="L14" s="1289"/>
      <c r="M14" s="861"/>
    </row>
    <row r="15" spans="1:13" ht="15.75" customHeight="1">
      <c r="A15" s="672" t="s">
        <v>349</v>
      </c>
      <c r="B15" s="1122">
        <v>3578.35</v>
      </c>
      <c r="C15" s="1122">
        <v>3716.6759999999999</v>
      </c>
      <c r="D15" s="983">
        <v>3363.2910000000002</v>
      </c>
      <c r="E15" s="717">
        <v>-9.5080927151034889</v>
      </c>
      <c r="F15" s="526"/>
      <c r="H15" s="861"/>
      <c r="I15" s="861"/>
      <c r="J15" s="861"/>
      <c r="K15" s="861"/>
      <c r="L15" s="1289"/>
      <c r="M15" s="861"/>
    </row>
    <row r="16" spans="1:13" ht="15.75" customHeight="1">
      <c r="A16" s="672" t="s">
        <v>270</v>
      </c>
      <c r="B16" s="1122">
        <v>20820.789000000001</v>
      </c>
      <c r="C16" s="1122">
        <v>23496.873</v>
      </c>
      <c r="D16" s="983">
        <v>12273.569</v>
      </c>
      <c r="E16" s="717">
        <v>-47.765096232166727</v>
      </c>
      <c r="F16" s="526"/>
      <c r="H16" s="861"/>
      <c r="I16" s="861"/>
      <c r="J16" s="861"/>
      <c r="K16" s="861"/>
      <c r="L16" s="1289"/>
      <c r="M16" s="861"/>
    </row>
    <row r="17" spans="1:13" ht="15.75" customHeight="1">
      <c r="A17" s="672" t="s">
        <v>577</v>
      </c>
      <c r="B17" s="1122">
        <v>38870.667018038002</v>
      </c>
      <c r="C17" s="1122">
        <v>38410.795459205234</v>
      </c>
      <c r="D17" s="983">
        <v>40208.971378289716</v>
      </c>
      <c r="E17" s="717">
        <v>4.681433689636191</v>
      </c>
      <c r="F17" s="526"/>
      <c r="H17" s="861"/>
      <c r="I17" s="861"/>
      <c r="J17" s="861"/>
      <c r="K17" s="861"/>
      <c r="L17" s="1289"/>
      <c r="M17" s="861"/>
    </row>
    <row r="18" spans="1:13" ht="15.75" customHeight="1">
      <c r="A18" s="672" t="s">
        <v>348</v>
      </c>
      <c r="B18" s="1122">
        <v>38135.690018038003</v>
      </c>
      <c r="C18" s="1122">
        <v>37667.524459205233</v>
      </c>
      <c r="D18" s="983">
        <v>39459.267378289718</v>
      </c>
      <c r="E18" s="717">
        <v>4.7567312819428382</v>
      </c>
      <c r="F18" s="526"/>
      <c r="H18" s="861"/>
      <c r="I18" s="861"/>
      <c r="J18" s="861"/>
      <c r="K18" s="861"/>
      <c r="L18" s="1289"/>
      <c r="M18" s="861"/>
    </row>
    <row r="19" spans="1:13" ht="15.75" customHeight="1">
      <c r="A19" s="672" t="s">
        <v>349</v>
      </c>
      <c r="B19" s="1122">
        <v>734.97699999999998</v>
      </c>
      <c r="C19" s="1122">
        <v>743.27099999999996</v>
      </c>
      <c r="D19" s="983">
        <v>749.70399999999995</v>
      </c>
      <c r="E19" s="717">
        <v>0.86549858665278112</v>
      </c>
      <c r="F19" s="526"/>
      <c r="H19" s="861"/>
      <c r="I19" s="861"/>
      <c r="J19" s="861"/>
      <c r="K19" s="861"/>
      <c r="L19" s="1289"/>
      <c r="M19" s="861"/>
    </row>
    <row r="20" spans="1:13" ht="15.75" customHeight="1">
      <c r="A20" s="672" t="s">
        <v>271</v>
      </c>
      <c r="B20" s="1122">
        <v>1199.16813</v>
      </c>
      <c r="C20" s="1122">
        <v>1200.5448200000001</v>
      </c>
      <c r="D20" s="983">
        <v>1351.9461700000002</v>
      </c>
      <c r="E20" s="717">
        <v>12.611053538176117</v>
      </c>
      <c r="F20" s="528"/>
      <c r="H20" s="861"/>
      <c r="I20" s="861"/>
      <c r="J20" s="861"/>
      <c r="K20" s="861"/>
      <c r="L20" s="1289"/>
      <c r="M20" s="861"/>
    </row>
    <row r="21" spans="1:13" ht="15.75" customHeight="1">
      <c r="A21" s="672" t="s">
        <v>348</v>
      </c>
      <c r="B21" s="1122">
        <v>999.31362999999999</v>
      </c>
      <c r="C21" s="1122">
        <v>212.69682</v>
      </c>
      <c r="D21" s="983">
        <v>1093.5136700000003</v>
      </c>
      <c r="E21" s="717">
        <v>414.11848564543669</v>
      </c>
      <c r="F21" s="528"/>
      <c r="H21" s="861"/>
      <c r="I21" s="861"/>
      <c r="J21" s="861"/>
      <c r="K21" s="861"/>
      <c r="L21" s="1289"/>
      <c r="M21" s="861"/>
    </row>
    <row r="22" spans="1:13" ht="15.75" customHeight="1">
      <c r="A22" s="672" t="s">
        <v>349</v>
      </c>
      <c r="B22" s="1122">
        <v>199.85450000000003</v>
      </c>
      <c r="C22" s="1122">
        <v>236.91399999999999</v>
      </c>
      <c r="D22" s="983">
        <v>258.4325</v>
      </c>
      <c r="E22" s="717">
        <v>9.0828317448525713</v>
      </c>
      <c r="F22" s="528"/>
      <c r="H22" s="861"/>
      <c r="I22" s="861"/>
      <c r="J22" s="861"/>
      <c r="K22" s="861"/>
      <c r="L22" s="1289"/>
      <c r="M22" s="861"/>
    </row>
    <row r="23" spans="1:13" ht="15.75" customHeight="1">
      <c r="A23" s="99" t="s">
        <v>160</v>
      </c>
      <c r="B23" s="1116"/>
      <c r="C23" s="13"/>
      <c r="D23" s="698"/>
      <c r="E23" s="698"/>
      <c r="F23" s="526"/>
      <c r="H23" s="861"/>
      <c r="I23" s="861"/>
      <c r="J23" s="861"/>
      <c r="K23" s="861"/>
      <c r="L23" s="1289"/>
      <c r="M23" s="861"/>
    </row>
    <row r="24" spans="1:13" ht="12.75" customHeight="1">
      <c r="A24" s="105" t="s">
        <v>346</v>
      </c>
      <c r="B24" s="318"/>
      <c r="C24" s="318"/>
      <c r="D24" s="90"/>
      <c r="E24" s="90"/>
      <c r="F24" s="526"/>
      <c r="H24" s="861"/>
      <c r="I24" s="861"/>
      <c r="J24" s="861"/>
      <c r="K24" s="861"/>
      <c r="L24" s="1289"/>
      <c r="M24" s="861"/>
    </row>
    <row r="25" spans="1:13" ht="15.75" customHeight="1">
      <c r="A25" s="105" t="s">
        <v>546</v>
      </c>
      <c r="B25" s="318"/>
      <c r="C25" s="318"/>
      <c r="D25" s="90"/>
      <c r="E25" s="90"/>
      <c r="F25" s="526"/>
      <c r="H25" s="861"/>
      <c r="I25" s="861"/>
      <c r="J25" s="861"/>
      <c r="K25" s="861"/>
      <c r="L25" s="1289"/>
      <c r="M25" s="861"/>
    </row>
    <row r="26" spans="1:13" ht="15.75" customHeight="1">
      <c r="A26" s="520" t="s">
        <v>756</v>
      </c>
      <c r="B26" s="509"/>
      <c r="C26" s="509"/>
      <c r="D26" s="1129"/>
      <c r="E26" s="509"/>
      <c r="F26" s="526"/>
      <c r="H26" s="861"/>
      <c r="I26" s="861"/>
      <c r="J26" s="861"/>
      <c r="K26" s="861"/>
      <c r="L26" s="1289"/>
      <c r="M26" s="861"/>
    </row>
    <row r="27" spans="1:13" ht="15.75" customHeight="1">
      <c r="A27" s="523"/>
      <c r="B27" s="104"/>
      <c r="C27" s="104"/>
      <c r="D27" s="104"/>
      <c r="E27" s="524"/>
      <c r="F27" s="526"/>
      <c r="H27" s="861"/>
      <c r="I27" s="861"/>
      <c r="J27" s="861"/>
      <c r="K27" s="861"/>
      <c r="L27" s="1289"/>
      <c r="M27" s="861"/>
    </row>
    <row r="28" spans="1:13" ht="31.5" customHeight="1">
      <c r="A28" s="571"/>
      <c r="B28" s="663">
        <v>2020</v>
      </c>
      <c r="C28" s="630">
        <v>2021</v>
      </c>
      <c r="D28" s="631">
        <v>2022</v>
      </c>
      <c r="E28" s="628" t="s">
        <v>757</v>
      </c>
      <c r="F28" s="526"/>
      <c r="G28" s="525"/>
      <c r="H28" s="861"/>
      <c r="I28" s="861"/>
      <c r="J28" s="861"/>
      <c r="K28" s="861"/>
      <c r="L28" s="1289"/>
      <c r="M28" s="861"/>
    </row>
    <row r="29" spans="1:13" ht="15.75" customHeight="1">
      <c r="A29" s="570"/>
      <c r="B29" s="627" t="s">
        <v>77</v>
      </c>
      <c r="C29" s="628"/>
      <c r="D29" s="632"/>
      <c r="E29" s="633" t="s">
        <v>5</v>
      </c>
      <c r="F29" s="526"/>
      <c r="G29" s="525"/>
      <c r="H29" s="861"/>
      <c r="I29" s="861"/>
      <c r="J29" s="861"/>
      <c r="K29" s="861"/>
      <c r="L29" s="1289"/>
      <c r="M29" s="861"/>
    </row>
    <row r="30" spans="1:13" ht="15.75" customHeight="1">
      <c r="A30" s="441" t="s">
        <v>76</v>
      </c>
      <c r="B30" s="730"/>
      <c r="C30" s="634"/>
      <c r="D30" s="634"/>
      <c r="E30" s="634"/>
      <c r="F30" s="526"/>
      <c r="H30" s="861"/>
      <c r="I30" s="861"/>
      <c r="J30" s="861"/>
      <c r="K30" s="861"/>
      <c r="L30" s="1289"/>
      <c r="M30" s="861"/>
    </row>
    <row r="31" spans="1:13" ht="15.75" customHeight="1">
      <c r="A31" s="388" t="s">
        <v>75</v>
      </c>
      <c r="B31" s="1125">
        <v>74947.933456506726</v>
      </c>
      <c r="C31" s="327">
        <v>80112.076537945468</v>
      </c>
      <c r="D31" s="963">
        <v>68524.408402139132</v>
      </c>
      <c r="E31" s="718">
        <v>-14.464321281595769</v>
      </c>
      <c r="F31" s="528"/>
      <c r="H31" s="861"/>
      <c r="I31" s="861"/>
      <c r="J31" s="861"/>
      <c r="K31" s="861"/>
      <c r="L31" s="1289"/>
      <c r="M31" s="861"/>
    </row>
    <row r="32" spans="1:13" ht="15.75" customHeight="1">
      <c r="A32" s="672" t="s">
        <v>74</v>
      </c>
      <c r="B32" s="1122">
        <v>8012.8617780008726</v>
      </c>
      <c r="C32" s="725">
        <v>5239.2254980167363</v>
      </c>
      <c r="D32" s="983">
        <v>15465.102820089876</v>
      </c>
      <c r="E32" s="735" t="s">
        <v>31</v>
      </c>
      <c r="F32" s="528"/>
      <c r="H32" s="861"/>
      <c r="I32" s="861"/>
      <c r="J32" s="861"/>
      <c r="K32" s="861"/>
      <c r="L32" s="1289"/>
      <c r="M32" s="861"/>
    </row>
    <row r="33" spans="1:15" ht="15.75" customHeight="1">
      <c r="A33" s="388" t="s">
        <v>352</v>
      </c>
      <c r="B33" s="1125">
        <v>82960.796234507623</v>
      </c>
      <c r="C33" s="327">
        <v>85351.301035962184</v>
      </c>
      <c r="D33" s="963">
        <v>83989.511222229004</v>
      </c>
      <c r="E33" s="718">
        <v>-1.5955114886408102</v>
      </c>
      <c r="F33" s="528"/>
      <c r="H33" s="861"/>
      <c r="I33" s="861"/>
      <c r="J33" s="861"/>
      <c r="K33" s="861"/>
      <c r="L33" s="1289"/>
      <c r="M33" s="861"/>
    </row>
    <row r="34" spans="1:15" ht="15.75" customHeight="1">
      <c r="A34" s="388"/>
      <c r="B34" s="966"/>
      <c r="C34" s="700"/>
      <c r="D34" s="966"/>
      <c r="E34" s="718"/>
      <c r="F34" s="528"/>
      <c r="H34" s="861"/>
      <c r="I34" s="861"/>
      <c r="J34" s="861"/>
      <c r="K34" s="861"/>
      <c r="L34" s="1289"/>
      <c r="M34" s="861"/>
    </row>
    <row r="35" spans="1:15" ht="15.75" customHeight="1">
      <c r="A35" s="731" t="s">
        <v>73</v>
      </c>
      <c r="B35" s="962"/>
      <c r="C35" s="699"/>
      <c r="D35" s="962"/>
      <c r="E35" s="699"/>
      <c r="F35" s="528"/>
      <c r="H35" s="861"/>
      <c r="I35" s="861"/>
      <c r="J35" s="861"/>
      <c r="K35" s="861"/>
      <c r="L35" s="1289"/>
      <c r="M35" s="861"/>
    </row>
    <row r="36" spans="1:15" ht="15.75" customHeight="1">
      <c r="A36" s="676" t="s">
        <v>67</v>
      </c>
      <c r="B36" s="1125">
        <v>76406.45836199999</v>
      </c>
      <c r="C36" s="327">
        <v>78498.519493</v>
      </c>
      <c r="D36" s="963">
        <v>78214.81242100001</v>
      </c>
      <c r="E36" s="718">
        <v>-0.36141709911521241</v>
      </c>
      <c r="F36" s="528"/>
      <c r="H36" s="861"/>
      <c r="I36" s="861"/>
      <c r="J36" s="861"/>
      <c r="K36" s="1281"/>
      <c r="L36" s="1324"/>
      <c r="M36" s="861"/>
      <c r="O36" s="1282"/>
    </row>
    <row r="37" spans="1:15" ht="15.75" customHeight="1">
      <c r="A37" s="672" t="s">
        <v>350</v>
      </c>
      <c r="B37" s="1122">
        <v>32531.156929999994</v>
      </c>
      <c r="C37" s="725">
        <v>34250.919810000007</v>
      </c>
      <c r="D37" s="983">
        <v>33064.258559999995</v>
      </c>
      <c r="E37" s="717">
        <v>-3.4646113347693235</v>
      </c>
      <c r="F37" s="528"/>
      <c r="H37" s="861"/>
      <c r="I37" s="861"/>
      <c r="J37" s="861"/>
      <c r="K37" s="861"/>
      <c r="L37" s="1289"/>
      <c r="M37" s="861"/>
    </row>
    <row r="38" spans="1:15" s="719" customFormat="1" ht="15.75" customHeight="1">
      <c r="A38" s="672" t="s">
        <v>351</v>
      </c>
      <c r="B38" s="1122">
        <v>2161.1908888888888</v>
      </c>
      <c r="C38" s="1122">
        <v>2205.1078888888887</v>
      </c>
      <c r="D38" s="1122">
        <v>2300.3128888888887</v>
      </c>
      <c r="E38" s="717">
        <v>4.3174758241861753</v>
      </c>
      <c r="F38" s="528"/>
      <c r="H38" s="861"/>
      <c r="I38" s="861"/>
      <c r="J38" s="861"/>
      <c r="K38" s="1290"/>
      <c r="L38" s="1289"/>
      <c r="M38" s="1003"/>
    </row>
    <row r="39" spans="1:15" ht="15.75" customHeight="1">
      <c r="A39" s="767" t="s">
        <v>597</v>
      </c>
      <c r="B39" s="1122">
        <v>41714.110543111106</v>
      </c>
      <c r="C39" s="756">
        <v>42042.491794111105</v>
      </c>
      <c r="D39" s="983">
        <v>42850.240972111125</v>
      </c>
      <c r="E39" s="717">
        <v>1.9212685631377384</v>
      </c>
      <c r="F39" s="528"/>
      <c r="G39" s="719"/>
      <c r="H39" s="861"/>
      <c r="I39" s="861"/>
      <c r="J39" s="861"/>
      <c r="K39" s="1290"/>
      <c r="L39" s="1289"/>
      <c r="M39" s="1003"/>
    </row>
    <row r="40" spans="1:15" ht="15.75" customHeight="1">
      <c r="A40" s="768" t="s">
        <v>598</v>
      </c>
      <c r="B40" s="1122">
        <v>19257.240444444444</v>
      </c>
      <c r="C40" s="1122">
        <v>22266.249222222221</v>
      </c>
      <c r="D40" s="983">
        <v>21225.270444444446</v>
      </c>
      <c r="E40" s="717">
        <v>-4.6751420384662463</v>
      </c>
      <c r="F40" s="528"/>
      <c r="H40" s="861"/>
      <c r="I40" s="861"/>
      <c r="J40" s="861"/>
      <c r="K40" s="861"/>
      <c r="L40" s="1289"/>
      <c r="M40" s="861"/>
    </row>
    <row r="41" spans="1:15" ht="15.75" customHeight="1">
      <c r="A41" s="767" t="s">
        <v>599</v>
      </c>
      <c r="B41" s="1122">
        <v>22456.870098666659</v>
      </c>
      <c r="C41" s="1122">
        <v>19776.242571888884</v>
      </c>
      <c r="D41" s="983">
        <v>21624.970527666679</v>
      </c>
      <c r="E41" s="717">
        <v>9.3482265352351899</v>
      </c>
      <c r="F41" s="528"/>
      <c r="J41" s="701"/>
      <c r="K41" s="701"/>
    </row>
    <row r="42" spans="1:15" ht="15.75" customHeight="1">
      <c r="A42" s="696" t="s">
        <v>72</v>
      </c>
      <c r="B42" s="1122">
        <v>3546.469257518143</v>
      </c>
      <c r="C42" s="725">
        <v>3591.7382643365322</v>
      </c>
      <c r="D42" s="983">
        <v>3096.4903382289986</v>
      </c>
      <c r="E42" s="717">
        <v>-13.788530501373158</v>
      </c>
      <c r="F42" s="528"/>
      <c r="J42" s="701"/>
      <c r="K42" s="701"/>
    </row>
    <row r="43" spans="1:15" ht="15.75" customHeight="1">
      <c r="A43" s="696" t="s">
        <v>71</v>
      </c>
      <c r="B43" s="1122"/>
      <c r="C43" s="725"/>
      <c r="D43" s="983"/>
      <c r="E43" s="717"/>
      <c r="F43" s="528"/>
      <c r="K43" s="1325"/>
    </row>
    <row r="44" spans="1:15" ht="15.75" customHeight="1">
      <c r="A44" s="696" t="s">
        <v>572</v>
      </c>
      <c r="B44" s="1122">
        <v>2655.7790149894745</v>
      </c>
      <c r="C44" s="725">
        <v>2924.5778864034392</v>
      </c>
      <c r="D44" s="983">
        <v>2236.2828829999999</v>
      </c>
      <c r="E44" s="717">
        <v>-23.53484947702605</v>
      </c>
      <c r="F44" s="528"/>
      <c r="K44" s="1325"/>
    </row>
    <row r="45" spans="1:15" s="701" customFormat="1" ht="15.75" customHeight="1">
      <c r="A45" s="993" t="s">
        <v>662</v>
      </c>
      <c r="B45" s="1122">
        <v>352.08960000000002</v>
      </c>
      <c r="C45" s="725">
        <v>336.46539222222231</v>
      </c>
      <c r="D45" s="983">
        <v>441.92558000000002</v>
      </c>
      <c r="E45" s="717">
        <v>31.343546829959074</v>
      </c>
      <c r="F45" s="528"/>
    </row>
    <row r="46" spans="1:15" ht="15.75" customHeight="1">
      <c r="A46" s="676" t="s">
        <v>65</v>
      </c>
      <c r="B46" s="1125">
        <v>82960.796234507608</v>
      </c>
      <c r="C46" s="327">
        <v>85351.301035962184</v>
      </c>
      <c r="D46" s="963">
        <v>83989.511222229004</v>
      </c>
      <c r="E46" s="718">
        <v>-1.5955114886408102</v>
      </c>
      <c r="F46" s="528"/>
      <c r="J46" s="701"/>
      <c r="K46" s="701"/>
      <c r="L46" s="1326"/>
    </row>
    <row r="47" spans="1:15" ht="15.75" customHeight="1">
      <c r="A47" s="99" t="s">
        <v>160</v>
      </c>
      <c r="B47" s="104"/>
      <c r="C47" s="104"/>
      <c r="D47" s="104"/>
      <c r="E47" s="104"/>
      <c r="F47" s="32"/>
    </row>
    <row r="48" spans="1:15" ht="15.75" customHeight="1">
      <c r="A48" s="105" t="s">
        <v>656</v>
      </c>
      <c r="B48" s="529"/>
      <c r="C48" s="529"/>
      <c r="D48" s="529"/>
      <c r="E48" s="529"/>
    </row>
    <row r="49" spans="1:5" s="861" customFormat="1" ht="15.75" customHeight="1">
      <c r="A49" s="105" t="s">
        <v>324</v>
      </c>
      <c r="B49" s="529"/>
      <c r="C49" s="529"/>
      <c r="D49" s="529"/>
      <c r="E49" s="529"/>
    </row>
    <row r="50" spans="1:5" ht="15.75" customHeight="1">
      <c r="A50" s="908" t="s">
        <v>731</v>
      </c>
      <c r="B50" s="529"/>
      <c r="C50" s="529"/>
      <c r="D50" s="529"/>
      <c r="E50" s="529"/>
    </row>
    <row r="51" spans="1:5" ht="15.75" customHeight="1">
      <c r="B51" s="529"/>
      <c r="C51" s="529"/>
      <c r="D51" s="529"/>
      <c r="E51" s="529"/>
    </row>
    <row r="52" spans="1:5" ht="15.75" customHeight="1">
      <c r="A52" s="530"/>
      <c r="B52" s="529"/>
      <c r="C52" s="529"/>
      <c r="D52" s="529"/>
      <c r="E52" s="529"/>
    </row>
    <row r="53" spans="1:5" ht="15.75" customHeight="1">
      <c r="A53" s="861"/>
      <c r="B53" s="861"/>
      <c r="C53" s="861"/>
      <c r="D53" s="861"/>
    </row>
    <row r="54" spans="1:5" ht="15.75" customHeight="1">
      <c r="A54" s="861"/>
      <c r="B54" s="861"/>
      <c r="C54" s="861"/>
      <c r="D54" s="951"/>
    </row>
    <row r="55" spans="1:5" ht="15.75" customHeight="1">
      <c r="A55" s="861"/>
      <c r="B55" s="861"/>
      <c r="C55" s="861"/>
      <c r="D55" s="861"/>
    </row>
    <row r="56" spans="1:5" ht="15.75" customHeight="1">
      <c r="A56" s="861"/>
      <c r="B56" s="861"/>
      <c r="C56" s="861"/>
      <c r="D56" s="861"/>
    </row>
    <row r="59" spans="1:5" ht="15.75" customHeight="1">
      <c r="C59" s="1162"/>
    </row>
  </sheetData>
  <conditionalFormatting sqref="A31:B46">
    <cfRule type="cellIs" dxfId="127" priority="3" stopIfTrue="1" operator="equal">
      <formula>0</formula>
    </cfRule>
  </conditionalFormatting>
  <conditionalFormatting sqref="A1:I1 J1:GN5 A2:H2 A3:I5 A6:A22 N6:GN40 A23:G30 D31:G37 C38:G38 C40:G40 C41:D45 D41:GN46 C46 A47:GN50 B51:GN51">
    <cfRule type="cellIs" dxfId="126" priority="77" stopIfTrue="1" operator="equal">
      <formula>0</formula>
    </cfRule>
  </conditionalFormatting>
  <conditionalFormatting sqref="A52:GN1001">
    <cfRule type="cellIs" dxfId="125" priority="2" stopIfTrue="1" operator="equal">
      <formula>0</formula>
    </cfRule>
  </conditionalFormatting>
  <conditionalFormatting sqref="B7:G22">
    <cfRule type="cellIs" dxfId="124" priority="14" stopIfTrue="1" operator="equal">
      <formula>0</formula>
    </cfRule>
  </conditionalFormatting>
  <conditionalFormatting sqref="B6:M6 H7:K35 L7:M38 H36:J36 H37:K38 C39:L39 K40:M40">
    <cfRule type="cellIs" dxfId="123" priority="1" stopIfTrue="1" operator="equal">
      <formula>0</formula>
    </cfRule>
  </conditionalFormatting>
  <conditionalFormatting sqref="C31:C36">
    <cfRule type="cellIs" dxfId="122" priority="68" stopIfTrue="1" operator="equal">
      <formula>0</formula>
    </cfRule>
  </conditionalFormatting>
  <conditionalFormatting sqref="C37:D37">
    <cfRule type="cellIs" dxfId="121" priority="75"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1" manualBreakCount="1">
    <brk id="25" max="6" man="1"/>
  </rowBreaks>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55">
    <tabColor theme="5" tint="0.39997558519241921"/>
  </sheetPr>
  <dimension ref="A1:AJ126"/>
  <sheetViews>
    <sheetView view="pageBreakPreview" zoomScaleNormal="100" zoomScaleSheetLayoutView="100" workbookViewId="0"/>
  </sheetViews>
  <sheetFormatPr baseColWidth="10" defaultColWidth="11.453125" defaultRowHeight="15.75" customHeight="1"/>
  <cols>
    <col min="1" max="1" width="7.1796875" style="83" customWidth="1"/>
    <col min="2" max="12" width="10.54296875" style="83" customWidth="1"/>
    <col min="13" max="13" width="0.453125" style="83" customWidth="1"/>
    <col min="14" max="14" width="7.1796875" style="86" customWidth="1"/>
    <col min="15" max="15" width="13.54296875" style="86" customWidth="1"/>
    <col min="16" max="23" width="13.54296875" style="83" customWidth="1"/>
    <col min="24" max="24" width="11.54296875"/>
    <col min="25" max="25" width="9.81640625" style="83" customWidth="1"/>
    <col min="26" max="26" width="9.81640625" style="939" customWidth="1"/>
    <col min="27" max="27" width="9.81640625" style="83" customWidth="1"/>
    <col min="28" max="28" width="9.81640625" style="939" customWidth="1"/>
    <col min="29" max="29" width="9.81640625" style="83" customWidth="1"/>
    <col min="30" max="16384" width="11.453125" style="83"/>
  </cols>
  <sheetData>
    <row r="1" spans="1:36" ht="15.75" customHeight="1">
      <c r="A1" s="439" t="s">
        <v>759</v>
      </c>
      <c r="B1" s="479"/>
      <c r="C1" s="479"/>
      <c r="D1" s="479"/>
      <c r="E1" s="479"/>
      <c r="F1" s="479"/>
      <c r="G1" s="479"/>
      <c r="H1" s="479"/>
      <c r="I1" s="479"/>
      <c r="J1" s="479"/>
      <c r="K1" s="479"/>
      <c r="L1" s="479"/>
      <c r="M1" s="28"/>
      <c r="N1" s="439" t="s">
        <v>759</v>
      </c>
      <c r="O1" s="28"/>
      <c r="P1" s="479"/>
      <c r="Q1" s="479"/>
      <c r="R1" s="479"/>
      <c r="S1" s="479"/>
      <c r="T1" s="479"/>
      <c r="U1" s="479"/>
      <c r="V1" s="479"/>
      <c r="W1" s="479"/>
      <c r="Y1" s="479"/>
      <c r="Z1" s="860"/>
      <c r="AA1" s="479"/>
      <c r="AB1" s="860"/>
      <c r="AC1" s="479"/>
    </row>
    <row r="2" spans="1:36" ht="7.9" customHeight="1">
      <c r="A2" s="286"/>
      <c r="B2" s="286"/>
      <c r="C2" s="286"/>
      <c r="D2" s="286"/>
      <c r="E2" s="286"/>
      <c r="F2" s="286"/>
      <c r="G2" s="286"/>
      <c r="H2" s="286"/>
      <c r="I2" s="286"/>
      <c r="J2" s="286"/>
      <c r="K2" s="286"/>
      <c r="L2" s="286"/>
      <c r="M2" s="28"/>
      <c r="N2" s="28"/>
      <c r="O2" s="28"/>
      <c r="P2" s="286"/>
      <c r="Q2" s="286"/>
      <c r="R2" s="479"/>
      <c r="S2" s="479"/>
      <c r="T2" s="479"/>
      <c r="U2" s="479"/>
      <c r="V2" s="479"/>
      <c r="W2" s="479"/>
      <c r="Y2" s="479"/>
      <c r="Z2" s="860"/>
      <c r="AA2" s="479"/>
      <c r="AB2" s="860"/>
      <c r="AC2" s="479"/>
    </row>
    <row r="3" spans="1:36" ht="15.75" customHeight="1">
      <c r="A3" s="345"/>
      <c r="B3" s="265"/>
      <c r="C3" s="270" t="s">
        <v>11</v>
      </c>
      <c r="D3" s="469"/>
      <c r="E3" s="469"/>
      <c r="F3" s="469"/>
      <c r="G3" s="469"/>
      <c r="H3" s="469"/>
      <c r="I3" s="469"/>
      <c r="J3" s="469"/>
      <c r="K3" s="469"/>
      <c r="L3" s="469"/>
      <c r="M3" s="28"/>
      <c r="N3" s="345"/>
      <c r="O3" s="265"/>
      <c r="P3" s="269" t="s">
        <v>11</v>
      </c>
      <c r="Q3" s="323"/>
      <c r="R3" s="1549"/>
      <c r="S3" s="1552"/>
      <c r="T3" s="325"/>
      <c r="U3" s="270" t="s">
        <v>11</v>
      </c>
      <c r="V3" s="324"/>
      <c r="W3" s="324"/>
      <c r="Y3" s="28"/>
      <c r="Z3" s="952"/>
      <c r="AA3" s="28"/>
      <c r="AB3" s="952"/>
      <c r="AC3" s="28"/>
    </row>
    <row r="4" spans="1:36" ht="15.75" customHeight="1">
      <c r="A4" s="346"/>
      <c r="B4" s="482"/>
      <c r="C4" s="1559" t="s">
        <v>35</v>
      </c>
      <c r="D4" s="1559" t="s">
        <v>66</v>
      </c>
      <c r="E4" s="1559" t="s">
        <v>18</v>
      </c>
      <c r="F4" s="1559" t="s">
        <v>273</v>
      </c>
      <c r="G4" s="1559" t="s">
        <v>329</v>
      </c>
      <c r="H4" s="270" t="s">
        <v>57</v>
      </c>
      <c r="I4" s="469"/>
      <c r="J4" s="469"/>
      <c r="K4" s="483"/>
      <c r="L4" s="1555" t="s">
        <v>267</v>
      </c>
      <c r="M4" s="28"/>
      <c r="N4" s="346"/>
      <c r="O4" s="482"/>
      <c r="P4" s="1560" t="s">
        <v>680</v>
      </c>
      <c r="Q4" s="1557" t="s">
        <v>272</v>
      </c>
      <c r="R4" s="1550"/>
      <c r="S4" s="1553"/>
      <c r="T4" s="17"/>
      <c r="U4" s="1559" t="s">
        <v>681</v>
      </c>
      <c r="V4" s="1559" t="s">
        <v>10</v>
      </c>
      <c r="W4" s="1555" t="s">
        <v>784</v>
      </c>
      <c r="Y4" s="28"/>
      <c r="Z4" s="952"/>
      <c r="AA4" s="28"/>
      <c r="AB4" s="952"/>
      <c r="AC4" s="28"/>
    </row>
    <row r="5" spans="1:36" ht="31.5" customHeight="1">
      <c r="A5" s="346"/>
      <c r="B5" s="264"/>
      <c r="C5" s="1559"/>
      <c r="D5" s="1559"/>
      <c r="E5" s="1559"/>
      <c r="F5" s="1559"/>
      <c r="G5" s="1559"/>
      <c r="H5" s="549" t="s">
        <v>330</v>
      </c>
      <c r="I5" s="549" t="s">
        <v>83</v>
      </c>
      <c r="J5" s="549" t="s">
        <v>274</v>
      </c>
      <c r="K5" s="549" t="s">
        <v>275</v>
      </c>
      <c r="L5" s="1556"/>
      <c r="M5" s="28"/>
      <c r="N5" s="346"/>
      <c r="O5" s="264"/>
      <c r="P5" s="1561"/>
      <c r="Q5" s="1558"/>
      <c r="R5" s="1551"/>
      <c r="S5" s="1554"/>
      <c r="T5" s="17"/>
      <c r="U5" s="1559"/>
      <c r="V5" s="1559"/>
      <c r="W5" s="1556"/>
      <c r="Y5" s="28"/>
      <c r="Z5" s="952"/>
      <c r="AA5" s="28"/>
      <c r="AB5" s="952"/>
      <c r="AC5" s="28"/>
    </row>
    <row r="6" spans="1:36" ht="15.75" customHeight="1">
      <c r="A6" s="347"/>
      <c r="B6" s="320" t="s">
        <v>77</v>
      </c>
      <c r="C6" s="274"/>
      <c r="D6" s="274"/>
      <c r="E6" s="274"/>
      <c r="F6" s="274"/>
      <c r="G6" s="274"/>
      <c r="H6" s="274"/>
      <c r="I6" s="274"/>
      <c r="J6" s="274"/>
      <c r="K6" s="274"/>
      <c r="L6" s="349"/>
      <c r="M6" s="28"/>
      <c r="N6" s="347"/>
      <c r="O6" s="348" t="s">
        <v>77</v>
      </c>
      <c r="P6" s="349"/>
      <c r="Q6" s="349"/>
      <c r="R6" s="324"/>
      <c r="S6" s="324"/>
      <c r="T6" s="274"/>
      <c r="U6" s="324"/>
      <c r="V6" s="324"/>
      <c r="W6" s="324"/>
      <c r="Y6" s="28"/>
      <c r="Z6" s="952"/>
      <c r="AA6" s="28"/>
      <c r="AB6" s="952"/>
      <c r="AC6" s="28"/>
    </row>
    <row r="7" spans="1:36" ht="14.5">
      <c r="A7" s="85">
        <v>1950</v>
      </c>
      <c r="B7" s="311">
        <v>6627</v>
      </c>
      <c r="C7" s="307" t="s">
        <v>31</v>
      </c>
      <c r="D7" s="307" t="s">
        <v>31</v>
      </c>
      <c r="E7" s="307" t="s">
        <v>31</v>
      </c>
      <c r="F7" s="295">
        <v>0</v>
      </c>
      <c r="G7" s="307" t="s">
        <v>31</v>
      </c>
      <c r="H7" s="88">
        <v>4943</v>
      </c>
      <c r="I7" s="307" t="s">
        <v>31</v>
      </c>
      <c r="J7" s="307" t="s">
        <v>31</v>
      </c>
      <c r="K7" s="307" t="s">
        <v>31</v>
      </c>
      <c r="L7" s="305" t="s">
        <v>31</v>
      </c>
      <c r="M7" s="28"/>
      <c r="N7" s="85">
        <v>1950</v>
      </c>
      <c r="O7" s="310">
        <v>6627</v>
      </c>
      <c r="P7" s="304">
        <v>5261</v>
      </c>
      <c r="Q7" s="304">
        <v>1396</v>
      </c>
      <c r="R7" s="304">
        <v>292</v>
      </c>
      <c r="S7" s="88">
        <v>6919</v>
      </c>
      <c r="T7" s="88">
        <v>5742</v>
      </c>
      <c r="U7" s="304">
        <v>3925</v>
      </c>
      <c r="V7" s="304">
        <v>498</v>
      </c>
      <c r="W7" s="304">
        <v>1319</v>
      </c>
      <c r="X7" s="1293"/>
      <c r="Y7" s="861"/>
      <c r="Z7" s="861"/>
      <c r="AA7" s="861"/>
      <c r="AB7" s="861"/>
      <c r="AC7" s="861"/>
      <c r="AD7" s="1014"/>
      <c r="AE7" s="1014"/>
      <c r="AF7" s="1014"/>
      <c r="AG7" s="1014"/>
      <c r="AH7" s="1014"/>
      <c r="AI7" s="1014"/>
      <c r="AJ7" s="1014"/>
    </row>
    <row r="8" spans="1:36" ht="14.5">
      <c r="A8" s="85">
        <v>1955</v>
      </c>
      <c r="B8" s="311">
        <v>10727</v>
      </c>
      <c r="C8" s="307" t="s">
        <v>31</v>
      </c>
      <c r="D8" s="307" t="s">
        <v>31</v>
      </c>
      <c r="E8" s="307" t="s">
        <v>31</v>
      </c>
      <c r="F8" s="295">
        <v>0</v>
      </c>
      <c r="G8" s="307" t="s">
        <v>31</v>
      </c>
      <c r="H8" s="88">
        <v>7262</v>
      </c>
      <c r="I8" s="307" t="s">
        <v>31</v>
      </c>
      <c r="J8" s="307" t="s">
        <v>31</v>
      </c>
      <c r="K8" s="307" t="s">
        <v>31</v>
      </c>
      <c r="L8" s="307" t="s">
        <v>31</v>
      </c>
      <c r="M8" s="28"/>
      <c r="N8" s="85">
        <v>1955</v>
      </c>
      <c r="O8" s="311">
        <v>10727</v>
      </c>
      <c r="P8" s="88">
        <v>8711</v>
      </c>
      <c r="Q8" s="88">
        <v>2016</v>
      </c>
      <c r="R8" s="88">
        <v>338</v>
      </c>
      <c r="S8" s="88">
        <v>11065</v>
      </c>
      <c r="T8" s="88">
        <v>9653</v>
      </c>
      <c r="U8" s="88">
        <v>6749</v>
      </c>
      <c r="V8" s="88">
        <v>799</v>
      </c>
      <c r="W8" s="88">
        <v>2105</v>
      </c>
      <c r="X8" s="1293"/>
      <c r="Y8" s="861"/>
      <c r="Z8" s="861"/>
      <c r="AA8" s="861"/>
      <c r="AB8" s="861"/>
      <c r="AC8" s="861"/>
      <c r="AD8" s="1014"/>
      <c r="AE8" s="1014"/>
      <c r="AF8" s="1014"/>
      <c r="AG8" s="1014"/>
      <c r="AH8" s="1014"/>
      <c r="AI8" s="1014"/>
      <c r="AJ8" s="1014"/>
    </row>
    <row r="9" spans="1:36" ht="14.5">
      <c r="A9" s="85">
        <v>1960</v>
      </c>
      <c r="B9" s="311">
        <v>14851</v>
      </c>
      <c r="C9" s="307" t="s">
        <v>31</v>
      </c>
      <c r="D9" s="307" t="s">
        <v>31</v>
      </c>
      <c r="E9" s="307" t="s">
        <v>31</v>
      </c>
      <c r="F9" s="295">
        <v>0</v>
      </c>
      <c r="G9" s="307" t="s">
        <v>31</v>
      </c>
      <c r="H9" s="88">
        <v>8072</v>
      </c>
      <c r="I9" s="307" t="s">
        <v>31</v>
      </c>
      <c r="J9" s="307" t="s">
        <v>31</v>
      </c>
      <c r="K9" s="307" t="s">
        <v>31</v>
      </c>
      <c r="L9" s="307" t="s">
        <v>31</v>
      </c>
      <c r="M9" s="28"/>
      <c r="N9" s="85">
        <v>1960</v>
      </c>
      <c r="O9" s="311">
        <v>14851</v>
      </c>
      <c r="P9" s="88">
        <v>11989</v>
      </c>
      <c r="Q9" s="88">
        <v>2862</v>
      </c>
      <c r="R9" s="88">
        <v>1172</v>
      </c>
      <c r="S9" s="88">
        <v>16023</v>
      </c>
      <c r="T9" s="88">
        <v>13954</v>
      </c>
      <c r="U9" s="88">
        <v>9312</v>
      </c>
      <c r="V9" s="88">
        <v>1053</v>
      </c>
      <c r="W9" s="88">
        <v>3589</v>
      </c>
      <c r="X9" s="1293"/>
      <c r="Y9" s="861"/>
      <c r="Z9" s="861"/>
      <c r="AA9" s="861"/>
      <c r="AB9" s="861"/>
      <c r="AC9" s="861"/>
      <c r="AD9" s="1014"/>
      <c r="AE9" s="1014"/>
      <c r="AF9" s="1014"/>
      <c r="AG9" s="1014"/>
      <c r="AH9" s="1014"/>
      <c r="AI9" s="1014"/>
      <c r="AJ9" s="1014"/>
    </row>
    <row r="10" spans="1:36" ht="14.5">
      <c r="A10" s="85">
        <v>1965</v>
      </c>
      <c r="B10" s="311">
        <v>20150</v>
      </c>
      <c r="C10" s="307" t="s">
        <v>31</v>
      </c>
      <c r="D10" s="307" t="s">
        <v>31</v>
      </c>
      <c r="E10" s="307" t="s">
        <v>31</v>
      </c>
      <c r="F10" s="88">
        <v>117</v>
      </c>
      <c r="G10" s="307" t="s">
        <v>31</v>
      </c>
      <c r="H10" s="88">
        <v>8925</v>
      </c>
      <c r="I10" s="307" t="s">
        <v>31</v>
      </c>
      <c r="J10" s="307" t="s">
        <v>31</v>
      </c>
      <c r="K10" s="307" t="s">
        <v>31</v>
      </c>
      <c r="L10" s="307" t="s">
        <v>31</v>
      </c>
      <c r="M10" s="28"/>
      <c r="N10" s="85">
        <v>1965</v>
      </c>
      <c r="O10" s="311">
        <v>20150</v>
      </c>
      <c r="P10" s="88">
        <v>16296</v>
      </c>
      <c r="Q10" s="88">
        <v>3854</v>
      </c>
      <c r="R10" s="88">
        <v>2263</v>
      </c>
      <c r="S10" s="88">
        <v>22413</v>
      </c>
      <c r="T10" s="88">
        <v>19524.599999999999</v>
      </c>
      <c r="U10" s="88">
        <v>11738.2</v>
      </c>
      <c r="V10" s="88">
        <v>1229.5999999999999</v>
      </c>
      <c r="W10" s="88">
        <v>6556.7999999999993</v>
      </c>
      <c r="X10" s="1293"/>
      <c r="Y10" s="861"/>
      <c r="Z10" s="861"/>
      <c r="AA10" s="861"/>
      <c r="AB10" s="861"/>
      <c r="AC10" s="861"/>
      <c r="AD10" s="1014"/>
      <c r="AE10" s="1014"/>
      <c r="AF10" s="1014"/>
      <c r="AG10" s="1014"/>
      <c r="AH10" s="1014"/>
      <c r="AI10" s="1014"/>
      <c r="AJ10" s="1014"/>
    </row>
    <row r="11" spans="1:36" ht="14.5">
      <c r="A11" s="85">
        <v>1966</v>
      </c>
      <c r="B11" s="311">
        <v>21597</v>
      </c>
      <c r="C11" s="307" t="s">
        <v>31</v>
      </c>
      <c r="D11" s="307" t="s">
        <v>31</v>
      </c>
      <c r="E11" s="307" t="s">
        <v>31</v>
      </c>
      <c r="F11" s="88">
        <v>191</v>
      </c>
      <c r="G11" s="307" t="s">
        <v>31</v>
      </c>
      <c r="H11" s="88">
        <v>9943</v>
      </c>
      <c r="I11" s="307" t="s">
        <v>31</v>
      </c>
      <c r="J11" s="307" t="s">
        <v>31</v>
      </c>
      <c r="K11" s="307" t="s">
        <v>31</v>
      </c>
      <c r="L11" s="307" t="s">
        <v>31</v>
      </c>
      <c r="M11" s="28"/>
      <c r="N11" s="85">
        <v>1966</v>
      </c>
      <c r="O11" s="311">
        <v>21597</v>
      </c>
      <c r="P11" s="88">
        <v>17505</v>
      </c>
      <c r="Q11" s="88">
        <v>4092</v>
      </c>
      <c r="R11" s="88">
        <v>2321</v>
      </c>
      <c r="S11" s="88">
        <v>23918</v>
      </c>
      <c r="T11" s="88">
        <v>20832.599999999999</v>
      </c>
      <c r="U11" s="88">
        <v>12358.8</v>
      </c>
      <c r="V11" s="88">
        <v>1192.4000000000001</v>
      </c>
      <c r="W11" s="88">
        <v>7281.2</v>
      </c>
      <c r="X11" s="1293"/>
      <c r="Y11" s="861"/>
      <c r="Z11" s="861"/>
      <c r="AA11" s="861"/>
      <c r="AB11" s="861"/>
      <c r="AC11" s="861"/>
      <c r="AD11" s="1014"/>
      <c r="AE11" s="1014"/>
      <c r="AF11" s="1014"/>
      <c r="AG11" s="1014"/>
      <c r="AH11" s="1014"/>
      <c r="AI11" s="1014"/>
      <c r="AJ11" s="1014"/>
    </row>
    <row r="12" spans="1:36" ht="14.5">
      <c r="A12" s="85">
        <v>1967</v>
      </c>
      <c r="B12" s="311">
        <v>23043</v>
      </c>
      <c r="C12" s="307" t="s">
        <v>31</v>
      </c>
      <c r="D12" s="307" t="s">
        <v>31</v>
      </c>
      <c r="E12" s="307" t="s">
        <v>31</v>
      </c>
      <c r="F12" s="88">
        <v>1137</v>
      </c>
      <c r="G12" s="307" t="s">
        <v>31</v>
      </c>
      <c r="H12" s="88">
        <v>9645</v>
      </c>
      <c r="I12" s="307" t="s">
        <v>31</v>
      </c>
      <c r="J12" s="307" t="s">
        <v>31</v>
      </c>
      <c r="K12" s="307" t="s">
        <v>31</v>
      </c>
      <c r="L12" s="307" t="s">
        <v>31</v>
      </c>
      <c r="M12" s="28"/>
      <c r="N12" s="85">
        <v>1967</v>
      </c>
      <c r="O12" s="311">
        <v>23043</v>
      </c>
      <c r="P12" s="88">
        <v>18966</v>
      </c>
      <c r="Q12" s="88">
        <v>4077</v>
      </c>
      <c r="R12" s="88">
        <v>1785</v>
      </c>
      <c r="S12" s="88">
        <v>24828</v>
      </c>
      <c r="T12" s="88">
        <v>21704</v>
      </c>
      <c r="U12" s="88">
        <v>12509</v>
      </c>
      <c r="V12" s="88">
        <v>1188.9000000000001</v>
      </c>
      <c r="W12" s="88">
        <v>8007.6</v>
      </c>
      <c r="X12" s="1293"/>
      <c r="Y12" s="861"/>
      <c r="Z12" s="861"/>
      <c r="AA12" s="861"/>
      <c r="AB12" s="861"/>
      <c r="AC12" s="861"/>
      <c r="AD12" s="1014"/>
      <c r="AE12" s="1014"/>
      <c r="AF12" s="1014"/>
      <c r="AG12" s="1014"/>
      <c r="AH12" s="1014"/>
      <c r="AI12" s="1014"/>
      <c r="AJ12" s="1014"/>
    </row>
    <row r="13" spans="1:36" ht="14.5">
      <c r="A13" s="85">
        <v>1968</v>
      </c>
      <c r="B13" s="311">
        <v>25713</v>
      </c>
      <c r="C13" s="307" t="s">
        <v>31</v>
      </c>
      <c r="D13" s="307" t="s">
        <v>31</v>
      </c>
      <c r="E13" s="307" t="s">
        <v>31</v>
      </c>
      <c r="F13" s="88">
        <v>1138</v>
      </c>
      <c r="G13" s="307" t="s">
        <v>31</v>
      </c>
      <c r="H13" s="88">
        <v>9436</v>
      </c>
      <c r="I13" s="307" t="s">
        <v>31</v>
      </c>
      <c r="J13" s="307" t="s">
        <v>31</v>
      </c>
      <c r="K13" s="307" t="s">
        <v>31</v>
      </c>
      <c r="L13" s="307" t="s">
        <v>31</v>
      </c>
      <c r="M13" s="28"/>
      <c r="N13" s="85">
        <v>1968</v>
      </c>
      <c r="O13" s="311">
        <v>25713</v>
      </c>
      <c r="P13" s="88">
        <v>21330</v>
      </c>
      <c r="Q13" s="88">
        <v>4383</v>
      </c>
      <c r="R13" s="88">
        <v>1554</v>
      </c>
      <c r="S13" s="88">
        <v>27267</v>
      </c>
      <c r="T13" s="88">
        <v>23958.3</v>
      </c>
      <c r="U13" s="88">
        <v>13873.8</v>
      </c>
      <c r="V13" s="88">
        <v>1228.2</v>
      </c>
      <c r="W13" s="88">
        <v>8880.6</v>
      </c>
      <c r="X13" s="1293"/>
      <c r="Y13" s="861"/>
      <c r="Z13" s="861"/>
      <c r="AA13" s="861"/>
      <c r="AB13" s="861"/>
      <c r="AC13" s="861"/>
      <c r="AD13" s="1014"/>
      <c r="AE13" s="1014"/>
      <c r="AF13" s="1014"/>
      <c r="AG13" s="1014"/>
      <c r="AH13" s="1014"/>
      <c r="AI13" s="1014"/>
      <c r="AJ13" s="1014"/>
    </row>
    <row r="14" spans="1:36" ht="14.5">
      <c r="A14" s="85">
        <v>1969</v>
      </c>
      <c r="B14" s="311">
        <v>28112.3</v>
      </c>
      <c r="C14" s="307" t="s">
        <v>31</v>
      </c>
      <c r="D14" s="307" t="s">
        <v>31</v>
      </c>
      <c r="E14" s="307" t="s">
        <v>31</v>
      </c>
      <c r="F14" s="88">
        <v>1349</v>
      </c>
      <c r="G14" s="307" t="s">
        <v>31</v>
      </c>
      <c r="H14" s="88">
        <v>7724.2000000000007</v>
      </c>
      <c r="I14" s="307" t="s">
        <v>31</v>
      </c>
      <c r="J14" s="307" t="s">
        <v>31</v>
      </c>
      <c r="K14" s="307" t="s">
        <v>31</v>
      </c>
      <c r="L14" s="307" t="s">
        <v>31</v>
      </c>
      <c r="M14" s="28"/>
      <c r="N14" s="85">
        <v>1969</v>
      </c>
      <c r="O14" s="311">
        <v>28112.3</v>
      </c>
      <c r="P14" s="88">
        <v>23524.899999999998</v>
      </c>
      <c r="Q14" s="88">
        <v>4587.3999999999996</v>
      </c>
      <c r="R14" s="88">
        <v>1751.7999999999993</v>
      </c>
      <c r="S14" s="88">
        <v>29864.1</v>
      </c>
      <c r="T14" s="88">
        <v>26183.5</v>
      </c>
      <c r="U14" s="88">
        <v>14936.5</v>
      </c>
      <c r="V14" s="88">
        <v>1346.6</v>
      </c>
      <c r="W14" s="88">
        <v>9900.4</v>
      </c>
      <c r="X14" s="1293"/>
      <c r="Y14" s="861"/>
      <c r="Z14" s="861"/>
      <c r="AA14" s="861"/>
      <c r="AB14" s="861"/>
      <c r="AC14" s="861"/>
      <c r="AD14" s="1014"/>
      <c r="AE14" s="1014"/>
      <c r="AF14" s="1014"/>
      <c r="AG14" s="1014"/>
      <c r="AH14" s="1014"/>
      <c r="AI14" s="1014"/>
      <c r="AJ14" s="1014"/>
    </row>
    <row r="15" spans="1:36" ht="14.5">
      <c r="A15" s="85">
        <v>1970</v>
      </c>
      <c r="B15" s="311">
        <v>30919</v>
      </c>
      <c r="C15" s="307" t="s">
        <v>31</v>
      </c>
      <c r="D15" s="307" t="s">
        <v>31</v>
      </c>
      <c r="E15" s="307" t="s">
        <v>31</v>
      </c>
      <c r="F15" s="88">
        <v>1961</v>
      </c>
      <c r="G15" s="307" t="s">
        <v>31</v>
      </c>
      <c r="H15" s="88">
        <v>10446</v>
      </c>
      <c r="I15" s="307" t="s">
        <v>31</v>
      </c>
      <c r="J15" s="307" t="s">
        <v>31</v>
      </c>
      <c r="K15" s="307" t="s">
        <v>31</v>
      </c>
      <c r="L15" s="307" t="s">
        <v>31</v>
      </c>
      <c r="M15" s="28"/>
      <c r="N15" s="85">
        <v>1970</v>
      </c>
      <c r="O15" s="311">
        <v>30919</v>
      </c>
      <c r="P15" s="88">
        <v>26133</v>
      </c>
      <c r="Q15" s="88">
        <v>4786</v>
      </c>
      <c r="R15" s="88">
        <v>1538</v>
      </c>
      <c r="S15" s="88">
        <v>32457</v>
      </c>
      <c r="T15" s="88">
        <v>28839</v>
      </c>
      <c r="U15" s="88">
        <v>15788</v>
      </c>
      <c r="V15" s="88">
        <v>1501</v>
      </c>
      <c r="W15" s="88">
        <v>11550</v>
      </c>
      <c r="X15" s="1293"/>
      <c r="Y15" s="861"/>
      <c r="Z15" s="861"/>
      <c r="AA15" s="861"/>
      <c r="AB15" s="861"/>
      <c r="AC15" s="861"/>
      <c r="AD15" s="1014"/>
      <c r="AE15" s="1014"/>
      <c r="AF15" s="1014"/>
      <c r="AG15" s="1014"/>
      <c r="AH15" s="1014"/>
      <c r="AI15" s="1014"/>
      <c r="AJ15" s="1014"/>
    </row>
    <row r="16" spans="1:36" ht="14.5">
      <c r="A16" s="85">
        <v>1971</v>
      </c>
      <c r="B16" s="311">
        <v>31571.200000000001</v>
      </c>
      <c r="C16" s="307" t="s">
        <v>31</v>
      </c>
      <c r="D16" s="307" t="s">
        <v>31</v>
      </c>
      <c r="E16" s="307" t="s">
        <v>31</v>
      </c>
      <c r="F16" s="88">
        <v>2112</v>
      </c>
      <c r="G16" s="307" t="s">
        <v>31</v>
      </c>
      <c r="H16" s="88">
        <v>8121.8</v>
      </c>
      <c r="I16" s="307" t="s">
        <v>31</v>
      </c>
      <c r="J16" s="307" t="s">
        <v>31</v>
      </c>
      <c r="K16" s="307" t="s">
        <v>31</v>
      </c>
      <c r="L16" s="307" t="s">
        <v>31</v>
      </c>
      <c r="M16" s="28"/>
      <c r="N16" s="85">
        <v>1971</v>
      </c>
      <c r="O16" s="311">
        <v>31571.200000000001</v>
      </c>
      <c r="P16" s="88">
        <v>27251</v>
      </c>
      <c r="Q16" s="88">
        <v>4320.2</v>
      </c>
      <c r="R16" s="88">
        <v>2863.7</v>
      </c>
      <c r="S16" s="88">
        <v>34434.9</v>
      </c>
      <c r="T16" s="88">
        <v>29883.1</v>
      </c>
      <c r="U16" s="88">
        <v>16027.6</v>
      </c>
      <c r="V16" s="88">
        <v>1589</v>
      </c>
      <c r="W16" s="88">
        <v>12266.5</v>
      </c>
      <c r="X16" s="1293"/>
      <c r="Y16" s="861"/>
      <c r="Z16" s="861"/>
      <c r="AA16" s="861"/>
      <c r="AB16" s="861"/>
      <c r="AC16" s="861"/>
      <c r="AD16" s="1014"/>
      <c r="AE16" s="1014"/>
      <c r="AF16" s="1014"/>
      <c r="AG16" s="1014"/>
      <c r="AH16" s="1014"/>
      <c r="AI16" s="1014"/>
      <c r="AJ16" s="1014"/>
    </row>
    <row r="17" spans="1:36" ht="14.5">
      <c r="A17" s="85">
        <v>1972</v>
      </c>
      <c r="B17" s="311">
        <v>33128.400000000001</v>
      </c>
      <c r="C17" s="307" t="s">
        <v>31</v>
      </c>
      <c r="D17" s="307" t="s">
        <v>31</v>
      </c>
      <c r="E17" s="307" t="s">
        <v>31</v>
      </c>
      <c r="F17" s="88">
        <v>1820.3</v>
      </c>
      <c r="G17" s="307" t="s">
        <v>31</v>
      </c>
      <c r="H17" s="88">
        <v>7666.5</v>
      </c>
      <c r="I17" s="307" t="s">
        <v>31</v>
      </c>
      <c r="J17" s="307" t="s">
        <v>31</v>
      </c>
      <c r="K17" s="307" t="s">
        <v>31</v>
      </c>
      <c r="L17" s="307" t="s">
        <v>31</v>
      </c>
      <c r="M17" s="28"/>
      <c r="N17" s="85">
        <v>1972</v>
      </c>
      <c r="O17" s="311">
        <v>33128.400000000001</v>
      </c>
      <c r="P17" s="88">
        <v>28712.600000000002</v>
      </c>
      <c r="Q17" s="88">
        <v>4415.8</v>
      </c>
      <c r="R17" s="88">
        <v>4120.5</v>
      </c>
      <c r="S17" s="88">
        <v>37248.800000000003</v>
      </c>
      <c r="T17" s="88">
        <v>32114.5</v>
      </c>
      <c r="U17" s="88">
        <v>16421.900000000001</v>
      </c>
      <c r="V17" s="88">
        <v>1885.1</v>
      </c>
      <c r="W17" s="88">
        <v>13807.5</v>
      </c>
      <c r="X17" s="1293"/>
      <c r="Y17" s="861"/>
      <c r="Z17" s="861"/>
      <c r="AA17" s="861"/>
      <c r="AB17" s="861"/>
      <c r="AC17" s="861"/>
      <c r="AD17" s="1014"/>
      <c r="AE17" s="1014"/>
      <c r="AF17" s="1014"/>
      <c r="AG17" s="1014"/>
      <c r="AH17" s="1014"/>
      <c r="AI17" s="1014"/>
      <c r="AJ17" s="1014"/>
    </row>
    <row r="18" spans="1:36" ht="14.5">
      <c r="A18" s="85">
        <v>1973</v>
      </c>
      <c r="B18" s="311">
        <v>36532</v>
      </c>
      <c r="C18" s="307" t="s">
        <v>31</v>
      </c>
      <c r="D18" s="307" t="s">
        <v>31</v>
      </c>
      <c r="E18" s="307" t="s">
        <v>31</v>
      </c>
      <c r="F18" s="88">
        <v>1778.1</v>
      </c>
      <c r="G18" s="307" t="s">
        <v>31</v>
      </c>
      <c r="H18" s="88">
        <v>9167.7000000000007</v>
      </c>
      <c r="I18" s="307" t="s">
        <v>31</v>
      </c>
      <c r="J18" s="307" t="s">
        <v>31</v>
      </c>
      <c r="K18" s="307" t="s">
        <v>31</v>
      </c>
      <c r="L18" s="307" t="s">
        <v>31</v>
      </c>
      <c r="M18" s="28"/>
      <c r="N18" s="85">
        <v>1973</v>
      </c>
      <c r="O18" s="311">
        <v>36532</v>
      </c>
      <c r="P18" s="88">
        <v>32009.4</v>
      </c>
      <c r="Q18" s="88">
        <v>4522.6000000000004</v>
      </c>
      <c r="R18" s="88">
        <v>3627.6</v>
      </c>
      <c r="S18" s="88">
        <v>40159.599999999999</v>
      </c>
      <c r="T18" s="88">
        <v>34539.599999999999</v>
      </c>
      <c r="U18" s="88">
        <v>17388.599999999999</v>
      </c>
      <c r="V18" s="88">
        <v>1870.6</v>
      </c>
      <c r="W18" s="88">
        <v>15280.4</v>
      </c>
      <c r="X18" s="1293"/>
      <c r="Y18" s="861"/>
      <c r="Z18" s="861"/>
      <c r="AA18" s="861"/>
      <c r="AB18" s="861"/>
      <c r="AC18" s="861"/>
      <c r="AD18" s="1014"/>
      <c r="AE18" s="1014"/>
      <c r="AF18" s="1014"/>
      <c r="AG18" s="1014"/>
      <c r="AH18" s="1014"/>
      <c r="AI18" s="1014"/>
      <c r="AJ18" s="1014"/>
    </row>
    <row r="19" spans="1:36" ht="14.5">
      <c r="A19" s="85">
        <v>1974</v>
      </c>
      <c r="B19" s="311">
        <v>38530.199999999997</v>
      </c>
      <c r="C19" s="307" t="s">
        <v>31</v>
      </c>
      <c r="D19" s="307" t="s">
        <v>31</v>
      </c>
      <c r="E19" s="307" t="s">
        <v>31</v>
      </c>
      <c r="F19" s="88">
        <v>2026.9</v>
      </c>
      <c r="G19" s="307" t="s">
        <v>31</v>
      </c>
      <c r="H19" s="88">
        <v>10923.099999999999</v>
      </c>
      <c r="I19" s="307" t="s">
        <v>31</v>
      </c>
      <c r="J19" s="307" t="s">
        <v>31</v>
      </c>
      <c r="K19" s="307" t="s">
        <v>31</v>
      </c>
      <c r="L19" s="307" t="s">
        <v>31</v>
      </c>
      <c r="M19" s="28"/>
      <c r="N19" s="85">
        <v>1974</v>
      </c>
      <c r="O19" s="311">
        <v>38530.199999999997</v>
      </c>
      <c r="P19" s="88">
        <v>33891.5</v>
      </c>
      <c r="Q19" s="88">
        <v>4638.7</v>
      </c>
      <c r="R19" s="88">
        <v>2556.6</v>
      </c>
      <c r="S19" s="88">
        <v>41086.800000000003</v>
      </c>
      <c r="T19" s="88">
        <v>35844.699999999997</v>
      </c>
      <c r="U19" s="88">
        <v>17807.2</v>
      </c>
      <c r="V19" s="88">
        <v>1886.1</v>
      </c>
      <c r="W19" s="88">
        <v>16151.400000000001</v>
      </c>
      <c r="X19" s="1293"/>
      <c r="Y19" s="861"/>
      <c r="Z19" s="861"/>
      <c r="AA19" s="861"/>
      <c r="AB19" s="861"/>
      <c r="AC19" s="861"/>
      <c r="AD19" s="1014"/>
      <c r="AE19" s="1014"/>
      <c r="AF19" s="1014"/>
      <c r="AG19" s="1014"/>
      <c r="AH19" s="1014"/>
      <c r="AI19" s="1014"/>
      <c r="AJ19" s="1014"/>
    </row>
    <row r="20" spans="1:36" ht="14.5">
      <c r="A20" s="85">
        <v>1975</v>
      </c>
      <c r="B20" s="311">
        <v>37388</v>
      </c>
      <c r="C20" s="307" t="s">
        <v>31</v>
      </c>
      <c r="D20" s="307" t="s">
        <v>31</v>
      </c>
      <c r="E20" s="307" t="s">
        <v>31</v>
      </c>
      <c r="F20" s="88">
        <v>1973</v>
      </c>
      <c r="G20" s="307" t="s">
        <v>31</v>
      </c>
      <c r="H20" s="88">
        <v>10267</v>
      </c>
      <c r="I20" s="307" t="s">
        <v>31</v>
      </c>
      <c r="J20" s="307" t="s">
        <v>31</v>
      </c>
      <c r="K20" s="307" t="s">
        <v>31</v>
      </c>
      <c r="L20" s="307" t="s">
        <v>31</v>
      </c>
      <c r="M20" s="28"/>
      <c r="N20" s="85">
        <v>1975</v>
      </c>
      <c r="O20" s="311">
        <v>37388</v>
      </c>
      <c r="P20" s="88">
        <v>33224</v>
      </c>
      <c r="Q20" s="88">
        <v>4164</v>
      </c>
      <c r="R20" s="88">
        <v>3332</v>
      </c>
      <c r="S20" s="88">
        <v>40720</v>
      </c>
      <c r="T20" s="88">
        <v>36604</v>
      </c>
      <c r="U20" s="88">
        <v>16856</v>
      </c>
      <c r="V20" s="88">
        <v>1784</v>
      </c>
      <c r="W20" s="88">
        <v>17964</v>
      </c>
      <c r="X20" s="1293"/>
      <c r="Y20" s="861"/>
      <c r="Z20" s="861"/>
      <c r="AA20" s="861"/>
      <c r="AB20" s="861"/>
      <c r="AC20" s="861"/>
      <c r="AD20" s="1014"/>
      <c r="AE20" s="1014"/>
      <c r="AF20" s="1014"/>
      <c r="AG20" s="1014"/>
      <c r="AH20" s="1014"/>
      <c r="AI20" s="1014"/>
      <c r="AJ20" s="1014"/>
    </row>
    <row r="21" spans="1:36" ht="14.5">
      <c r="A21" s="85">
        <v>1976</v>
      </c>
      <c r="B21" s="311">
        <v>39412.800000000003</v>
      </c>
      <c r="C21" s="307" t="s">
        <v>31</v>
      </c>
      <c r="D21" s="307" t="s">
        <v>31</v>
      </c>
      <c r="E21" s="307" t="s">
        <v>31</v>
      </c>
      <c r="F21" s="88">
        <v>1385.8</v>
      </c>
      <c r="G21" s="307" t="s">
        <v>31</v>
      </c>
      <c r="H21" s="88">
        <v>8397.4</v>
      </c>
      <c r="I21" s="307" t="s">
        <v>31</v>
      </c>
      <c r="J21" s="307" t="s">
        <v>31</v>
      </c>
      <c r="K21" s="307" t="s">
        <v>31</v>
      </c>
      <c r="L21" s="307" t="s">
        <v>31</v>
      </c>
      <c r="M21" s="28"/>
      <c r="N21" s="85">
        <v>1976</v>
      </c>
      <c r="O21" s="311">
        <v>39412.800000000003</v>
      </c>
      <c r="P21" s="88">
        <v>35025.800000000003</v>
      </c>
      <c r="Q21" s="88">
        <v>4387</v>
      </c>
      <c r="R21" s="88">
        <v>4311.8</v>
      </c>
      <c r="S21" s="88">
        <v>43724.6</v>
      </c>
      <c r="T21" s="88">
        <v>38754.699999999997</v>
      </c>
      <c r="U21" s="88">
        <v>18162.400000000001</v>
      </c>
      <c r="V21" s="88">
        <v>1842.5</v>
      </c>
      <c r="W21" s="88">
        <v>18749.800000000003</v>
      </c>
      <c r="X21" s="1293"/>
      <c r="Y21" s="861"/>
      <c r="Z21" s="861"/>
      <c r="AA21" s="861"/>
      <c r="AB21" s="861"/>
      <c r="AC21" s="861"/>
      <c r="AD21" s="1014"/>
      <c r="AE21" s="1014"/>
      <c r="AF21" s="1014"/>
      <c r="AG21" s="1014"/>
      <c r="AH21" s="1014"/>
      <c r="AI21" s="1014"/>
      <c r="AJ21" s="1014"/>
    </row>
    <row r="22" spans="1:36" ht="14.5">
      <c r="A22" s="85">
        <v>1977</v>
      </c>
      <c r="B22" s="311">
        <v>38463</v>
      </c>
      <c r="C22" s="307" t="s">
        <v>31</v>
      </c>
      <c r="D22" s="307" t="s">
        <v>31</v>
      </c>
      <c r="E22" s="307" t="s">
        <v>31</v>
      </c>
      <c r="F22" s="88">
        <v>264.3</v>
      </c>
      <c r="G22" s="307" t="s">
        <v>31</v>
      </c>
      <c r="H22" s="88">
        <v>10349</v>
      </c>
      <c r="I22" s="307" t="s">
        <v>31</v>
      </c>
      <c r="J22" s="307" t="s">
        <v>31</v>
      </c>
      <c r="K22" s="307" t="s">
        <v>31</v>
      </c>
      <c r="L22" s="307" t="s">
        <v>31</v>
      </c>
      <c r="M22" s="28"/>
      <c r="N22" s="85">
        <v>1977</v>
      </c>
      <c r="O22" s="311">
        <v>38463</v>
      </c>
      <c r="P22" s="88">
        <v>34018.6</v>
      </c>
      <c r="Q22" s="88">
        <v>4444.3999999999996</v>
      </c>
      <c r="R22" s="88">
        <v>6651.7</v>
      </c>
      <c r="S22" s="88">
        <v>45114.7</v>
      </c>
      <c r="T22" s="88">
        <v>39999.5</v>
      </c>
      <c r="U22" s="88">
        <v>18370.3</v>
      </c>
      <c r="V22" s="88">
        <v>1908.3</v>
      </c>
      <c r="W22" s="88">
        <v>19720.900000000001</v>
      </c>
      <c r="X22" s="1293"/>
      <c r="Y22" s="861"/>
      <c r="Z22" s="861"/>
      <c r="AA22" s="861"/>
      <c r="AB22" s="861"/>
      <c r="AC22" s="861"/>
      <c r="AD22" s="1014"/>
      <c r="AE22" s="1014"/>
      <c r="AF22" s="1014"/>
      <c r="AG22" s="1014"/>
      <c r="AH22" s="1014"/>
      <c r="AI22" s="1014"/>
      <c r="AJ22" s="1014"/>
    </row>
    <row r="23" spans="1:36" ht="14.5">
      <c r="A23" s="85">
        <v>1978</v>
      </c>
      <c r="B23" s="311">
        <v>41429.699999999997</v>
      </c>
      <c r="C23" s="307" t="s">
        <v>31</v>
      </c>
      <c r="D23" s="307" t="s">
        <v>31</v>
      </c>
      <c r="E23" s="307" t="s">
        <v>31</v>
      </c>
      <c r="F23" s="88">
        <v>2523.6</v>
      </c>
      <c r="G23" s="307" t="s">
        <v>31</v>
      </c>
      <c r="H23" s="88">
        <v>10693.7</v>
      </c>
      <c r="I23" s="307" t="s">
        <v>31</v>
      </c>
      <c r="J23" s="307" t="s">
        <v>31</v>
      </c>
      <c r="K23" s="307" t="s">
        <v>31</v>
      </c>
      <c r="L23" s="307" t="s">
        <v>31</v>
      </c>
      <c r="M23" s="28"/>
      <c r="N23" s="85">
        <v>1978</v>
      </c>
      <c r="O23" s="311">
        <v>41429.699999999997</v>
      </c>
      <c r="P23" s="88">
        <v>36984.699999999997</v>
      </c>
      <c r="Q23" s="88">
        <v>4445</v>
      </c>
      <c r="R23" s="88">
        <v>5848</v>
      </c>
      <c r="S23" s="88">
        <v>47277.7</v>
      </c>
      <c r="T23" s="88">
        <v>42277.1</v>
      </c>
      <c r="U23" s="88">
        <v>19033.900000000001</v>
      </c>
      <c r="V23" s="88">
        <v>2065.6999999999998</v>
      </c>
      <c r="W23" s="88">
        <v>21177.5</v>
      </c>
      <c r="X23" s="1293"/>
      <c r="Y23" s="861"/>
      <c r="Z23" s="861"/>
      <c r="AA23" s="861"/>
      <c r="AB23" s="861"/>
      <c r="AC23" s="861"/>
      <c r="AD23" s="1014"/>
      <c r="AE23" s="1014"/>
      <c r="AF23" s="1014"/>
      <c r="AG23" s="1014"/>
      <c r="AH23" s="1014"/>
      <c r="AI23" s="1014"/>
      <c r="AJ23" s="1014"/>
    </row>
    <row r="24" spans="1:36" ht="14.5">
      <c r="A24" s="85">
        <v>1979</v>
      </c>
      <c r="B24" s="311">
        <v>42701.599999999999</v>
      </c>
      <c r="C24" s="307" t="s">
        <v>31</v>
      </c>
      <c r="D24" s="307" t="s">
        <v>31</v>
      </c>
      <c r="E24" s="307" t="s">
        <v>31</v>
      </c>
      <c r="F24" s="88">
        <v>5518</v>
      </c>
      <c r="G24" s="307" t="s">
        <v>31</v>
      </c>
      <c r="H24" s="88">
        <v>10740.3</v>
      </c>
      <c r="I24" s="307" t="s">
        <v>31</v>
      </c>
      <c r="J24" s="307" t="s">
        <v>31</v>
      </c>
      <c r="K24" s="307" t="s">
        <v>31</v>
      </c>
      <c r="L24" s="307" t="s">
        <v>31</v>
      </c>
      <c r="M24" s="28"/>
      <c r="N24" s="85">
        <v>1979</v>
      </c>
      <c r="O24" s="311">
        <v>42701.599999999999</v>
      </c>
      <c r="P24" s="88">
        <v>38225.4</v>
      </c>
      <c r="Q24" s="88">
        <v>4476.2</v>
      </c>
      <c r="R24" s="88">
        <v>6585.7</v>
      </c>
      <c r="S24" s="88">
        <v>49287.3</v>
      </c>
      <c r="T24" s="88">
        <v>44500.800000000003</v>
      </c>
      <c r="U24" s="88">
        <v>20037.099999999999</v>
      </c>
      <c r="V24" s="88">
        <v>2276.9</v>
      </c>
      <c r="W24" s="88">
        <v>22186.799999999999</v>
      </c>
      <c r="X24" s="1293"/>
      <c r="Y24" s="861"/>
      <c r="Z24" s="861"/>
      <c r="AA24" s="861"/>
      <c r="AB24" s="861"/>
      <c r="AC24" s="861"/>
      <c r="AD24" s="1014"/>
      <c r="AE24" s="1014"/>
      <c r="AF24" s="1014"/>
      <c r="AG24" s="1014"/>
      <c r="AH24" s="1014"/>
      <c r="AI24" s="1014"/>
      <c r="AJ24" s="1014"/>
    </row>
    <row r="25" spans="1:36" ht="15.75" customHeight="1">
      <c r="A25" s="85"/>
      <c r="B25" s="88"/>
      <c r="C25" s="307"/>
      <c r="D25" s="307"/>
      <c r="E25" s="307"/>
      <c r="F25" s="88"/>
      <c r="G25" s="307"/>
      <c r="H25" s="88"/>
      <c r="I25" s="326"/>
      <c r="J25" s="326"/>
      <c r="K25" s="307"/>
      <c r="L25" s="307"/>
      <c r="M25" s="28"/>
      <c r="N25" s="99" t="s">
        <v>160</v>
      </c>
      <c r="O25" s="88"/>
      <c r="P25" s="88"/>
      <c r="Q25" s="88"/>
      <c r="R25" s="88"/>
      <c r="S25" s="88"/>
      <c r="T25" s="88"/>
      <c r="U25" s="88"/>
      <c r="V25" s="88"/>
      <c r="W25" s="88"/>
      <c r="X25" s="1293"/>
      <c r="Y25" s="861"/>
      <c r="Z25" s="861"/>
      <c r="AA25" s="861"/>
      <c r="AB25" s="861"/>
      <c r="AC25" s="861"/>
      <c r="AD25" s="1014"/>
      <c r="AE25" s="1014"/>
      <c r="AF25" s="1014"/>
      <c r="AG25" s="1014"/>
      <c r="AH25" s="1014"/>
      <c r="AI25" s="1014"/>
      <c r="AJ25" s="1014"/>
    </row>
    <row r="26" spans="1:36" ht="15.75" customHeight="1">
      <c r="A26" s="85"/>
      <c r="B26" s="88"/>
      <c r="C26" s="307"/>
      <c r="D26" s="307"/>
      <c r="E26" s="307"/>
      <c r="F26" s="88"/>
      <c r="G26" s="307"/>
      <c r="H26" s="88"/>
      <c r="I26" s="326"/>
      <c r="J26" s="326"/>
      <c r="K26" s="307"/>
      <c r="L26" s="307"/>
      <c r="M26" s="28"/>
      <c r="N26" s="105" t="s">
        <v>479</v>
      </c>
      <c r="O26" s="88"/>
      <c r="P26" s="88"/>
      <c r="Q26" s="88"/>
      <c r="R26" s="88"/>
      <c r="S26" s="88"/>
      <c r="T26" s="88"/>
      <c r="U26" s="88"/>
      <c r="V26" s="88"/>
      <c r="W26" s="88"/>
      <c r="X26" s="1293"/>
      <c r="Y26" s="861"/>
      <c r="Z26" s="861"/>
      <c r="AA26" s="861"/>
      <c r="AB26" s="861"/>
      <c r="AC26" s="861"/>
      <c r="AD26" s="1014"/>
      <c r="AE26" s="1014"/>
      <c r="AF26" s="1014"/>
      <c r="AG26" s="1014"/>
      <c r="AH26" s="1014"/>
      <c r="AI26" s="1014"/>
      <c r="AJ26" s="1014"/>
    </row>
    <row r="27" spans="1:36" ht="25.15" customHeight="1">
      <c r="A27" s="85"/>
      <c r="B27" s="88"/>
      <c r="C27" s="307"/>
      <c r="D27" s="307"/>
      <c r="E27" s="307"/>
      <c r="F27" s="88"/>
      <c r="G27" s="307"/>
      <c r="H27" s="88"/>
      <c r="I27" s="326"/>
      <c r="J27" s="326"/>
      <c r="K27" s="307"/>
      <c r="L27" s="307"/>
      <c r="M27" s="28"/>
      <c r="N27" s="1547" t="s">
        <v>679</v>
      </c>
      <c r="O27" s="1548"/>
      <c r="P27" s="1548"/>
      <c r="Q27" s="1548"/>
      <c r="R27" s="1548"/>
      <c r="S27" s="1548"/>
      <c r="T27" s="1548"/>
      <c r="U27" s="1548"/>
      <c r="V27" s="1548"/>
      <c r="W27" s="1548"/>
      <c r="X27" s="1293"/>
      <c r="Y27" s="861"/>
      <c r="Z27" s="861"/>
      <c r="AA27" s="861"/>
      <c r="AB27" s="861"/>
      <c r="AC27" s="861"/>
      <c r="AD27" s="1014"/>
      <c r="AE27" s="1014"/>
      <c r="AF27" s="1014"/>
      <c r="AG27" s="1014"/>
      <c r="AH27" s="1014"/>
      <c r="AI27" s="1014"/>
      <c r="AJ27" s="1014"/>
    </row>
    <row r="28" spans="1:36" ht="14.5">
      <c r="A28" s="439" t="s">
        <v>759</v>
      </c>
      <c r="B28" s="479"/>
      <c r="C28" s="479"/>
      <c r="D28" s="479"/>
      <c r="E28" s="479"/>
      <c r="F28" s="479"/>
      <c r="G28" s="479"/>
      <c r="H28" s="479"/>
      <c r="I28" s="479"/>
      <c r="J28" s="479"/>
      <c r="K28" s="479"/>
      <c r="L28" s="479"/>
      <c r="M28" s="28"/>
      <c r="N28" s="439" t="s">
        <v>759</v>
      </c>
      <c r="O28" s="28"/>
      <c r="P28" s="479"/>
      <c r="Q28" s="479"/>
      <c r="R28" s="479"/>
      <c r="S28" s="479"/>
      <c r="T28" s="479"/>
      <c r="U28" s="479"/>
      <c r="V28" s="479"/>
      <c r="W28" s="479"/>
      <c r="X28" s="1293"/>
      <c r="Y28" s="861"/>
      <c r="Z28" s="861"/>
      <c r="AA28" s="861"/>
      <c r="AB28" s="861"/>
      <c r="AC28" s="861"/>
      <c r="AD28" s="1014"/>
      <c r="AE28" s="1014"/>
      <c r="AF28" s="1014"/>
      <c r="AG28" s="1014"/>
      <c r="AH28" s="1014"/>
      <c r="AI28" s="1014"/>
      <c r="AJ28" s="1014"/>
    </row>
    <row r="29" spans="1:36" ht="11.5" customHeight="1">
      <c r="A29" s="286"/>
      <c r="B29" s="286"/>
      <c r="C29" s="286"/>
      <c r="D29" s="286"/>
      <c r="E29" s="286"/>
      <c r="F29" s="286"/>
      <c r="G29" s="286"/>
      <c r="H29" s="286"/>
      <c r="I29" s="286"/>
      <c r="J29" s="286"/>
      <c r="K29" s="286"/>
      <c r="L29" s="286"/>
      <c r="M29" s="28"/>
      <c r="N29" s="28"/>
      <c r="O29" s="28"/>
      <c r="P29" s="286"/>
      <c r="Q29" s="286"/>
      <c r="R29" s="479"/>
      <c r="S29" s="479"/>
      <c r="T29" s="479"/>
      <c r="U29" s="479"/>
      <c r="V29" s="479"/>
      <c r="W29" s="479"/>
      <c r="X29" s="1293"/>
      <c r="Y29" s="861"/>
      <c r="Z29" s="861"/>
      <c r="AA29" s="861"/>
      <c r="AB29" s="861"/>
      <c r="AC29" s="861"/>
      <c r="AD29" s="1014"/>
      <c r="AE29" s="1014"/>
      <c r="AF29" s="1014"/>
      <c r="AG29" s="1014"/>
      <c r="AH29" s="1014"/>
      <c r="AI29" s="1014"/>
      <c r="AJ29" s="1014"/>
    </row>
    <row r="30" spans="1:36" ht="14.5">
      <c r="A30" s="345"/>
      <c r="B30" s="265"/>
      <c r="C30" s="270" t="s">
        <v>11</v>
      </c>
      <c r="D30" s="469"/>
      <c r="E30" s="469"/>
      <c r="F30" s="469"/>
      <c r="G30" s="469"/>
      <c r="H30" s="469"/>
      <c r="I30" s="469"/>
      <c r="J30" s="469"/>
      <c r="K30" s="469"/>
      <c r="L30" s="469"/>
      <c r="M30" s="28"/>
      <c r="N30" s="345"/>
      <c r="O30" s="265"/>
      <c r="P30" s="269" t="s">
        <v>11</v>
      </c>
      <c r="Q30" s="323"/>
      <c r="R30" s="1549"/>
      <c r="S30" s="1552"/>
      <c r="T30" s="325"/>
      <c r="U30" s="270" t="s">
        <v>11</v>
      </c>
      <c r="V30" s="324"/>
      <c r="W30" s="324"/>
      <c r="X30" s="1293"/>
      <c r="Y30" s="861"/>
      <c r="Z30" s="861"/>
      <c r="AA30" s="861"/>
      <c r="AB30" s="861"/>
      <c r="AC30" s="861"/>
      <c r="AD30" s="1014"/>
      <c r="AE30" s="1014"/>
      <c r="AF30" s="1014"/>
      <c r="AG30" s="1014"/>
      <c r="AH30" s="1014"/>
      <c r="AI30" s="1014"/>
      <c r="AJ30" s="1014"/>
    </row>
    <row r="31" spans="1:36" ht="15.75" customHeight="1">
      <c r="A31" s="346"/>
      <c r="B31" s="482"/>
      <c r="C31" s="1559" t="s">
        <v>35</v>
      </c>
      <c r="D31" s="1559" t="s">
        <v>477</v>
      </c>
      <c r="E31" s="1559" t="s">
        <v>18</v>
      </c>
      <c r="F31" s="1559" t="s">
        <v>273</v>
      </c>
      <c r="G31" s="1559" t="s">
        <v>329</v>
      </c>
      <c r="H31" s="270" t="s">
        <v>57</v>
      </c>
      <c r="I31" s="469"/>
      <c r="J31" s="469"/>
      <c r="K31" s="483"/>
      <c r="L31" s="1555" t="s">
        <v>267</v>
      </c>
      <c r="M31" s="28"/>
      <c r="N31" s="346"/>
      <c r="O31" s="482"/>
      <c r="P31" s="1560" t="s">
        <v>680</v>
      </c>
      <c r="Q31" s="1557" t="s">
        <v>272</v>
      </c>
      <c r="R31" s="1550"/>
      <c r="S31" s="1553"/>
      <c r="T31" s="17"/>
      <c r="U31" s="1559" t="s">
        <v>681</v>
      </c>
      <c r="V31" s="1559" t="s">
        <v>10</v>
      </c>
      <c r="W31" s="1555" t="s">
        <v>784</v>
      </c>
      <c r="X31" s="1293"/>
      <c r="Y31" s="861"/>
      <c r="Z31" s="861"/>
      <c r="AA31" s="861"/>
      <c r="AB31" s="861"/>
      <c r="AC31" s="861"/>
      <c r="AD31" s="1014"/>
      <c r="AE31" s="1014"/>
      <c r="AF31" s="1014"/>
      <c r="AG31" s="1014"/>
      <c r="AH31" s="1014"/>
      <c r="AI31" s="1014"/>
      <c r="AJ31" s="1014"/>
    </row>
    <row r="32" spans="1:36" ht="31.5" customHeight="1">
      <c r="A32" s="346"/>
      <c r="B32" s="264"/>
      <c r="C32" s="1559"/>
      <c r="D32" s="1559"/>
      <c r="E32" s="1559"/>
      <c r="F32" s="1559"/>
      <c r="G32" s="1559"/>
      <c r="H32" s="549" t="s">
        <v>330</v>
      </c>
      <c r="I32" s="549" t="s">
        <v>83</v>
      </c>
      <c r="J32" s="549" t="s">
        <v>274</v>
      </c>
      <c r="K32" s="549" t="s">
        <v>275</v>
      </c>
      <c r="L32" s="1556"/>
      <c r="M32" s="28"/>
      <c r="N32" s="346"/>
      <c r="O32" s="264"/>
      <c r="P32" s="1561"/>
      <c r="Q32" s="1558"/>
      <c r="R32" s="1551"/>
      <c r="S32" s="1554"/>
      <c r="T32" s="17"/>
      <c r="U32" s="1559"/>
      <c r="V32" s="1559"/>
      <c r="W32" s="1556"/>
      <c r="X32" s="1293"/>
      <c r="Y32" s="861"/>
      <c r="Z32" s="861"/>
      <c r="AA32" s="861"/>
      <c r="AB32" s="861"/>
      <c r="AC32" s="861"/>
      <c r="AD32" s="1014"/>
      <c r="AE32" s="1014"/>
      <c r="AF32" s="1014"/>
      <c r="AG32" s="1014"/>
      <c r="AH32" s="1014"/>
      <c r="AI32" s="1014"/>
      <c r="AJ32" s="1014"/>
    </row>
    <row r="33" spans="1:36" ht="14.5">
      <c r="A33" s="347"/>
      <c r="B33" s="320" t="s">
        <v>77</v>
      </c>
      <c r="C33" s="274"/>
      <c r="D33" s="274"/>
      <c r="E33" s="274"/>
      <c r="F33" s="274"/>
      <c r="G33" s="274"/>
      <c r="H33" s="274"/>
      <c r="I33" s="274"/>
      <c r="J33" s="274"/>
      <c r="K33" s="274"/>
      <c r="L33" s="274"/>
      <c r="M33" s="28"/>
      <c r="N33" s="347"/>
      <c r="O33" s="320" t="s">
        <v>77</v>
      </c>
      <c r="P33" s="274"/>
      <c r="Q33" s="274"/>
      <c r="R33" s="324"/>
      <c r="S33" s="324"/>
      <c r="T33" s="274"/>
      <c r="U33" s="324"/>
      <c r="V33" s="324"/>
      <c r="W33" s="324"/>
      <c r="X33" s="1293"/>
      <c r="Y33" s="861"/>
      <c r="Z33" s="861"/>
      <c r="AA33" s="861"/>
      <c r="AB33" s="861"/>
      <c r="AC33" s="861"/>
      <c r="AD33" s="1014"/>
      <c r="AE33" s="1014"/>
      <c r="AF33" s="1014"/>
      <c r="AG33" s="1014"/>
      <c r="AH33" s="1014"/>
      <c r="AI33" s="1014"/>
      <c r="AJ33" s="1014"/>
    </row>
    <row r="34" spans="1:36" ht="15" customHeight="1">
      <c r="A34" s="85">
        <v>1980</v>
      </c>
      <c r="B34" s="311">
        <v>41537</v>
      </c>
      <c r="C34" s="307" t="s">
        <v>31</v>
      </c>
      <c r="D34" s="307" t="s">
        <v>31</v>
      </c>
      <c r="E34" s="307" t="s">
        <v>31</v>
      </c>
      <c r="F34" s="88">
        <v>4484</v>
      </c>
      <c r="G34" s="307" t="s">
        <v>31</v>
      </c>
      <c r="H34" s="88">
        <v>10903</v>
      </c>
      <c r="I34" s="307" t="s">
        <v>31</v>
      </c>
      <c r="J34" s="307" t="s">
        <v>31</v>
      </c>
      <c r="K34" s="307" t="s">
        <v>31</v>
      </c>
      <c r="L34" s="307" t="s">
        <v>31</v>
      </c>
      <c r="M34" s="28"/>
      <c r="N34" s="85">
        <v>1980</v>
      </c>
      <c r="O34" s="310">
        <v>41537</v>
      </c>
      <c r="P34" s="88">
        <v>37218</v>
      </c>
      <c r="Q34" s="88">
        <v>4319</v>
      </c>
      <c r="R34" s="88">
        <v>8793</v>
      </c>
      <c r="S34" s="88">
        <v>50330</v>
      </c>
      <c r="T34" s="88">
        <v>46658</v>
      </c>
      <c r="U34" s="88">
        <v>20172</v>
      </c>
      <c r="V34" s="88">
        <v>2379</v>
      </c>
      <c r="W34" s="88">
        <v>24107</v>
      </c>
      <c r="X34" s="1293"/>
      <c r="Y34" s="861"/>
      <c r="Z34" s="861"/>
      <c r="AA34" s="861"/>
      <c r="AB34" s="861"/>
      <c r="AC34" s="861"/>
      <c r="AD34" s="1014"/>
      <c r="AE34" s="1014"/>
      <c r="AF34" s="1014"/>
      <c r="AG34" s="1014"/>
      <c r="AH34" s="1014"/>
      <c r="AI34" s="1014"/>
      <c r="AJ34" s="1014"/>
    </row>
    <row r="35" spans="1:36" ht="15" customHeight="1">
      <c r="A35" s="85">
        <v>1981</v>
      </c>
      <c r="B35" s="311">
        <v>40399.4</v>
      </c>
      <c r="C35" s="307" t="s">
        <v>31</v>
      </c>
      <c r="D35" s="307" t="s">
        <v>31</v>
      </c>
      <c r="E35" s="307" t="s">
        <v>31</v>
      </c>
      <c r="F35" s="88">
        <v>4423.2</v>
      </c>
      <c r="G35" s="307" t="s">
        <v>31</v>
      </c>
      <c r="H35" s="88">
        <v>11445.5</v>
      </c>
      <c r="I35" s="307" t="s">
        <v>31</v>
      </c>
      <c r="J35" s="307" t="s">
        <v>31</v>
      </c>
      <c r="K35" s="307" t="s">
        <v>31</v>
      </c>
      <c r="L35" s="307" t="s">
        <v>31</v>
      </c>
      <c r="M35" s="28"/>
      <c r="N35" s="85">
        <v>1981</v>
      </c>
      <c r="O35" s="311">
        <v>40399.4</v>
      </c>
      <c r="P35" s="88">
        <v>36076</v>
      </c>
      <c r="Q35" s="88">
        <v>4323.3999999999996</v>
      </c>
      <c r="R35" s="88">
        <v>10839.3</v>
      </c>
      <c r="S35" s="88">
        <v>51238.7</v>
      </c>
      <c r="T35" s="88">
        <v>46685</v>
      </c>
      <c r="U35" s="88">
        <v>20109.400000000001</v>
      </c>
      <c r="V35" s="88">
        <v>2351.6</v>
      </c>
      <c r="W35" s="88">
        <v>24224</v>
      </c>
      <c r="X35" s="1293"/>
      <c r="Y35" s="861"/>
      <c r="Z35" s="861"/>
      <c r="AA35" s="861"/>
      <c r="AB35" s="861"/>
      <c r="AC35" s="861"/>
      <c r="AD35" s="1014"/>
      <c r="AE35" s="1014"/>
      <c r="AF35" s="1014"/>
      <c r="AG35" s="1014"/>
      <c r="AH35" s="1014"/>
      <c r="AI35" s="1014"/>
      <c r="AJ35" s="1014"/>
    </row>
    <row r="36" spans="1:36" ht="15" customHeight="1">
      <c r="A36" s="85">
        <v>1982</v>
      </c>
      <c r="B36" s="311">
        <v>44406</v>
      </c>
      <c r="C36" s="307" t="s">
        <v>31</v>
      </c>
      <c r="D36" s="307" t="s">
        <v>31</v>
      </c>
      <c r="E36" s="307" t="s">
        <v>31</v>
      </c>
      <c r="F36" s="88">
        <v>10402.5</v>
      </c>
      <c r="G36" s="307" t="s">
        <v>31</v>
      </c>
      <c r="H36" s="88">
        <v>11169.8</v>
      </c>
      <c r="I36" s="307" t="s">
        <v>31</v>
      </c>
      <c r="J36" s="307" t="s">
        <v>31</v>
      </c>
      <c r="K36" s="307" t="s">
        <v>31</v>
      </c>
      <c r="L36" s="307" t="s">
        <v>31</v>
      </c>
      <c r="M36" s="28"/>
      <c r="N36" s="85">
        <v>1982</v>
      </c>
      <c r="O36" s="311">
        <v>44406</v>
      </c>
      <c r="P36" s="88">
        <v>40295.299999999996</v>
      </c>
      <c r="Q36" s="88">
        <v>4110.8999999999996</v>
      </c>
      <c r="R36" s="88">
        <v>7708.4</v>
      </c>
      <c r="S36" s="88">
        <v>52114.6</v>
      </c>
      <c r="T36" s="88">
        <v>47017.2</v>
      </c>
      <c r="U36" s="88">
        <v>19723.5</v>
      </c>
      <c r="V36" s="88">
        <v>2165.9</v>
      </c>
      <c r="W36" s="88">
        <v>25127.8</v>
      </c>
      <c r="X36" s="1293"/>
      <c r="Y36" s="861"/>
      <c r="Z36" s="861"/>
      <c r="AA36" s="861"/>
      <c r="AB36" s="861"/>
      <c r="AC36" s="861"/>
      <c r="AD36" s="1014"/>
      <c r="AE36" s="1014"/>
      <c r="AF36" s="1014"/>
      <c r="AG36" s="1014"/>
      <c r="AH36" s="1014"/>
      <c r="AI36" s="1014"/>
      <c r="AJ36" s="1014"/>
    </row>
    <row r="37" spans="1:36" ht="15" customHeight="1">
      <c r="A37" s="85">
        <v>1983</v>
      </c>
      <c r="B37" s="311">
        <v>46987.199999999997</v>
      </c>
      <c r="C37" s="307" t="s">
        <v>31</v>
      </c>
      <c r="D37" s="307" t="s">
        <v>31</v>
      </c>
      <c r="E37" s="307" t="s">
        <v>31</v>
      </c>
      <c r="F37" s="88">
        <v>17505.8</v>
      </c>
      <c r="G37" s="307" t="s">
        <v>31</v>
      </c>
      <c r="H37" s="88">
        <v>10763.599999999999</v>
      </c>
      <c r="I37" s="307" t="s">
        <v>31</v>
      </c>
      <c r="J37" s="307" t="s">
        <v>31</v>
      </c>
      <c r="K37" s="307" t="s">
        <v>31</v>
      </c>
      <c r="L37" s="307" t="s">
        <v>31</v>
      </c>
      <c r="M37" s="28"/>
      <c r="N37" s="85">
        <v>1983</v>
      </c>
      <c r="O37" s="311">
        <v>46987.199999999997</v>
      </c>
      <c r="P37" s="88">
        <v>43038.3</v>
      </c>
      <c r="Q37" s="88">
        <v>3948.9</v>
      </c>
      <c r="R37" s="88">
        <v>7559.4</v>
      </c>
      <c r="S37" s="88">
        <v>54546.6</v>
      </c>
      <c r="T37" s="88">
        <v>48872.2</v>
      </c>
      <c r="U37" s="88">
        <v>20773.599999999999</v>
      </c>
      <c r="V37" s="88">
        <v>2194.6</v>
      </c>
      <c r="W37" s="88">
        <v>25904</v>
      </c>
      <c r="X37" s="1293"/>
      <c r="Y37" s="861"/>
      <c r="Z37" s="861"/>
      <c r="AA37" s="861"/>
      <c r="AB37" s="861"/>
      <c r="AC37" s="861"/>
      <c r="AD37" s="1014"/>
      <c r="AE37" s="1014"/>
      <c r="AF37" s="1014"/>
      <c r="AG37" s="1014"/>
      <c r="AH37" s="1014"/>
      <c r="AI37" s="1014"/>
      <c r="AJ37" s="1014"/>
    </row>
    <row r="38" spans="1:36" ht="15" customHeight="1">
      <c r="A38" s="85">
        <v>1984</v>
      </c>
      <c r="B38" s="311">
        <v>54106.3</v>
      </c>
      <c r="C38" s="307" t="s">
        <v>31</v>
      </c>
      <c r="D38" s="307" t="s">
        <v>31</v>
      </c>
      <c r="E38" s="307" t="s">
        <v>31</v>
      </c>
      <c r="F38" s="88">
        <v>24022.5</v>
      </c>
      <c r="G38" s="307" t="s">
        <v>31</v>
      </c>
      <c r="H38" s="88">
        <v>10329.6</v>
      </c>
      <c r="I38" s="307" t="s">
        <v>31</v>
      </c>
      <c r="J38" s="307" t="s">
        <v>31</v>
      </c>
      <c r="K38" s="307" t="s">
        <v>31</v>
      </c>
      <c r="L38" s="307" t="s">
        <v>31</v>
      </c>
      <c r="M38" s="307"/>
      <c r="N38" s="85">
        <v>1984</v>
      </c>
      <c r="O38" s="311">
        <v>54106.3</v>
      </c>
      <c r="P38" s="88">
        <v>50201.799999999996</v>
      </c>
      <c r="Q38" s="88">
        <v>3904.5</v>
      </c>
      <c r="R38" s="88">
        <v>2863.3</v>
      </c>
      <c r="S38" s="88">
        <v>56969.599999999999</v>
      </c>
      <c r="T38" s="88">
        <v>50748.3</v>
      </c>
      <c r="U38" s="88">
        <v>21960.400000000001</v>
      </c>
      <c r="V38" s="88">
        <v>2148.5</v>
      </c>
      <c r="W38" s="88">
        <v>26639.4</v>
      </c>
      <c r="X38" s="1293"/>
      <c r="Y38" s="861"/>
      <c r="Z38" s="861"/>
      <c r="AA38" s="861"/>
      <c r="AB38" s="861"/>
      <c r="AC38" s="861"/>
      <c r="AD38" s="1014"/>
      <c r="AE38" s="1014"/>
      <c r="AF38" s="1014"/>
      <c r="AG38" s="1014"/>
      <c r="AH38" s="1014"/>
      <c r="AI38" s="1014"/>
      <c r="AJ38" s="1014"/>
    </row>
    <row r="39" spans="1:36" ht="15" customHeight="1">
      <c r="A39" s="85">
        <v>1985</v>
      </c>
      <c r="B39" s="311">
        <v>63779</v>
      </c>
      <c r="C39" s="307" t="s">
        <v>31</v>
      </c>
      <c r="D39" s="307" t="s">
        <v>31</v>
      </c>
      <c r="E39" s="307" t="s">
        <v>31</v>
      </c>
      <c r="F39" s="88">
        <v>36415</v>
      </c>
      <c r="G39" s="307" t="s">
        <v>31</v>
      </c>
      <c r="H39" s="88">
        <v>9922</v>
      </c>
      <c r="I39" s="307" t="s">
        <v>31</v>
      </c>
      <c r="J39" s="307" t="s">
        <v>31</v>
      </c>
      <c r="K39" s="307" t="s">
        <v>31</v>
      </c>
      <c r="L39" s="307" t="s">
        <v>31</v>
      </c>
      <c r="M39" s="307"/>
      <c r="N39" s="85">
        <v>1985</v>
      </c>
      <c r="O39" s="311">
        <v>63779</v>
      </c>
      <c r="P39" s="88">
        <v>59741</v>
      </c>
      <c r="Q39" s="88">
        <v>4038</v>
      </c>
      <c r="R39" s="1015">
        <v>-4085</v>
      </c>
      <c r="S39" s="1015">
        <v>59694</v>
      </c>
      <c r="T39" s="1015">
        <v>53972</v>
      </c>
      <c r="U39" s="1015">
        <v>22675</v>
      </c>
      <c r="V39" s="88">
        <v>2274</v>
      </c>
      <c r="W39" s="88">
        <v>29023</v>
      </c>
      <c r="X39" s="1293"/>
      <c r="Y39" s="861"/>
      <c r="Z39" s="861"/>
      <c r="AA39" s="861"/>
      <c r="AB39" s="861"/>
      <c r="AC39" s="861"/>
      <c r="AD39" s="1014"/>
      <c r="AE39" s="1014"/>
      <c r="AF39" s="1014"/>
      <c r="AG39" s="1014"/>
      <c r="AH39" s="1014"/>
      <c r="AI39" s="1014"/>
      <c r="AJ39" s="1014"/>
    </row>
    <row r="40" spans="1:36" ht="15" customHeight="1">
      <c r="A40" s="85">
        <v>1986</v>
      </c>
      <c r="B40" s="311">
        <v>62022.6</v>
      </c>
      <c r="C40" s="307" t="s">
        <v>31</v>
      </c>
      <c r="D40" s="307" t="s">
        <v>31</v>
      </c>
      <c r="E40" s="307" t="s">
        <v>31</v>
      </c>
      <c r="F40" s="88">
        <v>33073.1</v>
      </c>
      <c r="G40" s="307" t="s">
        <v>31</v>
      </c>
      <c r="H40" s="88">
        <v>10431</v>
      </c>
      <c r="I40" s="307" t="s">
        <v>31</v>
      </c>
      <c r="J40" s="307" t="s">
        <v>31</v>
      </c>
      <c r="K40" s="307" t="s">
        <v>31</v>
      </c>
      <c r="L40" s="307" t="s">
        <v>31</v>
      </c>
      <c r="M40" s="307"/>
      <c r="N40" s="85">
        <v>1986</v>
      </c>
      <c r="O40" s="311">
        <v>62022.6</v>
      </c>
      <c r="P40" s="88">
        <v>58137</v>
      </c>
      <c r="Q40" s="88">
        <v>3885.6</v>
      </c>
      <c r="R40" s="1015">
        <v>-1852.8</v>
      </c>
      <c r="S40" s="1015">
        <v>60169.8</v>
      </c>
      <c r="T40" s="1015">
        <v>53345.2</v>
      </c>
      <c r="U40" s="1015">
        <v>22925.5</v>
      </c>
      <c r="V40" s="88">
        <v>2188.4</v>
      </c>
      <c r="W40" s="88">
        <v>28231.299999999996</v>
      </c>
      <c r="X40" s="1293"/>
      <c r="Y40" s="861"/>
      <c r="Z40" s="861"/>
      <c r="AA40" s="861"/>
      <c r="AB40" s="861"/>
      <c r="AC40" s="861"/>
      <c r="AD40" s="1014"/>
      <c r="AE40" s="1014"/>
      <c r="AF40" s="1014"/>
      <c r="AG40" s="1014"/>
      <c r="AH40" s="1014"/>
      <c r="AI40" s="1014"/>
      <c r="AJ40" s="1014"/>
    </row>
    <row r="41" spans="1:36" ht="15" customHeight="1">
      <c r="A41" s="85">
        <v>1987</v>
      </c>
      <c r="B41" s="311">
        <v>62464.3</v>
      </c>
      <c r="C41" s="307" t="s">
        <v>31</v>
      </c>
      <c r="D41" s="307" t="s">
        <v>31</v>
      </c>
      <c r="E41" s="307" t="s">
        <v>31</v>
      </c>
      <c r="F41" s="88">
        <v>32944.5</v>
      </c>
      <c r="G41" s="307" t="s">
        <v>31</v>
      </c>
      <c r="H41" s="88">
        <v>11711</v>
      </c>
      <c r="I41" s="307" t="s">
        <v>31</v>
      </c>
      <c r="J41" s="307" t="s">
        <v>31</v>
      </c>
      <c r="K41" s="307" t="s">
        <v>31</v>
      </c>
      <c r="L41" s="307" t="s">
        <v>31</v>
      </c>
      <c r="M41" s="307"/>
      <c r="N41" s="85">
        <v>1987</v>
      </c>
      <c r="O41" s="311">
        <v>62464.3</v>
      </c>
      <c r="P41" s="88">
        <v>58391.1</v>
      </c>
      <c r="Q41" s="88">
        <v>4073.2</v>
      </c>
      <c r="R41" s="1015">
        <v>-339.1</v>
      </c>
      <c r="S41" s="1015">
        <v>62125.2</v>
      </c>
      <c r="T41" s="1015">
        <v>55154.8</v>
      </c>
      <c r="U41" s="1015">
        <v>23427.8</v>
      </c>
      <c r="V41" s="88">
        <v>2195.8000000000002</v>
      </c>
      <c r="W41" s="88">
        <v>29531.200000000004</v>
      </c>
      <c r="X41" s="1293"/>
      <c r="Y41" s="861"/>
      <c r="Z41" s="861"/>
      <c r="AA41" s="861"/>
      <c r="AB41" s="861"/>
      <c r="AC41" s="861"/>
      <c r="AD41" s="1014"/>
      <c r="AE41" s="1014"/>
      <c r="AF41" s="1014"/>
      <c r="AG41" s="1014"/>
      <c r="AH41" s="1014"/>
      <c r="AI41" s="1014"/>
      <c r="AJ41" s="1014"/>
    </row>
    <row r="42" spans="1:36" ht="15" customHeight="1">
      <c r="A42" s="85">
        <v>1988</v>
      </c>
      <c r="B42" s="311">
        <v>66072.5</v>
      </c>
      <c r="C42" s="307" t="s">
        <v>31</v>
      </c>
      <c r="D42" s="307" t="s">
        <v>31</v>
      </c>
      <c r="E42" s="307" t="s">
        <v>31</v>
      </c>
      <c r="F42" s="88">
        <v>38701.199999999997</v>
      </c>
      <c r="G42" s="307" t="s">
        <v>31</v>
      </c>
      <c r="H42" s="88">
        <v>11883.7</v>
      </c>
      <c r="I42" s="307" t="s">
        <v>31</v>
      </c>
      <c r="J42" s="307" t="s">
        <v>31</v>
      </c>
      <c r="K42" s="307" t="s">
        <v>31</v>
      </c>
      <c r="L42" s="307" t="s">
        <v>31</v>
      </c>
      <c r="M42" s="307"/>
      <c r="N42" s="85">
        <v>1988</v>
      </c>
      <c r="O42" s="311">
        <v>66072.5</v>
      </c>
      <c r="P42" s="88">
        <v>62077.5</v>
      </c>
      <c r="Q42" s="88">
        <v>3995</v>
      </c>
      <c r="R42" s="1015">
        <v>-1603.7</v>
      </c>
      <c r="S42" s="1015">
        <v>64468.800000000003</v>
      </c>
      <c r="T42" s="1015">
        <v>56571.3</v>
      </c>
      <c r="U42" s="1015">
        <v>25082.3</v>
      </c>
      <c r="V42" s="88">
        <v>2131.6</v>
      </c>
      <c r="W42" s="88">
        <v>29357.5</v>
      </c>
      <c r="X42" s="1293"/>
      <c r="Y42" s="861"/>
      <c r="Z42" s="861"/>
      <c r="AA42" s="861"/>
      <c r="AB42" s="861"/>
      <c r="AC42" s="861"/>
      <c r="AD42" s="1014"/>
      <c r="AE42" s="1014"/>
      <c r="AF42" s="1014"/>
      <c r="AG42" s="1014"/>
      <c r="AH42" s="1014"/>
      <c r="AI42" s="1014"/>
      <c r="AJ42" s="1014"/>
    </row>
    <row r="43" spans="1:36" ht="15" customHeight="1">
      <c r="A43" s="953">
        <v>1989</v>
      </c>
      <c r="B43" s="1112">
        <v>68915.8</v>
      </c>
      <c r="C43" s="958" t="s">
        <v>31</v>
      </c>
      <c r="D43" s="958" t="s">
        <v>31</v>
      </c>
      <c r="E43" s="958" t="s">
        <v>31</v>
      </c>
      <c r="F43" s="1122">
        <v>42103</v>
      </c>
      <c r="G43" s="958" t="s">
        <v>31</v>
      </c>
      <c r="H43" s="1122">
        <v>10954.4</v>
      </c>
      <c r="I43" s="958" t="s">
        <v>31</v>
      </c>
      <c r="J43" s="958" t="s">
        <v>31</v>
      </c>
      <c r="K43" s="958" t="s">
        <v>31</v>
      </c>
      <c r="L43" s="958" t="s">
        <v>31</v>
      </c>
      <c r="M43" s="958"/>
      <c r="N43" s="953">
        <v>1989</v>
      </c>
      <c r="O43" s="1112">
        <v>68915.8</v>
      </c>
      <c r="P43" s="1122">
        <v>64879.1</v>
      </c>
      <c r="Q43" s="1122">
        <v>4036.7</v>
      </c>
      <c r="R43" s="1122">
        <v>-2521.6</v>
      </c>
      <c r="S43" s="1122">
        <v>66394.2</v>
      </c>
      <c r="T43" s="1122">
        <v>58492.6</v>
      </c>
      <c r="U43" s="1122">
        <v>26289.599999999999</v>
      </c>
      <c r="V43" s="1122">
        <v>2143</v>
      </c>
      <c r="W43" s="1122">
        <v>30060.000000000004</v>
      </c>
      <c r="X43" s="1293"/>
      <c r="Y43" s="861"/>
      <c r="Z43" s="861"/>
      <c r="AA43" s="861"/>
      <c r="AB43" s="861"/>
      <c r="AC43" s="861"/>
      <c r="AD43" s="1014"/>
      <c r="AE43" s="1014"/>
      <c r="AF43" s="1014"/>
      <c r="AG43" s="1014"/>
      <c r="AH43" s="1014"/>
      <c r="AI43" s="1014"/>
      <c r="AJ43" s="1014"/>
    </row>
    <row r="44" spans="1:36" ht="15" customHeight="1">
      <c r="A44" s="309">
        <v>1990</v>
      </c>
      <c r="B44" s="707">
        <v>71054</v>
      </c>
      <c r="C44" s="725">
        <v>11063</v>
      </c>
      <c r="D44" s="725">
        <v>1963</v>
      </c>
      <c r="E44" s="725">
        <v>5314</v>
      </c>
      <c r="F44" s="725">
        <v>41095</v>
      </c>
      <c r="G44" s="725">
        <v>10973</v>
      </c>
      <c r="H44" s="725">
        <v>10459</v>
      </c>
      <c r="I44" s="728" t="s">
        <v>31</v>
      </c>
      <c r="J44" s="728" t="s">
        <v>31</v>
      </c>
      <c r="K44" s="725">
        <v>514</v>
      </c>
      <c r="L44" s="725">
        <v>646</v>
      </c>
      <c r="M44" s="88"/>
      <c r="N44" s="85">
        <v>1990</v>
      </c>
      <c r="O44" s="707">
        <v>71054</v>
      </c>
      <c r="P44" s="725">
        <v>66951</v>
      </c>
      <c r="Q44" s="725">
        <v>4103</v>
      </c>
      <c r="R44" s="1015">
        <v>-2220</v>
      </c>
      <c r="S44" s="1015">
        <v>68834</v>
      </c>
      <c r="T44" s="1015">
        <v>60269.278733800726</v>
      </c>
      <c r="U44" s="1015">
        <v>26403.888888888887</v>
      </c>
      <c r="V44" s="983">
        <v>2318.8888888888887</v>
      </c>
      <c r="W44" s="1015">
        <v>31546.944444444445</v>
      </c>
      <c r="X44" s="1000"/>
      <c r="Y44" s="861"/>
      <c r="Z44" s="861"/>
      <c r="AA44" s="861"/>
      <c r="AB44" s="861"/>
      <c r="AC44" s="861"/>
      <c r="AD44" s="1014"/>
      <c r="AE44" s="1014"/>
      <c r="AF44" s="1014"/>
      <c r="AG44" s="1014"/>
      <c r="AH44" s="1014"/>
      <c r="AI44" s="1014"/>
      <c r="AJ44" s="1014"/>
    </row>
    <row r="45" spans="1:36" ht="15" customHeight="1">
      <c r="A45" s="309">
        <v>1991</v>
      </c>
      <c r="B45" s="987">
        <v>73945</v>
      </c>
      <c r="C45" s="983">
        <v>10675</v>
      </c>
      <c r="D45" s="983">
        <v>3415</v>
      </c>
      <c r="E45" s="983">
        <v>4248</v>
      </c>
      <c r="F45" s="983">
        <v>44903</v>
      </c>
      <c r="G45" s="983">
        <v>10046</v>
      </c>
      <c r="H45" s="983">
        <v>9528.2668371696509</v>
      </c>
      <c r="I45" s="958" t="s">
        <v>31</v>
      </c>
      <c r="J45" s="958" t="s">
        <v>31</v>
      </c>
      <c r="K45" s="983">
        <v>518</v>
      </c>
      <c r="L45" s="983">
        <v>658</v>
      </c>
      <c r="M45" s="88"/>
      <c r="N45" s="85">
        <v>1991</v>
      </c>
      <c r="O45" s="707">
        <v>73945</v>
      </c>
      <c r="P45" s="725">
        <v>70124</v>
      </c>
      <c r="Q45" s="725">
        <v>3821</v>
      </c>
      <c r="R45" s="1015">
        <v>-2606.6666666666747</v>
      </c>
      <c r="S45" s="1015">
        <v>71338.333333333328</v>
      </c>
      <c r="T45" s="1015">
        <v>62440.3264446096</v>
      </c>
      <c r="U45" s="1015">
        <v>27309.166666666664</v>
      </c>
      <c r="V45" s="88">
        <v>2475.8333333333335</v>
      </c>
      <c r="W45" s="88">
        <v>32655</v>
      </c>
      <c r="X45" s="1000"/>
      <c r="Y45" s="861"/>
      <c r="Z45" s="861"/>
      <c r="AA45" s="861"/>
      <c r="AB45" s="861"/>
      <c r="AC45" s="861"/>
      <c r="AD45" s="1014"/>
      <c r="AE45" s="1014"/>
      <c r="AF45" s="1014"/>
      <c r="AG45" s="1014"/>
      <c r="AH45" s="1014"/>
      <c r="AI45" s="1014"/>
      <c r="AJ45" s="1014"/>
    </row>
    <row r="46" spans="1:36" ht="15" customHeight="1">
      <c r="A46" s="309">
        <v>1992</v>
      </c>
      <c r="B46" s="987">
        <v>72902</v>
      </c>
      <c r="C46" s="983">
        <v>10063</v>
      </c>
      <c r="D46" s="983">
        <v>2656</v>
      </c>
      <c r="E46" s="983">
        <v>3312</v>
      </c>
      <c r="F46" s="983">
        <v>44425</v>
      </c>
      <c r="G46" s="983">
        <v>11942</v>
      </c>
      <c r="H46" s="983">
        <v>11385</v>
      </c>
      <c r="I46" s="958" t="s">
        <v>31</v>
      </c>
      <c r="J46" s="958" t="s">
        <v>31</v>
      </c>
      <c r="K46" s="983">
        <v>557</v>
      </c>
      <c r="L46" s="983">
        <v>504</v>
      </c>
      <c r="M46" s="88"/>
      <c r="N46" s="85">
        <v>1992</v>
      </c>
      <c r="O46" s="707">
        <v>72902</v>
      </c>
      <c r="P46" s="725">
        <v>69035</v>
      </c>
      <c r="Q46" s="725">
        <v>3867</v>
      </c>
      <c r="R46" s="1015">
        <v>-1310.8333333333333</v>
      </c>
      <c r="S46" s="1015">
        <v>71591.166666666672</v>
      </c>
      <c r="T46" s="1015">
        <v>62862.500000000007</v>
      </c>
      <c r="U46" s="1015">
        <v>27392.777777777777</v>
      </c>
      <c r="V46" s="1015">
        <v>2502.7777777777778</v>
      </c>
      <c r="W46" s="88">
        <v>32966.944444444445</v>
      </c>
      <c r="X46" s="1000"/>
      <c r="Y46" s="861"/>
      <c r="Z46" s="861"/>
      <c r="AA46" s="861"/>
      <c r="AB46" s="861"/>
      <c r="AC46" s="861"/>
      <c r="AD46" s="1014"/>
      <c r="AE46" s="1014"/>
      <c r="AF46" s="1014"/>
      <c r="AG46" s="1014"/>
      <c r="AH46" s="1014"/>
      <c r="AI46" s="1014"/>
      <c r="AJ46" s="1014"/>
    </row>
    <row r="47" spans="1:36" ht="15" customHeight="1">
      <c r="A47" s="309">
        <v>1993</v>
      </c>
      <c r="B47" s="987">
        <v>70443</v>
      </c>
      <c r="C47" s="983">
        <v>10588</v>
      </c>
      <c r="D47" s="983">
        <v>1744</v>
      </c>
      <c r="E47" s="983">
        <v>2962</v>
      </c>
      <c r="F47" s="983">
        <v>42119</v>
      </c>
      <c r="G47" s="983">
        <v>12594</v>
      </c>
      <c r="H47" s="983">
        <v>12042</v>
      </c>
      <c r="I47" s="958" t="s">
        <v>31</v>
      </c>
      <c r="J47" s="958" t="s">
        <v>31</v>
      </c>
      <c r="K47" s="983">
        <v>552</v>
      </c>
      <c r="L47" s="983">
        <v>436</v>
      </c>
      <c r="M47" s="88"/>
      <c r="N47" s="85">
        <v>1993</v>
      </c>
      <c r="O47" s="707">
        <v>70443</v>
      </c>
      <c r="P47" s="725">
        <v>66109</v>
      </c>
      <c r="Q47" s="725">
        <v>4334</v>
      </c>
      <c r="R47" s="1015">
        <v>568.5</v>
      </c>
      <c r="S47" s="1015">
        <v>71011.5</v>
      </c>
      <c r="T47" s="1015">
        <v>62115.333333333336</v>
      </c>
      <c r="U47" s="1015">
        <v>26238.611111111109</v>
      </c>
      <c r="V47" s="88">
        <v>2525.2777777777778</v>
      </c>
      <c r="W47" s="88">
        <v>33351.666666666664</v>
      </c>
      <c r="X47" s="1000"/>
      <c r="Y47" s="861"/>
      <c r="Z47" s="861"/>
      <c r="AA47" s="861"/>
      <c r="AB47" s="861"/>
      <c r="AC47" s="861"/>
      <c r="AD47" s="1014"/>
      <c r="AE47" s="1014"/>
      <c r="AF47" s="1014"/>
      <c r="AG47" s="1014"/>
      <c r="AH47" s="1014"/>
      <c r="AI47" s="1014"/>
      <c r="AJ47" s="1014"/>
    </row>
    <row r="48" spans="1:36" ht="15" customHeight="1">
      <c r="A48" s="309">
        <v>1994</v>
      </c>
      <c r="B48" s="987">
        <v>72256</v>
      </c>
      <c r="C48" s="983">
        <v>10059</v>
      </c>
      <c r="D48" s="983">
        <v>1776</v>
      </c>
      <c r="E48" s="983">
        <v>3306</v>
      </c>
      <c r="F48" s="983">
        <v>43956</v>
      </c>
      <c r="G48" s="983">
        <v>12498</v>
      </c>
      <c r="H48" s="983">
        <v>11955</v>
      </c>
      <c r="I48" s="958" t="s">
        <v>31</v>
      </c>
      <c r="J48" s="958" t="s">
        <v>31</v>
      </c>
      <c r="K48" s="983">
        <v>543</v>
      </c>
      <c r="L48" s="983">
        <v>661</v>
      </c>
      <c r="M48" s="88"/>
      <c r="N48" s="85">
        <v>1994</v>
      </c>
      <c r="O48" s="707">
        <v>72256</v>
      </c>
      <c r="P48" s="725">
        <v>67746</v>
      </c>
      <c r="Q48" s="725">
        <v>4510</v>
      </c>
      <c r="R48" s="1015">
        <v>-593</v>
      </c>
      <c r="S48" s="1015">
        <v>71663</v>
      </c>
      <c r="T48" s="1015">
        <v>62872.444444444445</v>
      </c>
      <c r="U48" s="1015">
        <v>26772.777777777777</v>
      </c>
      <c r="V48" s="88">
        <v>2607.2222222222222</v>
      </c>
      <c r="W48" s="1015">
        <v>33491.666666666664</v>
      </c>
      <c r="X48" s="1000"/>
      <c r="Y48" s="861"/>
      <c r="Z48" s="861"/>
      <c r="AA48" s="861"/>
      <c r="AB48" s="861"/>
      <c r="AC48" s="861"/>
      <c r="AD48" s="1014"/>
      <c r="AE48" s="1014"/>
      <c r="AF48" s="1014"/>
      <c r="AG48" s="1014"/>
      <c r="AH48" s="1014"/>
      <c r="AI48" s="1014"/>
      <c r="AJ48" s="1014"/>
    </row>
    <row r="49" spans="1:36" ht="15" customHeight="1">
      <c r="A49" s="309">
        <v>1995</v>
      </c>
      <c r="B49" s="987">
        <v>75907</v>
      </c>
      <c r="C49" s="983">
        <v>9990</v>
      </c>
      <c r="D49" s="983">
        <v>1245</v>
      </c>
      <c r="E49" s="983">
        <v>3187</v>
      </c>
      <c r="F49" s="983">
        <v>46809</v>
      </c>
      <c r="G49" s="983">
        <v>13809</v>
      </c>
      <c r="H49" s="983">
        <v>13113</v>
      </c>
      <c r="I49" s="958" t="s">
        <v>31</v>
      </c>
      <c r="J49" s="958" t="s">
        <v>31</v>
      </c>
      <c r="K49" s="983">
        <v>696</v>
      </c>
      <c r="L49" s="983">
        <v>867</v>
      </c>
      <c r="M49" s="88"/>
      <c r="N49" s="85">
        <v>1995</v>
      </c>
      <c r="O49" s="707">
        <v>75907</v>
      </c>
      <c r="P49" s="725">
        <v>71412</v>
      </c>
      <c r="Q49" s="725">
        <v>4495</v>
      </c>
      <c r="R49" s="1015">
        <v>-2258.3333333333335</v>
      </c>
      <c r="S49" s="1015">
        <v>73648.666666666672</v>
      </c>
      <c r="T49" s="1015">
        <v>67262.277777777781</v>
      </c>
      <c r="U49" s="1015">
        <v>28068.611111111109</v>
      </c>
      <c r="V49" s="88">
        <v>2650.8333333333335</v>
      </c>
      <c r="W49" s="88">
        <v>36542.777777777774</v>
      </c>
      <c r="X49" s="1000"/>
      <c r="Y49" s="861"/>
      <c r="Z49" s="861"/>
      <c r="AA49" s="861"/>
      <c r="AB49" s="861"/>
      <c r="AC49" s="861"/>
      <c r="AD49" s="1014"/>
      <c r="AE49" s="1014"/>
      <c r="AF49" s="1014"/>
      <c r="AG49" s="1014"/>
      <c r="AH49" s="1014"/>
      <c r="AI49" s="1014"/>
      <c r="AJ49" s="1014"/>
    </row>
    <row r="50" spans="1:36" ht="15" customHeight="1">
      <c r="A50" s="309">
        <v>1996</v>
      </c>
      <c r="B50" s="987">
        <v>76326</v>
      </c>
      <c r="C50" s="983">
        <v>11553</v>
      </c>
      <c r="D50" s="983">
        <v>1120</v>
      </c>
      <c r="E50" s="983">
        <v>3216</v>
      </c>
      <c r="F50" s="983">
        <v>46869</v>
      </c>
      <c r="G50" s="983">
        <v>12650</v>
      </c>
      <c r="H50" s="983">
        <v>11905</v>
      </c>
      <c r="I50" s="958" t="s">
        <v>31</v>
      </c>
      <c r="J50" s="958" t="s">
        <v>31</v>
      </c>
      <c r="K50" s="983">
        <v>745</v>
      </c>
      <c r="L50" s="983">
        <v>919</v>
      </c>
      <c r="M50" s="88"/>
      <c r="N50" s="85">
        <v>1996</v>
      </c>
      <c r="O50" s="707">
        <v>76326</v>
      </c>
      <c r="P50" s="725">
        <v>71856</v>
      </c>
      <c r="Q50" s="725">
        <v>4470</v>
      </c>
      <c r="R50" s="1015">
        <v>-1825</v>
      </c>
      <c r="S50" s="1015">
        <v>74501</v>
      </c>
      <c r="T50" s="1015">
        <v>67074.888888888891</v>
      </c>
      <c r="U50" s="1015">
        <v>26254.444444444445</v>
      </c>
      <c r="V50" s="88">
        <v>2631.1111111111109</v>
      </c>
      <c r="W50" s="88">
        <v>38189.444444444445</v>
      </c>
      <c r="X50" s="1000"/>
      <c r="Y50" s="861"/>
      <c r="Z50" s="861"/>
      <c r="AA50" s="861"/>
      <c r="AB50" s="861"/>
      <c r="AC50" s="861"/>
      <c r="AD50" s="1014"/>
      <c r="AE50" s="1014"/>
      <c r="AF50" s="1014"/>
      <c r="AG50" s="1014"/>
      <c r="AH50" s="1014"/>
      <c r="AI50" s="1014"/>
      <c r="AJ50" s="1014"/>
    </row>
    <row r="51" spans="1:36" ht="15" customHeight="1">
      <c r="A51" s="309">
        <v>1997</v>
      </c>
      <c r="B51" s="987">
        <v>76491</v>
      </c>
      <c r="C51" s="983">
        <v>10886</v>
      </c>
      <c r="D51" s="983">
        <v>1086</v>
      </c>
      <c r="E51" s="983">
        <v>3440</v>
      </c>
      <c r="F51" s="983">
        <v>47684</v>
      </c>
      <c r="G51" s="983">
        <v>12410</v>
      </c>
      <c r="H51" s="983">
        <v>11640</v>
      </c>
      <c r="I51" s="958" t="s">
        <v>31</v>
      </c>
      <c r="J51" s="958" t="s">
        <v>31</v>
      </c>
      <c r="K51" s="983">
        <v>770</v>
      </c>
      <c r="L51" s="983">
        <v>985</v>
      </c>
      <c r="M51" s="88"/>
      <c r="N51" s="85">
        <v>1997</v>
      </c>
      <c r="O51" s="707">
        <v>76491</v>
      </c>
      <c r="P51" s="725">
        <v>71493</v>
      </c>
      <c r="Q51" s="725">
        <v>4997</v>
      </c>
      <c r="R51" s="983">
        <v>-1385</v>
      </c>
      <c r="S51" s="725">
        <v>75106</v>
      </c>
      <c r="T51" s="983">
        <v>67499.611111111109</v>
      </c>
      <c r="U51" s="88">
        <v>26754.444444444445</v>
      </c>
      <c r="V51" s="88">
        <v>2752.2222222222222</v>
      </c>
      <c r="W51" s="88">
        <v>37992.5</v>
      </c>
      <c r="X51" s="1000"/>
      <c r="Y51" s="861"/>
      <c r="Z51" s="861"/>
      <c r="AA51" s="861"/>
      <c r="AB51" s="861"/>
      <c r="AC51" s="861"/>
      <c r="AD51" s="1014"/>
      <c r="AE51" s="1014"/>
      <c r="AF51" s="1014"/>
      <c r="AG51" s="1014"/>
      <c r="AH51" s="1014"/>
      <c r="AI51" s="1014"/>
      <c r="AJ51" s="1014"/>
    </row>
    <row r="52" spans="1:36" ht="15" customHeight="1">
      <c r="A52" s="309">
        <v>1998</v>
      </c>
      <c r="B52" s="987">
        <v>78337</v>
      </c>
      <c r="C52" s="983">
        <v>11654</v>
      </c>
      <c r="D52" s="983">
        <v>1318</v>
      </c>
      <c r="E52" s="983">
        <v>3818</v>
      </c>
      <c r="F52" s="983">
        <v>47249</v>
      </c>
      <c r="G52" s="983">
        <v>13271</v>
      </c>
      <c r="H52" s="983">
        <v>12325</v>
      </c>
      <c r="I52" s="983">
        <v>75</v>
      </c>
      <c r="J52" s="983">
        <v>6</v>
      </c>
      <c r="K52" s="983">
        <v>865</v>
      </c>
      <c r="L52" s="983">
        <v>1026</v>
      </c>
      <c r="M52" s="88"/>
      <c r="N52" s="85">
        <v>1998</v>
      </c>
      <c r="O52" s="707">
        <v>78337</v>
      </c>
      <c r="P52" s="725">
        <v>73708</v>
      </c>
      <c r="Q52" s="725">
        <v>4628</v>
      </c>
      <c r="R52" s="983">
        <v>-1619.1819999999998</v>
      </c>
      <c r="S52" s="725">
        <v>76717.817999999999</v>
      </c>
      <c r="T52" s="1015">
        <v>68795.740739999994</v>
      </c>
      <c r="U52" s="88">
        <v>27481.761559999999</v>
      </c>
      <c r="V52" s="88">
        <v>2772.4270000000001</v>
      </c>
      <c r="W52" s="88">
        <v>38541.226000000002</v>
      </c>
      <c r="X52" s="1000"/>
      <c r="Y52" s="861"/>
      <c r="Z52" s="861"/>
      <c r="AA52" s="861"/>
      <c r="AB52" s="861"/>
      <c r="AC52" s="861"/>
      <c r="AD52" s="1014"/>
      <c r="AE52" s="1014"/>
      <c r="AF52" s="1014"/>
      <c r="AG52" s="1014"/>
      <c r="AH52" s="1014"/>
      <c r="AI52" s="1014"/>
      <c r="AJ52" s="1014"/>
    </row>
    <row r="53" spans="1:36" ht="15" customHeight="1">
      <c r="A53" s="309">
        <v>1999</v>
      </c>
      <c r="B53" s="987">
        <v>80305</v>
      </c>
      <c r="C53" s="983">
        <v>10921</v>
      </c>
      <c r="D53" s="983">
        <v>1113</v>
      </c>
      <c r="E53" s="983">
        <v>4554</v>
      </c>
      <c r="F53" s="983">
        <v>47612</v>
      </c>
      <c r="G53" s="983">
        <v>14902</v>
      </c>
      <c r="H53" s="983">
        <v>13863</v>
      </c>
      <c r="I53" s="983">
        <v>92</v>
      </c>
      <c r="J53" s="983">
        <v>20</v>
      </c>
      <c r="K53" s="983">
        <v>926</v>
      </c>
      <c r="L53" s="983">
        <v>1203</v>
      </c>
      <c r="M53" s="88"/>
      <c r="N53" s="85">
        <v>1999</v>
      </c>
      <c r="O53" s="707">
        <v>80305</v>
      </c>
      <c r="P53" s="725">
        <v>75877.47</v>
      </c>
      <c r="Q53" s="725">
        <v>4427.6450000000004</v>
      </c>
      <c r="R53" s="983">
        <v>-2489.1680000000001</v>
      </c>
      <c r="S53" s="725">
        <v>77815.831999999995</v>
      </c>
      <c r="T53" s="983">
        <v>70429.336360000001</v>
      </c>
      <c r="U53" s="88">
        <v>27624.160360000002</v>
      </c>
      <c r="V53" s="88">
        <v>2715.0329999999999</v>
      </c>
      <c r="W53" s="88">
        <v>40090.258000000009</v>
      </c>
      <c r="X53" s="1000"/>
      <c r="Y53" s="861"/>
      <c r="Z53" s="861"/>
      <c r="AA53" s="861"/>
      <c r="AB53" s="861"/>
      <c r="AC53" s="861"/>
      <c r="AD53" s="1014"/>
      <c r="AE53" s="1014"/>
      <c r="AF53" s="1014"/>
      <c r="AG53" s="1014"/>
      <c r="AH53" s="1014"/>
      <c r="AI53" s="1014"/>
      <c r="AJ53" s="1014"/>
    </row>
    <row r="54" spans="1:36" ht="15" customHeight="1">
      <c r="A54" s="99" t="s">
        <v>160</v>
      </c>
      <c r="B54" s="88"/>
      <c r="C54" s="88"/>
      <c r="D54" s="88"/>
      <c r="E54" s="88"/>
      <c r="F54" s="88"/>
      <c r="G54" s="88"/>
      <c r="H54" s="88"/>
      <c r="I54" s="88"/>
      <c r="J54" s="88"/>
      <c r="K54" s="88"/>
      <c r="L54" s="88"/>
      <c r="M54" s="88"/>
      <c r="N54" s="635" t="s">
        <v>160</v>
      </c>
      <c r="O54" s="88"/>
      <c r="P54" s="88"/>
      <c r="Q54" s="88"/>
      <c r="R54" s="88"/>
      <c r="S54" s="88"/>
      <c r="T54" s="88"/>
      <c r="U54" s="88"/>
      <c r="V54" s="88"/>
      <c r="W54" s="88"/>
      <c r="X54" s="1293"/>
      <c r="Y54" s="861"/>
      <c r="Z54" s="861"/>
      <c r="AA54" s="861"/>
      <c r="AB54" s="861"/>
      <c r="AC54" s="861"/>
      <c r="AD54" s="1014"/>
      <c r="AE54" s="1014"/>
      <c r="AF54" s="1014"/>
      <c r="AG54" s="1014"/>
      <c r="AH54" s="1014"/>
      <c r="AI54" s="1014"/>
      <c r="AJ54" s="1014"/>
    </row>
    <row r="55" spans="1:36" ht="15.75" customHeight="1">
      <c r="A55" s="105" t="s">
        <v>478</v>
      </c>
      <c r="B55" s="88"/>
      <c r="C55" s="88"/>
      <c r="D55" s="88"/>
      <c r="E55" s="88"/>
      <c r="F55" s="88"/>
      <c r="G55" s="88"/>
      <c r="H55" s="88"/>
      <c r="I55" s="88"/>
      <c r="J55" s="88"/>
      <c r="K55" s="88"/>
      <c r="L55" s="88"/>
      <c r="M55" s="88"/>
      <c r="N55" s="105" t="s">
        <v>479</v>
      </c>
      <c r="O55" s="88"/>
      <c r="P55" s="88"/>
      <c r="Q55" s="88"/>
      <c r="R55" s="88"/>
      <c r="S55" s="88"/>
      <c r="T55" s="88"/>
      <c r="U55" s="88"/>
      <c r="V55" s="88"/>
      <c r="W55" s="88"/>
      <c r="X55" s="1293"/>
      <c r="Y55" s="861"/>
      <c r="Z55" s="861"/>
      <c r="AA55" s="861"/>
      <c r="AB55" s="861"/>
      <c r="AC55" s="861"/>
      <c r="AD55" s="1014"/>
      <c r="AE55" s="1014"/>
      <c r="AF55" s="1014"/>
      <c r="AG55" s="1014"/>
      <c r="AH55" s="1014"/>
      <c r="AI55" s="1014"/>
      <c r="AJ55" s="1014"/>
    </row>
    <row r="56" spans="1:36" ht="22.9" customHeight="1">
      <c r="A56" s="85"/>
      <c r="B56" s="88"/>
      <c r="C56" s="88"/>
      <c r="D56" s="88"/>
      <c r="E56" s="88"/>
      <c r="F56" s="88"/>
      <c r="G56" s="88"/>
      <c r="H56" s="88"/>
      <c r="I56" s="88"/>
      <c r="J56" s="88"/>
      <c r="K56" s="88"/>
      <c r="L56" s="88"/>
      <c r="M56" s="88"/>
      <c r="N56" s="1547" t="s">
        <v>679</v>
      </c>
      <c r="O56" s="1547"/>
      <c r="P56" s="1547"/>
      <c r="Q56" s="1547"/>
      <c r="R56" s="1547"/>
      <c r="S56" s="1547"/>
      <c r="T56" s="1547"/>
      <c r="U56" s="1547"/>
      <c r="V56" s="1547"/>
      <c r="W56" s="1547"/>
      <c r="X56" s="1293"/>
      <c r="Y56" s="861"/>
      <c r="Z56" s="861"/>
      <c r="AA56" s="861"/>
      <c r="AB56" s="861"/>
      <c r="AC56" s="861"/>
      <c r="AD56" s="1014"/>
      <c r="AE56" s="1014"/>
      <c r="AF56" s="1014"/>
      <c r="AG56" s="1014"/>
      <c r="AH56" s="1014"/>
      <c r="AI56" s="1014"/>
      <c r="AJ56" s="1014"/>
    </row>
    <row r="57" spans="1:36" ht="15.75" customHeight="1">
      <c r="A57" s="439" t="s">
        <v>759</v>
      </c>
      <c r="B57" s="479"/>
      <c r="C57" s="479"/>
      <c r="D57" s="479"/>
      <c r="E57" s="479"/>
      <c r="F57" s="479"/>
      <c r="G57" s="479"/>
      <c r="H57" s="479"/>
      <c r="I57" s="479"/>
      <c r="J57" s="479"/>
      <c r="K57" s="479"/>
      <c r="L57" s="479"/>
      <c r="M57" s="479"/>
      <c r="N57" s="439" t="s">
        <v>759</v>
      </c>
      <c r="O57" s="480"/>
      <c r="P57" s="479"/>
      <c r="Q57" s="479"/>
      <c r="R57" s="479"/>
      <c r="S57" s="479"/>
      <c r="T57" s="479"/>
      <c r="U57" s="479"/>
      <c r="V57" s="479"/>
      <c r="W57" s="479"/>
      <c r="X57" s="1293"/>
      <c r="Y57" s="861"/>
      <c r="Z57" s="861"/>
      <c r="AA57" s="861"/>
      <c r="AB57" s="861"/>
      <c r="AC57" s="861"/>
      <c r="AD57" s="1014"/>
      <c r="AE57" s="1014"/>
      <c r="AF57" s="1014"/>
      <c r="AG57" s="1014"/>
      <c r="AH57" s="1014"/>
      <c r="AI57" s="1014"/>
      <c r="AJ57" s="1014"/>
    </row>
    <row r="58" spans="1:36" ht="4.9000000000000004" customHeight="1">
      <c r="A58" s="286"/>
      <c r="B58" s="619"/>
      <c r="C58" s="619"/>
      <c r="D58" s="619"/>
      <c r="E58" s="619"/>
      <c r="F58" s="619"/>
      <c r="G58" s="619"/>
      <c r="H58" s="619"/>
      <c r="I58" s="619"/>
      <c r="J58" s="619"/>
      <c r="K58" s="619"/>
      <c r="L58" s="619"/>
      <c r="M58" s="619"/>
      <c r="N58" s="586"/>
      <c r="O58" s="586"/>
      <c r="P58" s="619"/>
      <c r="Q58" s="619"/>
      <c r="R58" s="479"/>
      <c r="S58" s="479"/>
      <c r="T58" s="479"/>
      <c r="U58" s="479"/>
      <c r="V58" s="479"/>
      <c r="W58" s="479"/>
      <c r="X58" s="1293"/>
      <c r="Y58" s="861"/>
      <c r="Z58" s="861"/>
      <c r="AA58" s="861"/>
      <c r="AB58" s="861"/>
      <c r="AC58" s="861"/>
      <c r="AD58" s="1014"/>
      <c r="AE58" s="1014"/>
      <c r="AF58" s="1014"/>
      <c r="AG58" s="1014"/>
      <c r="AH58" s="1014"/>
      <c r="AI58" s="1014"/>
      <c r="AJ58" s="1014"/>
    </row>
    <row r="59" spans="1:36" ht="15" customHeight="1">
      <c r="A59" s="345"/>
      <c r="B59" s="620"/>
      <c r="C59" s="621" t="s">
        <v>11</v>
      </c>
      <c r="D59" s="636"/>
      <c r="E59" s="636"/>
      <c r="F59" s="636"/>
      <c r="G59" s="636"/>
      <c r="H59" s="636"/>
      <c r="I59" s="636"/>
      <c r="J59" s="636"/>
      <c r="K59" s="636"/>
      <c r="L59" s="636"/>
      <c r="M59" s="595"/>
      <c r="N59" s="637"/>
      <c r="O59" s="620"/>
      <c r="P59" s="622" t="s">
        <v>11</v>
      </c>
      <c r="Q59" s="638"/>
      <c r="R59" s="1549"/>
      <c r="S59" s="1552"/>
      <c r="T59" s="325"/>
      <c r="U59" s="621" t="s">
        <v>11</v>
      </c>
      <c r="V59" s="324"/>
      <c r="W59" s="324"/>
      <c r="X59" s="1293"/>
      <c r="Y59" s="861"/>
      <c r="Z59" s="861"/>
      <c r="AA59" s="861"/>
      <c r="AB59" s="861"/>
      <c r="AC59" s="861"/>
      <c r="AD59" s="1014"/>
      <c r="AE59" s="1014"/>
      <c r="AF59" s="1014"/>
      <c r="AG59" s="1014"/>
      <c r="AH59" s="1014"/>
      <c r="AI59" s="1014"/>
      <c r="AJ59" s="1014"/>
    </row>
    <row r="60" spans="1:36" ht="12.65" customHeight="1">
      <c r="A60" s="346"/>
      <c r="B60" s="639"/>
      <c r="C60" s="1546" t="s">
        <v>35</v>
      </c>
      <c r="D60" s="1546" t="s">
        <v>477</v>
      </c>
      <c r="E60" s="1546" t="s">
        <v>18</v>
      </c>
      <c r="F60" s="1546" t="s">
        <v>273</v>
      </c>
      <c r="G60" s="1546" t="s">
        <v>782</v>
      </c>
      <c r="H60" s="621" t="s">
        <v>57</v>
      </c>
      <c r="I60" s="636"/>
      <c r="J60" s="636"/>
      <c r="K60" s="640"/>
      <c r="L60" s="1542" t="s">
        <v>783</v>
      </c>
      <c r="M60" s="595"/>
      <c r="N60" s="641"/>
      <c r="O60" s="639"/>
      <c r="P60" s="1544" t="s">
        <v>680</v>
      </c>
      <c r="Q60" s="1522" t="s">
        <v>272</v>
      </c>
      <c r="R60" s="1550"/>
      <c r="S60" s="1553"/>
      <c r="T60" s="17"/>
      <c r="U60" s="1546" t="s">
        <v>681</v>
      </c>
      <c r="V60" s="1546" t="s">
        <v>10</v>
      </c>
      <c r="W60" s="1555" t="s">
        <v>784</v>
      </c>
      <c r="X60" s="1293"/>
      <c r="Y60" s="861"/>
      <c r="Z60" s="861"/>
      <c r="AA60" s="861"/>
      <c r="AB60" s="861"/>
      <c r="AC60" s="861"/>
      <c r="AD60" s="1014"/>
      <c r="AE60" s="1014"/>
      <c r="AF60" s="1014"/>
      <c r="AG60" s="1014"/>
      <c r="AH60" s="1014"/>
      <c r="AI60" s="1014"/>
      <c r="AJ60" s="1014"/>
    </row>
    <row r="61" spans="1:36" ht="31.5" customHeight="1">
      <c r="A61" s="346"/>
      <c r="B61" s="623"/>
      <c r="C61" s="1546"/>
      <c r="D61" s="1546"/>
      <c r="E61" s="1546"/>
      <c r="F61" s="1546"/>
      <c r="G61" s="1546"/>
      <c r="H61" s="499" t="s">
        <v>330</v>
      </c>
      <c r="I61" s="499" t="s">
        <v>83</v>
      </c>
      <c r="J61" s="499" t="s">
        <v>274</v>
      </c>
      <c r="K61" s="499" t="s">
        <v>275</v>
      </c>
      <c r="L61" s="1543"/>
      <c r="M61" s="595"/>
      <c r="N61" s="641"/>
      <c r="O61" s="623"/>
      <c r="P61" s="1545"/>
      <c r="Q61" s="1524"/>
      <c r="R61" s="1551"/>
      <c r="S61" s="1554"/>
      <c r="T61" s="17"/>
      <c r="U61" s="1546"/>
      <c r="V61" s="1546"/>
      <c r="W61" s="1556"/>
      <c r="X61" s="1293"/>
      <c r="Y61" s="861"/>
      <c r="Z61" s="861"/>
      <c r="AA61" s="861"/>
      <c r="AB61" s="861"/>
      <c r="AC61" s="861"/>
      <c r="AD61" s="1014"/>
      <c r="AE61" s="1014"/>
      <c r="AF61" s="1014"/>
      <c r="AG61" s="1014"/>
      <c r="AH61" s="1014"/>
      <c r="AI61" s="1014"/>
      <c r="AJ61" s="1014"/>
    </row>
    <row r="62" spans="1:36" ht="11.5" customHeight="1">
      <c r="A62" s="347"/>
      <c r="B62" s="627" t="s">
        <v>77</v>
      </c>
      <c r="C62" s="628"/>
      <c r="D62" s="628"/>
      <c r="E62" s="628"/>
      <c r="F62" s="628"/>
      <c r="G62" s="628"/>
      <c r="H62" s="628"/>
      <c r="I62" s="628"/>
      <c r="J62" s="628"/>
      <c r="K62" s="628"/>
      <c r="L62" s="628"/>
      <c r="M62" s="595"/>
      <c r="N62" s="642"/>
      <c r="O62" s="627" t="s">
        <v>77</v>
      </c>
      <c r="P62" s="628"/>
      <c r="Q62" s="628"/>
      <c r="R62" s="324"/>
      <c r="S62" s="324"/>
      <c r="T62" s="628"/>
      <c r="U62" s="324"/>
      <c r="V62" s="324"/>
      <c r="W62" s="324"/>
      <c r="X62" s="1293"/>
      <c r="Y62" s="861"/>
      <c r="Z62" s="861"/>
      <c r="AA62" s="861"/>
      <c r="AB62" s="861"/>
      <c r="AC62" s="861"/>
      <c r="AD62" s="1014"/>
      <c r="AE62" s="1014"/>
      <c r="AF62" s="1014"/>
      <c r="AG62" s="1014"/>
      <c r="AH62" s="1014"/>
      <c r="AI62" s="1014"/>
      <c r="AJ62" s="1014"/>
    </row>
    <row r="63" spans="1:36" ht="15" customHeight="1">
      <c r="A63" s="309">
        <v>2000</v>
      </c>
      <c r="B63" s="987">
        <v>82154</v>
      </c>
      <c r="C63" s="983">
        <v>10250</v>
      </c>
      <c r="D63" s="983">
        <v>899</v>
      </c>
      <c r="E63" s="983">
        <v>4837</v>
      </c>
      <c r="F63" s="983">
        <v>49571</v>
      </c>
      <c r="G63" s="983">
        <v>15265</v>
      </c>
      <c r="H63" s="983">
        <v>14144</v>
      </c>
      <c r="I63" s="983">
        <v>115</v>
      </c>
      <c r="J63" s="983">
        <v>34</v>
      </c>
      <c r="K63" s="983">
        <v>972</v>
      </c>
      <c r="L63" s="983">
        <v>1333</v>
      </c>
      <c r="M63" s="88"/>
      <c r="N63" s="309">
        <v>2000</v>
      </c>
      <c r="O63" s="707">
        <v>82154</v>
      </c>
      <c r="P63" s="725">
        <v>78226.39</v>
      </c>
      <c r="Q63" s="725">
        <v>3927.998</v>
      </c>
      <c r="R63" s="983">
        <v>-2341.3990000000003</v>
      </c>
      <c r="S63" s="725">
        <v>79812.600999999995</v>
      </c>
      <c r="T63" s="983">
        <v>73148.378499999992</v>
      </c>
      <c r="U63" s="983">
        <v>29414.441499999994</v>
      </c>
      <c r="V63" s="983">
        <v>2855.7280000000001</v>
      </c>
      <c r="W63" s="983">
        <v>40878.597000000009</v>
      </c>
      <c r="X63" s="1000"/>
      <c r="Y63" s="861"/>
      <c r="Z63" s="861"/>
      <c r="AA63" s="861"/>
      <c r="AB63" s="861"/>
      <c r="AC63" s="861"/>
      <c r="AD63" s="1014"/>
      <c r="AE63" s="1014"/>
      <c r="AF63" s="1014"/>
      <c r="AG63" s="1014"/>
      <c r="AH63" s="1014"/>
      <c r="AI63" s="1014"/>
      <c r="AJ63" s="1014"/>
    </row>
    <row r="64" spans="1:36" ht="15" customHeight="1">
      <c r="A64" s="309">
        <v>2001</v>
      </c>
      <c r="B64" s="987">
        <v>83849</v>
      </c>
      <c r="C64" s="983">
        <v>9171</v>
      </c>
      <c r="D64" s="983">
        <v>1194</v>
      </c>
      <c r="E64" s="983">
        <v>5630</v>
      </c>
      <c r="F64" s="983">
        <v>50783</v>
      </c>
      <c r="G64" s="983">
        <v>15193</v>
      </c>
      <c r="H64" s="983">
        <v>14176</v>
      </c>
      <c r="I64" s="983">
        <v>135</v>
      </c>
      <c r="J64" s="983">
        <v>48</v>
      </c>
      <c r="K64" s="983">
        <v>834</v>
      </c>
      <c r="L64" s="983">
        <v>1878</v>
      </c>
      <c r="M64" s="88"/>
      <c r="N64" s="309">
        <v>2001</v>
      </c>
      <c r="O64" s="707">
        <v>83849</v>
      </c>
      <c r="P64" s="725">
        <v>80435.441279999999</v>
      </c>
      <c r="Q64" s="725">
        <v>3413.88</v>
      </c>
      <c r="R64" s="983">
        <v>644.72818038912112</v>
      </c>
      <c r="S64" s="725">
        <v>84493.728180389124</v>
      </c>
      <c r="T64" s="983">
        <v>76462.412859999997</v>
      </c>
      <c r="U64" s="983">
        <v>29261.534140000007</v>
      </c>
      <c r="V64" s="983">
        <v>1647.2479999999998</v>
      </c>
      <c r="W64" s="983">
        <v>45553.952000000005</v>
      </c>
      <c r="X64" s="1000"/>
      <c r="Y64" s="861"/>
      <c r="Z64" s="861"/>
      <c r="AA64" s="861"/>
      <c r="AB64" s="861"/>
      <c r="AC64" s="861"/>
      <c r="AD64" s="1014"/>
      <c r="AE64" s="1014"/>
      <c r="AF64" s="1014"/>
      <c r="AG64" s="1014"/>
      <c r="AH64" s="1014"/>
      <c r="AI64" s="1014"/>
      <c r="AJ64" s="1014"/>
    </row>
    <row r="65" spans="1:36" ht="15" customHeight="1">
      <c r="A65" s="309">
        <v>2002</v>
      </c>
      <c r="B65" s="987">
        <v>83366</v>
      </c>
      <c r="C65" s="983">
        <v>6662</v>
      </c>
      <c r="D65" s="983">
        <v>891</v>
      </c>
      <c r="E65" s="983">
        <v>5129</v>
      </c>
      <c r="F65" s="983">
        <v>51811</v>
      </c>
      <c r="G65" s="983">
        <v>16845</v>
      </c>
      <c r="H65" s="983">
        <v>15880</v>
      </c>
      <c r="I65" s="983">
        <v>131</v>
      </c>
      <c r="J65" s="983">
        <v>58</v>
      </c>
      <c r="K65" s="983">
        <v>776</v>
      </c>
      <c r="L65" s="983">
        <v>2028</v>
      </c>
      <c r="M65" s="88"/>
      <c r="N65" s="309">
        <v>2002</v>
      </c>
      <c r="O65" s="707">
        <v>83366</v>
      </c>
      <c r="P65" s="725">
        <v>80117.35040000001</v>
      </c>
      <c r="Q65" s="725">
        <v>3248.3580000000002</v>
      </c>
      <c r="R65" s="983">
        <v>-1662.7961953817307</v>
      </c>
      <c r="S65" s="725">
        <v>81703.203804618272</v>
      </c>
      <c r="T65" s="983">
        <v>74631.623339999991</v>
      </c>
      <c r="U65" s="983">
        <v>28888.646740000007</v>
      </c>
      <c r="V65" s="983">
        <v>1744.4679999999998</v>
      </c>
      <c r="W65" s="983">
        <v>43998.217000000004</v>
      </c>
      <c r="X65" s="1000"/>
      <c r="Y65" s="861"/>
      <c r="Z65" s="861"/>
      <c r="AA65" s="861"/>
      <c r="AB65" s="861"/>
      <c r="AC65" s="861"/>
      <c r="AD65" s="1014"/>
      <c r="AE65" s="1014"/>
      <c r="AF65" s="1014"/>
      <c r="AG65" s="1014"/>
      <c r="AH65" s="1014"/>
      <c r="AI65" s="1014"/>
      <c r="AJ65" s="1014"/>
    </row>
    <row r="66" spans="1:36" ht="15" customHeight="1">
      <c r="A66" s="309">
        <v>2003</v>
      </c>
      <c r="B66" s="987">
        <v>80141</v>
      </c>
      <c r="C66" s="983">
        <v>5758</v>
      </c>
      <c r="D66" s="983">
        <v>1202</v>
      </c>
      <c r="E66" s="983">
        <v>6339</v>
      </c>
      <c r="F66" s="983">
        <v>51192</v>
      </c>
      <c r="G66" s="983">
        <v>13963</v>
      </c>
      <c r="H66" s="983">
        <v>11965</v>
      </c>
      <c r="I66" s="983">
        <v>169</v>
      </c>
      <c r="J66" s="983">
        <v>122</v>
      </c>
      <c r="K66" s="983">
        <v>1451</v>
      </c>
      <c r="L66" s="983">
        <v>1688</v>
      </c>
      <c r="M66" s="88"/>
      <c r="N66" s="309">
        <v>2003</v>
      </c>
      <c r="O66" s="707">
        <v>80141</v>
      </c>
      <c r="P66" s="725">
        <v>76181.191000000006</v>
      </c>
      <c r="Q66" s="725">
        <v>3959.8539999999998</v>
      </c>
      <c r="R66" s="983">
        <v>-3471.9934176126121</v>
      </c>
      <c r="S66" s="725">
        <v>76669.006582387388</v>
      </c>
      <c r="T66" s="983">
        <v>70121.471000000005</v>
      </c>
      <c r="U66" s="983">
        <v>30559.279999999999</v>
      </c>
      <c r="V66" s="983">
        <v>1647.3679999999999</v>
      </c>
      <c r="W66" s="983">
        <v>37915.283000000003</v>
      </c>
      <c r="X66" s="1000"/>
      <c r="Y66" s="861"/>
      <c r="Z66" s="861"/>
      <c r="AA66" s="861"/>
      <c r="AB66" s="861"/>
      <c r="AC66" s="861"/>
      <c r="AD66" s="1014"/>
      <c r="AE66" s="1014"/>
      <c r="AF66" s="1014"/>
      <c r="AG66" s="1014"/>
      <c r="AH66" s="1014"/>
      <c r="AI66" s="1014"/>
      <c r="AJ66" s="1014"/>
    </row>
    <row r="67" spans="1:36" ht="15" customHeight="1">
      <c r="A67" s="309">
        <v>2004</v>
      </c>
      <c r="B67" s="987">
        <v>79431</v>
      </c>
      <c r="C67" s="983">
        <v>5108</v>
      </c>
      <c r="D67" s="983">
        <v>1168</v>
      </c>
      <c r="E67" s="983">
        <v>6611</v>
      </c>
      <c r="F67" s="983">
        <v>49664</v>
      </c>
      <c r="G67" s="983">
        <v>15073</v>
      </c>
      <c r="H67" s="983">
        <v>12495</v>
      </c>
      <c r="I67" s="983">
        <v>232</v>
      </c>
      <c r="J67" s="983">
        <v>225</v>
      </c>
      <c r="K67" s="983">
        <v>1864</v>
      </c>
      <c r="L67" s="983">
        <v>1806</v>
      </c>
      <c r="M67" s="88"/>
      <c r="N67" s="309">
        <v>2004</v>
      </c>
      <c r="O67" s="707">
        <v>79431</v>
      </c>
      <c r="P67" s="725">
        <v>75153.687726542936</v>
      </c>
      <c r="Q67" s="725">
        <v>4276.9464952356575</v>
      </c>
      <c r="R67" s="983">
        <v>-195.90908675003053</v>
      </c>
      <c r="S67" s="725">
        <v>79235.090913249966</v>
      </c>
      <c r="T67" s="983">
        <v>72467.699778221402</v>
      </c>
      <c r="U67" s="983">
        <v>31859.49</v>
      </c>
      <c r="V67" s="983">
        <v>2471.5650000000001</v>
      </c>
      <c r="W67" s="983">
        <v>38136.857000000004</v>
      </c>
      <c r="X67" s="1000"/>
      <c r="Y67" s="861"/>
      <c r="Z67" s="861"/>
      <c r="AA67" s="861"/>
      <c r="AB67" s="861"/>
      <c r="AC67" s="861"/>
      <c r="AD67" s="1014"/>
      <c r="AE67" s="1014"/>
      <c r="AF67" s="1014"/>
      <c r="AG67" s="1014"/>
      <c r="AH67" s="1014"/>
      <c r="AI67" s="1014"/>
      <c r="AJ67" s="1014"/>
    </row>
    <row r="68" spans="1:36" ht="15" customHeight="1">
      <c r="A68" s="309">
        <v>2005</v>
      </c>
      <c r="B68" s="987">
        <v>84884</v>
      </c>
      <c r="C68" s="983">
        <v>5118</v>
      </c>
      <c r="D68" s="983">
        <v>1573</v>
      </c>
      <c r="E68" s="983">
        <v>9660</v>
      </c>
      <c r="F68" s="983">
        <v>51372</v>
      </c>
      <c r="G68" s="983">
        <v>15249</v>
      </c>
      <c r="H68" s="983">
        <v>11779</v>
      </c>
      <c r="I68" s="983">
        <v>239</v>
      </c>
      <c r="J68" s="983">
        <v>560</v>
      </c>
      <c r="K68" s="983">
        <v>2397</v>
      </c>
      <c r="L68" s="983">
        <v>1912</v>
      </c>
      <c r="M68" s="88"/>
      <c r="N68" s="309">
        <v>2005</v>
      </c>
      <c r="O68" s="707">
        <v>84884</v>
      </c>
      <c r="P68" s="725">
        <v>80483.466908000017</v>
      </c>
      <c r="Q68" s="725">
        <v>4400.7552800000003</v>
      </c>
      <c r="R68" s="983">
        <v>-2230.607441301599</v>
      </c>
      <c r="S68" s="725">
        <v>82653.392558698397</v>
      </c>
      <c r="T68" s="983">
        <v>75742.493621999995</v>
      </c>
      <c r="U68" s="983">
        <v>33132.668420000009</v>
      </c>
      <c r="V68" s="983">
        <v>3485.2259999999997</v>
      </c>
      <c r="W68" s="983">
        <v>39124.821390000005</v>
      </c>
      <c r="X68" s="1000"/>
      <c r="Y68" s="861"/>
      <c r="Z68" s="861"/>
      <c r="AA68" s="861"/>
      <c r="AB68" s="861"/>
      <c r="AC68" s="861"/>
      <c r="AD68" s="1014"/>
      <c r="AE68" s="1014"/>
      <c r="AF68" s="1014"/>
      <c r="AG68" s="1014"/>
      <c r="AH68" s="1014"/>
      <c r="AI68" s="1014"/>
      <c r="AJ68" s="1014"/>
    </row>
    <row r="69" spans="1:36" ht="15" customHeight="1">
      <c r="A69" s="309">
        <v>2006</v>
      </c>
      <c r="B69" s="987">
        <v>84994</v>
      </c>
      <c r="C69" s="983">
        <v>4141</v>
      </c>
      <c r="D69" s="983">
        <v>1128</v>
      </c>
      <c r="E69" s="983">
        <v>9751</v>
      </c>
      <c r="F69" s="983">
        <v>51122</v>
      </c>
      <c r="G69" s="983">
        <v>16940</v>
      </c>
      <c r="H69" s="983">
        <v>12031</v>
      </c>
      <c r="I69" s="983">
        <v>354</v>
      </c>
      <c r="J69" s="983">
        <v>962</v>
      </c>
      <c r="K69" s="983">
        <v>3362</v>
      </c>
      <c r="L69" s="983">
        <v>1912</v>
      </c>
      <c r="M69" s="88"/>
      <c r="N69" s="309">
        <v>2006</v>
      </c>
      <c r="O69" s="707">
        <v>84994</v>
      </c>
      <c r="P69" s="725">
        <v>80330.898212999979</v>
      </c>
      <c r="Q69" s="725">
        <v>4662.7846099999997</v>
      </c>
      <c r="R69" s="983">
        <v>-498.29255591961743</v>
      </c>
      <c r="S69" s="725">
        <v>84495.707444080384</v>
      </c>
      <c r="T69" s="983">
        <v>77506.510976999984</v>
      </c>
      <c r="U69" s="983">
        <v>33458.177810000001</v>
      </c>
      <c r="V69" s="983">
        <v>2360.6550000000002</v>
      </c>
      <c r="W69" s="983">
        <v>41687.360989999994</v>
      </c>
      <c r="X69" s="1000"/>
      <c r="Y69" s="861"/>
      <c r="Z69" s="861"/>
      <c r="AA69" s="861"/>
      <c r="AB69" s="861"/>
      <c r="AC69" s="861"/>
      <c r="AD69" s="1014"/>
      <c r="AE69" s="1014"/>
      <c r="AF69" s="1014"/>
      <c r="AG69" s="1014"/>
      <c r="AH69" s="1014"/>
      <c r="AI69" s="1014"/>
      <c r="AJ69" s="1014"/>
    </row>
    <row r="70" spans="1:36" ht="15" customHeight="1">
      <c r="A70" s="309">
        <v>2007</v>
      </c>
      <c r="B70" s="987">
        <v>89022</v>
      </c>
      <c r="C70" s="983">
        <v>5097</v>
      </c>
      <c r="D70" s="983">
        <v>1464</v>
      </c>
      <c r="E70" s="983">
        <v>9918</v>
      </c>
      <c r="F70" s="983">
        <v>51357</v>
      </c>
      <c r="G70" s="983">
        <v>19258</v>
      </c>
      <c r="H70" s="983">
        <v>12837</v>
      </c>
      <c r="I70" s="983">
        <v>524</v>
      </c>
      <c r="J70" s="983">
        <v>1283</v>
      </c>
      <c r="K70" s="983">
        <v>4337</v>
      </c>
      <c r="L70" s="983">
        <v>1928</v>
      </c>
      <c r="M70" s="88"/>
      <c r="N70" s="309">
        <v>2007</v>
      </c>
      <c r="O70" s="707">
        <v>89022</v>
      </c>
      <c r="P70" s="725">
        <v>84447.407420000003</v>
      </c>
      <c r="Q70" s="725">
        <v>4574.1853999999994</v>
      </c>
      <c r="R70" s="983">
        <v>-2057.7395843320191</v>
      </c>
      <c r="S70" s="725">
        <v>86964.260415667988</v>
      </c>
      <c r="T70" s="983">
        <v>79722.182389999987</v>
      </c>
      <c r="U70" s="983">
        <v>34028.24439</v>
      </c>
      <c r="V70" s="983">
        <v>2369.0880000000002</v>
      </c>
      <c r="W70" s="983">
        <v>43324.442819999997</v>
      </c>
      <c r="X70" s="1000"/>
      <c r="Y70" s="861"/>
      <c r="Z70" s="861"/>
      <c r="AA70" s="861"/>
      <c r="AB70" s="861"/>
      <c r="AC70" s="861"/>
      <c r="AD70" s="1014"/>
      <c r="AE70" s="1014"/>
      <c r="AF70" s="1014"/>
      <c r="AG70" s="1014"/>
      <c r="AH70" s="1014"/>
      <c r="AI70" s="1014"/>
      <c r="AJ70" s="1014"/>
    </row>
    <row r="71" spans="1:36" ht="15" customHeight="1">
      <c r="A71" s="309">
        <v>2008</v>
      </c>
      <c r="B71" s="987">
        <v>88658</v>
      </c>
      <c r="C71" s="983">
        <v>4936</v>
      </c>
      <c r="D71" s="983">
        <v>1434</v>
      </c>
      <c r="E71" s="983">
        <v>9456</v>
      </c>
      <c r="F71" s="983">
        <v>50889</v>
      </c>
      <c r="G71" s="983">
        <v>20019</v>
      </c>
      <c r="H71" s="983">
        <v>12577</v>
      </c>
      <c r="I71" s="983">
        <v>547</v>
      </c>
      <c r="J71" s="983">
        <v>1808</v>
      </c>
      <c r="K71" s="983">
        <v>4845</v>
      </c>
      <c r="L71" s="983">
        <v>1924</v>
      </c>
      <c r="M71" s="88"/>
      <c r="N71" s="309">
        <v>2008</v>
      </c>
      <c r="O71" s="707">
        <v>88658</v>
      </c>
      <c r="P71" s="983">
        <v>84565.603482999999</v>
      </c>
      <c r="Q71" s="983">
        <v>4092.62228</v>
      </c>
      <c r="R71" s="983">
        <v>-255.50884114818101</v>
      </c>
      <c r="S71" s="725">
        <v>88402.491158851815</v>
      </c>
      <c r="T71" s="983">
        <v>81245.428457000016</v>
      </c>
      <c r="U71" s="983">
        <v>35371.354119999996</v>
      </c>
      <c r="V71" s="983">
        <v>2330.8649999999998</v>
      </c>
      <c r="W71" s="983">
        <v>43543.435100000002</v>
      </c>
      <c r="X71" s="1000"/>
      <c r="Y71" s="861"/>
      <c r="Z71" s="861"/>
      <c r="AA71" s="861"/>
      <c r="AB71" s="861"/>
      <c r="AC71" s="861"/>
      <c r="AD71" s="1014"/>
      <c r="AE71" s="1014"/>
      <c r="AF71" s="1014"/>
      <c r="AG71" s="1014"/>
      <c r="AH71" s="1014"/>
      <c r="AI71" s="1014"/>
      <c r="AJ71" s="1014"/>
    </row>
    <row r="72" spans="1:36" ht="15" customHeight="1">
      <c r="A72" s="309">
        <v>2009</v>
      </c>
      <c r="B72" s="987">
        <v>90170</v>
      </c>
      <c r="C72" s="983">
        <v>4434</v>
      </c>
      <c r="D72" s="983">
        <v>1665</v>
      </c>
      <c r="E72" s="983">
        <v>9299</v>
      </c>
      <c r="F72" s="983">
        <v>51971</v>
      </c>
      <c r="G72" s="983">
        <v>20980</v>
      </c>
      <c r="H72" s="983">
        <v>11987</v>
      </c>
      <c r="I72" s="983">
        <v>557</v>
      </c>
      <c r="J72" s="983">
        <v>2555</v>
      </c>
      <c r="K72" s="983">
        <v>5657</v>
      </c>
      <c r="L72" s="983">
        <v>1822</v>
      </c>
      <c r="M72" s="88"/>
      <c r="N72" s="309">
        <v>2009</v>
      </c>
      <c r="O72" s="707">
        <v>90170</v>
      </c>
      <c r="P72" s="983">
        <v>85845.154124000022</v>
      </c>
      <c r="Q72" s="983">
        <v>4324.8057500000004</v>
      </c>
      <c r="R72" s="983">
        <v>-5037.6998132119979</v>
      </c>
      <c r="S72" s="725">
        <v>85132.300186788008</v>
      </c>
      <c r="T72" s="983">
        <v>78211.447266000017</v>
      </c>
      <c r="U72" s="983">
        <v>33080.643089999998</v>
      </c>
      <c r="V72" s="983">
        <v>2294.7150000000001</v>
      </c>
      <c r="W72" s="983">
        <v>42836.049049999994</v>
      </c>
      <c r="X72" s="1000"/>
      <c r="Y72" s="861"/>
      <c r="Z72" s="861"/>
      <c r="AA72" s="861"/>
      <c r="AB72" s="861"/>
      <c r="AC72" s="861"/>
      <c r="AD72" s="1014"/>
      <c r="AE72" s="1014"/>
      <c r="AF72" s="1014"/>
      <c r="AG72" s="1014"/>
      <c r="AH72" s="1014"/>
      <c r="AI72" s="1014"/>
      <c r="AJ72" s="1014"/>
    </row>
    <row r="73" spans="1:36" ht="15" customHeight="1">
      <c r="A73" s="706">
        <v>2010</v>
      </c>
      <c r="B73" s="987">
        <v>91969</v>
      </c>
      <c r="C73" s="983">
        <v>4075</v>
      </c>
      <c r="D73" s="983">
        <v>1656</v>
      </c>
      <c r="E73" s="983">
        <v>13191</v>
      </c>
      <c r="F73" s="983">
        <v>47378</v>
      </c>
      <c r="G73" s="983">
        <v>23781</v>
      </c>
      <c r="H73" s="983">
        <v>12531</v>
      </c>
      <c r="I73" s="983">
        <v>601</v>
      </c>
      <c r="J73" s="983">
        <v>4451</v>
      </c>
      <c r="K73" s="983">
        <v>5954</v>
      </c>
      <c r="L73" s="983">
        <v>1889</v>
      </c>
      <c r="M73" s="705"/>
      <c r="N73" s="706">
        <v>2010</v>
      </c>
      <c r="O73" s="707">
        <v>91969</v>
      </c>
      <c r="P73" s="983">
        <v>87780.178254999992</v>
      </c>
      <c r="Q73" s="983">
        <v>4189.1745199999996</v>
      </c>
      <c r="R73" s="983">
        <v>-1947.6066403924979</v>
      </c>
      <c r="S73" s="725">
        <v>90021.393359607508</v>
      </c>
      <c r="T73" s="983">
        <v>83312.618784999999</v>
      </c>
      <c r="U73" s="983">
        <v>34656.335179999995</v>
      </c>
      <c r="V73" s="983">
        <v>2447.846</v>
      </c>
      <c r="W73" s="983">
        <v>46208.790379999999</v>
      </c>
      <c r="X73" s="1000"/>
      <c r="Y73" s="861"/>
      <c r="Z73" s="861"/>
      <c r="AA73" s="861"/>
      <c r="AB73" s="861"/>
      <c r="AC73" s="861"/>
      <c r="AD73" s="1014"/>
      <c r="AE73" s="1014"/>
      <c r="AF73" s="1014"/>
      <c r="AG73" s="1014"/>
      <c r="AH73" s="1014"/>
      <c r="AI73" s="1014"/>
      <c r="AJ73" s="1014"/>
    </row>
    <row r="74" spans="1:36" ht="15" customHeight="1">
      <c r="A74" s="706">
        <v>2011</v>
      </c>
      <c r="B74" s="987">
        <v>89203</v>
      </c>
      <c r="C74" s="983">
        <v>3943</v>
      </c>
      <c r="D74" s="983">
        <v>795</v>
      </c>
      <c r="E74" s="983">
        <v>13619</v>
      </c>
      <c r="F74" s="983">
        <v>43759</v>
      </c>
      <c r="G74" s="983">
        <v>25414</v>
      </c>
      <c r="H74" s="983">
        <v>10747</v>
      </c>
      <c r="I74" s="983">
        <v>789</v>
      </c>
      <c r="J74" s="983">
        <v>7101</v>
      </c>
      <c r="K74" s="983">
        <v>6519</v>
      </c>
      <c r="L74" s="983">
        <v>1673</v>
      </c>
      <c r="M74" s="756"/>
      <c r="N74" s="759">
        <v>2011</v>
      </c>
      <c r="O74" s="760">
        <v>89203</v>
      </c>
      <c r="P74" s="983">
        <v>85271.037819999998</v>
      </c>
      <c r="Q74" s="983">
        <v>3931.96218</v>
      </c>
      <c r="R74" s="983">
        <v>2641.2433374274779</v>
      </c>
      <c r="S74" s="725">
        <v>91844.243337427484</v>
      </c>
      <c r="T74" s="983">
        <v>85400.505684999982</v>
      </c>
      <c r="U74" s="983">
        <v>35450.149159999994</v>
      </c>
      <c r="V74" s="983">
        <v>2376.2539999999999</v>
      </c>
      <c r="W74" s="983">
        <v>47574.253539999998</v>
      </c>
      <c r="X74" s="1000"/>
      <c r="Y74" s="861"/>
      <c r="Z74" s="861"/>
      <c r="AA74" s="861"/>
      <c r="AB74" s="861"/>
      <c r="AC74" s="861"/>
      <c r="AD74" s="1014"/>
      <c r="AE74" s="1014"/>
      <c r="AF74" s="1014"/>
      <c r="AG74" s="1014"/>
      <c r="AH74" s="1014"/>
      <c r="AI74" s="1014"/>
      <c r="AJ74" s="1014"/>
    </row>
    <row r="75" spans="1:36" ht="15" customHeight="1">
      <c r="A75" s="706">
        <v>2012</v>
      </c>
      <c r="B75" s="987">
        <v>93720</v>
      </c>
      <c r="C75" s="983">
        <v>4615</v>
      </c>
      <c r="D75" s="983">
        <v>1400</v>
      </c>
      <c r="E75" s="983">
        <v>12390</v>
      </c>
      <c r="F75" s="983">
        <v>43664</v>
      </c>
      <c r="G75" s="983">
        <v>30370</v>
      </c>
      <c r="H75" s="983">
        <v>13112</v>
      </c>
      <c r="I75" s="983">
        <v>1123</v>
      </c>
      <c r="J75" s="983">
        <v>8530</v>
      </c>
      <c r="K75" s="983">
        <v>7334</v>
      </c>
      <c r="L75" s="983">
        <v>1280</v>
      </c>
      <c r="M75" s="756"/>
      <c r="N75" s="759">
        <v>2012</v>
      </c>
      <c r="O75" s="760">
        <v>93720</v>
      </c>
      <c r="P75" s="983">
        <v>89546.810100000002</v>
      </c>
      <c r="Q75" s="983">
        <v>4173.1899000000003</v>
      </c>
      <c r="R75" s="983">
        <v>-7557.1445419740676</v>
      </c>
      <c r="S75" s="756">
        <v>86162.855458025937</v>
      </c>
      <c r="T75" s="983">
        <v>79365.176337172743</v>
      </c>
      <c r="U75" s="983">
        <v>34203.545189999997</v>
      </c>
      <c r="V75" s="983">
        <v>2398.4929999999999</v>
      </c>
      <c r="W75" s="983">
        <v>42762.667365717811</v>
      </c>
      <c r="X75" s="1000"/>
      <c r="Y75" s="861"/>
      <c r="Z75" s="861"/>
      <c r="AA75" s="861"/>
      <c r="AB75" s="861"/>
      <c r="AC75" s="861"/>
      <c r="AD75" s="1014"/>
      <c r="AE75" s="1014"/>
      <c r="AF75" s="1014"/>
      <c r="AG75" s="1014"/>
      <c r="AH75" s="1014"/>
      <c r="AI75" s="1014"/>
      <c r="AJ75" s="1014"/>
    </row>
    <row r="76" spans="1:36" s="724" customFormat="1" ht="15" customHeight="1">
      <c r="A76" s="706">
        <v>2013</v>
      </c>
      <c r="B76" s="987">
        <v>90852</v>
      </c>
      <c r="C76" s="983">
        <v>4754</v>
      </c>
      <c r="D76" s="983">
        <v>1374</v>
      </c>
      <c r="E76" s="983">
        <v>8988</v>
      </c>
      <c r="F76" s="983">
        <v>42941</v>
      </c>
      <c r="G76" s="983">
        <v>31634</v>
      </c>
      <c r="H76" s="983">
        <v>13143</v>
      </c>
      <c r="I76" s="983">
        <v>1348</v>
      </c>
      <c r="J76" s="983">
        <v>9043</v>
      </c>
      <c r="K76" s="983">
        <v>7781</v>
      </c>
      <c r="L76" s="983">
        <v>1160</v>
      </c>
      <c r="M76" s="756"/>
      <c r="N76" s="759">
        <v>2013</v>
      </c>
      <c r="O76" s="760">
        <v>90852</v>
      </c>
      <c r="P76" s="983">
        <v>86698.817800000004</v>
      </c>
      <c r="Q76" s="983">
        <v>4153.1822000000002</v>
      </c>
      <c r="R76" s="1122" t="s">
        <v>29</v>
      </c>
      <c r="S76" s="1122" t="s">
        <v>29</v>
      </c>
      <c r="T76" s="1122" t="s">
        <v>29</v>
      </c>
      <c r="U76" s="983">
        <v>34253.22913</v>
      </c>
      <c r="V76" s="983">
        <v>2422.4936666666667</v>
      </c>
      <c r="W76" s="983">
        <v>41835.586507071981</v>
      </c>
      <c r="X76" s="1000"/>
      <c r="Y76" s="861"/>
      <c r="Z76" s="861"/>
      <c r="AA76" s="861"/>
      <c r="AB76" s="861"/>
      <c r="AC76" s="861"/>
      <c r="AD76" s="1014"/>
      <c r="AE76" s="1014"/>
      <c r="AF76" s="1014"/>
      <c r="AG76" s="1014"/>
      <c r="AH76" s="1014"/>
      <c r="AI76" s="1014"/>
      <c r="AJ76" s="1014"/>
    </row>
    <row r="77" spans="1:36" s="724" customFormat="1" ht="15" customHeight="1">
      <c r="A77" s="706">
        <v>2014</v>
      </c>
      <c r="B77" s="987">
        <v>88289</v>
      </c>
      <c r="C77" s="983">
        <v>4177</v>
      </c>
      <c r="D77" s="983">
        <v>628</v>
      </c>
      <c r="E77" s="983">
        <v>7844</v>
      </c>
      <c r="F77" s="983">
        <v>42418</v>
      </c>
      <c r="G77" s="983">
        <v>31930</v>
      </c>
      <c r="H77" s="983">
        <v>11260</v>
      </c>
      <c r="I77" s="983">
        <v>1803</v>
      </c>
      <c r="J77" s="983">
        <v>10382</v>
      </c>
      <c r="K77" s="983">
        <v>8105</v>
      </c>
      <c r="L77" s="983">
        <v>1291</v>
      </c>
      <c r="M77" s="755"/>
      <c r="N77" s="759">
        <v>2014</v>
      </c>
      <c r="O77" s="760">
        <v>88289</v>
      </c>
      <c r="P77" s="983">
        <v>83929.277270000006</v>
      </c>
      <c r="Q77" s="983">
        <v>4359.7227300000004</v>
      </c>
      <c r="R77" s="1122" t="s">
        <v>29</v>
      </c>
      <c r="S77" s="1122" t="s">
        <v>29</v>
      </c>
      <c r="T77" s="1122" t="s">
        <v>29</v>
      </c>
      <c r="U77" s="983">
        <v>34261.099832</v>
      </c>
      <c r="V77" s="983">
        <v>2367.8421111111115</v>
      </c>
      <c r="W77" s="983">
        <v>39990.600670176791</v>
      </c>
      <c r="X77" s="1000"/>
      <c r="Y77" s="861"/>
      <c r="Z77" s="861"/>
      <c r="AA77" s="861"/>
      <c r="AB77" s="861"/>
      <c r="AC77" s="861"/>
      <c r="AD77" s="1014"/>
      <c r="AE77" s="1014"/>
      <c r="AF77" s="1014"/>
      <c r="AG77" s="1014"/>
      <c r="AH77" s="1014"/>
      <c r="AI77" s="1014"/>
      <c r="AJ77" s="1014"/>
    </row>
    <row r="78" spans="1:36" s="755" customFormat="1" ht="15" customHeight="1">
      <c r="A78" s="759">
        <v>2015</v>
      </c>
      <c r="B78" s="987">
        <v>86242</v>
      </c>
      <c r="C78" s="983">
        <v>4292</v>
      </c>
      <c r="D78" s="983">
        <v>697</v>
      </c>
      <c r="E78" s="983">
        <v>9211</v>
      </c>
      <c r="F78" s="983">
        <v>36689</v>
      </c>
      <c r="G78" s="983">
        <v>34110</v>
      </c>
      <c r="H78" s="983">
        <v>11206</v>
      </c>
      <c r="I78" s="983">
        <v>2784</v>
      </c>
      <c r="J78" s="983">
        <v>11026</v>
      </c>
      <c r="K78" s="983">
        <v>8704</v>
      </c>
      <c r="L78" s="983">
        <v>1244</v>
      </c>
      <c r="N78" s="759">
        <v>2015</v>
      </c>
      <c r="O78" s="760">
        <v>86242</v>
      </c>
      <c r="P78" s="1122">
        <v>81471.573659999995</v>
      </c>
      <c r="Q78" s="983">
        <v>4770.42634</v>
      </c>
      <c r="R78" s="1122" t="s">
        <v>29</v>
      </c>
      <c r="S78" s="1122" t="s">
        <v>29</v>
      </c>
      <c r="T78" s="1122" t="s">
        <v>29</v>
      </c>
      <c r="U78" s="983">
        <v>34791.746503000009</v>
      </c>
      <c r="V78" s="983">
        <v>2265.0846666666666</v>
      </c>
      <c r="W78" s="983">
        <v>41296.093361424435</v>
      </c>
      <c r="X78" s="1000"/>
      <c r="Y78" s="861"/>
      <c r="Z78" s="861"/>
      <c r="AA78" s="861"/>
      <c r="AB78" s="861"/>
      <c r="AC78" s="861"/>
      <c r="AD78" s="1014"/>
      <c r="AE78" s="1014"/>
      <c r="AF78" s="1014"/>
      <c r="AG78" s="1014"/>
      <c r="AH78" s="1014"/>
      <c r="AI78" s="1014"/>
      <c r="AJ78" s="1014"/>
    </row>
    <row r="79" spans="1:36" s="784" customFormat="1" ht="15" customHeight="1">
      <c r="A79" s="789">
        <v>2016</v>
      </c>
      <c r="B79" s="987">
        <v>81527</v>
      </c>
      <c r="C79" s="983">
        <v>4006</v>
      </c>
      <c r="D79" s="983">
        <v>267</v>
      </c>
      <c r="E79" s="983">
        <v>9326</v>
      </c>
      <c r="F79" s="983">
        <v>31403</v>
      </c>
      <c r="G79" s="983">
        <v>35297</v>
      </c>
      <c r="H79" s="983">
        <v>12140</v>
      </c>
      <c r="I79" s="983">
        <v>3235</v>
      </c>
      <c r="J79" s="983">
        <v>10765</v>
      </c>
      <c r="K79" s="983">
        <v>8726</v>
      </c>
      <c r="L79" s="983">
        <v>1230</v>
      </c>
      <c r="M79" s="939"/>
      <c r="N79" s="960">
        <v>2016</v>
      </c>
      <c r="O79" s="961">
        <v>81527</v>
      </c>
      <c r="P79" s="1122">
        <v>76698.082609999998</v>
      </c>
      <c r="Q79" s="1122">
        <v>4828.9173899999996</v>
      </c>
      <c r="R79" s="1122" t="s">
        <v>29</v>
      </c>
      <c r="S79" s="1122" t="s">
        <v>29</v>
      </c>
      <c r="T79" s="1122" t="s">
        <v>29</v>
      </c>
      <c r="U79" s="983">
        <v>35074.240691000014</v>
      </c>
      <c r="V79" s="983">
        <v>2365.9942222222221</v>
      </c>
      <c r="W79" s="983">
        <v>40393.331529266667</v>
      </c>
      <c r="X79" s="1000"/>
      <c r="Y79" s="861"/>
      <c r="Z79" s="861"/>
      <c r="AA79" s="861"/>
      <c r="AB79" s="861"/>
      <c r="AC79" s="861"/>
      <c r="AD79" s="1014"/>
      <c r="AE79" s="1014"/>
      <c r="AF79" s="1014"/>
      <c r="AG79" s="1014"/>
      <c r="AH79" s="1014"/>
      <c r="AI79" s="1014"/>
      <c r="AJ79" s="1014"/>
    </row>
    <row r="80" spans="1:36" s="854" customFormat="1" ht="15" customHeight="1">
      <c r="A80" s="858">
        <v>2017</v>
      </c>
      <c r="B80" s="987">
        <v>84782</v>
      </c>
      <c r="C80" s="983">
        <v>3819</v>
      </c>
      <c r="D80" s="983">
        <v>229</v>
      </c>
      <c r="E80" s="983">
        <v>10993</v>
      </c>
      <c r="F80" s="983">
        <v>31143</v>
      </c>
      <c r="G80" s="983">
        <v>37411</v>
      </c>
      <c r="H80" s="983">
        <v>12160</v>
      </c>
      <c r="I80" s="983">
        <v>4624</v>
      </c>
      <c r="J80" s="983">
        <v>11247</v>
      </c>
      <c r="K80" s="983">
        <v>8946</v>
      </c>
      <c r="L80" s="983">
        <v>1186</v>
      </c>
      <c r="M80" s="939"/>
      <c r="N80" s="960">
        <v>2017</v>
      </c>
      <c r="O80" s="987">
        <v>84782</v>
      </c>
      <c r="P80" s="1122">
        <v>79735.545010000002</v>
      </c>
      <c r="Q80" s="1122">
        <v>5046.4549900000002</v>
      </c>
      <c r="R80" s="1122">
        <v>1276.1169348961751</v>
      </c>
      <c r="S80" s="1122">
        <v>86058.11693489617</v>
      </c>
      <c r="T80" s="1122">
        <v>78414.232755978548</v>
      </c>
      <c r="U80" s="1122">
        <v>35232.738911</v>
      </c>
      <c r="V80" s="1122">
        <v>2279.9698888888893</v>
      </c>
      <c r="W80" s="1122">
        <v>40901.018190621246</v>
      </c>
      <c r="X80" s="1000"/>
      <c r="Y80" s="861"/>
      <c r="Z80" s="861"/>
      <c r="AA80" s="861"/>
      <c r="AB80" s="861"/>
      <c r="AC80" s="861"/>
      <c r="AD80" s="1014"/>
      <c r="AE80" s="1014"/>
      <c r="AF80" s="1014"/>
      <c r="AG80" s="1014"/>
      <c r="AH80" s="1014"/>
      <c r="AI80" s="1014"/>
      <c r="AJ80" s="1014"/>
    </row>
    <row r="81" spans="1:36" s="939" customFormat="1" ht="15" customHeight="1">
      <c r="A81" s="960">
        <v>2018</v>
      </c>
      <c r="B81" s="987">
        <v>73796</v>
      </c>
      <c r="C81" s="983">
        <v>2788</v>
      </c>
      <c r="D81" s="983">
        <v>204</v>
      </c>
      <c r="E81" s="983">
        <v>10448</v>
      </c>
      <c r="F81" s="983">
        <v>22489</v>
      </c>
      <c r="G81" s="983">
        <v>36616</v>
      </c>
      <c r="H81" s="983">
        <v>10640</v>
      </c>
      <c r="I81" s="983">
        <v>4601</v>
      </c>
      <c r="J81" s="983">
        <v>11755</v>
      </c>
      <c r="K81" s="983">
        <v>9173</v>
      </c>
      <c r="L81" s="983">
        <v>1250</v>
      </c>
      <c r="N81" s="960">
        <v>2018</v>
      </c>
      <c r="O81" s="987">
        <v>73796</v>
      </c>
      <c r="P81" s="1122">
        <v>68671.55</v>
      </c>
      <c r="Q81" s="983">
        <v>5124.45</v>
      </c>
      <c r="R81" s="1122">
        <v>12779.444769447678</v>
      </c>
      <c r="S81" s="983">
        <v>86575.444769447684</v>
      </c>
      <c r="T81" s="1122">
        <v>80322.077227439746</v>
      </c>
      <c r="U81" s="983">
        <v>35839.764429999996</v>
      </c>
      <c r="V81" s="1122">
        <v>2348.0376666666666</v>
      </c>
      <c r="W81" s="1122">
        <v>42134.451853333354</v>
      </c>
      <c r="X81" s="1000"/>
      <c r="Y81" s="861"/>
      <c r="Z81" s="861"/>
      <c r="AA81" s="861"/>
      <c r="AB81" s="861"/>
      <c r="AC81" s="861"/>
      <c r="AD81" s="1014"/>
      <c r="AE81" s="1014"/>
      <c r="AF81" s="1014"/>
      <c r="AG81" s="1014"/>
      <c r="AH81" s="1014"/>
      <c r="AI81" s="1014"/>
      <c r="AJ81" s="1014"/>
    </row>
    <row r="82" spans="1:36" s="939" customFormat="1" ht="15" customHeight="1">
      <c r="A82" s="960">
        <v>2019</v>
      </c>
      <c r="B82" s="1112">
        <v>74948.358103519495</v>
      </c>
      <c r="C82" s="1122">
        <v>2504</v>
      </c>
      <c r="D82" s="1122">
        <v>234</v>
      </c>
      <c r="E82" s="1122">
        <v>9828</v>
      </c>
      <c r="F82" s="1122">
        <v>22418</v>
      </c>
      <c r="G82" s="1122">
        <v>38678</v>
      </c>
      <c r="H82" s="1122">
        <v>11925</v>
      </c>
      <c r="I82" s="1122">
        <v>4995</v>
      </c>
      <c r="J82" s="1122">
        <v>12064</v>
      </c>
      <c r="K82" s="1122">
        <v>9200</v>
      </c>
      <c r="L82" s="1122">
        <v>1286</v>
      </c>
      <c r="N82" s="960">
        <v>2019</v>
      </c>
      <c r="O82" s="1112">
        <v>74948.358103519495</v>
      </c>
      <c r="P82" s="1122">
        <v>70285.662103519498</v>
      </c>
      <c r="Q82" s="1122">
        <v>4662.6959999999999</v>
      </c>
      <c r="R82" s="1117">
        <v>9534.6182594889669</v>
      </c>
      <c r="S82" s="1122">
        <v>84482.976363008464</v>
      </c>
      <c r="T82" s="1117">
        <v>77969.047368000029</v>
      </c>
      <c r="U82" s="1117">
        <v>34996.14645</v>
      </c>
      <c r="V82" s="1117">
        <v>2277.3510000000001</v>
      </c>
      <c r="W82" s="1117">
        <v>40695.549918000026</v>
      </c>
      <c r="X82" s="1000"/>
      <c r="Y82" s="861"/>
      <c r="Z82" s="861"/>
      <c r="AA82" s="861"/>
      <c r="AB82" s="861"/>
      <c r="AC82" s="861"/>
      <c r="AD82" s="1014"/>
      <c r="AE82" s="1014"/>
      <c r="AF82" s="1014"/>
      <c r="AG82" s="1014"/>
      <c r="AH82" s="1014"/>
      <c r="AI82" s="1014"/>
      <c r="AJ82" s="1014"/>
    </row>
    <row r="83" spans="1:36" s="1014" customFormat="1" ht="15" customHeight="1">
      <c r="A83" s="99" t="s">
        <v>160</v>
      </c>
      <c r="B83" s="1203"/>
      <c r="C83" s="1122"/>
      <c r="D83" s="1122"/>
      <c r="E83" s="1122"/>
      <c r="F83" s="1122"/>
      <c r="G83" s="1122"/>
      <c r="H83" s="1122"/>
      <c r="I83" s="1122"/>
      <c r="J83" s="1122"/>
      <c r="K83" s="1122"/>
      <c r="L83" s="1122"/>
      <c r="N83" s="635" t="s">
        <v>160</v>
      </c>
      <c r="O83" s="586"/>
      <c r="P83" s="894"/>
      <c r="Q83" s="894"/>
      <c r="R83" s="860"/>
      <c r="S83" s="860"/>
      <c r="T83" s="860"/>
      <c r="U83" s="860"/>
      <c r="V83" s="860"/>
      <c r="W83" s="860"/>
    </row>
    <row r="84" spans="1:36" s="1014" customFormat="1" ht="16.899999999999999" customHeight="1">
      <c r="A84" s="908" t="s">
        <v>478</v>
      </c>
      <c r="B84" s="1203"/>
      <c r="C84" s="1122"/>
      <c r="D84" s="1122"/>
      <c r="E84" s="1122"/>
      <c r="F84" s="1122"/>
      <c r="G84" s="1122"/>
      <c r="H84" s="1122"/>
      <c r="I84" s="1122"/>
      <c r="J84" s="1122"/>
      <c r="K84" s="1122"/>
      <c r="L84" s="1122"/>
      <c r="N84" s="908" t="s">
        <v>479</v>
      </c>
      <c r="O84" s="1095"/>
      <c r="P84" s="1092"/>
      <c r="Q84" s="1092"/>
      <c r="R84" s="1093"/>
      <c r="S84" s="1093"/>
      <c r="T84" s="1093"/>
      <c r="U84" s="1093"/>
      <c r="V84" s="1093"/>
      <c r="W84" s="1093"/>
      <c r="X84" s="1000"/>
      <c r="Y84" s="861"/>
      <c r="Z84" s="861"/>
      <c r="AA84" s="861"/>
      <c r="AB84" s="861"/>
      <c r="AC84" s="861"/>
    </row>
    <row r="85" spans="1:36" s="1014" customFormat="1" ht="36" customHeight="1">
      <c r="A85" s="1323"/>
      <c r="B85" s="1203"/>
      <c r="C85" s="1122"/>
      <c r="D85" s="1122"/>
      <c r="E85" s="1122"/>
      <c r="F85" s="1122"/>
      <c r="G85" s="1122"/>
      <c r="H85" s="1122"/>
      <c r="I85" s="1122"/>
      <c r="J85" s="1122"/>
      <c r="K85" s="1122"/>
      <c r="L85" s="1122"/>
      <c r="N85" s="1547" t="s">
        <v>798</v>
      </c>
      <c r="O85" s="1547"/>
      <c r="P85" s="1547"/>
      <c r="Q85" s="1547"/>
      <c r="R85" s="1547"/>
      <c r="S85" s="1547"/>
      <c r="T85" s="1547"/>
      <c r="U85" s="1547"/>
      <c r="V85" s="1547"/>
      <c r="W85" s="1547"/>
      <c r="X85" s="1293"/>
      <c r="Y85" s="861"/>
      <c r="Z85" s="860"/>
      <c r="AA85" s="860"/>
      <c r="AB85" s="860"/>
      <c r="AC85" s="860"/>
    </row>
    <row r="86" spans="1:36" s="1014" customFormat="1" ht="16.899999999999999" customHeight="1">
      <c r="A86" s="439" t="s">
        <v>759</v>
      </c>
      <c r="B86" s="860"/>
      <c r="C86" s="860"/>
      <c r="D86" s="860"/>
      <c r="E86" s="860"/>
      <c r="F86" s="860"/>
      <c r="G86" s="860"/>
      <c r="H86" s="860"/>
      <c r="I86" s="860"/>
      <c r="J86" s="860"/>
      <c r="K86" s="860"/>
      <c r="L86" s="860"/>
      <c r="M86" s="860"/>
      <c r="N86" s="439" t="s">
        <v>759</v>
      </c>
      <c r="O86" s="480"/>
      <c r="P86" s="860"/>
      <c r="Q86" s="860"/>
      <c r="R86" s="860"/>
      <c r="S86" s="860"/>
      <c r="T86" s="860"/>
      <c r="U86" s="860"/>
      <c r="V86" s="860"/>
      <c r="W86" s="860"/>
      <c r="X86" s="1293"/>
      <c r="Y86" s="860"/>
      <c r="Z86" s="860"/>
      <c r="AA86" s="860"/>
      <c r="AB86" s="860"/>
      <c r="AC86" s="860"/>
    </row>
    <row r="87" spans="1:36" s="1014" customFormat="1" ht="16.899999999999999" customHeight="1">
      <c r="A87" s="943"/>
      <c r="B87" s="619"/>
      <c r="C87" s="619"/>
      <c r="D87" s="619"/>
      <c r="E87" s="619"/>
      <c r="F87" s="619"/>
      <c r="G87" s="619"/>
      <c r="H87" s="619"/>
      <c r="I87" s="619"/>
      <c r="J87" s="619"/>
      <c r="K87" s="619"/>
      <c r="L87" s="619"/>
      <c r="M87" s="619"/>
      <c r="N87" s="586"/>
      <c r="O87" s="586"/>
      <c r="P87" s="619"/>
      <c r="Q87" s="619"/>
      <c r="R87" s="860"/>
      <c r="S87" s="860"/>
      <c r="T87" s="860"/>
      <c r="U87" s="860"/>
      <c r="V87" s="860"/>
      <c r="W87" s="860"/>
      <c r="X87" s="1293"/>
      <c r="Y87" s="860"/>
      <c r="Z87" s="860"/>
      <c r="AA87" s="860"/>
      <c r="AB87" s="860"/>
      <c r="AC87" s="860"/>
    </row>
    <row r="88" spans="1:36" s="1014" customFormat="1" ht="15" customHeight="1">
      <c r="A88" s="345"/>
      <c r="B88" s="620"/>
      <c r="C88" s="621" t="s">
        <v>11</v>
      </c>
      <c r="D88" s="636"/>
      <c r="E88" s="636"/>
      <c r="F88" s="636"/>
      <c r="G88" s="636"/>
      <c r="H88" s="636"/>
      <c r="I88" s="636"/>
      <c r="J88" s="636"/>
      <c r="K88" s="636"/>
      <c r="L88" s="636"/>
      <c r="M88" s="595"/>
      <c r="N88" s="637"/>
      <c r="O88" s="620"/>
      <c r="P88" s="622" t="s">
        <v>11</v>
      </c>
      <c r="Q88" s="638"/>
      <c r="R88" s="1549"/>
      <c r="S88" s="1552"/>
      <c r="T88" s="325"/>
      <c r="U88" s="621" t="s">
        <v>11</v>
      </c>
      <c r="V88" s="324"/>
      <c r="W88" s="324"/>
      <c r="X88" s="1000"/>
      <c r="Y88" s="861"/>
      <c r="Z88" s="861"/>
      <c r="AA88" s="861"/>
      <c r="AB88" s="861"/>
      <c r="AC88" s="861"/>
    </row>
    <row r="89" spans="1:36" s="1014" customFormat="1" ht="12.65" customHeight="1">
      <c r="A89" s="346"/>
      <c r="B89" s="639"/>
      <c r="C89" s="1546" t="s">
        <v>35</v>
      </c>
      <c r="D89" s="1546" t="s">
        <v>477</v>
      </c>
      <c r="E89" s="1546" t="s">
        <v>18</v>
      </c>
      <c r="F89" s="1546" t="s">
        <v>273</v>
      </c>
      <c r="G89" s="1546" t="s">
        <v>782</v>
      </c>
      <c r="H89" s="621" t="s">
        <v>57</v>
      </c>
      <c r="I89" s="636"/>
      <c r="J89" s="636"/>
      <c r="K89" s="640"/>
      <c r="L89" s="1542" t="s">
        <v>783</v>
      </c>
      <c r="M89" s="595"/>
      <c r="N89" s="641"/>
      <c r="O89" s="639"/>
      <c r="P89" s="1544" t="s">
        <v>680</v>
      </c>
      <c r="Q89" s="1522" t="s">
        <v>272</v>
      </c>
      <c r="R89" s="1550"/>
      <c r="S89" s="1553"/>
      <c r="T89" s="17"/>
      <c r="U89" s="1546" t="s">
        <v>681</v>
      </c>
      <c r="V89" s="1546" t="s">
        <v>10</v>
      </c>
      <c r="W89" s="1555" t="s">
        <v>784</v>
      </c>
      <c r="X89" s="1000"/>
      <c r="Y89" s="861"/>
      <c r="Z89" s="861"/>
      <c r="AA89" s="861"/>
      <c r="AB89" s="861"/>
      <c r="AC89" s="861"/>
    </row>
    <row r="90" spans="1:36" s="1014" customFormat="1" ht="31.5" customHeight="1">
      <c r="A90" s="346"/>
      <c r="B90" s="623"/>
      <c r="C90" s="1546"/>
      <c r="D90" s="1546"/>
      <c r="E90" s="1546"/>
      <c r="F90" s="1546"/>
      <c r="G90" s="1546"/>
      <c r="H90" s="1266" t="s">
        <v>330</v>
      </c>
      <c r="I90" s="1266" t="s">
        <v>83</v>
      </c>
      <c r="J90" s="1266" t="s">
        <v>274</v>
      </c>
      <c r="K90" s="1266" t="s">
        <v>275</v>
      </c>
      <c r="L90" s="1543"/>
      <c r="M90" s="595"/>
      <c r="N90" s="641"/>
      <c r="O90" s="623"/>
      <c r="P90" s="1545"/>
      <c r="Q90" s="1524"/>
      <c r="R90" s="1551"/>
      <c r="S90" s="1554"/>
      <c r="T90" s="17"/>
      <c r="U90" s="1546"/>
      <c r="V90" s="1546"/>
      <c r="W90" s="1556"/>
      <c r="X90" s="1000"/>
      <c r="Y90" s="861"/>
      <c r="Z90" s="861"/>
      <c r="AA90" s="861"/>
      <c r="AB90" s="861"/>
      <c r="AC90" s="861"/>
    </row>
    <row r="91" spans="1:36" s="1014" customFormat="1" ht="12.65" customHeight="1">
      <c r="A91" s="347"/>
      <c r="B91" s="627" t="s">
        <v>77</v>
      </c>
      <c r="C91" s="628"/>
      <c r="D91" s="628"/>
      <c r="E91" s="628"/>
      <c r="F91" s="628"/>
      <c r="G91" s="628"/>
      <c r="H91" s="628"/>
      <c r="I91" s="628"/>
      <c r="J91" s="628"/>
      <c r="K91" s="628"/>
      <c r="L91" s="628"/>
      <c r="M91" s="595"/>
      <c r="N91" s="642"/>
      <c r="O91" s="627" t="s">
        <v>77</v>
      </c>
      <c r="P91" s="628"/>
      <c r="Q91" s="628"/>
      <c r="R91" s="324"/>
      <c r="S91" s="324"/>
      <c r="T91" s="628"/>
      <c r="U91" s="324"/>
      <c r="V91" s="324"/>
      <c r="W91" s="324"/>
      <c r="X91" s="1000"/>
      <c r="Y91" s="861"/>
      <c r="Z91" s="861"/>
      <c r="AA91" s="861"/>
      <c r="AB91" s="861"/>
      <c r="AC91" s="861"/>
    </row>
    <row r="92" spans="1:36" s="1014" customFormat="1" ht="15" customHeight="1">
      <c r="A92" s="1204">
        <v>2020</v>
      </c>
      <c r="B92" s="1122">
        <v>74947.933456506726</v>
      </c>
      <c r="C92" s="1122">
        <v>1828</v>
      </c>
      <c r="D92" s="1122">
        <v>193</v>
      </c>
      <c r="E92" s="1122">
        <v>12036</v>
      </c>
      <c r="F92" s="1122">
        <v>20821</v>
      </c>
      <c r="G92" s="1122">
        <v>38871</v>
      </c>
      <c r="H92" s="1122">
        <v>11129</v>
      </c>
      <c r="I92" s="1122">
        <v>4878</v>
      </c>
      <c r="J92" s="1122">
        <v>12968</v>
      </c>
      <c r="K92" s="1122">
        <v>9400</v>
      </c>
      <c r="L92" s="1122">
        <v>1199</v>
      </c>
      <c r="N92" s="960">
        <v>2020</v>
      </c>
      <c r="O92" s="1112">
        <v>74947.933456506726</v>
      </c>
      <c r="P92" s="1122">
        <v>70230.914456506725</v>
      </c>
      <c r="Q92" s="1122">
        <v>4717.0190000000002</v>
      </c>
      <c r="R92" s="1117">
        <v>8012.8617780008835</v>
      </c>
      <c r="S92" s="1122">
        <v>82960.795234507605</v>
      </c>
      <c r="T92" s="1117">
        <v>76406.457361999986</v>
      </c>
      <c r="U92" s="1117">
        <v>32531.156929999997</v>
      </c>
      <c r="V92" s="1117">
        <v>2283.5575555555552</v>
      </c>
      <c r="W92" s="1117">
        <v>41591.743876444438</v>
      </c>
      <c r="X92" s="1000"/>
      <c r="Y92" s="861"/>
      <c r="Z92" s="861"/>
      <c r="AA92" s="861"/>
      <c r="AB92" s="861"/>
      <c r="AC92" s="861"/>
    </row>
    <row r="93" spans="1:36" s="1014" customFormat="1" ht="15" customHeight="1">
      <c r="A93" s="1118">
        <v>2021</v>
      </c>
      <c r="B93" s="1122">
        <v>80112.075537945464</v>
      </c>
      <c r="C93" s="1122">
        <v>2548</v>
      </c>
      <c r="D93" s="1122">
        <v>219</v>
      </c>
      <c r="E93" s="1122">
        <v>14237</v>
      </c>
      <c r="F93" s="1122">
        <v>23497</v>
      </c>
      <c r="G93" s="1122">
        <v>38411</v>
      </c>
      <c r="H93" s="1122">
        <v>11420</v>
      </c>
      <c r="I93" s="1122">
        <v>4074</v>
      </c>
      <c r="J93" s="1122">
        <v>13166</v>
      </c>
      <c r="K93" s="1122">
        <v>9225</v>
      </c>
      <c r="L93" s="1122">
        <v>1201</v>
      </c>
      <c r="N93" s="1118">
        <v>2021</v>
      </c>
      <c r="O93" s="1112">
        <v>80112.075537945464</v>
      </c>
      <c r="P93" s="1122">
        <v>75182.087537945466</v>
      </c>
      <c r="Q93" s="1122">
        <v>4929.9880000000003</v>
      </c>
      <c r="R93" s="1117">
        <v>5239.2254980167436</v>
      </c>
      <c r="S93" s="1122">
        <v>85351.301035962213</v>
      </c>
      <c r="T93" s="1117">
        <v>78498.519493000014</v>
      </c>
      <c r="U93" s="1117">
        <v>34250.919809999999</v>
      </c>
      <c r="V93" s="1117">
        <v>2452.3301111111109</v>
      </c>
      <c r="W93" s="1117">
        <v>41795.269571888894</v>
      </c>
      <c r="X93" s="1000"/>
      <c r="Y93" s="861"/>
      <c r="Z93" s="861"/>
      <c r="AA93" s="861"/>
      <c r="AB93" s="861"/>
      <c r="AC93" s="861"/>
    </row>
    <row r="94" spans="1:36" s="1014" customFormat="1" ht="15" customHeight="1">
      <c r="A94" s="1118">
        <v>2022</v>
      </c>
      <c r="B94" s="1122">
        <v>68524</v>
      </c>
      <c r="C94" s="1122">
        <v>2812</v>
      </c>
      <c r="D94" s="1122">
        <v>279</v>
      </c>
      <c r="E94" s="1122">
        <v>11599</v>
      </c>
      <c r="F94" s="1122">
        <v>12274</v>
      </c>
      <c r="G94" s="1122">
        <v>40209</v>
      </c>
      <c r="H94" s="1122">
        <v>10420</v>
      </c>
      <c r="I94" s="1122">
        <v>4574</v>
      </c>
      <c r="J94" s="1122">
        <v>15520</v>
      </c>
      <c r="K94" s="1122">
        <v>9177</v>
      </c>
      <c r="L94" s="1122">
        <v>1352</v>
      </c>
      <c r="N94" s="1118">
        <v>2022</v>
      </c>
      <c r="O94" s="1112">
        <v>68524</v>
      </c>
      <c r="P94" s="1122">
        <v>63932.141000000003</v>
      </c>
      <c r="Q94" s="1122">
        <v>4591.8590000000004</v>
      </c>
      <c r="R94" s="1117">
        <v>15465.102820089876</v>
      </c>
      <c r="S94" s="1122">
        <v>83989.102820089873</v>
      </c>
      <c r="T94" s="1117">
        <v>78214.81242100001</v>
      </c>
      <c r="U94" s="1117">
        <v>33064.258559999995</v>
      </c>
      <c r="V94" s="1117">
        <v>2743.4517777777774</v>
      </c>
      <c r="W94" s="1117">
        <v>42407.102083222235</v>
      </c>
      <c r="X94" s="1000"/>
      <c r="Y94" s="861"/>
      <c r="Z94" s="861"/>
      <c r="AA94" s="861"/>
      <c r="AB94" s="861"/>
      <c r="AC94" s="861"/>
    </row>
    <row r="95" spans="1:36" s="1014" customFormat="1" ht="15" customHeight="1">
      <c r="A95" s="1118" t="s">
        <v>758</v>
      </c>
      <c r="B95" s="1122">
        <v>60652</v>
      </c>
      <c r="C95" s="1122">
        <v>2606</v>
      </c>
      <c r="D95" s="1122">
        <v>217</v>
      </c>
      <c r="E95" s="1122">
        <v>10859</v>
      </c>
      <c r="F95" s="1122">
        <v>3024</v>
      </c>
      <c r="G95" s="1122">
        <v>42717</v>
      </c>
      <c r="H95" s="1122">
        <v>11587</v>
      </c>
      <c r="I95" s="1122">
        <v>5916</v>
      </c>
      <c r="J95" s="1122">
        <v>16137</v>
      </c>
      <c r="K95" s="1122">
        <v>8553</v>
      </c>
      <c r="L95" s="1122">
        <v>1229</v>
      </c>
      <c r="N95" s="1118" t="s">
        <v>785</v>
      </c>
      <c r="O95" s="1112">
        <v>60652</v>
      </c>
      <c r="P95" s="1122">
        <v>56907.218999999997</v>
      </c>
      <c r="Q95" s="1122">
        <v>3744.7809999999999</v>
      </c>
      <c r="R95" s="1163" t="s">
        <v>663</v>
      </c>
      <c r="S95" s="1163" t="s">
        <v>663</v>
      </c>
      <c r="T95" s="1163" t="s">
        <v>663</v>
      </c>
      <c r="U95" s="1163" t="s">
        <v>663</v>
      </c>
      <c r="V95" s="1163" t="s">
        <v>663</v>
      </c>
      <c r="W95" s="1163" t="s">
        <v>663</v>
      </c>
      <c r="X95" s="1000"/>
      <c r="Y95" s="861"/>
      <c r="Z95" s="861"/>
      <c r="AA95" s="861"/>
      <c r="AB95" s="861"/>
      <c r="AC95" s="861"/>
    </row>
    <row r="96" spans="1:36" ht="15" customHeight="1">
      <c r="A96" s="99" t="s">
        <v>160</v>
      </c>
      <c r="B96" s="303"/>
      <c r="C96" s="303"/>
      <c r="D96" s="286"/>
      <c r="E96" s="286"/>
      <c r="F96" s="286"/>
      <c r="G96" s="286"/>
      <c r="H96" s="286"/>
      <c r="I96" s="286"/>
      <c r="J96" s="286"/>
      <c r="K96" s="619"/>
      <c r="L96" s="619"/>
      <c r="M96" s="756"/>
      <c r="N96" s="635" t="s">
        <v>160</v>
      </c>
      <c r="O96" s="586"/>
      <c r="P96" s="303"/>
      <c r="Q96" s="303"/>
      <c r="R96" s="479"/>
      <c r="S96" s="479"/>
      <c r="T96" s="479"/>
      <c r="U96" s="479"/>
      <c r="V96" s="479"/>
      <c r="W96" s="479"/>
      <c r="Y96" s="861"/>
      <c r="Z96" s="860"/>
      <c r="AA96" s="479"/>
      <c r="AB96" s="860"/>
      <c r="AC96" s="479"/>
    </row>
    <row r="97" spans="1:29" ht="12" customHeight="1">
      <c r="A97" s="105" t="s">
        <v>478</v>
      </c>
      <c r="B97" s="303"/>
      <c r="C97" s="303"/>
      <c r="D97" s="286"/>
      <c r="E97" s="286"/>
      <c r="F97" s="286"/>
      <c r="G97" s="286"/>
      <c r="H97" s="286"/>
      <c r="I97" s="286"/>
      <c r="J97" s="286"/>
      <c r="K97" s="619"/>
      <c r="L97" s="1130"/>
      <c r="M97" s="619"/>
      <c r="N97" s="908" t="s">
        <v>479</v>
      </c>
      <c r="O97" s="1095"/>
      <c r="P97" s="1092"/>
      <c r="Q97" s="1092"/>
      <c r="R97" s="1093"/>
      <c r="S97" s="1093"/>
      <c r="T97" s="1093"/>
      <c r="U97" s="1093"/>
      <c r="V97" s="1093"/>
      <c r="W97" s="1093"/>
      <c r="Y97" s="479"/>
      <c r="Z97" s="860"/>
      <c r="AA97" s="479"/>
      <c r="AB97" s="860"/>
      <c r="AC97" s="479"/>
    </row>
    <row r="98" spans="1:29" ht="36" customHeight="1">
      <c r="A98" s="1090" t="s">
        <v>627</v>
      </c>
      <c r="B98" s="286"/>
      <c r="C98" s="286"/>
      <c r="D98" s="286"/>
      <c r="E98" s="286"/>
      <c r="F98" s="286"/>
      <c r="G98" s="286"/>
      <c r="H98" s="286"/>
      <c r="I98" s="286"/>
      <c r="J98" s="286"/>
      <c r="K98" s="619"/>
      <c r="L98" s="619"/>
      <c r="M98" s="619"/>
      <c r="N98" s="1547" t="s">
        <v>682</v>
      </c>
      <c r="O98" s="1547"/>
      <c r="P98" s="1547"/>
      <c r="Q98" s="1547"/>
      <c r="R98" s="1547"/>
      <c r="S98" s="1547"/>
      <c r="T98" s="1547"/>
      <c r="U98" s="1547"/>
      <c r="V98" s="1547"/>
      <c r="W98" s="1547"/>
      <c r="Y98" s="479"/>
      <c r="Z98" s="860"/>
      <c r="AA98" s="479"/>
      <c r="AB98" s="860"/>
      <c r="AC98" s="479"/>
    </row>
    <row r="99" spans="1:29" ht="15.75" customHeight="1">
      <c r="N99" s="1091"/>
      <c r="O99" s="1094"/>
      <c r="P99" s="1093"/>
      <c r="Q99" s="1093"/>
      <c r="R99" s="1093"/>
      <c r="S99" s="1093"/>
      <c r="T99" s="1093"/>
      <c r="U99" s="1093"/>
      <c r="V99" s="1093"/>
      <c r="W99" s="1093"/>
    </row>
    <row r="100" spans="1:29" ht="15.75" customHeight="1">
      <c r="B100" s="994"/>
      <c r="O100" s="83"/>
      <c r="T100" s="705"/>
      <c r="U100" s="705"/>
      <c r="V100" s="705"/>
      <c r="W100" s="705"/>
    </row>
    <row r="101" spans="1:29" ht="15.75" customHeight="1">
      <c r="A101" s="704"/>
      <c r="B101" s="995"/>
      <c r="C101" s="704"/>
      <c r="D101" s="704"/>
      <c r="E101" s="704"/>
      <c r="F101" s="704"/>
      <c r="G101" s="704"/>
      <c r="H101" s="704"/>
      <c r="I101" s="704"/>
      <c r="J101" s="704"/>
      <c r="K101" s="704"/>
      <c r="L101" s="704"/>
      <c r="M101" s="704"/>
      <c r="N101" s="983"/>
      <c r="O101" s="704"/>
      <c r="P101" s="704"/>
      <c r="Q101" s="704"/>
      <c r="R101" s="704"/>
      <c r="S101" s="704"/>
      <c r="T101" s="704"/>
      <c r="U101" s="704"/>
      <c r="V101" s="704"/>
      <c r="W101" s="704"/>
    </row>
    <row r="102" spans="1:29" ht="15.75" customHeight="1">
      <c r="A102" s="704"/>
      <c r="B102" s="983"/>
      <c r="C102" s="983"/>
      <c r="D102" s="983"/>
      <c r="E102" s="983"/>
      <c r="F102" s="983"/>
      <c r="G102" s="983"/>
      <c r="H102" s="983"/>
      <c r="I102" s="983"/>
      <c r="J102" s="983"/>
      <c r="K102" s="983"/>
      <c r="L102" s="983"/>
      <c r="M102" s="983"/>
      <c r="N102" s="953"/>
      <c r="O102" s="983"/>
      <c r="P102" s="983"/>
      <c r="Q102" s="983"/>
      <c r="R102" s="983"/>
      <c r="S102" s="983"/>
      <c r="T102" s="983"/>
      <c r="U102" s="983"/>
      <c r="V102" s="983"/>
      <c r="W102" s="983"/>
    </row>
    <row r="103" spans="1:29" ht="15.75" customHeight="1">
      <c r="A103" s="704"/>
      <c r="B103" s="983"/>
      <c r="C103" s="983"/>
      <c r="D103" s="983"/>
      <c r="E103" s="983"/>
      <c r="F103" s="983"/>
      <c r="G103" s="983"/>
      <c r="H103" s="983"/>
      <c r="I103" s="983"/>
      <c r="J103" s="983"/>
      <c r="K103" s="983"/>
      <c r="L103" s="983"/>
      <c r="M103" s="983"/>
      <c r="N103" s="953"/>
      <c r="O103" s="983"/>
      <c r="P103" s="983"/>
      <c r="Q103" s="983"/>
      <c r="R103" s="983"/>
      <c r="S103" s="983"/>
      <c r="T103" s="983"/>
      <c r="U103" s="983"/>
      <c r="V103" s="983"/>
      <c r="W103" s="983"/>
    </row>
    <row r="104" spans="1:29" ht="15.75" customHeight="1">
      <c r="A104" s="704"/>
      <c r="B104" s="983"/>
      <c r="C104" s="983"/>
      <c r="D104" s="983"/>
      <c r="E104" s="983"/>
      <c r="F104" s="983"/>
      <c r="G104" s="983"/>
      <c r="H104" s="983"/>
      <c r="I104" s="983"/>
      <c r="J104" s="983"/>
      <c r="K104" s="983"/>
      <c r="L104" s="983"/>
      <c r="M104" s="983"/>
      <c r="N104" s="953"/>
      <c r="P104" s="983"/>
      <c r="Q104" s="983"/>
      <c r="R104" s="983"/>
      <c r="S104" s="983"/>
      <c r="T104" s="983"/>
      <c r="U104" s="983"/>
      <c r="V104" s="983"/>
      <c r="W104" s="983"/>
    </row>
    <row r="105" spans="1:29" ht="15.75" customHeight="1">
      <c r="A105" s="704"/>
      <c r="B105" s="983"/>
      <c r="C105" s="983"/>
      <c r="D105" s="983"/>
      <c r="E105" s="983"/>
      <c r="F105" s="983"/>
      <c r="G105" s="983"/>
      <c r="H105" s="983"/>
      <c r="I105" s="983"/>
      <c r="J105" s="983"/>
      <c r="K105" s="983"/>
      <c r="L105" s="983"/>
      <c r="M105" s="983"/>
      <c r="N105" s="953"/>
      <c r="O105" s="983"/>
      <c r="P105" s="983"/>
      <c r="Q105" s="983"/>
      <c r="R105" s="983"/>
      <c r="S105" s="983"/>
      <c r="T105" s="983"/>
      <c r="U105" s="983"/>
      <c r="V105" s="983"/>
      <c r="W105" s="983"/>
    </row>
    <row r="106" spans="1:29" ht="15.75" customHeight="1">
      <c r="A106" s="704"/>
      <c r="B106" s="983"/>
      <c r="C106" s="983"/>
      <c r="D106" s="983"/>
      <c r="E106" s="983"/>
      <c r="F106" s="983"/>
      <c r="G106" s="983"/>
      <c r="H106" s="983"/>
      <c r="I106" s="983"/>
      <c r="J106" s="983"/>
      <c r="K106" s="983"/>
      <c r="L106" s="983"/>
      <c r="M106" s="983"/>
      <c r="N106" s="953"/>
      <c r="O106" s="983"/>
      <c r="P106" s="983"/>
      <c r="Q106" s="983"/>
      <c r="R106" s="983"/>
      <c r="S106" s="983"/>
      <c r="T106" s="983"/>
      <c r="U106" s="983"/>
      <c r="V106" s="983"/>
      <c r="W106" s="983"/>
    </row>
    <row r="107" spans="1:29" ht="15.75" customHeight="1">
      <c r="A107" s="704"/>
      <c r="B107" s="983"/>
      <c r="C107" s="983"/>
      <c r="D107" s="983"/>
      <c r="E107" s="983"/>
      <c r="F107" s="983"/>
      <c r="G107" s="983"/>
      <c r="H107" s="983"/>
      <c r="I107" s="983"/>
      <c r="J107" s="983"/>
      <c r="K107" s="983"/>
      <c r="L107" s="983"/>
      <c r="M107" s="983"/>
      <c r="N107" s="953"/>
      <c r="O107" s="983"/>
      <c r="P107" s="983"/>
      <c r="Q107" s="983"/>
      <c r="R107" s="983"/>
      <c r="S107" s="983"/>
      <c r="T107" s="983"/>
      <c r="U107" s="983"/>
      <c r="V107" s="983"/>
      <c r="W107" s="983"/>
    </row>
    <row r="108" spans="1:29" ht="15.75" customHeight="1">
      <c r="A108" s="704"/>
      <c r="B108" s="983"/>
      <c r="C108" s="983"/>
      <c r="D108" s="983"/>
      <c r="E108" s="983"/>
      <c r="F108" s="983"/>
      <c r="G108" s="983"/>
      <c r="H108" s="983"/>
      <c r="I108" s="983"/>
      <c r="J108" s="983"/>
      <c r="K108" s="983"/>
      <c r="L108" s="983"/>
      <c r="M108" s="983"/>
      <c r="N108" s="953"/>
      <c r="O108" s="983"/>
      <c r="P108" s="983"/>
      <c r="Q108" s="983"/>
      <c r="R108" s="983"/>
      <c r="S108" s="983"/>
      <c r="T108" s="983"/>
      <c r="U108" s="983"/>
      <c r="V108" s="983"/>
      <c r="W108" s="983"/>
    </row>
    <row r="109" spans="1:29" ht="15.75" customHeight="1">
      <c r="A109" s="704"/>
      <c r="B109" s="983"/>
      <c r="C109" s="983"/>
      <c r="D109" s="983"/>
      <c r="E109" s="983"/>
      <c r="F109" s="983"/>
      <c r="G109" s="983"/>
      <c r="H109" s="983"/>
      <c r="I109" s="983"/>
      <c r="J109" s="983"/>
      <c r="K109" s="983"/>
      <c r="L109" s="983"/>
      <c r="M109" s="983"/>
      <c r="N109" s="953"/>
      <c r="O109" s="983"/>
      <c r="P109" s="983"/>
      <c r="Q109" s="983"/>
      <c r="R109" s="983"/>
      <c r="S109" s="983"/>
      <c r="T109" s="983"/>
      <c r="U109" s="983"/>
      <c r="V109" s="983"/>
      <c r="W109" s="983"/>
    </row>
    <row r="110" spans="1:29" ht="15.75" customHeight="1">
      <c r="A110" s="704"/>
      <c r="B110" s="983"/>
      <c r="C110" s="983"/>
      <c r="D110" s="983"/>
      <c r="E110" s="983"/>
      <c r="F110" s="983"/>
      <c r="G110" s="983"/>
      <c r="H110" s="983"/>
      <c r="I110" s="983"/>
      <c r="J110" s="983"/>
      <c r="K110" s="983"/>
      <c r="L110" s="983"/>
      <c r="M110" s="983"/>
      <c r="N110" s="953"/>
      <c r="O110" s="983"/>
      <c r="P110" s="983"/>
      <c r="Q110" s="983"/>
      <c r="R110" s="983"/>
      <c r="S110" s="983"/>
      <c r="T110" s="983"/>
      <c r="U110" s="983"/>
      <c r="V110" s="983"/>
      <c r="W110" s="983"/>
    </row>
    <row r="111" spans="1:29" ht="15.75" customHeight="1">
      <c r="A111" s="704"/>
      <c r="B111" s="983"/>
      <c r="C111" s="983"/>
      <c r="D111" s="983"/>
      <c r="E111" s="983"/>
      <c r="F111" s="983"/>
      <c r="G111" s="983"/>
      <c r="H111" s="983"/>
      <c r="I111" s="983"/>
      <c r="J111" s="983"/>
      <c r="K111" s="983"/>
      <c r="L111" s="983"/>
      <c r="M111" s="983"/>
      <c r="N111" s="953"/>
      <c r="O111" s="983"/>
      <c r="P111" s="983"/>
      <c r="Q111" s="983"/>
      <c r="R111" s="983"/>
      <c r="S111" s="983"/>
      <c r="T111" s="983"/>
      <c r="U111" s="983"/>
      <c r="V111" s="983"/>
      <c r="W111" s="983"/>
    </row>
    <row r="112" spans="1:29" ht="15.75" customHeight="1">
      <c r="A112" s="704"/>
      <c r="B112" s="983"/>
      <c r="C112" s="983"/>
      <c r="D112" s="983"/>
      <c r="E112" s="983"/>
      <c r="F112" s="983"/>
      <c r="G112" s="983"/>
      <c r="H112" s="983"/>
      <c r="I112" s="983"/>
      <c r="J112" s="983"/>
      <c r="K112" s="983"/>
      <c r="L112" s="983"/>
      <c r="M112" s="983"/>
      <c r="N112" s="953"/>
      <c r="O112" s="983"/>
      <c r="P112" s="983"/>
      <c r="Q112" s="983"/>
      <c r="R112" s="983"/>
      <c r="S112" s="983"/>
      <c r="T112" s="983"/>
      <c r="U112" s="983"/>
      <c r="V112" s="983"/>
      <c r="W112" s="983"/>
    </row>
    <row r="113" spans="1:23" ht="15.75" customHeight="1">
      <c r="A113" s="704"/>
      <c r="B113" s="983"/>
      <c r="C113" s="983"/>
      <c r="D113" s="983"/>
      <c r="E113" s="983"/>
      <c r="F113" s="983"/>
      <c r="G113" s="983"/>
      <c r="H113" s="983"/>
      <c r="I113" s="983"/>
      <c r="J113" s="983"/>
      <c r="K113" s="983"/>
      <c r="L113" s="983"/>
      <c r="M113" s="983"/>
      <c r="N113" s="953"/>
      <c r="O113" s="983"/>
      <c r="P113" s="983"/>
      <c r="Q113" s="983"/>
      <c r="R113" s="983"/>
      <c r="S113" s="983"/>
      <c r="T113" s="983"/>
      <c r="U113" s="983"/>
      <c r="V113" s="983"/>
      <c r="W113" s="983"/>
    </row>
    <row r="114" spans="1:23" ht="15.75" customHeight="1">
      <c r="A114" s="704"/>
      <c r="B114" s="704"/>
      <c r="C114" s="704"/>
      <c r="D114" s="704"/>
      <c r="E114" s="704"/>
      <c r="F114" s="704"/>
      <c r="G114" s="704"/>
      <c r="H114" s="704"/>
      <c r="I114" s="704"/>
      <c r="J114" s="704"/>
      <c r="K114" s="704"/>
      <c r="L114" s="704"/>
      <c r="M114" s="704"/>
      <c r="N114" s="704"/>
      <c r="O114" s="704"/>
      <c r="P114" s="705"/>
      <c r="Q114" s="705"/>
      <c r="R114" s="704"/>
      <c r="S114" s="704"/>
      <c r="T114" s="704"/>
      <c r="U114" s="704"/>
      <c r="V114" s="704"/>
      <c r="W114" s="704"/>
    </row>
    <row r="115" spans="1:23" ht="15.75" customHeight="1">
      <c r="A115" s="704"/>
      <c r="B115" s="704"/>
      <c r="C115" s="704"/>
      <c r="D115" s="704"/>
      <c r="E115" s="704"/>
      <c r="F115" s="704"/>
      <c r="G115" s="704"/>
      <c r="H115" s="704"/>
      <c r="I115" s="704"/>
      <c r="J115" s="704"/>
      <c r="K115" s="704"/>
      <c r="L115" s="704"/>
      <c r="M115" s="704"/>
      <c r="N115" s="704"/>
      <c r="O115" s="704"/>
      <c r="P115" s="704"/>
      <c r="Q115" s="704"/>
      <c r="R115" s="704"/>
      <c r="S115" s="704"/>
      <c r="T115" s="704"/>
      <c r="U115" s="704"/>
      <c r="V115" s="704"/>
      <c r="W115" s="704"/>
    </row>
    <row r="116" spans="1:23" ht="15.75" customHeight="1">
      <c r="A116" s="704"/>
      <c r="B116" s="704"/>
      <c r="C116" s="704"/>
      <c r="D116" s="704"/>
      <c r="E116" s="704"/>
      <c r="F116" s="704"/>
      <c r="G116" s="704"/>
      <c r="H116" s="704"/>
      <c r="I116" s="704"/>
      <c r="J116" s="704"/>
      <c r="K116" s="704"/>
      <c r="L116" s="704"/>
      <c r="M116" s="704"/>
      <c r="N116" s="704"/>
      <c r="O116" s="704"/>
      <c r="P116" s="704"/>
      <c r="Q116" s="704"/>
      <c r="R116" s="704"/>
      <c r="S116" s="704"/>
      <c r="T116" s="704"/>
      <c r="U116" s="704"/>
      <c r="V116" s="704"/>
      <c r="W116" s="704"/>
    </row>
    <row r="117" spans="1:23" ht="15.75" customHeight="1">
      <c r="A117" s="704"/>
      <c r="B117" s="704"/>
      <c r="C117" s="704"/>
      <c r="D117" s="704"/>
      <c r="E117" s="704"/>
      <c r="F117" s="704"/>
      <c r="G117" s="704"/>
      <c r="H117" s="704"/>
      <c r="I117" s="704"/>
      <c r="J117" s="704"/>
      <c r="K117" s="704"/>
      <c r="L117" s="704"/>
      <c r="M117" s="704"/>
      <c r="N117" s="704"/>
      <c r="O117" s="704"/>
      <c r="P117" s="704"/>
      <c r="Q117" s="704"/>
      <c r="R117" s="704"/>
      <c r="S117" s="704"/>
      <c r="T117" s="704"/>
      <c r="U117" s="704"/>
      <c r="V117" s="704"/>
      <c r="W117" s="704"/>
    </row>
    <row r="118" spans="1:23" ht="15.75" customHeight="1">
      <c r="A118" s="704"/>
      <c r="B118" s="704"/>
      <c r="C118" s="704"/>
      <c r="D118" s="704"/>
      <c r="E118" s="704"/>
      <c r="F118" s="704"/>
      <c r="G118" s="704"/>
      <c r="H118" s="704"/>
      <c r="I118" s="704"/>
      <c r="J118" s="704"/>
      <c r="K118" s="704"/>
      <c r="L118" s="704"/>
      <c r="M118" s="704"/>
      <c r="N118" s="704"/>
      <c r="O118" s="704"/>
      <c r="P118" s="704"/>
      <c r="Q118" s="704"/>
      <c r="R118" s="704"/>
      <c r="S118" s="704"/>
      <c r="T118" s="704"/>
      <c r="U118" s="704"/>
      <c r="V118" s="704"/>
      <c r="W118" s="704"/>
    </row>
    <row r="119" spans="1:23" ht="15.75" customHeight="1">
      <c r="A119" s="704"/>
      <c r="B119" s="704"/>
      <c r="C119" s="704"/>
      <c r="D119" s="704"/>
      <c r="E119" s="704"/>
      <c r="F119" s="704"/>
      <c r="G119" s="704"/>
      <c r="H119" s="704"/>
      <c r="I119" s="704"/>
      <c r="J119" s="704"/>
      <c r="K119" s="704"/>
      <c r="L119" s="704"/>
      <c r="M119" s="704"/>
      <c r="N119" s="704"/>
      <c r="O119" s="704"/>
      <c r="P119" s="704"/>
      <c r="Q119" s="704"/>
      <c r="R119" s="704"/>
      <c r="S119" s="704"/>
      <c r="T119" s="704"/>
      <c r="U119" s="704"/>
      <c r="V119" s="704"/>
      <c r="W119" s="704"/>
    </row>
    <row r="120" spans="1:23" ht="15.75" customHeight="1">
      <c r="A120" s="704"/>
      <c r="B120" s="704"/>
      <c r="C120" s="704"/>
      <c r="D120" s="704"/>
      <c r="E120" s="704"/>
      <c r="F120" s="704"/>
      <c r="G120" s="704"/>
      <c r="H120" s="704"/>
      <c r="I120" s="704"/>
      <c r="J120" s="704"/>
      <c r="K120" s="704"/>
      <c r="L120" s="704"/>
      <c r="M120" s="704"/>
      <c r="N120" s="704"/>
      <c r="O120" s="704"/>
      <c r="P120" s="704"/>
      <c r="Q120" s="704"/>
      <c r="R120" s="704"/>
      <c r="S120" s="704"/>
      <c r="T120" s="704"/>
      <c r="U120" s="704"/>
      <c r="V120" s="704"/>
      <c r="W120" s="704"/>
    </row>
    <row r="121" spans="1:23" ht="15.75" customHeight="1">
      <c r="A121" s="704"/>
      <c r="B121" s="704"/>
      <c r="C121" s="704"/>
      <c r="D121" s="704"/>
      <c r="E121" s="704"/>
      <c r="F121" s="704"/>
      <c r="G121" s="704"/>
      <c r="H121" s="704"/>
      <c r="I121" s="704"/>
      <c r="J121" s="704"/>
      <c r="K121" s="704"/>
      <c r="L121" s="704"/>
      <c r="M121" s="704"/>
      <c r="N121" s="704"/>
      <c r="O121" s="704"/>
      <c r="P121" s="704"/>
      <c r="Q121" s="704"/>
      <c r="R121" s="704"/>
      <c r="S121" s="704"/>
      <c r="T121" s="704"/>
      <c r="U121" s="704"/>
      <c r="V121" s="704"/>
      <c r="W121" s="704"/>
    </row>
    <row r="122" spans="1:23" ht="15.75" customHeight="1">
      <c r="A122" s="704"/>
      <c r="B122" s="704"/>
      <c r="C122" s="704"/>
      <c r="D122" s="704"/>
      <c r="E122" s="704"/>
      <c r="F122" s="704"/>
      <c r="G122" s="704"/>
      <c r="H122" s="704"/>
      <c r="I122" s="704"/>
      <c r="J122" s="704"/>
      <c r="K122" s="704"/>
      <c r="L122" s="704"/>
      <c r="M122" s="704"/>
      <c r="N122" s="704"/>
      <c r="O122" s="704"/>
      <c r="P122" s="704"/>
      <c r="Q122" s="704"/>
      <c r="R122" s="704"/>
      <c r="S122" s="704"/>
      <c r="T122" s="704"/>
      <c r="U122" s="704"/>
      <c r="V122" s="704"/>
      <c r="W122" s="704"/>
    </row>
    <row r="123" spans="1:23" ht="15.75" customHeight="1">
      <c r="A123" s="704"/>
      <c r="B123" s="704"/>
      <c r="C123" s="704"/>
      <c r="D123" s="704"/>
      <c r="E123" s="704"/>
      <c r="F123" s="704"/>
      <c r="G123" s="704"/>
      <c r="H123" s="704"/>
      <c r="I123" s="704"/>
      <c r="J123" s="704"/>
      <c r="K123" s="704"/>
      <c r="L123" s="704"/>
      <c r="M123" s="704"/>
      <c r="N123" s="704"/>
      <c r="O123" s="704"/>
      <c r="P123" s="704"/>
      <c r="Q123" s="704"/>
      <c r="R123" s="704"/>
      <c r="S123" s="704"/>
      <c r="T123" s="704"/>
      <c r="U123" s="704"/>
      <c r="V123" s="704"/>
      <c r="W123" s="704"/>
    </row>
    <row r="124" spans="1:23" ht="15.75" customHeight="1">
      <c r="A124" s="704"/>
      <c r="B124" s="704"/>
      <c r="C124" s="704"/>
      <c r="D124" s="704"/>
      <c r="E124" s="704"/>
      <c r="F124" s="704"/>
      <c r="G124" s="704"/>
      <c r="H124" s="704"/>
      <c r="I124" s="704"/>
      <c r="J124" s="704"/>
      <c r="K124" s="704"/>
      <c r="L124" s="704"/>
      <c r="M124" s="704"/>
      <c r="N124" s="704"/>
      <c r="O124" s="704"/>
      <c r="P124" s="704"/>
      <c r="Q124" s="704"/>
      <c r="R124" s="704"/>
      <c r="S124" s="704"/>
      <c r="T124" s="704"/>
      <c r="U124" s="704"/>
      <c r="V124" s="704"/>
      <c r="W124" s="704"/>
    </row>
    <row r="125" spans="1:23" ht="15.75" customHeight="1">
      <c r="A125" s="704"/>
      <c r="B125" s="704"/>
      <c r="C125" s="704"/>
      <c r="D125" s="704"/>
      <c r="E125" s="704"/>
      <c r="F125" s="704"/>
      <c r="G125" s="704"/>
      <c r="H125" s="704"/>
      <c r="I125" s="704"/>
      <c r="J125" s="704"/>
      <c r="K125" s="704"/>
      <c r="L125" s="704"/>
      <c r="M125" s="704"/>
      <c r="N125" s="704"/>
      <c r="O125" s="704"/>
      <c r="P125" s="704"/>
      <c r="Q125" s="704"/>
      <c r="R125" s="704"/>
      <c r="S125" s="704"/>
      <c r="T125" s="704"/>
      <c r="U125" s="704"/>
      <c r="V125" s="704"/>
      <c r="W125" s="704"/>
    </row>
    <row r="126" spans="1:23" ht="15.75" customHeight="1">
      <c r="A126" s="704"/>
      <c r="B126" s="704"/>
      <c r="C126" s="704"/>
      <c r="D126" s="704"/>
      <c r="E126" s="704"/>
      <c r="F126" s="704"/>
      <c r="G126" s="704"/>
      <c r="H126" s="704"/>
      <c r="I126" s="704"/>
      <c r="J126" s="704"/>
      <c r="K126" s="704"/>
      <c r="L126" s="704"/>
      <c r="M126" s="704"/>
      <c r="N126" s="704"/>
      <c r="O126" s="704"/>
      <c r="P126" s="704"/>
      <c r="Q126" s="704"/>
      <c r="R126" s="704"/>
      <c r="S126" s="704"/>
      <c r="T126" s="704"/>
      <c r="U126" s="704"/>
      <c r="V126" s="704"/>
      <c r="W126" s="704"/>
    </row>
  </sheetData>
  <mergeCells count="56">
    <mergeCell ref="C60:C61"/>
    <mergeCell ref="D60:D61"/>
    <mergeCell ref="E60:E61"/>
    <mergeCell ref="F60:F61"/>
    <mergeCell ref="G60:G61"/>
    <mergeCell ref="E4:E5"/>
    <mergeCell ref="D4:D5"/>
    <mergeCell ref="C4:C5"/>
    <mergeCell ref="L31:L32"/>
    <mergeCell ref="P31:P32"/>
    <mergeCell ref="L4:L5"/>
    <mergeCell ref="P4:P5"/>
    <mergeCell ref="C31:C32"/>
    <mergeCell ref="D31:D32"/>
    <mergeCell ref="E31:E32"/>
    <mergeCell ref="F31:F32"/>
    <mergeCell ref="G31:G32"/>
    <mergeCell ref="G4:G5"/>
    <mergeCell ref="F4:F5"/>
    <mergeCell ref="Q4:Q5"/>
    <mergeCell ref="U31:U32"/>
    <mergeCell ref="V31:V32"/>
    <mergeCell ref="W31:W32"/>
    <mergeCell ref="R30:R32"/>
    <mergeCell ref="S30:S32"/>
    <mergeCell ref="W4:W5"/>
    <mergeCell ref="R3:R5"/>
    <mergeCell ref="S3:S5"/>
    <mergeCell ref="U4:U5"/>
    <mergeCell ref="V4:V5"/>
    <mergeCell ref="U89:U90"/>
    <mergeCell ref="V89:V90"/>
    <mergeCell ref="W89:W90"/>
    <mergeCell ref="N85:W85"/>
    <mergeCell ref="N98:W98"/>
    <mergeCell ref="R88:R90"/>
    <mergeCell ref="S88:S90"/>
    <mergeCell ref="N56:W56"/>
    <mergeCell ref="N27:W27"/>
    <mergeCell ref="L60:L61"/>
    <mergeCell ref="P60:P61"/>
    <mergeCell ref="Q60:Q61"/>
    <mergeCell ref="U60:U61"/>
    <mergeCell ref="V60:V61"/>
    <mergeCell ref="R59:R61"/>
    <mergeCell ref="S59:S61"/>
    <mergeCell ref="W60:W61"/>
    <mergeCell ref="Q31:Q32"/>
    <mergeCell ref="L89:L90"/>
    <mergeCell ref="P89:P90"/>
    <mergeCell ref="Q89:Q90"/>
    <mergeCell ref="C89:C90"/>
    <mergeCell ref="D89:D90"/>
    <mergeCell ref="E89:E90"/>
    <mergeCell ref="F89:F90"/>
    <mergeCell ref="G89:G90"/>
  </mergeCells>
  <conditionalFormatting sqref="A67:L85">
    <cfRule type="cellIs" dxfId="120" priority="3" stopIfTrue="1" operator="equal">
      <formula>0</formula>
    </cfRule>
  </conditionalFormatting>
  <conditionalFormatting sqref="A86:W91">
    <cfRule type="cellIs" dxfId="119" priority="1" stopIfTrue="1" operator="equal">
      <formula>0</formula>
    </cfRule>
  </conditionalFormatting>
  <conditionalFormatting sqref="N79:W84 N85">
    <cfRule type="cellIs" dxfId="118" priority="5" stopIfTrue="1" operator="equal">
      <formula>0</formula>
    </cfRule>
  </conditionalFormatting>
  <conditionalFormatting sqref="P72:Q82">
    <cfRule type="cellIs" dxfId="117" priority="9" stopIfTrue="1" operator="equal">
      <formula>0</formula>
    </cfRule>
  </conditionalFormatting>
  <conditionalFormatting sqref="R63:S78">
    <cfRule type="cellIs" dxfId="116" priority="11" stopIfTrue="1" operator="equal">
      <formula>0</formula>
    </cfRule>
  </conditionalFormatting>
  <conditionalFormatting sqref="T63:W82">
    <cfRule type="cellIs" dxfId="115" priority="13" stopIfTrue="1" operator="equal">
      <formula>0</formula>
    </cfRule>
  </conditionalFormatting>
  <conditionalFormatting sqref="U44:W53">
    <cfRule type="cellIs" dxfId="114" priority="8" stopIfTrue="1" operator="equal">
      <formula>0</formula>
    </cfRule>
  </conditionalFormatting>
  <conditionalFormatting sqref="X1:GS6 A1:W26 X7:AJ82 AK7:GS87 A27:N27 A28:W55 A56:N56 A57:W62 A63:Q66 M67:Q71 M72:O76 Q72:Q78 N77:O78 AD83:AJ83 X84:AJ87 X88:GS98 A92:L95 N92:W95 A96:W97 A98:N98 A99:GS103 A104:N104 P104:GS104 A105:GS1021">
    <cfRule type="cellIs" dxfId="113" priority="14" stopIfTrue="1" operator="equal">
      <formula>0</formula>
    </cfRule>
  </conditionalFormatting>
  <pageMargins left="0.78740157480314965" right="0.78740157480314965" top="0.78740157480314965" bottom="0.78740157480314965" header="0.51181102362204722" footer="0.51181102362204722"/>
  <pageSetup paperSize="9" fitToWidth="4" orientation="landscape" r:id="rId1"/>
  <headerFooter alignWithMargins="0">
    <oddFooter>&amp;L&amp;"Arial,Standard"&amp;10Stand: 18.01.2025&amp;C&amp;"Arial,Standard"&amp;10Bayerisches Landesamt für Statistik - Energiebilanz 2022&amp;R&amp;"Arial,Standard"&amp;10&amp;P von &amp;N</oddFooter>
  </headerFooter>
  <rowBreaks count="3" manualBreakCount="3">
    <brk id="27" max="20" man="1"/>
    <brk id="56" max="20" man="1"/>
    <brk id="85" max="22" man="1"/>
  </rowBreaks>
  <colBreaks count="1" manualBreakCount="1">
    <brk id="13" max="73" man="1"/>
  </col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6">
    <tabColor theme="5" tint="0.39997558519241921"/>
  </sheetPr>
  <dimension ref="A1:X105"/>
  <sheetViews>
    <sheetView view="pageBreakPreview" zoomScaleNormal="100" zoomScaleSheetLayoutView="100" workbookViewId="0"/>
  </sheetViews>
  <sheetFormatPr baseColWidth="10" defaultColWidth="11.453125" defaultRowHeight="15.75" customHeight="1"/>
  <cols>
    <col min="1" max="1" width="7.1796875" style="83" customWidth="1"/>
    <col min="2" max="2" width="8.54296875" style="83" customWidth="1"/>
    <col min="3" max="3" width="9" style="83" customWidth="1"/>
    <col min="4" max="4" width="8.54296875" style="83" customWidth="1"/>
    <col min="5" max="5" width="8" style="83" customWidth="1"/>
    <col min="6" max="13" width="8.54296875" style="83" customWidth="1"/>
    <col min="14" max="15" width="9.453125" style="83" customWidth="1"/>
    <col min="16" max="16" width="11.453125" style="83"/>
    <col min="17" max="17" width="38" style="83" customWidth="1"/>
    <col min="18" max="16384" width="11.453125" style="83"/>
  </cols>
  <sheetData>
    <row r="1" spans="1:15" ht="15.75" customHeight="1">
      <c r="A1" s="439" t="s">
        <v>761</v>
      </c>
      <c r="B1" s="479"/>
      <c r="C1" s="479"/>
      <c r="D1" s="479"/>
      <c r="E1" s="479"/>
      <c r="F1" s="479"/>
      <c r="G1" s="479"/>
      <c r="H1" s="479"/>
      <c r="I1" s="479"/>
      <c r="J1" s="479"/>
      <c r="K1" s="479"/>
      <c r="L1" s="479"/>
      <c r="M1" s="479"/>
      <c r="N1" s="479"/>
      <c r="O1" s="479"/>
    </row>
    <row r="2" spans="1:15" ht="15.75" customHeight="1">
      <c r="A2" s="286"/>
      <c r="B2" s="286"/>
      <c r="C2" s="286"/>
      <c r="D2" s="286"/>
      <c r="E2" s="286"/>
      <c r="F2" s="286"/>
      <c r="G2" s="286"/>
      <c r="H2" s="286"/>
      <c r="I2" s="286"/>
      <c r="J2" s="286"/>
      <c r="K2" s="286"/>
      <c r="L2" s="286"/>
      <c r="M2" s="479"/>
      <c r="N2" s="479"/>
      <c r="O2" s="479"/>
    </row>
    <row r="3" spans="1:15" ht="15.75" customHeight="1">
      <c r="A3" s="345"/>
      <c r="B3" s="265"/>
      <c r="C3" s="270" t="s">
        <v>11</v>
      </c>
      <c r="D3" s="469"/>
      <c r="E3" s="469"/>
      <c r="F3" s="469"/>
      <c r="G3" s="469"/>
      <c r="H3" s="469"/>
      <c r="I3" s="469"/>
      <c r="J3" s="469"/>
      <c r="K3" s="469"/>
      <c r="L3" s="483"/>
      <c r="M3" s="554"/>
      <c r="N3" s="609"/>
      <c r="O3" s="325"/>
    </row>
    <row r="4" spans="1:15" ht="15.75" customHeight="1">
      <c r="A4" s="346"/>
      <c r="B4" s="482"/>
      <c r="C4" s="1559" t="s">
        <v>35</v>
      </c>
      <c r="D4" s="1559" t="s">
        <v>442</v>
      </c>
      <c r="E4" s="1559" t="s">
        <v>18</v>
      </c>
      <c r="F4" s="1559" t="s">
        <v>273</v>
      </c>
      <c r="G4" s="1559" t="s">
        <v>444</v>
      </c>
      <c r="H4" s="270" t="s">
        <v>57</v>
      </c>
      <c r="I4" s="469"/>
      <c r="J4" s="469"/>
      <c r="K4" s="483"/>
      <c r="L4" s="1557" t="s">
        <v>443</v>
      </c>
      <c r="M4" s="555"/>
      <c r="N4" s="610"/>
      <c r="O4" s="17"/>
    </row>
    <row r="5" spans="1:15" ht="31.5" customHeight="1">
      <c r="A5" s="346"/>
      <c r="B5" s="264"/>
      <c r="C5" s="1559"/>
      <c r="D5" s="1559"/>
      <c r="E5" s="1559"/>
      <c r="F5" s="1559"/>
      <c r="G5" s="1559"/>
      <c r="H5" s="549" t="s">
        <v>445</v>
      </c>
      <c r="I5" s="549" t="s">
        <v>331</v>
      </c>
      <c r="J5" s="549" t="s">
        <v>274</v>
      </c>
      <c r="K5" s="549" t="s">
        <v>275</v>
      </c>
      <c r="L5" s="1558"/>
      <c r="M5" s="556"/>
      <c r="N5" s="611"/>
      <c r="O5" s="17"/>
    </row>
    <row r="6" spans="1:15" ht="15.75" customHeight="1">
      <c r="A6" s="347"/>
      <c r="B6" s="320" t="s">
        <v>439</v>
      </c>
      <c r="C6" s="274"/>
      <c r="D6" s="274"/>
      <c r="E6" s="274"/>
      <c r="F6" s="274"/>
      <c r="G6" s="274"/>
      <c r="H6" s="274"/>
      <c r="I6" s="274"/>
      <c r="J6" s="274"/>
      <c r="K6" s="274"/>
      <c r="L6" s="274"/>
      <c r="M6" s="324"/>
      <c r="N6" s="324"/>
      <c r="O6" s="274"/>
    </row>
    <row r="7" spans="1:15" ht="15.75" customHeight="1">
      <c r="A7" s="402">
        <v>1960</v>
      </c>
      <c r="B7" s="90">
        <v>116.4</v>
      </c>
      <c r="C7" s="307" t="s">
        <v>31</v>
      </c>
      <c r="D7" s="307" t="s">
        <v>31</v>
      </c>
      <c r="E7" s="307" t="s">
        <v>31</v>
      </c>
      <c r="F7" s="90">
        <v>0</v>
      </c>
      <c r="G7" s="307" t="s">
        <v>31</v>
      </c>
      <c r="H7" s="90">
        <v>13</v>
      </c>
      <c r="I7" s="307" t="s">
        <v>31</v>
      </c>
      <c r="J7" s="307" t="s">
        <v>31</v>
      </c>
      <c r="K7" s="307" t="s">
        <v>31</v>
      </c>
      <c r="L7" s="307" t="s">
        <v>31</v>
      </c>
      <c r="M7" s="90">
        <v>4.2</v>
      </c>
      <c r="N7" s="90">
        <v>120.6</v>
      </c>
      <c r="O7" s="90">
        <v>104.3</v>
      </c>
    </row>
    <row r="8" spans="1:15" ht="15.75" customHeight="1">
      <c r="A8" s="309">
        <v>1965</v>
      </c>
      <c r="B8" s="90">
        <v>172.3</v>
      </c>
      <c r="C8" s="307" t="s">
        <v>31</v>
      </c>
      <c r="D8" s="307" t="s">
        <v>31</v>
      </c>
      <c r="E8" s="307" t="s">
        <v>31</v>
      </c>
      <c r="F8" s="90">
        <v>0.1</v>
      </c>
      <c r="G8" s="307" t="s">
        <v>31</v>
      </c>
      <c r="H8" s="90">
        <v>15.4</v>
      </c>
      <c r="I8" s="307" t="s">
        <v>31</v>
      </c>
      <c r="J8" s="307" t="s">
        <v>31</v>
      </c>
      <c r="K8" s="307" t="s">
        <v>31</v>
      </c>
      <c r="L8" s="307" t="s">
        <v>31</v>
      </c>
      <c r="M8" s="90">
        <v>4.2</v>
      </c>
      <c r="N8" s="90">
        <v>176.5</v>
      </c>
      <c r="O8" s="90">
        <v>153.30000000000001</v>
      </c>
    </row>
    <row r="9" spans="1:15" ht="15.75" customHeight="1">
      <c r="A9" s="309">
        <v>1966</v>
      </c>
      <c r="B9" s="90">
        <v>177.9</v>
      </c>
      <c r="C9" s="307" t="s">
        <v>31</v>
      </c>
      <c r="D9" s="307" t="s">
        <v>31</v>
      </c>
      <c r="E9" s="307" t="s">
        <v>31</v>
      </c>
      <c r="F9" s="90">
        <v>0.3</v>
      </c>
      <c r="G9" s="307" t="s">
        <v>31</v>
      </c>
      <c r="H9" s="90">
        <v>17</v>
      </c>
      <c r="I9" s="307" t="s">
        <v>31</v>
      </c>
      <c r="J9" s="307" t="s">
        <v>31</v>
      </c>
      <c r="K9" s="307" t="s">
        <v>31</v>
      </c>
      <c r="L9" s="307" t="s">
        <v>31</v>
      </c>
      <c r="M9" s="90">
        <v>7.5</v>
      </c>
      <c r="N9" s="90">
        <v>185.4</v>
      </c>
      <c r="O9" s="90">
        <v>162.5</v>
      </c>
    </row>
    <row r="10" spans="1:15" ht="15.75" customHeight="1">
      <c r="A10" s="309">
        <v>1967</v>
      </c>
      <c r="B10" s="90">
        <v>184.7</v>
      </c>
      <c r="C10" s="307" t="s">
        <v>31</v>
      </c>
      <c r="D10" s="307" t="s">
        <v>31</v>
      </c>
      <c r="E10" s="307" t="s">
        <v>31</v>
      </c>
      <c r="F10" s="90">
        <v>1.2</v>
      </c>
      <c r="G10" s="307" t="s">
        <v>31</v>
      </c>
      <c r="H10" s="90">
        <v>16.600000000000001</v>
      </c>
      <c r="I10" s="307" t="s">
        <v>31</v>
      </c>
      <c r="J10" s="307" t="s">
        <v>31</v>
      </c>
      <c r="K10" s="307" t="s">
        <v>31</v>
      </c>
      <c r="L10" s="307" t="s">
        <v>31</v>
      </c>
      <c r="M10" s="90">
        <v>7.2</v>
      </c>
      <c r="N10" s="90">
        <v>191.9</v>
      </c>
      <c r="O10" s="90">
        <v>167.6</v>
      </c>
    </row>
    <row r="11" spans="1:15" ht="15.75" customHeight="1">
      <c r="A11" s="309">
        <v>1968</v>
      </c>
      <c r="B11" s="90">
        <v>203.3</v>
      </c>
      <c r="C11" s="307" t="s">
        <v>31</v>
      </c>
      <c r="D11" s="307" t="s">
        <v>31</v>
      </c>
      <c r="E11" s="307" t="s">
        <v>31</v>
      </c>
      <c r="F11" s="90">
        <v>1.8</v>
      </c>
      <c r="G11" s="307" t="s">
        <v>31</v>
      </c>
      <c r="H11" s="90">
        <v>16.8</v>
      </c>
      <c r="I11" s="307" t="s">
        <v>31</v>
      </c>
      <c r="J11" s="307" t="s">
        <v>31</v>
      </c>
      <c r="K11" s="307" t="s">
        <v>31</v>
      </c>
      <c r="L11" s="307" t="s">
        <v>31</v>
      </c>
      <c r="M11" s="90">
        <v>7.1</v>
      </c>
      <c r="N11" s="90">
        <v>210.4</v>
      </c>
      <c r="O11" s="90">
        <v>184.2</v>
      </c>
    </row>
    <row r="12" spans="1:15" ht="15.75" customHeight="1">
      <c r="A12" s="309">
        <v>1969</v>
      </c>
      <c r="B12" s="90">
        <v>226</v>
      </c>
      <c r="C12" s="307" t="s">
        <v>31</v>
      </c>
      <c r="D12" s="307" t="s">
        <v>31</v>
      </c>
      <c r="E12" s="307" t="s">
        <v>31</v>
      </c>
      <c r="F12" s="90">
        <v>5.4</v>
      </c>
      <c r="G12" s="307" t="s">
        <v>31</v>
      </c>
      <c r="H12" s="90">
        <v>14.6</v>
      </c>
      <c r="I12" s="307" t="s">
        <v>31</v>
      </c>
      <c r="J12" s="307" t="s">
        <v>31</v>
      </c>
      <c r="K12" s="307" t="s">
        <v>31</v>
      </c>
      <c r="L12" s="307" t="s">
        <v>31</v>
      </c>
      <c r="M12" s="90">
        <v>6.1</v>
      </c>
      <c r="N12" s="90">
        <v>232.1</v>
      </c>
      <c r="O12" s="90">
        <v>204.1</v>
      </c>
    </row>
    <row r="13" spans="1:15" ht="15.75" customHeight="1">
      <c r="A13" s="309">
        <v>1970</v>
      </c>
      <c r="B13" s="90">
        <v>242.60499999999999</v>
      </c>
      <c r="C13" s="307" t="s">
        <v>31</v>
      </c>
      <c r="D13" s="307" t="s">
        <v>31</v>
      </c>
      <c r="E13" s="307" t="s">
        <v>31</v>
      </c>
      <c r="F13" s="90">
        <v>6.03</v>
      </c>
      <c r="G13" s="307" t="s">
        <v>31</v>
      </c>
      <c r="H13" s="90">
        <v>17.774999999999999</v>
      </c>
      <c r="I13" s="307" t="s">
        <v>31</v>
      </c>
      <c r="J13" s="307" t="s">
        <v>31</v>
      </c>
      <c r="K13" s="307" t="s">
        <v>31</v>
      </c>
      <c r="L13" s="307" t="s">
        <v>31</v>
      </c>
      <c r="M13" s="90">
        <v>7.75</v>
      </c>
      <c r="N13" s="90">
        <v>250.35499999999999</v>
      </c>
      <c r="O13" s="90">
        <v>218.57599999999999</v>
      </c>
    </row>
    <row r="14" spans="1:15" ht="15.75" customHeight="1">
      <c r="A14" s="309">
        <v>1971</v>
      </c>
      <c r="B14" s="90">
        <v>259.60000000000002</v>
      </c>
      <c r="C14" s="307" t="s">
        <v>31</v>
      </c>
      <c r="D14" s="307" t="s">
        <v>31</v>
      </c>
      <c r="E14" s="307" t="s">
        <v>31</v>
      </c>
      <c r="F14" s="90">
        <v>6</v>
      </c>
      <c r="G14" s="307" t="s">
        <v>31</v>
      </c>
      <c r="H14" s="90">
        <v>14</v>
      </c>
      <c r="I14" s="307" t="s">
        <v>31</v>
      </c>
      <c r="J14" s="307" t="s">
        <v>31</v>
      </c>
      <c r="K14" s="307" t="s">
        <v>31</v>
      </c>
      <c r="L14" s="307" t="s">
        <v>31</v>
      </c>
      <c r="M14" s="90">
        <v>6.6</v>
      </c>
      <c r="N14" s="90">
        <v>266.2</v>
      </c>
      <c r="O14" s="90">
        <v>232.7</v>
      </c>
    </row>
    <row r="15" spans="1:15" ht="15.75" customHeight="1">
      <c r="A15" s="309">
        <v>1972</v>
      </c>
      <c r="B15" s="90">
        <v>274.8</v>
      </c>
      <c r="C15" s="307" t="s">
        <v>31</v>
      </c>
      <c r="D15" s="307" t="s">
        <v>31</v>
      </c>
      <c r="E15" s="307" t="s">
        <v>31</v>
      </c>
      <c r="F15" s="90">
        <v>7.3</v>
      </c>
      <c r="G15" s="307" t="s">
        <v>31</v>
      </c>
      <c r="H15" s="90">
        <v>13.7</v>
      </c>
      <c r="I15" s="307" t="s">
        <v>31</v>
      </c>
      <c r="J15" s="307" t="s">
        <v>31</v>
      </c>
      <c r="K15" s="307" t="s">
        <v>31</v>
      </c>
      <c r="L15" s="307" t="s">
        <v>31</v>
      </c>
      <c r="M15" s="90">
        <v>11.8</v>
      </c>
      <c r="N15" s="90">
        <v>286.60000000000002</v>
      </c>
      <c r="O15" s="90">
        <v>252.5</v>
      </c>
    </row>
    <row r="16" spans="1:15" ht="15.75" customHeight="1">
      <c r="A16" s="309">
        <v>1973</v>
      </c>
      <c r="B16" s="90">
        <v>299</v>
      </c>
      <c r="C16" s="307" t="s">
        <v>31</v>
      </c>
      <c r="D16" s="307" t="s">
        <v>31</v>
      </c>
      <c r="E16" s="307" t="s">
        <v>31</v>
      </c>
      <c r="F16" s="90">
        <v>11.8</v>
      </c>
      <c r="G16" s="307" t="s">
        <v>31</v>
      </c>
      <c r="H16" s="90">
        <v>15.5</v>
      </c>
      <c r="I16" s="307" t="s">
        <v>31</v>
      </c>
      <c r="J16" s="307" t="s">
        <v>31</v>
      </c>
      <c r="K16" s="307" t="s">
        <v>31</v>
      </c>
      <c r="L16" s="307" t="s">
        <v>31</v>
      </c>
      <c r="M16" s="90">
        <v>10.3</v>
      </c>
      <c r="N16" s="90">
        <v>309.3</v>
      </c>
      <c r="O16" s="90">
        <v>273.5</v>
      </c>
    </row>
    <row r="17" spans="1:15" ht="15.75" customHeight="1">
      <c r="A17" s="309">
        <v>1974</v>
      </c>
      <c r="B17" s="90">
        <v>311.7</v>
      </c>
      <c r="C17" s="307" t="s">
        <v>31</v>
      </c>
      <c r="D17" s="307" t="s">
        <v>31</v>
      </c>
      <c r="E17" s="307" t="s">
        <v>31</v>
      </c>
      <c r="F17" s="90">
        <v>12.1</v>
      </c>
      <c r="G17" s="307" t="s">
        <v>31</v>
      </c>
      <c r="H17" s="90">
        <v>17.899999999999999</v>
      </c>
      <c r="I17" s="307" t="s">
        <v>31</v>
      </c>
      <c r="J17" s="307" t="s">
        <v>31</v>
      </c>
      <c r="K17" s="307" t="s">
        <v>31</v>
      </c>
      <c r="L17" s="307" t="s">
        <v>31</v>
      </c>
      <c r="M17" s="90">
        <v>5.9</v>
      </c>
      <c r="N17" s="90">
        <v>317.60000000000002</v>
      </c>
      <c r="O17" s="90">
        <v>281.89999999999998</v>
      </c>
    </row>
    <row r="18" spans="1:15" ht="15.75" customHeight="1">
      <c r="A18" s="309">
        <v>1975</v>
      </c>
      <c r="B18" s="90">
        <v>301.80200000000002</v>
      </c>
      <c r="C18" s="307" t="s">
        <v>31</v>
      </c>
      <c r="D18" s="307" t="s">
        <v>31</v>
      </c>
      <c r="E18" s="307" t="s">
        <v>31</v>
      </c>
      <c r="F18" s="90">
        <v>21.398</v>
      </c>
      <c r="G18" s="307" t="s">
        <v>31</v>
      </c>
      <c r="H18" s="90">
        <v>17.11</v>
      </c>
      <c r="I18" s="307" t="s">
        <v>31</v>
      </c>
      <c r="J18" s="307" t="s">
        <v>31</v>
      </c>
      <c r="K18" s="307" t="s">
        <v>31</v>
      </c>
      <c r="L18" s="307" t="s">
        <v>31</v>
      </c>
      <c r="M18" s="90">
        <v>7.8390000000000004</v>
      </c>
      <c r="N18" s="90">
        <v>309.64100000000002</v>
      </c>
      <c r="O18" s="90">
        <v>274.87100000000004</v>
      </c>
    </row>
    <row r="19" spans="1:15" ht="15.75" customHeight="1">
      <c r="A19" s="309">
        <v>1976</v>
      </c>
      <c r="B19" s="90">
        <v>333.7</v>
      </c>
      <c r="C19" s="307" t="s">
        <v>31</v>
      </c>
      <c r="D19" s="307" t="s">
        <v>31</v>
      </c>
      <c r="E19" s="307" t="s">
        <v>31</v>
      </c>
      <c r="F19" s="90">
        <v>24.3</v>
      </c>
      <c r="G19" s="307" t="s">
        <v>31</v>
      </c>
      <c r="H19" s="90">
        <v>14.1</v>
      </c>
      <c r="I19" s="307" t="s">
        <v>31</v>
      </c>
      <c r="J19" s="307" t="s">
        <v>31</v>
      </c>
      <c r="K19" s="307" t="s">
        <v>31</v>
      </c>
      <c r="L19" s="307" t="s">
        <v>31</v>
      </c>
      <c r="M19" s="90">
        <v>1</v>
      </c>
      <c r="N19" s="90">
        <v>334.7</v>
      </c>
      <c r="O19" s="90">
        <v>297.2</v>
      </c>
    </row>
    <row r="20" spans="1:15" ht="15.75" customHeight="1">
      <c r="A20" s="309">
        <v>1977</v>
      </c>
      <c r="B20" s="90">
        <v>335.3</v>
      </c>
      <c r="C20" s="307" t="s">
        <v>31</v>
      </c>
      <c r="D20" s="307" t="s">
        <v>31</v>
      </c>
      <c r="E20" s="307" t="s">
        <v>31</v>
      </c>
      <c r="F20" s="90">
        <v>36</v>
      </c>
      <c r="G20" s="307" t="s">
        <v>31</v>
      </c>
      <c r="H20" s="90">
        <v>17.600000000000001</v>
      </c>
      <c r="I20" s="307" t="s">
        <v>31</v>
      </c>
      <c r="J20" s="307" t="s">
        <v>31</v>
      </c>
      <c r="K20" s="307" t="s">
        <v>31</v>
      </c>
      <c r="L20" s="307" t="s">
        <v>31</v>
      </c>
      <c r="M20" s="90">
        <v>5.9</v>
      </c>
      <c r="N20" s="90">
        <v>341.2</v>
      </c>
      <c r="O20" s="90">
        <v>305.10000000000002</v>
      </c>
    </row>
    <row r="21" spans="1:15" ht="15.75" customHeight="1">
      <c r="A21" s="309">
        <v>1978</v>
      </c>
      <c r="B21" s="90">
        <v>353.4</v>
      </c>
      <c r="C21" s="307" t="s">
        <v>31</v>
      </c>
      <c r="D21" s="307" t="s">
        <v>31</v>
      </c>
      <c r="E21" s="307" t="s">
        <v>31</v>
      </c>
      <c r="F21" s="90">
        <v>35.9</v>
      </c>
      <c r="G21" s="307" t="s">
        <v>31</v>
      </c>
      <c r="H21" s="90">
        <v>18.5</v>
      </c>
      <c r="I21" s="307" t="s">
        <v>31</v>
      </c>
      <c r="J21" s="307" t="s">
        <v>31</v>
      </c>
      <c r="K21" s="307" t="s">
        <v>31</v>
      </c>
      <c r="L21" s="307" t="s">
        <v>31</v>
      </c>
      <c r="M21" s="90">
        <v>3.1</v>
      </c>
      <c r="N21" s="90">
        <v>356.5</v>
      </c>
      <c r="O21" s="90">
        <v>321.2</v>
      </c>
    </row>
    <row r="22" spans="1:15" ht="15.75" customHeight="1">
      <c r="A22" s="309">
        <v>1979</v>
      </c>
      <c r="B22" s="90">
        <v>372.2</v>
      </c>
      <c r="C22" s="307" t="s">
        <v>31</v>
      </c>
      <c r="D22" s="307" t="s">
        <v>31</v>
      </c>
      <c r="E22" s="307" t="s">
        <v>31</v>
      </c>
      <c r="F22" s="90">
        <v>42.3</v>
      </c>
      <c r="G22" s="307" t="s">
        <v>31</v>
      </c>
      <c r="H22" s="90">
        <v>18.5</v>
      </c>
      <c r="I22" s="307" t="s">
        <v>31</v>
      </c>
      <c r="J22" s="307" t="s">
        <v>31</v>
      </c>
      <c r="K22" s="307" t="s">
        <v>31</v>
      </c>
      <c r="L22" s="307" t="s">
        <v>31</v>
      </c>
      <c r="M22" s="90">
        <v>0.6</v>
      </c>
      <c r="N22" s="90">
        <v>372.8</v>
      </c>
      <c r="O22" s="90">
        <v>335.6</v>
      </c>
    </row>
    <row r="23" spans="1:15" ht="15.75" customHeight="1">
      <c r="A23" s="99" t="s">
        <v>160</v>
      </c>
      <c r="B23" s="88"/>
      <c r="C23" s="307"/>
      <c r="D23" s="307"/>
      <c r="E23" s="307"/>
      <c r="F23" s="88"/>
      <c r="G23" s="307"/>
      <c r="H23" s="88"/>
      <c r="I23" s="307"/>
      <c r="J23" s="307"/>
      <c r="K23" s="307"/>
      <c r="L23" s="307"/>
      <c r="M23" s="88"/>
      <c r="N23" s="88"/>
      <c r="O23" s="88"/>
    </row>
    <row r="24" spans="1:15" ht="15.75" customHeight="1">
      <c r="A24" s="726" t="s">
        <v>683</v>
      </c>
      <c r="B24" s="88"/>
      <c r="C24" s="307"/>
      <c r="D24" s="307"/>
      <c r="E24" s="307"/>
      <c r="F24" s="88"/>
      <c r="G24" s="307"/>
      <c r="H24" s="88"/>
      <c r="I24" s="307"/>
      <c r="J24" s="307"/>
      <c r="K24" s="307"/>
      <c r="L24" s="307"/>
      <c r="M24" s="88"/>
      <c r="N24" s="88"/>
      <c r="O24" s="88"/>
    </row>
    <row r="25" spans="1:15" s="724" customFormat="1" ht="15.75" customHeight="1">
      <c r="A25" s="105"/>
      <c r="B25" s="725"/>
      <c r="C25" s="728"/>
      <c r="D25" s="728"/>
      <c r="E25" s="728"/>
      <c r="F25" s="725"/>
      <c r="G25" s="728"/>
      <c r="H25" s="725"/>
      <c r="I25" s="728"/>
      <c r="J25" s="728"/>
      <c r="K25" s="728"/>
      <c r="L25" s="728"/>
      <c r="M25" s="725"/>
      <c r="N25" s="725"/>
      <c r="O25" s="725"/>
    </row>
    <row r="26" spans="1:15" ht="15.75" customHeight="1">
      <c r="A26" s="439" t="s">
        <v>762</v>
      </c>
      <c r="B26" s="479"/>
      <c r="C26" s="479"/>
      <c r="D26" s="479"/>
      <c r="E26" s="479"/>
      <c r="F26" s="479"/>
      <c r="G26" s="479"/>
      <c r="H26" s="479"/>
      <c r="I26" s="479"/>
      <c r="J26" s="479"/>
      <c r="K26" s="479"/>
      <c r="L26" s="479"/>
      <c r="M26" s="479"/>
      <c r="N26" s="479"/>
      <c r="O26" s="479"/>
    </row>
    <row r="27" spans="1:15" ht="15.75" customHeight="1">
      <c r="A27" s="286"/>
      <c r="B27" s="619"/>
      <c r="C27" s="619"/>
      <c r="D27" s="619"/>
      <c r="E27" s="619"/>
      <c r="F27" s="619"/>
      <c r="G27" s="619"/>
      <c r="H27" s="619"/>
      <c r="I27" s="619"/>
      <c r="J27" s="619"/>
      <c r="K27" s="619"/>
      <c r="L27" s="619"/>
      <c r="M27" s="479"/>
      <c r="N27" s="479"/>
      <c r="O27" s="479"/>
    </row>
    <row r="28" spans="1:15" ht="15.75" customHeight="1">
      <c r="A28" s="345"/>
      <c r="B28" s="620"/>
      <c r="C28" s="621" t="s">
        <v>11</v>
      </c>
      <c r="D28" s="636"/>
      <c r="E28" s="636"/>
      <c r="F28" s="636"/>
      <c r="G28" s="636"/>
      <c r="H28" s="636"/>
      <c r="I28" s="636"/>
      <c r="J28" s="636"/>
      <c r="K28" s="636"/>
      <c r="L28" s="640"/>
      <c r="M28" s="554"/>
      <c r="N28" s="609"/>
      <c r="O28" s="325"/>
    </row>
    <row r="29" spans="1:15" ht="15.75" customHeight="1">
      <c r="A29" s="346"/>
      <c r="B29" s="639"/>
      <c r="C29" s="1546" t="s">
        <v>35</v>
      </c>
      <c r="D29" s="1546" t="s">
        <v>442</v>
      </c>
      <c r="E29" s="1546" t="s">
        <v>18</v>
      </c>
      <c r="F29" s="1546" t="s">
        <v>273</v>
      </c>
      <c r="G29" s="1546" t="s">
        <v>444</v>
      </c>
      <c r="H29" s="621" t="s">
        <v>57</v>
      </c>
      <c r="I29" s="636"/>
      <c r="J29" s="636"/>
      <c r="K29" s="640"/>
      <c r="L29" s="1522" t="s">
        <v>443</v>
      </c>
      <c r="M29" s="555"/>
      <c r="N29" s="610"/>
      <c r="O29" s="17"/>
    </row>
    <row r="30" spans="1:15" ht="31.5" customHeight="1">
      <c r="A30" s="346"/>
      <c r="B30" s="623"/>
      <c r="C30" s="1546"/>
      <c r="D30" s="1546"/>
      <c r="E30" s="1546"/>
      <c r="F30" s="1546"/>
      <c r="G30" s="1546"/>
      <c r="H30" s="499" t="s">
        <v>445</v>
      </c>
      <c r="I30" s="499" t="s">
        <v>331</v>
      </c>
      <c r="J30" s="499" t="s">
        <v>274</v>
      </c>
      <c r="K30" s="499" t="s">
        <v>275</v>
      </c>
      <c r="L30" s="1524"/>
      <c r="M30" s="556"/>
      <c r="N30" s="611"/>
      <c r="O30" s="17"/>
    </row>
    <row r="31" spans="1:15" ht="15.75" customHeight="1">
      <c r="A31" s="347"/>
      <c r="B31" s="627" t="s">
        <v>439</v>
      </c>
      <c r="C31" s="628"/>
      <c r="D31" s="628"/>
      <c r="E31" s="628"/>
      <c r="F31" s="628"/>
      <c r="G31" s="628"/>
      <c r="H31" s="628"/>
      <c r="I31" s="628"/>
      <c r="J31" s="628"/>
      <c r="K31" s="628"/>
      <c r="L31" s="628"/>
      <c r="M31" s="324"/>
      <c r="N31" s="324"/>
      <c r="O31" s="628"/>
    </row>
    <row r="32" spans="1:15" ht="15.75" customHeight="1">
      <c r="A32" s="402">
        <v>1980</v>
      </c>
      <c r="B32" s="90">
        <v>368.77</v>
      </c>
      <c r="C32" s="307" t="s">
        <v>31</v>
      </c>
      <c r="D32" s="307" t="s">
        <v>31</v>
      </c>
      <c r="E32" s="307" t="s">
        <v>31</v>
      </c>
      <c r="F32" s="90">
        <v>43.7</v>
      </c>
      <c r="G32" s="307" t="s">
        <v>31</v>
      </c>
      <c r="H32" s="90">
        <v>18.649999999999999</v>
      </c>
      <c r="I32" s="307" t="s">
        <v>31</v>
      </c>
      <c r="J32" s="307" t="s">
        <v>31</v>
      </c>
      <c r="K32" s="307" t="s">
        <v>31</v>
      </c>
      <c r="L32" s="307" t="s">
        <v>31</v>
      </c>
      <c r="M32" s="90">
        <v>5.758</v>
      </c>
      <c r="N32" s="90">
        <v>374.52799999999996</v>
      </c>
      <c r="O32" s="90">
        <v>336.91899999999998</v>
      </c>
    </row>
    <row r="33" spans="1:18" ht="15.75" customHeight="1">
      <c r="A33" s="309">
        <v>1981</v>
      </c>
      <c r="B33" s="90">
        <v>368.8</v>
      </c>
      <c r="C33" s="307" t="s">
        <v>31</v>
      </c>
      <c r="D33" s="307" t="s">
        <v>31</v>
      </c>
      <c r="E33" s="307" t="s">
        <v>31</v>
      </c>
      <c r="F33" s="90">
        <v>53.6</v>
      </c>
      <c r="G33" s="307" t="s">
        <v>31</v>
      </c>
      <c r="H33" s="90">
        <v>20</v>
      </c>
      <c r="I33" s="307" t="s">
        <v>31</v>
      </c>
      <c r="J33" s="307" t="s">
        <v>31</v>
      </c>
      <c r="K33" s="307" t="s">
        <v>31</v>
      </c>
      <c r="L33" s="307" t="s">
        <v>31</v>
      </c>
      <c r="M33" s="90">
        <v>7.9</v>
      </c>
      <c r="N33" s="90">
        <v>376.7</v>
      </c>
      <c r="O33" s="90">
        <v>337.5</v>
      </c>
    </row>
    <row r="34" spans="1:18" ht="15.75" customHeight="1">
      <c r="A34" s="309">
        <v>1982</v>
      </c>
      <c r="B34" s="90">
        <v>366.9</v>
      </c>
      <c r="C34" s="307" t="s">
        <v>31</v>
      </c>
      <c r="D34" s="307" t="s">
        <v>31</v>
      </c>
      <c r="E34" s="307" t="s">
        <v>31</v>
      </c>
      <c r="F34" s="90">
        <v>63.6</v>
      </c>
      <c r="G34" s="307" t="s">
        <v>31</v>
      </c>
      <c r="H34" s="90">
        <v>19.7</v>
      </c>
      <c r="I34" s="307" t="s">
        <v>31</v>
      </c>
      <c r="J34" s="307" t="s">
        <v>31</v>
      </c>
      <c r="K34" s="307" t="s">
        <v>31</v>
      </c>
      <c r="L34" s="307" t="s">
        <v>31</v>
      </c>
      <c r="M34" s="90">
        <v>6.8</v>
      </c>
      <c r="N34" s="90">
        <v>373.7</v>
      </c>
      <c r="O34" s="90">
        <v>334.3</v>
      </c>
    </row>
    <row r="35" spans="1:18" ht="15.75" customHeight="1">
      <c r="A35" s="309">
        <v>1983</v>
      </c>
      <c r="B35" s="90">
        <v>373.8</v>
      </c>
      <c r="C35" s="307" t="s">
        <v>31</v>
      </c>
      <c r="D35" s="307" t="s">
        <v>31</v>
      </c>
      <c r="E35" s="307" t="s">
        <v>31</v>
      </c>
      <c r="F35" s="90">
        <v>65.8</v>
      </c>
      <c r="G35" s="307" t="s">
        <v>31</v>
      </c>
      <c r="H35" s="90">
        <v>18.899999999999999</v>
      </c>
      <c r="I35" s="307" t="s">
        <v>31</v>
      </c>
      <c r="J35" s="307" t="s">
        <v>31</v>
      </c>
      <c r="K35" s="307" t="s">
        <v>31</v>
      </c>
      <c r="L35" s="307" t="s">
        <v>31</v>
      </c>
      <c r="M35" s="90">
        <v>10.4</v>
      </c>
      <c r="N35" s="90">
        <v>384.2</v>
      </c>
      <c r="O35" s="90">
        <v>342.5</v>
      </c>
    </row>
    <row r="36" spans="1:18" ht="15.75" customHeight="1">
      <c r="A36" s="309">
        <v>1984</v>
      </c>
      <c r="B36" s="90">
        <v>394.9</v>
      </c>
      <c r="C36" s="307" t="s">
        <v>31</v>
      </c>
      <c r="D36" s="307" t="s">
        <v>31</v>
      </c>
      <c r="E36" s="307" t="s">
        <v>31</v>
      </c>
      <c r="F36" s="90">
        <v>92.6</v>
      </c>
      <c r="G36" s="307" t="s">
        <v>31</v>
      </c>
      <c r="H36" s="90">
        <v>18.5</v>
      </c>
      <c r="I36" s="307" t="s">
        <v>31</v>
      </c>
      <c r="J36" s="307" t="s">
        <v>31</v>
      </c>
      <c r="K36" s="307" t="s">
        <v>31</v>
      </c>
      <c r="L36" s="307" t="s">
        <v>31</v>
      </c>
      <c r="M36" s="90">
        <v>4</v>
      </c>
      <c r="N36" s="90">
        <v>398.9</v>
      </c>
      <c r="O36" s="90">
        <v>357.7</v>
      </c>
    </row>
    <row r="37" spans="1:18" ht="15.75" customHeight="1">
      <c r="A37" s="309">
        <v>1985</v>
      </c>
      <c r="B37" s="90">
        <v>408.70600000000002</v>
      </c>
      <c r="C37" s="307" t="s">
        <v>31</v>
      </c>
      <c r="D37" s="307" t="s">
        <v>31</v>
      </c>
      <c r="E37" s="307" t="s">
        <v>31</v>
      </c>
      <c r="F37" s="90">
        <v>125.902</v>
      </c>
      <c r="G37" s="307" t="s">
        <v>31</v>
      </c>
      <c r="H37" s="90">
        <v>17.613</v>
      </c>
      <c r="I37" s="307" t="s">
        <v>31</v>
      </c>
      <c r="J37" s="307" t="s">
        <v>31</v>
      </c>
      <c r="K37" s="307" t="s">
        <v>31</v>
      </c>
      <c r="L37" s="307" t="s">
        <v>31</v>
      </c>
      <c r="M37" s="90">
        <v>2.5</v>
      </c>
      <c r="N37" s="90">
        <v>411.20600000000002</v>
      </c>
      <c r="O37" s="90">
        <v>367.55799999999999</v>
      </c>
    </row>
    <row r="38" spans="1:18" ht="15.75" customHeight="1">
      <c r="A38" s="309">
        <v>1986</v>
      </c>
      <c r="B38" s="90">
        <v>408.3</v>
      </c>
      <c r="C38" s="307" t="s">
        <v>31</v>
      </c>
      <c r="D38" s="307" t="s">
        <v>31</v>
      </c>
      <c r="E38" s="307" t="s">
        <v>31</v>
      </c>
      <c r="F38" s="90">
        <v>119.6</v>
      </c>
      <c r="G38" s="307" t="s">
        <v>31</v>
      </c>
      <c r="H38" s="90">
        <v>18.5</v>
      </c>
      <c r="I38" s="307" t="s">
        <v>31</v>
      </c>
      <c r="J38" s="307" t="s">
        <v>31</v>
      </c>
      <c r="K38" s="307" t="s">
        <v>31</v>
      </c>
      <c r="L38" s="307" t="s">
        <v>31</v>
      </c>
      <c r="M38" s="90">
        <v>5.2</v>
      </c>
      <c r="N38" s="90">
        <v>413.5</v>
      </c>
      <c r="O38" s="90">
        <v>371.8</v>
      </c>
    </row>
    <row r="39" spans="1:18" ht="15.75" customHeight="1">
      <c r="A39" s="309">
        <v>1987</v>
      </c>
      <c r="B39" s="90">
        <v>418.3</v>
      </c>
      <c r="C39" s="307" t="s">
        <v>31</v>
      </c>
      <c r="D39" s="307" t="s">
        <v>31</v>
      </c>
      <c r="E39" s="307" t="s">
        <v>31</v>
      </c>
      <c r="F39" s="90">
        <v>130.5</v>
      </c>
      <c r="G39" s="307" t="s">
        <v>31</v>
      </c>
      <c r="H39" s="90">
        <v>20.6</v>
      </c>
      <c r="I39" s="307" t="s">
        <v>31</v>
      </c>
      <c r="J39" s="307" t="s">
        <v>31</v>
      </c>
      <c r="K39" s="307" t="s">
        <v>31</v>
      </c>
      <c r="L39" s="307" t="s">
        <v>31</v>
      </c>
      <c r="M39" s="90">
        <v>3.8</v>
      </c>
      <c r="N39" s="90">
        <v>422.1</v>
      </c>
      <c r="O39" s="90">
        <v>380.5</v>
      </c>
    </row>
    <row r="40" spans="1:18" ht="15.75" customHeight="1">
      <c r="A40" s="309">
        <v>1988</v>
      </c>
      <c r="B40" s="90">
        <v>431.2</v>
      </c>
      <c r="C40" s="307" t="s">
        <v>31</v>
      </c>
      <c r="D40" s="307" t="s">
        <v>31</v>
      </c>
      <c r="E40" s="307" t="s">
        <v>31</v>
      </c>
      <c r="F40" s="90">
        <v>145.1</v>
      </c>
      <c r="G40" s="307" t="s">
        <v>31</v>
      </c>
      <c r="H40" s="90">
        <v>20.7</v>
      </c>
      <c r="I40" s="307" t="s">
        <v>31</v>
      </c>
      <c r="J40" s="307" t="s">
        <v>31</v>
      </c>
      <c r="K40" s="307" t="s">
        <v>31</v>
      </c>
      <c r="L40" s="307" t="s">
        <v>31</v>
      </c>
      <c r="M40" s="90">
        <v>0.4</v>
      </c>
      <c r="N40" s="90">
        <v>431.6</v>
      </c>
      <c r="O40" s="90">
        <v>386.3</v>
      </c>
    </row>
    <row r="41" spans="1:18" ht="15.75" customHeight="1">
      <c r="A41" s="1118">
        <v>1989</v>
      </c>
      <c r="B41" s="984">
        <v>440.9</v>
      </c>
      <c r="C41" s="958" t="s">
        <v>31</v>
      </c>
      <c r="D41" s="958" t="s">
        <v>31</v>
      </c>
      <c r="E41" s="958" t="s">
        <v>31</v>
      </c>
      <c r="F41" s="984">
        <v>149.4</v>
      </c>
      <c r="G41" s="958" t="s">
        <v>31</v>
      </c>
      <c r="H41" s="984">
        <v>19.100000000000001</v>
      </c>
      <c r="I41" s="958" t="s">
        <v>31</v>
      </c>
      <c r="J41" s="958" t="s">
        <v>31</v>
      </c>
      <c r="K41" s="958" t="s">
        <v>31</v>
      </c>
      <c r="L41" s="958" t="s">
        <v>31</v>
      </c>
      <c r="M41" s="984">
        <v>0.2</v>
      </c>
      <c r="N41" s="984">
        <v>441.1</v>
      </c>
      <c r="O41" s="984">
        <v>391.8</v>
      </c>
    </row>
    <row r="42" spans="1:18" ht="15.75" customHeight="1">
      <c r="A42" s="309">
        <v>1990</v>
      </c>
      <c r="B42" s="984">
        <v>549.9</v>
      </c>
      <c r="C42" s="984">
        <v>311.70000000000005</v>
      </c>
      <c r="D42" s="984">
        <v>10.8</v>
      </c>
      <c r="E42" s="984">
        <v>35.9</v>
      </c>
      <c r="F42" s="984">
        <v>152.5</v>
      </c>
      <c r="G42" s="984">
        <v>19.7</v>
      </c>
      <c r="H42" s="984">
        <v>19.7</v>
      </c>
      <c r="I42" s="958" t="s">
        <v>31</v>
      </c>
      <c r="J42" s="958" t="s">
        <v>31</v>
      </c>
      <c r="K42" s="958" t="s">
        <v>31</v>
      </c>
      <c r="L42" s="984">
        <v>19.3</v>
      </c>
      <c r="M42" s="984">
        <v>0.79999999999999716</v>
      </c>
      <c r="N42" s="984">
        <v>550.69999999999993</v>
      </c>
      <c r="O42" s="984">
        <v>480.74222222222221</v>
      </c>
      <c r="R42" s="1014"/>
    </row>
    <row r="43" spans="1:18" ht="15.75" customHeight="1">
      <c r="A43" s="309">
        <v>1991</v>
      </c>
      <c r="B43" s="984">
        <v>540.22200000000009</v>
      </c>
      <c r="C43" s="984">
        <v>308.10000000000002</v>
      </c>
      <c r="D43" s="984">
        <v>14.8</v>
      </c>
      <c r="E43" s="984">
        <v>36.299999999999997</v>
      </c>
      <c r="F43" s="984">
        <v>147.4</v>
      </c>
      <c r="G43" s="984">
        <v>17.462</v>
      </c>
      <c r="H43" s="984">
        <v>15.85</v>
      </c>
      <c r="I43" s="984">
        <v>0.1</v>
      </c>
      <c r="J43" s="984">
        <v>1E-3</v>
      </c>
      <c r="K43" s="984">
        <v>0.3</v>
      </c>
      <c r="L43" s="984">
        <v>16.16</v>
      </c>
      <c r="M43" s="984">
        <v>-0.57499999999999929</v>
      </c>
      <c r="N43" s="984">
        <v>539.64700000000016</v>
      </c>
      <c r="O43" s="984">
        <v>473.67116666666686</v>
      </c>
      <c r="Q43" s="1014"/>
      <c r="R43" s="1014"/>
    </row>
    <row r="44" spans="1:18" ht="15.75" customHeight="1">
      <c r="A44" s="309">
        <v>1992</v>
      </c>
      <c r="B44" s="984">
        <v>538.16570000000002</v>
      </c>
      <c r="C44" s="984">
        <v>296.39999999999998</v>
      </c>
      <c r="D44" s="984">
        <v>13.2</v>
      </c>
      <c r="E44" s="984">
        <v>33</v>
      </c>
      <c r="F44" s="984">
        <v>158.80000000000001</v>
      </c>
      <c r="G44" s="984">
        <v>20.473700000000001</v>
      </c>
      <c r="H44" s="984">
        <v>18.635000000000002</v>
      </c>
      <c r="I44" s="984">
        <v>0.2747</v>
      </c>
      <c r="J44" s="984">
        <v>2E-3</v>
      </c>
      <c r="K44" s="984">
        <v>0.3</v>
      </c>
      <c r="L44" s="984">
        <v>16.292000000000037</v>
      </c>
      <c r="M44" s="984">
        <v>-5.32</v>
      </c>
      <c r="N44" s="984">
        <v>532.84570000000008</v>
      </c>
      <c r="O44" s="984">
        <v>468.19097777777785</v>
      </c>
      <c r="Q44" s="1014"/>
      <c r="R44" s="1014"/>
    </row>
    <row r="45" spans="1:18" ht="15.75" customHeight="1">
      <c r="A45" s="309">
        <v>1993</v>
      </c>
      <c r="B45" s="984">
        <v>527.11800000000005</v>
      </c>
      <c r="C45" s="984">
        <v>293.7</v>
      </c>
      <c r="D45" s="984">
        <v>10.1</v>
      </c>
      <c r="E45" s="984">
        <v>32.799999999999997</v>
      </c>
      <c r="F45" s="984">
        <v>153.5</v>
      </c>
      <c r="G45" s="984">
        <v>21.225999999999999</v>
      </c>
      <c r="H45" s="984">
        <v>18.96</v>
      </c>
      <c r="I45" s="984">
        <v>0.6</v>
      </c>
      <c r="J45" s="984">
        <v>3.0000000000000001E-3</v>
      </c>
      <c r="K45" s="984">
        <v>0.4</v>
      </c>
      <c r="L45" s="984">
        <v>15.792000000000087</v>
      </c>
      <c r="M45" s="984">
        <v>0.86899999999999977</v>
      </c>
      <c r="N45" s="984">
        <v>527.98700000000008</v>
      </c>
      <c r="O45" s="984">
        <v>463.44866666666672</v>
      </c>
      <c r="Q45" s="1014"/>
      <c r="R45" s="1014"/>
    </row>
    <row r="46" spans="1:18" ht="15.75" customHeight="1">
      <c r="A46" s="309">
        <v>1994</v>
      </c>
      <c r="B46" s="984">
        <v>528.4692</v>
      </c>
      <c r="C46" s="984">
        <v>290.7</v>
      </c>
      <c r="D46" s="984">
        <v>10.1</v>
      </c>
      <c r="E46" s="984">
        <v>36.1</v>
      </c>
      <c r="F46" s="984">
        <v>151.19999999999999</v>
      </c>
      <c r="G46" s="984">
        <v>23.014199999999999</v>
      </c>
      <c r="H46" s="984">
        <v>20.195</v>
      </c>
      <c r="I46" s="984">
        <v>0.90920000000000001</v>
      </c>
      <c r="J46" s="984">
        <v>4.0000000000000001E-3</v>
      </c>
      <c r="K46" s="984">
        <v>0.6</v>
      </c>
      <c r="L46" s="984">
        <v>17.355000000000036</v>
      </c>
      <c r="M46" s="984">
        <v>2.2999999999999998</v>
      </c>
      <c r="N46" s="984">
        <v>530.80619999999999</v>
      </c>
      <c r="O46" s="984">
        <v>466.65203333333329</v>
      </c>
      <c r="Q46" s="1014"/>
      <c r="R46" s="1014"/>
    </row>
    <row r="47" spans="1:18" ht="15.75" customHeight="1">
      <c r="A47" s="309">
        <v>1995</v>
      </c>
      <c r="B47" s="984">
        <v>536.82100000000003</v>
      </c>
      <c r="C47" s="984">
        <v>289.7</v>
      </c>
      <c r="D47" s="984">
        <v>9.1</v>
      </c>
      <c r="E47" s="984">
        <v>41.1</v>
      </c>
      <c r="F47" s="984">
        <v>154.1</v>
      </c>
      <c r="G47" s="984">
        <v>25.11</v>
      </c>
      <c r="H47" s="984">
        <v>21.556000000000001</v>
      </c>
      <c r="I47" s="984">
        <v>1.5</v>
      </c>
      <c r="J47" s="984">
        <v>5.0000000000000001E-3</v>
      </c>
      <c r="K47" s="984">
        <v>0.7</v>
      </c>
      <c r="L47" s="984">
        <v>17.711000000000055</v>
      </c>
      <c r="M47" s="984">
        <v>4.8239999999999981</v>
      </c>
      <c r="N47" s="984">
        <v>541.64499999999998</v>
      </c>
      <c r="O47" s="984">
        <v>474.41083333333324</v>
      </c>
      <c r="Q47" s="1014"/>
    </row>
    <row r="48" spans="1:18" ht="15.75" customHeight="1">
      <c r="A48" s="309">
        <v>1996</v>
      </c>
      <c r="B48" s="984">
        <v>552.66899999999998</v>
      </c>
      <c r="C48" s="984">
        <v>296.97500000000002</v>
      </c>
      <c r="D48" s="984">
        <v>8.1620000000000008</v>
      </c>
      <c r="E48" s="984">
        <v>45.56</v>
      </c>
      <c r="F48" s="984">
        <v>161.613</v>
      </c>
      <c r="G48" s="984">
        <v>22.999000000000002</v>
      </c>
      <c r="H48" s="984">
        <v>18.818000000000001</v>
      </c>
      <c r="I48" s="984">
        <v>2.032</v>
      </c>
      <c r="J48" s="984">
        <v>6.0000000000000001E-3</v>
      </c>
      <c r="K48" s="984">
        <v>0.8</v>
      </c>
      <c r="L48" s="984">
        <v>17.35999999999995</v>
      </c>
      <c r="M48" s="984">
        <v>-5.267000000000003</v>
      </c>
      <c r="N48" s="984">
        <v>547.40200000000004</v>
      </c>
      <c r="O48" s="984">
        <v>481.97811111111116</v>
      </c>
      <c r="Q48" s="1014"/>
    </row>
    <row r="49" spans="1:24" ht="15.75" customHeight="1">
      <c r="A49" s="309">
        <v>1997</v>
      </c>
      <c r="B49" s="984">
        <v>552.32400000000007</v>
      </c>
      <c r="C49" s="984">
        <v>284.82299999999998</v>
      </c>
      <c r="D49" s="984">
        <v>7.4</v>
      </c>
      <c r="E49" s="984">
        <v>48.1</v>
      </c>
      <c r="F49" s="984">
        <v>170.328</v>
      </c>
      <c r="G49" s="984">
        <v>24.225999999999999</v>
      </c>
      <c r="H49" s="984">
        <v>18.952000000000002</v>
      </c>
      <c r="I49" s="984">
        <v>2.9660000000000002</v>
      </c>
      <c r="J49" s="984">
        <v>1.0999999999999999E-2</v>
      </c>
      <c r="K49" s="984">
        <v>0.9</v>
      </c>
      <c r="L49" s="984">
        <v>17.447000000000116</v>
      </c>
      <c r="M49" s="984">
        <v>-2.3489999999999966</v>
      </c>
      <c r="N49" s="984">
        <v>549.97500000000002</v>
      </c>
      <c r="O49" s="984">
        <v>485.41611111111109</v>
      </c>
      <c r="Q49" s="1014"/>
    </row>
    <row r="50" spans="1:24" ht="15.75" customHeight="1">
      <c r="A50" s="309">
        <v>1998</v>
      </c>
      <c r="B50" s="984">
        <v>557.21699999999998</v>
      </c>
      <c r="C50" s="984">
        <v>292.80200000000002</v>
      </c>
      <c r="D50" s="984">
        <v>6.7</v>
      </c>
      <c r="E50" s="984">
        <v>50.743000000000002</v>
      </c>
      <c r="F50" s="984">
        <v>161.6</v>
      </c>
      <c r="G50" s="984">
        <v>26.224</v>
      </c>
      <c r="H50" s="984">
        <v>19.001999999999999</v>
      </c>
      <c r="I50" s="984">
        <v>4.4889999999999999</v>
      </c>
      <c r="J50" s="984">
        <v>1.4999999999999999E-2</v>
      </c>
      <c r="K50" s="984">
        <v>1.1000000000000001</v>
      </c>
      <c r="L50" s="984">
        <v>19.147999999999985</v>
      </c>
      <c r="M50" s="984">
        <v>-0.63799999999999812</v>
      </c>
      <c r="N50" s="984">
        <v>556.57900000000006</v>
      </c>
      <c r="O50" s="984">
        <v>491.23205555555563</v>
      </c>
      <c r="Q50" s="1014"/>
    </row>
    <row r="51" spans="1:24" ht="15.75" customHeight="1">
      <c r="A51" s="309">
        <v>1999</v>
      </c>
      <c r="B51" s="984">
        <v>556.30100000000004</v>
      </c>
      <c r="C51" s="984">
        <v>279.06799999999998</v>
      </c>
      <c r="D51" s="984">
        <v>6.3</v>
      </c>
      <c r="E51" s="984">
        <v>51.8</v>
      </c>
      <c r="F51" s="984">
        <v>170.00399999999999</v>
      </c>
      <c r="G51" s="984">
        <v>29.172999999999995</v>
      </c>
      <c r="H51" s="984">
        <v>20.686</v>
      </c>
      <c r="I51" s="984">
        <v>5.5279999999999996</v>
      </c>
      <c r="J51" s="984">
        <v>1.9E-2</v>
      </c>
      <c r="K51" s="984">
        <v>1.2</v>
      </c>
      <c r="L51" s="984">
        <v>19.956000000000053</v>
      </c>
      <c r="M51" s="984">
        <v>1.0399999999999991</v>
      </c>
      <c r="N51" s="984">
        <v>557.34100000000001</v>
      </c>
      <c r="O51" s="984">
        <v>493.30405555555564</v>
      </c>
      <c r="Q51" s="1014"/>
    </row>
    <row r="52" spans="1:24" ht="15.75" customHeight="1">
      <c r="A52" s="99" t="s">
        <v>160</v>
      </c>
      <c r="B52" s="88"/>
      <c r="C52" s="88"/>
      <c r="D52" s="88"/>
      <c r="E52" s="88"/>
      <c r="F52" s="88"/>
      <c r="G52" s="88"/>
      <c r="H52" s="88"/>
      <c r="I52" s="88"/>
      <c r="J52" s="88"/>
      <c r="K52" s="88"/>
      <c r="L52" s="88"/>
      <c r="M52" s="88"/>
      <c r="N52" s="88"/>
      <c r="O52" s="88"/>
    </row>
    <row r="53" spans="1:24" ht="15.75" customHeight="1">
      <c r="A53" s="908" t="s">
        <v>799</v>
      </c>
      <c r="B53" s="1122"/>
      <c r="C53" s="1122"/>
      <c r="D53" s="1122"/>
      <c r="E53" s="1122"/>
      <c r="F53" s="1122"/>
      <c r="G53" s="1122"/>
      <c r="H53" s="1122"/>
      <c r="I53" s="88"/>
      <c r="J53" s="88"/>
      <c r="K53" s="88"/>
      <c r="L53" s="88"/>
      <c r="M53" s="88"/>
      <c r="N53" s="88"/>
      <c r="O53" s="88"/>
    </row>
    <row r="54" spans="1:24" ht="15.75" customHeight="1">
      <c r="A54" s="726" t="s">
        <v>547</v>
      </c>
      <c r="B54" s="88"/>
      <c r="C54" s="88"/>
      <c r="D54" s="88"/>
      <c r="E54" s="88"/>
      <c r="F54" s="88"/>
      <c r="G54" s="88"/>
      <c r="H54" s="88"/>
      <c r="I54" s="88"/>
      <c r="J54" s="88"/>
      <c r="K54" s="88"/>
      <c r="L54" s="88"/>
      <c r="M54" s="88"/>
      <c r="N54" s="88"/>
      <c r="O54" s="88"/>
    </row>
    <row r="55" spans="1:24" ht="15.75" customHeight="1">
      <c r="A55" s="439" t="s">
        <v>762</v>
      </c>
      <c r="B55" s="479"/>
      <c r="C55" s="479"/>
      <c r="D55" s="479"/>
      <c r="E55" s="479"/>
      <c r="F55" s="479"/>
      <c r="G55" s="479"/>
      <c r="H55" s="479"/>
      <c r="I55" s="479"/>
      <c r="J55" s="479"/>
      <c r="K55" s="479"/>
      <c r="L55" s="479"/>
      <c r="M55" s="479"/>
      <c r="N55" s="479"/>
      <c r="O55" s="479"/>
    </row>
    <row r="56" spans="1:24" ht="14">
      <c r="A56" s="286"/>
      <c r="B56" s="619"/>
      <c r="C56" s="619"/>
      <c r="D56" s="619"/>
      <c r="E56" s="619"/>
      <c r="F56" s="619"/>
      <c r="G56" s="619"/>
      <c r="H56" s="619"/>
      <c r="I56" s="619"/>
      <c r="J56" s="619"/>
      <c r="K56" s="619"/>
      <c r="L56" s="619"/>
      <c r="M56" s="479"/>
      <c r="N56" s="479"/>
      <c r="O56" s="479"/>
    </row>
    <row r="57" spans="1:24" ht="14.5">
      <c r="A57" s="345"/>
      <c r="B57" s="620"/>
      <c r="C57" s="621" t="s">
        <v>11</v>
      </c>
      <c r="D57" s="636"/>
      <c r="E57" s="636"/>
      <c r="F57" s="636"/>
      <c r="G57" s="636"/>
      <c r="H57" s="636"/>
      <c r="I57" s="636"/>
      <c r="J57" s="636"/>
      <c r="K57" s="636"/>
      <c r="L57" s="640"/>
      <c r="M57" s="554"/>
      <c r="N57" s="609"/>
      <c r="O57" s="325"/>
    </row>
    <row r="58" spans="1:24" ht="14.5">
      <c r="A58" s="346"/>
      <c r="B58" s="639"/>
      <c r="C58" s="1546" t="s">
        <v>35</v>
      </c>
      <c r="D58" s="1546" t="s">
        <v>442</v>
      </c>
      <c r="E58" s="1546" t="s">
        <v>18</v>
      </c>
      <c r="F58" s="1546" t="s">
        <v>273</v>
      </c>
      <c r="G58" s="1546" t="s">
        <v>444</v>
      </c>
      <c r="H58" s="621" t="s">
        <v>57</v>
      </c>
      <c r="I58" s="636"/>
      <c r="J58" s="636"/>
      <c r="K58" s="640"/>
      <c r="L58" s="1522" t="s">
        <v>443</v>
      </c>
      <c r="M58" s="555"/>
      <c r="N58" s="610"/>
      <c r="O58" s="17"/>
    </row>
    <row r="59" spans="1:24" ht="25.5" customHeight="1">
      <c r="A59" s="346"/>
      <c r="B59" s="623"/>
      <c r="C59" s="1546"/>
      <c r="D59" s="1546"/>
      <c r="E59" s="1546"/>
      <c r="F59" s="1546"/>
      <c r="G59" s="1546"/>
      <c r="H59" s="499" t="s">
        <v>445</v>
      </c>
      <c r="I59" s="499" t="s">
        <v>331</v>
      </c>
      <c r="J59" s="499" t="s">
        <v>274</v>
      </c>
      <c r="K59" s="499" t="s">
        <v>275</v>
      </c>
      <c r="L59" s="1524"/>
      <c r="M59" s="556"/>
      <c r="N59" s="611"/>
      <c r="O59" s="17"/>
    </row>
    <row r="60" spans="1:24" ht="14">
      <c r="A60" s="347"/>
      <c r="B60" s="627" t="s">
        <v>439</v>
      </c>
      <c r="C60" s="628"/>
      <c r="D60" s="628"/>
      <c r="E60" s="628"/>
      <c r="F60" s="628"/>
      <c r="G60" s="628"/>
      <c r="H60" s="628"/>
      <c r="I60" s="628"/>
      <c r="J60" s="628"/>
      <c r="K60" s="628"/>
      <c r="L60" s="628"/>
      <c r="M60" s="324"/>
      <c r="N60" s="324"/>
      <c r="O60" s="628"/>
    </row>
    <row r="61" spans="1:24" ht="15.75" customHeight="1">
      <c r="A61" s="309">
        <v>2000</v>
      </c>
      <c r="B61" s="984">
        <v>576.54999999999995</v>
      </c>
      <c r="C61" s="984">
        <v>291.39999999999998</v>
      </c>
      <c r="D61" s="984">
        <v>5.9</v>
      </c>
      <c r="E61" s="984">
        <v>49.2</v>
      </c>
      <c r="F61" s="984">
        <v>169.6</v>
      </c>
      <c r="G61" s="984">
        <v>37.9</v>
      </c>
      <c r="H61" s="984">
        <v>24.9</v>
      </c>
      <c r="I61" s="984">
        <v>9.5</v>
      </c>
      <c r="J61" s="984">
        <v>0</v>
      </c>
      <c r="K61" s="984">
        <v>1.6</v>
      </c>
      <c r="L61" s="984">
        <v>22.550000000000018</v>
      </c>
      <c r="M61" s="984">
        <v>3.0579999999999998</v>
      </c>
      <c r="N61" s="984">
        <v>579.60799999999995</v>
      </c>
      <c r="O61" s="984">
        <v>511.96411111111104</v>
      </c>
    </row>
    <row r="62" spans="1:24" ht="15.75" customHeight="1">
      <c r="A62" s="309">
        <v>2001</v>
      </c>
      <c r="B62" s="984">
        <v>586.38049999999998</v>
      </c>
      <c r="C62" s="984">
        <v>293.20000000000005</v>
      </c>
      <c r="D62" s="984">
        <v>6.1</v>
      </c>
      <c r="E62" s="984">
        <v>55.5</v>
      </c>
      <c r="F62" s="984">
        <v>171.3</v>
      </c>
      <c r="G62" s="984">
        <v>38.9</v>
      </c>
      <c r="H62" s="984">
        <v>23.2</v>
      </c>
      <c r="I62" s="984">
        <v>10.5</v>
      </c>
      <c r="J62" s="984">
        <v>0.1</v>
      </c>
      <c r="K62" s="984">
        <v>3.3</v>
      </c>
      <c r="L62" s="984">
        <v>21.380499999999905</v>
      </c>
      <c r="M62" s="984">
        <v>-1.2800000000000011</v>
      </c>
      <c r="N62" s="984">
        <v>585.10050000000001</v>
      </c>
      <c r="O62" s="984">
        <v>507.83661111111104</v>
      </c>
    </row>
    <row r="63" spans="1:24" ht="15.75" customHeight="1">
      <c r="A63" s="309">
        <v>2002</v>
      </c>
      <c r="B63" s="984">
        <v>586.68499999999995</v>
      </c>
      <c r="C63" s="984">
        <v>292.60000000000002</v>
      </c>
      <c r="D63" s="984">
        <v>8.6999999999999993</v>
      </c>
      <c r="E63" s="984">
        <v>56.3</v>
      </c>
      <c r="F63" s="984">
        <v>164.8</v>
      </c>
      <c r="G63" s="984">
        <v>46.1</v>
      </c>
      <c r="H63" s="984">
        <v>23.7</v>
      </c>
      <c r="I63" s="984">
        <v>15.8</v>
      </c>
      <c r="J63" s="984">
        <v>0.2</v>
      </c>
      <c r="K63" s="984">
        <v>4.5</v>
      </c>
      <c r="L63" s="984">
        <v>18.18499999999991</v>
      </c>
      <c r="M63" s="984">
        <v>0.68799999999999528</v>
      </c>
      <c r="N63" s="984">
        <v>587.37299999999993</v>
      </c>
      <c r="O63" s="984">
        <v>518.50772222222224</v>
      </c>
    </row>
    <row r="64" spans="1:24" ht="15.75" customHeight="1">
      <c r="A64" s="309">
        <v>2003</v>
      </c>
      <c r="B64" s="984">
        <v>608.96088520880494</v>
      </c>
      <c r="C64" s="984">
        <v>304.62672726</v>
      </c>
      <c r="D64" s="984">
        <v>10.251643455177026</v>
      </c>
      <c r="E64" s="984">
        <v>62.592588074991511</v>
      </c>
      <c r="F64" s="984">
        <v>165.05992059999997</v>
      </c>
      <c r="G64" s="984">
        <v>46.676849759999996</v>
      </c>
      <c r="H64" s="984">
        <v>18.321197389999998</v>
      </c>
      <c r="I64" s="984">
        <v>19.087</v>
      </c>
      <c r="J64" s="984">
        <v>0.32000109999999998</v>
      </c>
      <c r="K64" s="984">
        <v>6.7096512700000002</v>
      </c>
      <c r="L64" s="984">
        <v>19.753156058636435</v>
      </c>
      <c r="M64" s="984">
        <v>-3.2695639999999955</v>
      </c>
      <c r="N64" s="984">
        <v>605.69132120880488</v>
      </c>
      <c r="O64" s="984">
        <v>531.16132120880491</v>
      </c>
      <c r="Q64" s="1294"/>
      <c r="R64" s="1562"/>
      <c r="S64" s="1562"/>
      <c r="T64" s="1562"/>
      <c r="U64" s="1562"/>
      <c r="V64" s="1562"/>
      <c r="W64" s="1562"/>
      <c r="X64" s="1562"/>
    </row>
    <row r="65" spans="1:24" ht="15.75" customHeight="1">
      <c r="A65" s="309">
        <v>2004</v>
      </c>
      <c r="B65" s="984">
        <v>617.69977969112983</v>
      </c>
      <c r="C65" s="984">
        <v>298.76080675999998</v>
      </c>
      <c r="D65" s="984">
        <v>10.672479891261789</v>
      </c>
      <c r="E65" s="984">
        <v>62.668682676281982</v>
      </c>
      <c r="F65" s="984">
        <v>167.06460970000001</v>
      </c>
      <c r="G65" s="984">
        <v>57.968039140000002</v>
      </c>
      <c r="H65" s="984">
        <v>20.745722180000001</v>
      </c>
      <c r="I65" s="984">
        <v>26.018999999999998</v>
      </c>
      <c r="J65" s="984">
        <v>0.56800262000000001</v>
      </c>
      <c r="K65" s="984">
        <v>8.3823143400000006</v>
      </c>
      <c r="L65" s="984">
        <v>20.565161523586085</v>
      </c>
      <c r="M65" s="984">
        <v>-2.6212825099999932</v>
      </c>
      <c r="N65" s="984">
        <v>615.07849718112982</v>
      </c>
      <c r="O65" s="984">
        <v>537.8194971811298</v>
      </c>
      <c r="R65" s="1562"/>
      <c r="S65" s="1562"/>
      <c r="T65" s="1562"/>
      <c r="U65" s="1562"/>
      <c r="V65" s="1562"/>
      <c r="W65" s="1562"/>
      <c r="X65" s="1562"/>
    </row>
    <row r="66" spans="1:24" ht="15.75" customHeight="1">
      <c r="A66" s="309">
        <v>2005</v>
      </c>
      <c r="B66" s="984">
        <v>622.71287769404535</v>
      </c>
      <c r="C66" s="984">
        <v>288.14260889000002</v>
      </c>
      <c r="D66" s="984">
        <v>11.858725888165351</v>
      </c>
      <c r="E66" s="984">
        <v>72.191643129583028</v>
      </c>
      <c r="F66" s="984">
        <v>163.03868780000002</v>
      </c>
      <c r="G66" s="984">
        <v>63.427252099999997</v>
      </c>
      <c r="H66" s="984">
        <v>19.638020489999999</v>
      </c>
      <c r="I66" s="984">
        <v>27.773999999999997</v>
      </c>
      <c r="J66" s="984">
        <v>1.3080300999999999</v>
      </c>
      <c r="K66" s="984">
        <v>11.45495401</v>
      </c>
      <c r="L66" s="984">
        <v>24.05395988629693</v>
      </c>
      <c r="M66" s="984">
        <v>-4.5651709999999994</v>
      </c>
      <c r="N66" s="984">
        <v>618.14770669404538</v>
      </c>
      <c r="O66" s="984">
        <v>538.93470669404542</v>
      </c>
      <c r="R66" s="1562"/>
      <c r="S66" s="1562"/>
      <c r="T66" s="1562"/>
      <c r="U66" s="1562"/>
      <c r="V66" s="1562"/>
      <c r="W66" s="1562"/>
      <c r="X66" s="1562"/>
    </row>
    <row r="67" spans="1:24" ht="15.75" customHeight="1">
      <c r="A67" s="309">
        <v>2006</v>
      </c>
      <c r="B67" s="984">
        <v>639.6885439737232</v>
      </c>
      <c r="C67" s="984">
        <v>288.93254471</v>
      </c>
      <c r="D67" s="984">
        <v>10.783460446835196</v>
      </c>
      <c r="E67" s="984">
        <v>74.726284317026256</v>
      </c>
      <c r="F67" s="984">
        <v>167.35615280000002</v>
      </c>
      <c r="G67" s="984">
        <v>72.557807490000002</v>
      </c>
      <c r="H67" s="984">
        <v>20.030334320000001</v>
      </c>
      <c r="I67" s="984">
        <v>31.324000000000005</v>
      </c>
      <c r="J67" s="984">
        <v>2.26860909</v>
      </c>
      <c r="K67" s="984">
        <v>15.033649579999999</v>
      </c>
      <c r="L67" s="984">
        <v>25.332294209861701</v>
      </c>
      <c r="M67" s="984">
        <v>-16.977127369999991</v>
      </c>
      <c r="N67" s="984">
        <v>622.71141660372325</v>
      </c>
      <c r="O67" s="984">
        <v>543.50341660372328</v>
      </c>
      <c r="R67" s="1562"/>
      <c r="S67" s="1562"/>
      <c r="T67" s="1562"/>
      <c r="U67" s="1562"/>
      <c r="V67" s="1562"/>
      <c r="W67" s="1562"/>
      <c r="X67" s="1562"/>
    </row>
    <row r="68" spans="1:24" ht="15.75" customHeight="1">
      <c r="A68" s="309">
        <v>2007</v>
      </c>
      <c r="B68" s="984">
        <v>640.84906708108406</v>
      </c>
      <c r="C68" s="984">
        <v>297.11080033000002</v>
      </c>
      <c r="D68" s="984">
        <v>9.8271924982671397</v>
      </c>
      <c r="E68" s="984">
        <v>77.454672754211927</v>
      </c>
      <c r="F68" s="984">
        <v>140.53404330000001</v>
      </c>
      <c r="G68" s="984">
        <v>89.434712640000015</v>
      </c>
      <c r="H68" s="984">
        <v>21.169708090000004</v>
      </c>
      <c r="I68" s="984">
        <v>40.506999999999998</v>
      </c>
      <c r="J68" s="984">
        <v>3.1424380200000002</v>
      </c>
      <c r="K68" s="984">
        <v>20.094420029999998</v>
      </c>
      <c r="L68" s="984">
        <v>26.487645558604953</v>
      </c>
      <c r="M68" s="984">
        <v>-16.555078499999993</v>
      </c>
      <c r="N68" s="984">
        <v>624.29398858108414</v>
      </c>
      <c r="O68" s="984">
        <v>544.86198858108412</v>
      </c>
      <c r="R68" s="1562"/>
      <c r="S68" s="1562"/>
      <c r="T68" s="1562"/>
      <c r="U68" s="1562"/>
      <c r="V68" s="1562"/>
      <c r="W68" s="1562"/>
      <c r="X68" s="1562"/>
    </row>
    <row r="69" spans="1:24" ht="15.75" customHeight="1">
      <c r="A69" s="309">
        <v>2008</v>
      </c>
      <c r="B69" s="984">
        <v>640.88021578187079</v>
      </c>
      <c r="C69" s="984">
        <v>275.20795783</v>
      </c>
      <c r="D69" s="984">
        <v>9.4996758291333201</v>
      </c>
      <c r="E69" s="984">
        <v>88.475633985259378</v>
      </c>
      <c r="F69" s="984">
        <v>148.77724484999999</v>
      </c>
      <c r="G69" s="984">
        <v>94.375692260000008</v>
      </c>
      <c r="H69" s="984">
        <v>20.442846950000003</v>
      </c>
      <c r="I69" s="984">
        <v>41.384999999999998</v>
      </c>
      <c r="J69" s="984">
        <v>4.5142399199999996</v>
      </c>
      <c r="K69" s="984">
        <v>23.343933389999993</v>
      </c>
      <c r="L69" s="984">
        <v>24.544011027478106</v>
      </c>
      <c r="M69" s="984">
        <v>-20.099475729999995</v>
      </c>
      <c r="N69" s="984">
        <v>620.78074005187079</v>
      </c>
      <c r="O69" s="984">
        <v>542.5737400518708</v>
      </c>
      <c r="R69" s="1562"/>
      <c r="S69" s="1562"/>
      <c r="T69" s="1562"/>
      <c r="U69" s="1562"/>
      <c r="V69" s="1562"/>
      <c r="W69" s="1562"/>
      <c r="X69" s="1562"/>
    </row>
    <row r="70" spans="1:24" ht="15.75" customHeight="1">
      <c r="A70" s="309">
        <v>2009</v>
      </c>
      <c r="B70" s="984">
        <v>595.83845136467221</v>
      </c>
      <c r="C70" s="984">
        <v>253.44594142</v>
      </c>
      <c r="D70" s="984">
        <v>9.8823572324905076</v>
      </c>
      <c r="E70" s="984">
        <v>80.272075603973505</v>
      </c>
      <c r="F70" s="984">
        <v>134.93203414999999</v>
      </c>
      <c r="G70" s="984">
        <v>96.077093759999997</v>
      </c>
      <c r="H70" s="984">
        <v>19.030967239999999</v>
      </c>
      <c r="I70" s="984">
        <v>39.419999999999995</v>
      </c>
      <c r="J70" s="984">
        <v>6.721730710000001</v>
      </c>
      <c r="K70" s="984">
        <v>26.563613310000001</v>
      </c>
      <c r="L70" s="984">
        <v>21.228949198208198</v>
      </c>
      <c r="M70" s="984">
        <v>-12.272990999999998</v>
      </c>
      <c r="N70" s="984">
        <v>583.56546036467216</v>
      </c>
      <c r="O70" s="984">
        <v>513.13046036467222</v>
      </c>
      <c r="R70" s="1562"/>
      <c r="S70" s="1562"/>
      <c r="T70" s="1562"/>
      <c r="U70" s="1562"/>
      <c r="V70" s="1562"/>
      <c r="W70" s="1562"/>
      <c r="X70" s="1562"/>
    </row>
    <row r="71" spans="1:24" ht="15.75" customHeight="1">
      <c r="A71" s="309">
        <v>2010</v>
      </c>
      <c r="B71" s="984">
        <v>632.81107033912701</v>
      </c>
      <c r="C71" s="984">
        <v>262.89490302000002</v>
      </c>
      <c r="D71" s="984">
        <v>8.5779765931704191</v>
      </c>
      <c r="E71" s="984">
        <v>88.764076396724718</v>
      </c>
      <c r="F71" s="984">
        <v>140.55645255000002</v>
      </c>
      <c r="G71" s="984">
        <v>105.42245378000001</v>
      </c>
      <c r="H71" s="984">
        <v>20.952924640000003</v>
      </c>
      <c r="I71" s="984">
        <v>38.547000000000011</v>
      </c>
      <c r="J71" s="984">
        <v>11.97015498</v>
      </c>
      <c r="K71" s="984">
        <v>29.177470660000004</v>
      </c>
      <c r="L71" s="984">
        <v>26.595207999231832</v>
      </c>
      <c r="M71" s="984">
        <v>-14.955235000000002</v>
      </c>
      <c r="N71" s="984">
        <v>617.855835339127</v>
      </c>
      <c r="O71" s="984">
        <v>546.39583533912696</v>
      </c>
      <c r="R71" s="1562"/>
      <c r="S71" s="1562"/>
      <c r="T71" s="1562"/>
      <c r="U71" s="1562"/>
      <c r="V71" s="1562"/>
      <c r="W71" s="1562"/>
      <c r="X71" s="1562"/>
    </row>
    <row r="72" spans="1:24" ht="15.75" customHeight="1">
      <c r="A72" s="309">
        <v>2011</v>
      </c>
      <c r="B72" s="984">
        <v>612.93836929135489</v>
      </c>
      <c r="C72" s="984">
        <v>262.46982529000002</v>
      </c>
      <c r="D72" s="984">
        <v>7.0230975412096281</v>
      </c>
      <c r="E72" s="984">
        <v>85.670597871678069</v>
      </c>
      <c r="F72" s="984">
        <v>107.97122759999999</v>
      </c>
      <c r="G72" s="984">
        <v>124.43003227</v>
      </c>
      <c r="H72" s="984">
        <v>17.671532509999999</v>
      </c>
      <c r="I72" s="984">
        <v>49.857999999999997</v>
      </c>
      <c r="J72" s="984">
        <v>19.991</v>
      </c>
      <c r="K72" s="984">
        <v>32.135871360000003</v>
      </c>
      <c r="L72" s="984">
        <v>25.373588718467204</v>
      </c>
      <c r="M72" s="984">
        <v>-3.7657500000000041</v>
      </c>
      <c r="N72" s="984">
        <v>609.17261929135498</v>
      </c>
      <c r="O72" s="984">
        <v>539.35961929135499</v>
      </c>
      <c r="R72" s="1562"/>
      <c r="S72" s="1562"/>
      <c r="T72" s="1562"/>
      <c r="U72" s="1562"/>
      <c r="V72" s="1562"/>
      <c r="W72" s="1562"/>
      <c r="X72" s="1562"/>
    </row>
    <row r="73" spans="1:24" ht="15.75" customHeight="1">
      <c r="A73" s="309">
        <v>2012</v>
      </c>
      <c r="B73" s="984">
        <v>629.00271871288567</v>
      </c>
      <c r="C73" s="984">
        <v>277.12728222999999</v>
      </c>
      <c r="D73" s="984">
        <v>7.4745239173886437</v>
      </c>
      <c r="E73" s="984">
        <v>75.948814990042408</v>
      </c>
      <c r="F73" s="984">
        <v>99.460198969999993</v>
      </c>
      <c r="G73" s="984">
        <v>143.407951975</v>
      </c>
      <c r="H73" s="984">
        <v>21.755487840000001</v>
      </c>
      <c r="I73" s="984">
        <v>51.68</v>
      </c>
      <c r="J73" s="984">
        <v>26.744</v>
      </c>
      <c r="K73" s="984">
        <v>38.252826469999995</v>
      </c>
      <c r="L73" s="984">
        <v>25.583946630454619</v>
      </c>
      <c r="M73" s="984">
        <v>-20.541009000000003</v>
      </c>
      <c r="N73" s="984">
        <v>608.46170971288575</v>
      </c>
      <c r="O73" s="984">
        <v>537.50170971288571</v>
      </c>
      <c r="R73" s="1562"/>
      <c r="S73" s="1562"/>
      <c r="T73" s="1562"/>
      <c r="U73" s="1562"/>
      <c r="V73" s="1562"/>
      <c r="W73" s="1562"/>
      <c r="X73" s="1562"/>
    </row>
    <row r="74" spans="1:24" s="724" customFormat="1" ht="15.75" customHeight="1">
      <c r="A74" s="706">
        <v>2013</v>
      </c>
      <c r="B74" s="984">
        <v>637.66733464557365</v>
      </c>
      <c r="C74" s="984">
        <v>288.20323300000001</v>
      </c>
      <c r="D74" s="984">
        <v>7.0482293829151343</v>
      </c>
      <c r="E74" s="984">
        <v>67.002011110493086</v>
      </c>
      <c r="F74" s="984">
        <v>97.290037099999992</v>
      </c>
      <c r="G74" s="984">
        <v>151.94837663000001</v>
      </c>
      <c r="H74" s="984">
        <v>22.99809376</v>
      </c>
      <c r="I74" s="984">
        <v>52.737000000000002</v>
      </c>
      <c r="J74" s="984">
        <v>30.620999999999999</v>
      </c>
      <c r="K74" s="984">
        <v>40.09766651999999</v>
      </c>
      <c r="L74" s="984">
        <v>26.175447422165433</v>
      </c>
      <c r="M74" s="984">
        <v>-32.194158000000002</v>
      </c>
      <c r="N74" s="984">
        <v>605.47317664557363</v>
      </c>
      <c r="O74" s="984">
        <v>534.8351766455736</v>
      </c>
      <c r="Q74" s="939"/>
      <c r="R74" s="1562"/>
      <c r="S74" s="1562"/>
      <c r="T74" s="1562"/>
      <c r="U74" s="1562"/>
      <c r="V74" s="1562"/>
      <c r="W74" s="1562"/>
      <c r="X74" s="1562"/>
    </row>
    <row r="75" spans="1:24" s="724" customFormat="1" ht="15.75" customHeight="1">
      <c r="A75" s="706">
        <v>2014</v>
      </c>
      <c r="B75" s="984">
        <v>626.58251699873244</v>
      </c>
      <c r="C75" s="984">
        <v>274.40964408000002</v>
      </c>
      <c r="D75" s="984">
        <v>5.5288729878665421</v>
      </c>
      <c r="E75" s="984">
        <v>60.611038166060737</v>
      </c>
      <c r="F75" s="984">
        <v>97.129276500000003</v>
      </c>
      <c r="G75" s="984">
        <v>161.91857178000001</v>
      </c>
      <c r="H75" s="984">
        <v>19.58742427</v>
      </c>
      <c r="I75" s="984">
        <v>58.497</v>
      </c>
      <c r="J75" s="984">
        <v>35.448</v>
      </c>
      <c r="K75" s="984">
        <v>42.218706139999995</v>
      </c>
      <c r="L75" s="984">
        <v>26.985113484805169</v>
      </c>
      <c r="M75" s="984">
        <v>-33.886907999999998</v>
      </c>
      <c r="N75" s="984">
        <v>592.69560899873238</v>
      </c>
      <c r="O75" s="984">
        <v>522.94160899873236</v>
      </c>
      <c r="Q75" s="939"/>
      <c r="R75" s="1562"/>
      <c r="S75" s="1562"/>
      <c r="T75" s="1562"/>
      <c r="U75" s="1562"/>
      <c r="V75" s="1562"/>
      <c r="W75" s="1562"/>
      <c r="X75" s="1562"/>
    </row>
    <row r="76" spans="1:24" s="755" customFormat="1" ht="15.75" customHeight="1">
      <c r="A76" s="759">
        <v>2015</v>
      </c>
      <c r="B76" s="984">
        <v>647.00507087184599</v>
      </c>
      <c r="C76" s="984">
        <v>272.19979958000005</v>
      </c>
      <c r="D76" s="984">
        <v>6.0826198346673124</v>
      </c>
      <c r="E76" s="984">
        <v>61.472372048397617</v>
      </c>
      <c r="F76" s="984">
        <v>91.786310700000001</v>
      </c>
      <c r="G76" s="984">
        <v>188.13611830500002</v>
      </c>
      <c r="H76" s="984">
        <v>18.976623570000001</v>
      </c>
      <c r="I76" s="984">
        <v>80.624000000000009</v>
      </c>
      <c r="J76" s="984">
        <v>38.076000000000001</v>
      </c>
      <c r="K76" s="984">
        <v>44.558068459999994</v>
      </c>
      <c r="L76" s="984">
        <v>27.327850403780985</v>
      </c>
      <c r="M76" s="984">
        <v>-48.282615999999997</v>
      </c>
      <c r="N76" s="984">
        <v>598.72245487184603</v>
      </c>
      <c r="O76" s="984">
        <v>526.33345487184602</v>
      </c>
      <c r="Q76" s="939"/>
      <c r="R76" s="1562"/>
      <c r="S76" s="1562"/>
      <c r="T76" s="1562"/>
      <c r="U76" s="1562"/>
      <c r="V76" s="1562"/>
      <c r="W76" s="1562"/>
      <c r="X76" s="1562"/>
    </row>
    <row r="77" spans="1:24" s="784" customFormat="1" ht="15.75" customHeight="1">
      <c r="A77" s="789">
        <v>2016</v>
      </c>
      <c r="B77" s="984">
        <v>649.17107954512653</v>
      </c>
      <c r="C77" s="984">
        <v>261.74513071000001</v>
      </c>
      <c r="D77" s="984">
        <v>5.7194089151175511</v>
      </c>
      <c r="E77" s="984">
        <v>80.616866698024296</v>
      </c>
      <c r="F77" s="984">
        <v>84.634367099999992</v>
      </c>
      <c r="G77" s="984">
        <v>189.12904573500001</v>
      </c>
      <c r="H77" s="984">
        <v>20.545536749999997</v>
      </c>
      <c r="I77" s="984">
        <v>79.924000000000007</v>
      </c>
      <c r="J77" s="984">
        <v>37.555999999999997</v>
      </c>
      <c r="K77" s="984">
        <v>44.99875351</v>
      </c>
      <c r="L77" s="984">
        <v>27.3262603869847</v>
      </c>
      <c r="M77" s="984">
        <v>-50.524821000000003</v>
      </c>
      <c r="N77" s="984">
        <v>598.64625854512656</v>
      </c>
      <c r="O77" s="984">
        <v>528.56625854512652</v>
      </c>
      <c r="Q77" s="939"/>
      <c r="R77" s="1562"/>
      <c r="S77" s="1562"/>
      <c r="T77" s="1562"/>
      <c r="U77" s="1562"/>
      <c r="V77" s="1562"/>
      <c r="W77" s="1562"/>
      <c r="X77" s="1562"/>
    </row>
    <row r="78" spans="1:24" s="854" customFormat="1" ht="15.75" customHeight="1">
      <c r="A78" s="858">
        <v>2017</v>
      </c>
      <c r="B78" s="984">
        <v>652.33279415346215</v>
      </c>
      <c r="C78" s="984">
        <v>241.22901880999996</v>
      </c>
      <c r="D78" s="984">
        <v>5.4760710709987546</v>
      </c>
      <c r="E78" s="984">
        <v>86.041295994852064</v>
      </c>
      <c r="F78" s="984">
        <v>76.324401099999989</v>
      </c>
      <c r="G78" s="984">
        <v>215.68470601500002</v>
      </c>
      <c r="H78" s="984">
        <v>20.150253859999999</v>
      </c>
      <c r="I78" s="984">
        <v>105.693</v>
      </c>
      <c r="J78" s="984">
        <v>38.761000000000003</v>
      </c>
      <c r="K78" s="984">
        <v>44.961173689999995</v>
      </c>
      <c r="L78" s="984">
        <v>27.577301162611377</v>
      </c>
      <c r="M78" s="984">
        <v>-52.459147999999999</v>
      </c>
      <c r="N78" s="984">
        <v>599.87364615346223</v>
      </c>
      <c r="O78" s="984">
        <v>529.19864615346228</v>
      </c>
      <c r="Q78" s="996"/>
      <c r="R78" s="996"/>
      <c r="S78" s="996"/>
      <c r="T78" s="996"/>
      <c r="U78" s="996"/>
    </row>
    <row r="79" spans="1:24" s="939" customFormat="1" ht="15.75" customHeight="1">
      <c r="A79" s="960">
        <v>2018</v>
      </c>
      <c r="B79" s="984">
        <v>641.42496720634517</v>
      </c>
      <c r="C79" s="984">
        <v>228.15544600000001</v>
      </c>
      <c r="D79" s="984">
        <v>5.0930279050577036</v>
      </c>
      <c r="E79" s="984">
        <v>81.563298696844953</v>
      </c>
      <c r="F79" s="984">
        <v>76.004801999999998</v>
      </c>
      <c r="G79" s="984">
        <v>223.34078367000001</v>
      </c>
      <c r="H79" s="984">
        <v>18.09821517</v>
      </c>
      <c r="I79" s="984">
        <v>109.95099999999999</v>
      </c>
      <c r="J79" s="984">
        <v>44.32</v>
      </c>
      <c r="K79" s="984">
        <v>44.630769000000008</v>
      </c>
      <c r="L79" s="984">
        <v>27.267608934442592</v>
      </c>
      <c r="M79" s="984">
        <v>-48.73538099999999</v>
      </c>
      <c r="N79" s="984">
        <v>592.6895862063451</v>
      </c>
      <c r="O79" s="984">
        <v>522.84545592856728</v>
      </c>
      <c r="Q79" s="996"/>
      <c r="R79" s="996"/>
      <c r="S79" s="996"/>
      <c r="T79" s="996"/>
      <c r="U79" s="996"/>
    </row>
    <row r="80" spans="1:24" s="939" customFormat="1" ht="15.75" customHeight="1">
      <c r="A80" s="960">
        <v>2019</v>
      </c>
      <c r="B80" s="984">
        <v>608.21734671188403</v>
      </c>
      <c r="C80" s="984">
        <v>171.44949</v>
      </c>
      <c r="D80" s="984">
        <v>4.7748899125109672</v>
      </c>
      <c r="E80" s="984">
        <v>89.890146317267067</v>
      </c>
      <c r="F80" s="984">
        <v>75.071235999999999</v>
      </c>
      <c r="G80" s="984">
        <v>241.57387833000001</v>
      </c>
      <c r="H80" s="984">
        <v>20.13525933</v>
      </c>
      <c r="I80" s="984">
        <v>125.89400000000001</v>
      </c>
      <c r="J80" s="984">
        <v>45.220999999999997</v>
      </c>
      <c r="K80" s="984">
        <v>44.321086999999999</v>
      </c>
      <c r="L80" s="984">
        <v>25.457706152106027</v>
      </c>
      <c r="M80" s="984">
        <v>-32.667292999999994</v>
      </c>
      <c r="N80" s="984">
        <v>575.55005371188406</v>
      </c>
      <c r="O80" s="984">
        <v>508.97255121188402</v>
      </c>
      <c r="Q80" s="996"/>
      <c r="R80" s="996"/>
      <c r="S80" s="996"/>
      <c r="T80" s="996"/>
      <c r="U80" s="996"/>
    </row>
    <row r="81" spans="1:21" s="1014" customFormat="1" ht="15.75" customHeight="1">
      <c r="A81" s="99" t="s">
        <v>160</v>
      </c>
      <c r="B81" s="984"/>
      <c r="C81" s="984"/>
      <c r="D81" s="984"/>
      <c r="E81" s="984"/>
      <c r="F81" s="984"/>
      <c r="G81" s="984"/>
      <c r="H81" s="984"/>
      <c r="I81" s="984"/>
      <c r="J81" s="984"/>
      <c r="K81" s="984"/>
      <c r="L81" s="984"/>
      <c r="M81" s="984"/>
      <c r="N81" s="984"/>
      <c r="O81" s="984"/>
      <c r="Q81" s="996"/>
      <c r="R81" s="996"/>
      <c r="S81" s="996"/>
      <c r="T81" s="996"/>
      <c r="U81" s="996"/>
    </row>
    <row r="82" spans="1:21" s="1014" customFormat="1" ht="15.75" customHeight="1">
      <c r="A82" s="908" t="s">
        <v>799</v>
      </c>
      <c r="B82" s="894"/>
      <c r="C82" s="894"/>
      <c r="D82" s="619"/>
      <c r="E82" s="619"/>
      <c r="F82" s="619"/>
      <c r="G82" s="984"/>
      <c r="H82" s="984"/>
      <c r="I82" s="984"/>
      <c r="J82" s="984"/>
      <c r="K82" s="984"/>
      <c r="L82" s="984"/>
      <c r="M82" s="984"/>
      <c r="N82" s="984"/>
      <c r="O82" s="984"/>
      <c r="Q82" s="996"/>
      <c r="R82" s="996"/>
      <c r="S82" s="996"/>
      <c r="T82" s="996"/>
      <c r="U82" s="996"/>
    </row>
    <row r="83" spans="1:21" s="1014" customFormat="1" ht="15.75" customHeight="1">
      <c r="A83" s="908" t="s">
        <v>547</v>
      </c>
      <c r="B83" s="984"/>
      <c r="C83" s="984"/>
      <c r="D83" s="984"/>
      <c r="E83" s="984"/>
      <c r="F83" s="984"/>
      <c r="G83" s="984"/>
      <c r="H83" s="984"/>
      <c r="I83" s="984"/>
      <c r="J83" s="984"/>
      <c r="K83" s="984"/>
      <c r="L83" s="984"/>
      <c r="M83" s="984"/>
      <c r="N83" s="984"/>
      <c r="O83" s="984"/>
      <c r="Q83" s="996"/>
      <c r="R83" s="996"/>
      <c r="S83" s="996"/>
      <c r="T83" s="996"/>
      <c r="U83" s="996"/>
    </row>
    <row r="84" spans="1:21" s="1014" customFormat="1" ht="15.75" customHeight="1">
      <c r="A84" s="908"/>
      <c r="B84" s="984"/>
      <c r="C84" s="984"/>
      <c r="D84" s="984"/>
      <c r="E84" s="984"/>
      <c r="F84" s="984"/>
      <c r="G84" s="984"/>
      <c r="H84" s="984"/>
      <c r="I84" s="984"/>
      <c r="J84" s="984"/>
      <c r="K84" s="984"/>
      <c r="L84" s="984"/>
      <c r="M84" s="984"/>
      <c r="N84" s="984"/>
      <c r="O84" s="984"/>
      <c r="Q84" s="996"/>
      <c r="R84" s="996"/>
      <c r="S84" s="996"/>
      <c r="T84" s="996"/>
      <c r="U84" s="996"/>
    </row>
    <row r="85" spans="1:21" s="1014" customFormat="1" ht="15.75" customHeight="1">
      <c r="A85" s="439" t="s">
        <v>762</v>
      </c>
      <c r="B85" s="860"/>
      <c r="C85" s="860"/>
      <c r="D85" s="860"/>
      <c r="E85" s="860"/>
      <c r="F85" s="860"/>
      <c r="G85" s="860"/>
      <c r="H85" s="860"/>
      <c r="I85" s="860"/>
      <c r="J85" s="860"/>
      <c r="K85" s="860"/>
      <c r="L85" s="860"/>
      <c r="M85" s="860"/>
      <c r="N85" s="860"/>
      <c r="O85" s="860"/>
      <c r="Q85" s="996"/>
      <c r="R85" s="996"/>
      <c r="S85" s="996"/>
      <c r="T85" s="996"/>
      <c r="U85" s="996"/>
    </row>
    <row r="86" spans="1:21" s="1014" customFormat="1" ht="15.75" customHeight="1">
      <c r="A86" s="943"/>
      <c r="B86" s="619"/>
      <c r="C86" s="619"/>
      <c r="D86" s="619"/>
      <c r="E86" s="619"/>
      <c r="F86" s="619"/>
      <c r="G86" s="619"/>
      <c r="H86" s="619"/>
      <c r="I86" s="619"/>
      <c r="J86" s="619"/>
      <c r="K86" s="619"/>
      <c r="L86" s="619"/>
      <c r="M86" s="860"/>
      <c r="N86" s="860"/>
      <c r="O86" s="860"/>
      <c r="Q86" s="996"/>
      <c r="R86" s="996"/>
      <c r="S86" s="996"/>
      <c r="T86" s="996"/>
      <c r="U86" s="996"/>
    </row>
    <row r="87" spans="1:21" s="1014" customFormat="1" ht="15.75" customHeight="1">
      <c r="A87" s="345"/>
      <c r="B87" s="620"/>
      <c r="C87" s="621" t="s">
        <v>11</v>
      </c>
      <c r="D87" s="636"/>
      <c r="E87" s="636"/>
      <c r="F87" s="636"/>
      <c r="G87" s="636"/>
      <c r="H87" s="636"/>
      <c r="I87" s="636"/>
      <c r="J87" s="636"/>
      <c r="K87" s="636"/>
      <c r="L87" s="640"/>
      <c r="M87" s="554"/>
      <c r="N87" s="609"/>
      <c r="O87" s="325"/>
      <c r="Q87" s="996"/>
      <c r="R87" s="996"/>
      <c r="S87" s="996"/>
      <c r="T87" s="996"/>
      <c r="U87" s="996"/>
    </row>
    <row r="88" spans="1:21" s="1014" customFormat="1" ht="15.75" customHeight="1">
      <c r="A88" s="346"/>
      <c r="B88" s="639"/>
      <c r="C88" s="1546" t="s">
        <v>35</v>
      </c>
      <c r="D88" s="1546" t="s">
        <v>442</v>
      </c>
      <c r="E88" s="1546" t="s">
        <v>18</v>
      </c>
      <c r="F88" s="1546" t="s">
        <v>273</v>
      </c>
      <c r="G88" s="1546" t="s">
        <v>444</v>
      </c>
      <c r="H88" s="621" t="s">
        <v>57</v>
      </c>
      <c r="I88" s="636"/>
      <c r="J88" s="636"/>
      <c r="K88" s="640"/>
      <c r="L88" s="1522" t="s">
        <v>443</v>
      </c>
      <c r="M88" s="555"/>
      <c r="N88" s="610"/>
      <c r="O88" s="17"/>
      <c r="Q88" s="996"/>
      <c r="R88" s="996"/>
      <c r="S88" s="996"/>
      <c r="T88" s="996"/>
      <c r="U88" s="996"/>
    </row>
    <row r="89" spans="1:21" s="1014" customFormat="1" ht="25.5" customHeight="1">
      <c r="A89" s="346"/>
      <c r="B89" s="623"/>
      <c r="C89" s="1546"/>
      <c r="D89" s="1546"/>
      <c r="E89" s="1546"/>
      <c r="F89" s="1546"/>
      <c r="G89" s="1546"/>
      <c r="H89" s="1266" t="s">
        <v>445</v>
      </c>
      <c r="I89" s="1266" t="s">
        <v>331</v>
      </c>
      <c r="J89" s="1266" t="s">
        <v>274</v>
      </c>
      <c r="K89" s="1266" t="s">
        <v>275</v>
      </c>
      <c r="L89" s="1524"/>
      <c r="M89" s="556"/>
      <c r="N89" s="611"/>
      <c r="O89" s="17"/>
      <c r="Q89" s="996"/>
      <c r="R89" s="996"/>
      <c r="S89" s="996"/>
      <c r="T89" s="996"/>
      <c r="U89" s="996"/>
    </row>
    <row r="90" spans="1:21" s="1014" customFormat="1" ht="15.75" customHeight="1">
      <c r="A90" s="347"/>
      <c r="B90" s="627" t="s">
        <v>439</v>
      </c>
      <c r="C90" s="628"/>
      <c r="D90" s="628"/>
      <c r="E90" s="628"/>
      <c r="F90" s="628"/>
      <c r="G90" s="628"/>
      <c r="H90" s="628"/>
      <c r="I90" s="628"/>
      <c r="J90" s="628"/>
      <c r="K90" s="628"/>
      <c r="L90" s="628"/>
      <c r="M90" s="324"/>
      <c r="N90" s="324"/>
      <c r="O90" s="628"/>
      <c r="Q90" s="996"/>
      <c r="R90" s="996"/>
      <c r="S90" s="996"/>
      <c r="T90" s="996"/>
      <c r="U90" s="996"/>
    </row>
    <row r="91" spans="1:21" s="1014" customFormat="1" ht="15.75" customHeight="1">
      <c r="A91" s="1118">
        <v>2020</v>
      </c>
      <c r="B91" s="984">
        <v>574.66516422135112</v>
      </c>
      <c r="C91" s="984">
        <v>134.586795</v>
      </c>
      <c r="D91" s="984">
        <v>4.6951002380012596</v>
      </c>
      <c r="E91" s="984">
        <v>94.678431828179242</v>
      </c>
      <c r="F91" s="984">
        <v>64.382396999999997</v>
      </c>
      <c r="G91" s="984">
        <v>251.48039769999997</v>
      </c>
      <c r="H91" s="984">
        <v>18.721076199999995</v>
      </c>
      <c r="I91" s="984">
        <v>132.102</v>
      </c>
      <c r="J91" s="984">
        <v>49.496000000000002</v>
      </c>
      <c r="K91" s="984">
        <v>45.110114000000003</v>
      </c>
      <c r="L91" s="984">
        <v>24.842042455170656</v>
      </c>
      <c r="M91" s="984">
        <v>-18.883980000000001</v>
      </c>
      <c r="N91" s="984">
        <v>555.78118422135105</v>
      </c>
      <c r="O91" s="984">
        <v>492.36224866579551</v>
      </c>
      <c r="Q91" s="996"/>
      <c r="R91" s="996"/>
      <c r="S91" s="996"/>
      <c r="T91" s="996"/>
      <c r="U91" s="996"/>
    </row>
    <row r="92" spans="1:21" s="1014" customFormat="1" ht="15.75" customHeight="1">
      <c r="A92" s="1118">
        <v>2021</v>
      </c>
      <c r="B92" s="984">
        <v>587.08643088113513</v>
      </c>
      <c r="C92" s="984">
        <v>164.652332</v>
      </c>
      <c r="D92" s="984">
        <v>4.5533861669726781</v>
      </c>
      <c r="E92" s="984">
        <v>90.312407868801628</v>
      </c>
      <c r="F92" s="984">
        <v>69.130451000000008</v>
      </c>
      <c r="G92" s="984">
        <v>233.94890934</v>
      </c>
      <c r="H92" s="984">
        <v>19.657416340000001</v>
      </c>
      <c r="I92" s="984">
        <v>114.64700000000001</v>
      </c>
      <c r="J92" s="984">
        <v>49.34</v>
      </c>
      <c r="K92" s="984">
        <v>44.268567999999995</v>
      </c>
      <c r="L92" s="984">
        <v>24.488944505360791</v>
      </c>
      <c r="M92" s="984">
        <v>-18.573736000000004</v>
      </c>
      <c r="N92" s="984">
        <v>568.51269488113519</v>
      </c>
      <c r="O92" s="984">
        <v>504.90969599224633</v>
      </c>
      <c r="Q92" s="996"/>
      <c r="R92" s="996"/>
      <c r="S92" s="996"/>
      <c r="T92" s="996"/>
      <c r="U92" s="996"/>
    </row>
    <row r="93" spans="1:21" s="1014" customFormat="1" ht="15.75" customHeight="1">
      <c r="A93" s="1118">
        <v>2022</v>
      </c>
      <c r="B93" s="984">
        <v>577.85278178891986</v>
      </c>
      <c r="C93" s="984">
        <v>179.95120799909384</v>
      </c>
      <c r="D93" s="984">
        <v>5.7203259628438889</v>
      </c>
      <c r="E93" s="984">
        <v>79.053885250195634</v>
      </c>
      <c r="F93" s="984">
        <v>34.709262000000003</v>
      </c>
      <c r="G93" s="984">
        <v>254.64676789057324</v>
      </c>
      <c r="H93" s="984">
        <v>17.62417138</v>
      </c>
      <c r="I93" s="984">
        <v>124.81599999999999</v>
      </c>
      <c r="J93" s="984">
        <v>60.304000000000002</v>
      </c>
      <c r="K93" s="984">
        <v>46.068771510573228</v>
      </c>
      <c r="L93" s="984">
        <v>23.771332686213213</v>
      </c>
      <c r="M93" s="984">
        <v>-27.255507999999999</v>
      </c>
      <c r="N93" s="984">
        <v>550.59727378891989</v>
      </c>
      <c r="O93" s="984">
        <v>505.71392821446852</v>
      </c>
      <c r="Q93" s="996"/>
      <c r="R93" s="996"/>
      <c r="S93" s="996"/>
      <c r="T93" s="996"/>
      <c r="U93" s="996"/>
    </row>
    <row r="94" spans="1:21" s="1014" customFormat="1" ht="15.75" customHeight="1">
      <c r="A94" s="1118" t="s">
        <v>785</v>
      </c>
      <c r="B94" s="984">
        <v>509.33312440678679</v>
      </c>
      <c r="C94" s="984">
        <v>124.78709200000003</v>
      </c>
      <c r="D94" s="984">
        <v>4.8411001279074286</v>
      </c>
      <c r="E94" s="984">
        <v>76.799372682454702</v>
      </c>
      <c r="F94" s="984">
        <v>7.2156360000000008</v>
      </c>
      <c r="G94" s="984">
        <v>273.15733786931867</v>
      </c>
      <c r="H94" s="984">
        <v>19.895378239999999</v>
      </c>
      <c r="I94" s="984">
        <v>140.53800000000001</v>
      </c>
      <c r="J94" s="984">
        <v>63.576000000000001</v>
      </c>
      <c r="K94" s="984">
        <v>43.251915129318682</v>
      </c>
      <c r="L94" s="984">
        <v>22.532585727105925</v>
      </c>
      <c r="M94" s="984">
        <v>9.2232909999999961</v>
      </c>
      <c r="N94" s="984">
        <v>518.55641540678675</v>
      </c>
      <c r="O94" s="1164" t="s">
        <v>79</v>
      </c>
      <c r="Q94" s="996"/>
      <c r="R94" s="996"/>
      <c r="S94" s="996"/>
      <c r="T94" s="996"/>
      <c r="U94" s="996"/>
    </row>
    <row r="95" spans="1:21" ht="14">
      <c r="A95" s="99" t="s">
        <v>160</v>
      </c>
      <c r="B95" s="303"/>
      <c r="C95" s="303"/>
      <c r="D95" s="286"/>
      <c r="E95" s="286"/>
      <c r="F95" s="286"/>
      <c r="G95" s="286"/>
      <c r="H95" s="286"/>
      <c r="I95" s="286"/>
      <c r="J95" s="286"/>
      <c r="K95" s="286"/>
      <c r="L95" s="286"/>
      <c r="M95" s="479"/>
      <c r="N95" s="479" t="s">
        <v>580</v>
      </c>
      <c r="O95" s="765" t="s">
        <v>580</v>
      </c>
      <c r="Q95" s="996"/>
      <c r="R95" s="996"/>
      <c r="S95" s="996"/>
      <c r="T95" s="996"/>
      <c r="U95" s="996"/>
    </row>
    <row r="96" spans="1:21" ht="15.75" customHeight="1">
      <c r="A96" s="908" t="s">
        <v>799</v>
      </c>
      <c r="B96" s="894"/>
      <c r="C96" s="894"/>
      <c r="D96" s="619"/>
      <c r="E96" s="619"/>
      <c r="F96" s="619"/>
      <c r="G96" s="286"/>
      <c r="H96" s="286"/>
      <c r="I96" s="286"/>
      <c r="J96" s="286"/>
      <c r="K96" s="286"/>
      <c r="L96" s="286"/>
      <c r="M96" s="479"/>
      <c r="N96" s="479"/>
      <c r="O96" s="479"/>
      <c r="Q96" s="996"/>
      <c r="R96" s="996"/>
      <c r="S96" s="996"/>
      <c r="T96" s="996"/>
      <c r="U96" s="996"/>
    </row>
    <row r="97" spans="1:21" s="1014" customFormat="1" ht="15.75" customHeight="1">
      <c r="A97" s="726" t="s">
        <v>547</v>
      </c>
      <c r="B97" s="894"/>
      <c r="C97" s="894"/>
      <c r="D97" s="943"/>
      <c r="E97" s="943"/>
      <c r="F97" s="943"/>
      <c r="G97" s="943"/>
      <c r="H97" s="943"/>
      <c r="I97" s="943"/>
      <c r="J97" s="943"/>
      <c r="K97" s="619"/>
      <c r="L97" s="619"/>
      <c r="M97" s="860"/>
      <c r="N97" s="860"/>
      <c r="O97" s="860"/>
      <c r="Q97" s="996"/>
      <c r="R97" s="996"/>
      <c r="S97" s="996"/>
      <c r="T97" s="996"/>
      <c r="U97" s="996"/>
    </row>
    <row r="98" spans="1:21" ht="15.75" customHeight="1">
      <c r="A98" s="908" t="s">
        <v>666</v>
      </c>
      <c r="Q98" s="996"/>
      <c r="R98" s="996"/>
      <c r="S98" s="996"/>
      <c r="T98" s="996"/>
      <c r="U98" s="996"/>
    </row>
    <row r="99" spans="1:21" ht="15.75" customHeight="1">
      <c r="Q99" s="996"/>
      <c r="R99" s="996"/>
      <c r="S99" s="996"/>
      <c r="T99" s="996"/>
      <c r="U99" s="996"/>
    </row>
    <row r="100" spans="1:21" ht="15.75" customHeight="1">
      <c r="Q100" s="996"/>
      <c r="R100" s="996"/>
      <c r="S100" s="996"/>
      <c r="T100" s="996"/>
      <c r="U100" s="996"/>
    </row>
    <row r="101" spans="1:21" ht="15.75" customHeight="1">
      <c r="Q101" s="996"/>
      <c r="R101" s="996"/>
      <c r="S101" s="996"/>
      <c r="T101" s="996"/>
      <c r="U101" s="996"/>
    </row>
    <row r="102" spans="1:21" ht="15.75" customHeight="1">
      <c r="Q102" s="996"/>
      <c r="R102" s="996"/>
      <c r="S102" s="996"/>
      <c r="T102" s="996"/>
      <c r="U102" s="996"/>
    </row>
    <row r="103" spans="1:21" ht="15.75" customHeight="1">
      <c r="Q103" s="996"/>
      <c r="R103" s="996"/>
      <c r="S103" s="996"/>
      <c r="T103" s="996"/>
      <c r="U103" s="996"/>
    </row>
    <row r="104" spans="1:21" ht="15.75" customHeight="1">
      <c r="Q104" s="996"/>
      <c r="R104" s="996"/>
      <c r="S104" s="996"/>
      <c r="T104" s="996"/>
      <c r="U104" s="996"/>
    </row>
    <row r="105" spans="1:21" ht="15.75" customHeight="1">
      <c r="Q105" s="996"/>
      <c r="R105" s="996"/>
      <c r="S105" s="996"/>
      <c r="T105" s="996"/>
      <c r="U105" s="996"/>
    </row>
  </sheetData>
  <mergeCells count="25">
    <mergeCell ref="L58:L59"/>
    <mergeCell ref="C29:C30"/>
    <mergeCell ref="D29:D30"/>
    <mergeCell ref="E29:E30"/>
    <mergeCell ref="F29:F30"/>
    <mergeCell ref="G29:G30"/>
    <mergeCell ref="L29:L30"/>
    <mergeCell ref="C58:C59"/>
    <mergeCell ref="D58:D59"/>
    <mergeCell ref="E58:E59"/>
    <mergeCell ref="F58:F59"/>
    <mergeCell ref="G58:G59"/>
    <mergeCell ref="L4:L5"/>
    <mergeCell ref="C4:C5"/>
    <mergeCell ref="D4:D5"/>
    <mergeCell ref="E4:E5"/>
    <mergeCell ref="F4:F5"/>
    <mergeCell ref="G4:G5"/>
    <mergeCell ref="R64:X77"/>
    <mergeCell ref="L88:L89"/>
    <mergeCell ref="C88:C89"/>
    <mergeCell ref="D88:D89"/>
    <mergeCell ref="E88:E89"/>
    <mergeCell ref="F88:F89"/>
    <mergeCell ref="G88:G89"/>
  </mergeCells>
  <conditionalFormatting sqref="A96:A98">
    <cfRule type="cellIs" dxfId="112" priority="9" stopIfTrue="1" operator="equal">
      <formula>0</formula>
    </cfRule>
  </conditionalFormatting>
  <conditionalFormatting sqref="A81:P95">
    <cfRule type="cellIs" dxfId="111" priority="2" stopIfTrue="1" operator="equal">
      <formula>0</formula>
    </cfRule>
  </conditionalFormatting>
  <conditionalFormatting sqref="A64:R64 Y64:GQ77 A65:Q65 P66:Q78 A66:O80 V78:GQ105 P79:P80 B96:P99 A100:P105 A106:GQ1024">
    <cfRule type="cellIs" dxfId="110" priority="16" stopIfTrue="1" operator="equal">
      <formula>0</formula>
    </cfRule>
  </conditionalFormatting>
  <conditionalFormatting sqref="A1:GQ63">
    <cfRule type="cellIs" dxfId="109" priority="1" stopIfTrue="1" operator="equal">
      <formula>0</formula>
    </cfRule>
  </conditionalFormatting>
  <pageMargins left="0.78740157480314965" right="0.78740157480314965" top="0.78740157480314965" bottom="0.78740157480314965" header="0.51181102362204722" footer="0.51181102362204722"/>
  <pageSetup paperSize="9" fitToWidth="4" orientation="landscape" r:id="rId1"/>
  <headerFooter alignWithMargins="0">
    <oddFooter>&amp;L&amp;"Arial,Standard"&amp;10Stand: 18.01.2025&amp;C&amp;"Arial,Standard"&amp;10Bayerisches Landesamt für Statistik - Energiebilanz 2022&amp;R&amp;"Arial,Standard"&amp;10&amp;P von &amp;N</oddFooter>
  </headerFooter>
  <rowBreaks count="3" manualBreakCount="3">
    <brk id="25" max="15" man="1"/>
    <brk id="54" max="15" man="1"/>
    <brk id="84" max="1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7">
    <tabColor theme="9" tint="-0.249977111117893"/>
  </sheetPr>
  <dimension ref="A1:L58"/>
  <sheetViews>
    <sheetView tabSelected="1" view="pageBreakPreview" zoomScaleNormal="100" zoomScaleSheetLayoutView="100" workbookViewId="0">
      <selection sqref="A1:D1"/>
    </sheetView>
  </sheetViews>
  <sheetFormatPr baseColWidth="10" defaultColWidth="11.453125" defaultRowHeight="15.75" customHeight="1"/>
  <cols>
    <col min="1" max="1" width="44.26953125" style="412" customWidth="1"/>
    <col min="2" max="2" width="21.453125" style="412" customWidth="1"/>
    <col min="3" max="3" width="26.453125" style="412" customWidth="1"/>
    <col min="4" max="4" width="21.453125" style="412" customWidth="1"/>
    <col min="5" max="5" width="11.453125" style="412"/>
    <col min="6" max="6" width="14.54296875" style="412" bestFit="1" customWidth="1"/>
    <col min="7" max="16384" width="11.453125" style="412"/>
  </cols>
  <sheetData>
    <row r="1" spans="1:6" ht="15.75" customHeight="1">
      <c r="A1" s="1427" t="s">
        <v>805</v>
      </c>
      <c r="B1" s="1427"/>
      <c r="C1" s="1427"/>
      <c r="D1" s="1427"/>
    </row>
    <row r="2" spans="1:6" ht="13">
      <c r="E2" s="1205" t="s">
        <v>580</v>
      </c>
      <c r="F2" s="1139"/>
    </row>
    <row r="3" spans="1:6" ht="13">
      <c r="A3" s="1206" t="s">
        <v>7</v>
      </c>
      <c r="B3" s="1206" t="s">
        <v>718</v>
      </c>
      <c r="C3" s="1247" t="s">
        <v>719</v>
      </c>
      <c r="D3" s="1206" t="s">
        <v>137</v>
      </c>
      <c r="E3" s="1207"/>
      <c r="F3" s="1139"/>
    </row>
    <row r="4" spans="1:6" ht="15.75" customHeight="1">
      <c r="A4" s="1147" t="s">
        <v>702</v>
      </c>
      <c r="B4" s="1146" t="s">
        <v>124</v>
      </c>
      <c r="C4" s="1156">
        <v>27350</v>
      </c>
      <c r="D4" s="1208">
        <v>0.93319230244301898</v>
      </c>
      <c r="E4" s="1209"/>
      <c r="F4" s="1140"/>
    </row>
    <row r="5" spans="1:6" ht="15.75" customHeight="1">
      <c r="A5" s="1210" t="s">
        <v>726</v>
      </c>
      <c r="B5" s="1146" t="s">
        <v>124</v>
      </c>
      <c r="C5" s="1155">
        <v>28739</v>
      </c>
      <c r="D5" s="1208">
        <v>0.9805855056639825</v>
      </c>
      <c r="E5" s="1209"/>
      <c r="F5" s="1140"/>
    </row>
    <row r="6" spans="1:6" ht="15.75" customHeight="1">
      <c r="A6" s="1210" t="s">
        <v>729</v>
      </c>
      <c r="B6" s="1146" t="s">
        <v>124</v>
      </c>
      <c r="C6" s="1155">
        <v>31401</v>
      </c>
      <c r="D6" s="1208">
        <v>1.0714139484099905</v>
      </c>
      <c r="E6" s="1211"/>
      <c r="F6" s="1139"/>
    </row>
    <row r="7" spans="1:6" ht="16">
      <c r="A7" s="1246" t="s">
        <v>730</v>
      </c>
      <c r="B7" s="1146"/>
      <c r="C7" s="1212"/>
      <c r="D7" s="1208"/>
      <c r="E7" s="1207"/>
      <c r="F7" s="1139"/>
    </row>
    <row r="8" spans="1:6" ht="15.75" customHeight="1">
      <c r="A8" s="1148" t="s">
        <v>136</v>
      </c>
      <c r="B8" s="1149" t="s">
        <v>124</v>
      </c>
      <c r="C8" s="1213">
        <v>39565</v>
      </c>
      <c r="D8" s="1214">
        <v>1.35</v>
      </c>
      <c r="E8" s="1211"/>
      <c r="F8" s="1139"/>
    </row>
    <row r="9" spans="1:6" ht="15.75" customHeight="1">
      <c r="A9" s="1150" t="s">
        <v>135</v>
      </c>
      <c r="B9" s="1151" t="s">
        <v>124</v>
      </c>
      <c r="C9" s="1152">
        <v>37681</v>
      </c>
      <c r="D9" s="1214">
        <v>1.286</v>
      </c>
      <c r="E9" s="1211"/>
      <c r="F9" s="1139"/>
    </row>
    <row r="10" spans="1:6" ht="15.75" customHeight="1">
      <c r="A10" s="1150" t="s">
        <v>134</v>
      </c>
      <c r="B10" s="1151" t="s">
        <v>124</v>
      </c>
      <c r="C10" s="1152">
        <v>37681</v>
      </c>
      <c r="D10" s="1214">
        <v>1.286</v>
      </c>
      <c r="E10" s="1211"/>
      <c r="F10" s="1139"/>
    </row>
    <row r="11" spans="1:6" ht="15.75" customHeight="1">
      <c r="A11" s="1153" t="s">
        <v>133</v>
      </c>
      <c r="B11" s="1154" t="s">
        <v>124</v>
      </c>
      <c r="C11" s="1215">
        <v>38520</v>
      </c>
      <c r="D11" s="1216">
        <v>1.3140000000000001</v>
      </c>
      <c r="E11" s="1211"/>
      <c r="F11" s="1139"/>
    </row>
    <row r="12" spans="1:6" ht="15.75" customHeight="1">
      <c r="A12" s="1147" t="s">
        <v>703</v>
      </c>
      <c r="B12" s="1146" t="s">
        <v>124</v>
      </c>
      <c r="C12" s="1155">
        <v>9120</v>
      </c>
      <c r="D12" s="1208">
        <v>0.31117783540330285</v>
      </c>
      <c r="E12" s="1211"/>
      <c r="F12" s="1139"/>
    </row>
    <row r="13" spans="1:6" ht="15.75" customHeight="1">
      <c r="A13" s="1210" t="s">
        <v>728</v>
      </c>
      <c r="B13" s="1146" t="s">
        <v>124</v>
      </c>
      <c r="C13" s="1155">
        <v>19314</v>
      </c>
      <c r="D13" s="1208">
        <v>0.65900095537054726</v>
      </c>
      <c r="E13" s="1211"/>
      <c r="F13" s="1139"/>
    </row>
    <row r="14" spans="1:6" ht="15.75" customHeight="1">
      <c r="A14" s="1210" t="s">
        <v>727</v>
      </c>
      <c r="B14" s="1146" t="s">
        <v>124</v>
      </c>
      <c r="C14" s="1155">
        <v>20000</v>
      </c>
      <c r="D14" s="1208">
        <v>0.68240753377917296</v>
      </c>
      <c r="E14" s="1211"/>
      <c r="F14" s="1139"/>
    </row>
    <row r="15" spans="1:6" ht="15.75" customHeight="1">
      <c r="A15" s="1148" t="s">
        <v>132</v>
      </c>
      <c r="B15" s="1149" t="s">
        <v>124</v>
      </c>
      <c r="C15" s="1213">
        <v>30114</v>
      </c>
      <c r="D15" s="1208">
        <v>1.0275010236113007</v>
      </c>
      <c r="E15" s="1211"/>
      <c r="F15" s="1139"/>
    </row>
    <row r="16" spans="1:6" ht="15.75" customHeight="1">
      <c r="A16" s="1148" t="s">
        <v>131</v>
      </c>
      <c r="B16" s="1149" t="s">
        <v>124</v>
      </c>
      <c r="C16" s="1213">
        <v>22086</v>
      </c>
      <c r="D16" s="1208">
        <v>0.75358263955234062</v>
      </c>
      <c r="E16" s="1211"/>
      <c r="F16" s="1139"/>
    </row>
    <row r="17" spans="1:12" ht="15.75" customHeight="1">
      <c r="A17" s="1148" t="s">
        <v>660</v>
      </c>
      <c r="B17" s="1149" t="s">
        <v>124</v>
      </c>
      <c r="C17" s="1213">
        <v>20982</v>
      </c>
      <c r="D17" s="1208">
        <v>0.71591374368773031</v>
      </c>
      <c r="E17" s="1211"/>
      <c r="F17" s="1139"/>
    </row>
    <row r="18" spans="1:12" ht="15.75" customHeight="1">
      <c r="A18" s="1153" t="s">
        <v>661</v>
      </c>
      <c r="B18" s="1154" t="s">
        <v>124</v>
      </c>
      <c r="C18" s="1215">
        <v>11866</v>
      </c>
      <c r="D18" s="1217">
        <v>0.40487238979118328</v>
      </c>
      <c r="E18" s="1211"/>
      <c r="F18" s="1139"/>
      <c r="G18" s="1139"/>
      <c r="H18" s="1139"/>
      <c r="I18" s="1139"/>
      <c r="J18" s="1139"/>
      <c r="K18" s="1139"/>
      <c r="L18" s="1139"/>
    </row>
    <row r="19" spans="1:12" ht="15.75" customHeight="1">
      <c r="A19" s="1147" t="s">
        <v>23</v>
      </c>
      <c r="B19" s="1146" t="s">
        <v>124</v>
      </c>
      <c r="C19" s="1155">
        <v>42532</v>
      </c>
      <c r="D19" s="1208">
        <v>1.4512078613347892</v>
      </c>
      <c r="E19" s="1211"/>
      <c r="F19" s="1139"/>
      <c r="G19" s="1139"/>
      <c r="H19" s="1139"/>
      <c r="I19" s="1139"/>
      <c r="J19" s="1139"/>
      <c r="K19" s="1139"/>
      <c r="L19" s="1139"/>
    </row>
    <row r="20" spans="1:12" ht="15.75" customHeight="1">
      <c r="A20" s="1147" t="s">
        <v>593</v>
      </c>
      <c r="B20" s="1146" t="s">
        <v>124</v>
      </c>
      <c r="C20" s="1155">
        <v>43542</v>
      </c>
      <c r="D20" s="1208">
        <v>1.4856694417906373</v>
      </c>
      <c r="E20" s="1211"/>
      <c r="F20" s="1139"/>
      <c r="G20" s="1139"/>
      <c r="H20" s="1139"/>
      <c r="I20" s="1139"/>
      <c r="J20" s="1139"/>
      <c r="K20" s="1139"/>
      <c r="L20" s="1139"/>
    </row>
    <row r="21" spans="1:12" ht="15.75" customHeight="1">
      <c r="A21" s="1147" t="s">
        <v>63</v>
      </c>
      <c r="B21" s="1146" t="s">
        <v>124</v>
      </c>
      <c r="C21" s="1155">
        <v>44000</v>
      </c>
      <c r="D21" s="1208">
        <v>1.5012965743141804</v>
      </c>
      <c r="E21" s="1211"/>
      <c r="F21" s="1139"/>
      <c r="G21" s="1139"/>
      <c r="H21" s="1139"/>
      <c r="I21" s="1139"/>
      <c r="J21" s="1139"/>
      <c r="K21" s="1139"/>
      <c r="L21" s="1139"/>
    </row>
    <row r="22" spans="1:12" ht="15.75" customHeight="1">
      <c r="A22" s="1147" t="s">
        <v>704</v>
      </c>
      <c r="B22" s="1146" t="s">
        <v>124</v>
      </c>
      <c r="C22" s="1155">
        <v>42800</v>
      </c>
      <c r="D22" s="1208">
        <v>1.4603521222874301</v>
      </c>
      <c r="E22" s="1211"/>
      <c r="F22" s="1139"/>
      <c r="G22" s="1139"/>
      <c r="H22" s="1139"/>
      <c r="I22" s="1139"/>
      <c r="J22" s="1139"/>
      <c r="K22" s="1139"/>
      <c r="L22" s="1139"/>
    </row>
    <row r="23" spans="1:12" ht="15.75" customHeight="1">
      <c r="A23" s="1147" t="s">
        <v>592</v>
      </c>
      <c r="B23" s="1146" t="s">
        <v>124</v>
      </c>
      <c r="C23" s="1155">
        <v>42959</v>
      </c>
      <c r="D23" s="1208">
        <v>1.4657772621809744</v>
      </c>
      <c r="E23" s="1211"/>
      <c r="F23" s="1139"/>
      <c r="G23" s="1139"/>
      <c r="H23" s="1139"/>
      <c r="I23" s="1139"/>
      <c r="J23" s="1139"/>
      <c r="K23" s="1139"/>
      <c r="L23" s="1139"/>
    </row>
    <row r="24" spans="1:12" ht="15.75" customHeight="1">
      <c r="A24" s="1147" t="s">
        <v>130</v>
      </c>
      <c r="B24" s="1146" t="s">
        <v>124</v>
      </c>
      <c r="C24" s="1155">
        <v>42822</v>
      </c>
      <c r="D24" s="1208">
        <v>1.4611027705745872</v>
      </c>
      <c r="E24" s="1211"/>
      <c r="F24" s="1139"/>
      <c r="G24" s="1139"/>
      <c r="H24" s="1139"/>
      <c r="I24" s="1139"/>
      <c r="J24" s="1139"/>
      <c r="K24" s="1139"/>
      <c r="L24" s="1139"/>
    </row>
    <row r="25" spans="1:12" ht="15.75" customHeight="1">
      <c r="A25" s="1147" t="s">
        <v>129</v>
      </c>
      <c r="B25" s="1146" t="s">
        <v>124</v>
      </c>
      <c r="C25" s="1155">
        <v>40343</v>
      </c>
      <c r="D25" s="1208">
        <v>1.3765183567626587</v>
      </c>
      <c r="E25" s="1211"/>
      <c r="F25" s="1139"/>
      <c r="G25" s="1139"/>
      <c r="H25" s="1139"/>
      <c r="I25" s="1139"/>
      <c r="J25" s="1139"/>
      <c r="K25" s="1139"/>
      <c r="L25" s="1139"/>
    </row>
    <row r="26" spans="1:12" ht="15.75" customHeight="1">
      <c r="A26" s="1147" t="s">
        <v>60</v>
      </c>
      <c r="B26" s="1146" t="s">
        <v>124</v>
      </c>
      <c r="C26" s="1155">
        <v>31452</v>
      </c>
      <c r="D26" s="1208">
        <v>1.0731540876211274</v>
      </c>
      <c r="E26" s="1211"/>
      <c r="F26" s="1139"/>
      <c r="G26" s="1139"/>
      <c r="H26" s="1139"/>
      <c r="I26" s="1139"/>
      <c r="J26" s="1139"/>
      <c r="K26" s="1139"/>
      <c r="L26" s="1139"/>
    </row>
    <row r="27" spans="1:12" ht="15.75" customHeight="1">
      <c r="A27" s="1147" t="s">
        <v>61</v>
      </c>
      <c r="B27" s="1146" t="s">
        <v>124</v>
      </c>
      <c r="C27" s="1155">
        <v>45990</v>
      </c>
      <c r="D27" s="1208">
        <v>1.5691961239252081</v>
      </c>
      <c r="E27" s="1211"/>
      <c r="F27" s="1139"/>
      <c r="G27" s="1139"/>
      <c r="H27" s="1139"/>
      <c r="I27" s="1139"/>
      <c r="J27" s="1139"/>
      <c r="K27" s="1139"/>
      <c r="L27" s="1139"/>
    </row>
    <row r="28" spans="1:12" ht="15.75" customHeight="1">
      <c r="A28" s="1147" t="s">
        <v>62</v>
      </c>
      <c r="B28" s="1146" t="s">
        <v>124</v>
      </c>
      <c r="C28" s="1218">
        <v>46114.062564809276</v>
      </c>
      <c r="D28" s="1219">
        <v>1.5734291853694991</v>
      </c>
      <c r="E28" s="1211"/>
      <c r="F28" s="1139"/>
      <c r="G28" s="1139"/>
      <c r="H28" s="1139"/>
      <c r="I28" s="1139"/>
      <c r="J28" s="1139"/>
      <c r="K28" s="1139"/>
      <c r="L28" s="1139"/>
    </row>
    <row r="29" spans="1:12" ht="15.75" customHeight="1">
      <c r="A29" s="1220" t="s">
        <v>59</v>
      </c>
      <c r="B29" s="1221" t="s">
        <v>124</v>
      </c>
      <c r="C29" s="1157">
        <v>39501</v>
      </c>
      <c r="D29" s="1217">
        <v>1.3477889995905554</v>
      </c>
      <c r="E29" s="1222"/>
      <c r="F29" s="1139"/>
      <c r="G29" s="1144"/>
      <c r="H29" s="1141"/>
      <c r="I29" s="1141"/>
      <c r="J29" s="1142"/>
      <c r="K29" s="1145"/>
      <c r="L29" s="1143"/>
    </row>
    <row r="30" spans="1:12" ht="27" customHeight="1">
      <c r="A30" s="1309" t="s">
        <v>122</v>
      </c>
      <c r="B30" s="1146"/>
      <c r="C30" s="1248"/>
      <c r="D30" s="1249"/>
      <c r="E30" s="1222"/>
      <c r="F30" s="1139"/>
      <c r="G30" s="1144"/>
      <c r="H30" s="1141"/>
      <c r="I30" s="1141"/>
      <c r="J30" s="1142"/>
      <c r="K30" s="1145"/>
      <c r="L30" s="1143"/>
    </row>
    <row r="31" spans="1:12" ht="15.75" customHeight="1">
      <c r="A31" s="1245" t="s">
        <v>725</v>
      </c>
      <c r="B31" s="1146"/>
      <c r="C31" s="1248"/>
      <c r="D31" s="1249"/>
      <c r="E31" s="1222"/>
      <c r="F31" s="1139"/>
      <c r="G31" s="1144"/>
      <c r="H31" s="1141"/>
      <c r="I31" s="1141"/>
      <c r="J31" s="1142"/>
      <c r="K31" s="1145"/>
      <c r="L31" s="1143"/>
    </row>
    <row r="32" spans="1:12" ht="15.75" customHeight="1">
      <c r="B32" s="1146"/>
      <c r="C32" s="1248"/>
      <c r="D32" s="1249"/>
      <c r="E32" s="1222"/>
      <c r="F32" s="1139"/>
      <c r="G32" s="1144"/>
      <c r="H32" s="1141"/>
      <c r="I32" s="1141"/>
      <c r="J32" s="1142"/>
      <c r="K32" s="1145"/>
      <c r="L32" s="1143"/>
    </row>
    <row r="33" spans="1:12" ht="15.75" customHeight="1">
      <c r="A33" s="1250" t="s">
        <v>805</v>
      </c>
      <c r="B33" s="1251"/>
      <c r="C33" s="1251"/>
      <c r="D33" s="1251"/>
      <c r="E33" s="1222"/>
      <c r="F33" s="1139"/>
      <c r="G33" s="1144"/>
      <c r="H33" s="1141"/>
      <c r="I33" s="1141"/>
      <c r="J33" s="1142"/>
      <c r="K33" s="1145"/>
      <c r="L33" s="1143"/>
    </row>
    <row r="34" spans="1:12" ht="15.75" customHeight="1">
      <c r="A34" s="1250"/>
      <c r="B34" s="1252"/>
      <c r="C34" s="1252"/>
      <c r="D34" s="1252"/>
      <c r="E34" s="1222"/>
      <c r="F34" s="1139"/>
      <c r="G34" s="1144"/>
      <c r="H34" s="1141"/>
      <c r="I34" s="1141"/>
      <c r="J34" s="1142"/>
      <c r="K34" s="1145"/>
      <c r="L34" s="1143"/>
    </row>
    <row r="35" spans="1:12" ht="15.75" customHeight="1">
      <c r="A35" s="1253" t="s">
        <v>7</v>
      </c>
      <c r="B35" s="1253" t="s">
        <v>718</v>
      </c>
      <c r="C35" s="1254" t="s">
        <v>720</v>
      </c>
      <c r="D35" s="1254" t="s">
        <v>137</v>
      </c>
      <c r="E35" s="1222"/>
      <c r="F35" s="1139"/>
      <c r="G35" s="1144"/>
      <c r="H35" s="1141"/>
      <c r="I35" s="1141"/>
      <c r="J35" s="1142"/>
      <c r="K35" s="1145"/>
      <c r="L35" s="1143"/>
    </row>
    <row r="36" spans="1:12" ht="15.75" customHeight="1">
      <c r="A36" s="1210" t="s">
        <v>705</v>
      </c>
      <c r="B36" s="1146" t="s">
        <v>126</v>
      </c>
      <c r="C36" s="1155">
        <v>15993.567540821376</v>
      </c>
      <c r="D36" s="1208">
        <v>0.54570654909312732</v>
      </c>
      <c r="E36" s="1211"/>
      <c r="F36" s="1139"/>
      <c r="G36" s="1139"/>
      <c r="H36" s="1139"/>
      <c r="I36" s="1139"/>
      <c r="J36" s="1139"/>
      <c r="K36" s="1139"/>
      <c r="L36" s="1139"/>
    </row>
    <row r="37" spans="1:12" ht="15.75" customHeight="1">
      <c r="A37" s="1210" t="s">
        <v>706</v>
      </c>
      <c r="B37" s="1146" t="s">
        <v>126</v>
      </c>
      <c r="C37" s="1155">
        <v>4187</v>
      </c>
      <c r="D37" s="1208">
        <v>0.14286201719666985</v>
      </c>
      <c r="E37" s="1211"/>
      <c r="F37" s="1139"/>
      <c r="G37" s="1139"/>
      <c r="H37" s="1139"/>
      <c r="I37" s="1139"/>
      <c r="J37" s="1139"/>
      <c r="K37" s="1139"/>
      <c r="L37" s="1139"/>
    </row>
    <row r="38" spans="1:12" ht="15.75" customHeight="1">
      <c r="A38" s="1210" t="s">
        <v>707</v>
      </c>
      <c r="B38" s="1146" t="s">
        <v>126</v>
      </c>
      <c r="C38" s="1155">
        <v>35182</v>
      </c>
      <c r="D38" s="1208">
        <v>1.2004230926709432</v>
      </c>
      <c r="E38" s="1211"/>
      <c r="F38" s="1139"/>
      <c r="G38" s="1139"/>
      <c r="H38" s="1139"/>
      <c r="I38" s="1139"/>
      <c r="J38" s="1139"/>
      <c r="K38" s="1139"/>
      <c r="L38" s="1139"/>
    </row>
    <row r="39" spans="1:12" ht="15.75" customHeight="1">
      <c r="A39" s="1150" t="s">
        <v>708</v>
      </c>
      <c r="B39" s="1151" t="s">
        <v>126</v>
      </c>
      <c r="C39" s="1152">
        <v>40300</v>
      </c>
      <c r="D39" s="1223">
        <v>1.3750511805650334</v>
      </c>
      <c r="E39" s="1211"/>
      <c r="F39" s="1139"/>
      <c r="G39" s="1139"/>
      <c r="H39" s="1139"/>
      <c r="I39" s="1139"/>
      <c r="J39" s="1139"/>
      <c r="K39" s="1139"/>
      <c r="L39" s="1139"/>
    </row>
    <row r="40" spans="1:12" ht="15.75" customHeight="1">
      <c r="A40" s="1224" t="s">
        <v>714</v>
      </c>
      <c r="B40" s="1151" t="s">
        <v>124</v>
      </c>
      <c r="C40" s="1225">
        <v>119988</v>
      </c>
      <c r="D40" s="1223">
        <v>4.0940357581547699</v>
      </c>
      <c r="E40" s="1211"/>
      <c r="F40" s="1139"/>
      <c r="G40" s="1139"/>
      <c r="H40" s="1139"/>
      <c r="I40" s="1139"/>
      <c r="J40" s="1139"/>
      <c r="K40" s="1139"/>
      <c r="L40" s="1139"/>
    </row>
    <row r="41" spans="1:12" ht="15.75" customHeight="1">
      <c r="A41" s="1226" t="s">
        <v>709</v>
      </c>
      <c r="B41" s="1221" t="s">
        <v>126</v>
      </c>
      <c r="C41" s="1155">
        <v>17729</v>
      </c>
      <c r="D41" s="1217">
        <v>0.60492015831854784</v>
      </c>
      <c r="E41" s="1227"/>
    </row>
    <row r="42" spans="1:12" ht="15.75" customHeight="1">
      <c r="A42" s="1147" t="s">
        <v>28</v>
      </c>
      <c r="B42" s="1146" t="s">
        <v>124</v>
      </c>
      <c r="C42" s="1156">
        <v>14315</v>
      </c>
      <c r="D42" s="1208">
        <v>0.48843319230244303</v>
      </c>
      <c r="E42" s="1227"/>
    </row>
    <row r="43" spans="1:12" ht="15.75" customHeight="1">
      <c r="A43" s="1150" t="s">
        <v>128</v>
      </c>
      <c r="B43" s="1151" t="s">
        <v>124</v>
      </c>
      <c r="C43" s="1152">
        <v>14235</v>
      </c>
      <c r="D43" s="1214">
        <v>0.48570356216732635</v>
      </c>
      <c r="E43" s="1227"/>
    </row>
    <row r="44" spans="1:12" ht="15.75" customHeight="1">
      <c r="A44" s="1147" t="s">
        <v>127</v>
      </c>
      <c r="B44" s="1146" t="s">
        <v>126</v>
      </c>
      <c r="C44" s="1155">
        <v>35888</v>
      </c>
      <c r="D44" s="1208">
        <v>1.2245120786133479</v>
      </c>
      <c r="E44" s="1227"/>
    </row>
    <row r="45" spans="1:12" ht="15.75" customHeight="1">
      <c r="A45" s="1220" t="s">
        <v>125</v>
      </c>
      <c r="B45" s="1228" t="s">
        <v>124</v>
      </c>
      <c r="C45" s="1157">
        <v>37100</v>
      </c>
      <c r="D45" s="1229">
        <v>1.2658659751603658</v>
      </c>
      <c r="E45" s="1227"/>
    </row>
    <row r="46" spans="1:12" ht="15.75" customHeight="1">
      <c r="A46" s="1147" t="s">
        <v>710</v>
      </c>
      <c r="B46" s="1146" t="s">
        <v>123</v>
      </c>
      <c r="C46" s="1155">
        <v>3600</v>
      </c>
      <c r="D46" s="1208">
        <v>0.12283335608025113</v>
      </c>
      <c r="E46" s="1227"/>
    </row>
    <row r="47" spans="1:12" ht="15.75" customHeight="1">
      <c r="A47" s="1220" t="s">
        <v>30</v>
      </c>
      <c r="B47" s="1221" t="s">
        <v>123</v>
      </c>
      <c r="C47" s="1157">
        <v>10909</v>
      </c>
      <c r="D47" s="1217">
        <v>0.37221918929984987</v>
      </c>
      <c r="E47" s="1227"/>
    </row>
    <row r="48" spans="1:12" ht="15.75" customHeight="1">
      <c r="A48" s="1230" t="s">
        <v>122</v>
      </c>
      <c r="B48" s="1231"/>
      <c r="C48" s="1232"/>
      <c r="D48" s="1233"/>
      <c r="E48" s="1227"/>
    </row>
    <row r="49" spans="1:5" ht="15.75" customHeight="1">
      <c r="A49" s="1230"/>
      <c r="B49" s="1231"/>
      <c r="C49" s="1234"/>
      <c r="D49" s="1235"/>
      <c r="E49" s="1227"/>
    </row>
    <row r="50" spans="1:5" ht="15.75" customHeight="1">
      <c r="A50" s="1236" t="s">
        <v>711</v>
      </c>
      <c r="B50" s="1231"/>
      <c r="C50" s="1234"/>
      <c r="D50" s="1235"/>
      <c r="E50" s="1227"/>
    </row>
    <row r="51" spans="1:5" ht="15.75" customHeight="1">
      <c r="A51" s="1237" t="s">
        <v>712</v>
      </c>
      <c r="B51" s="1222"/>
      <c r="C51" s="1222"/>
      <c r="D51" s="1235"/>
      <c r="E51" s="1227"/>
    </row>
    <row r="52" spans="1:5" ht="15.75" customHeight="1">
      <c r="A52" s="1238" t="s">
        <v>713</v>
      </c>
      <c r="B52" s="1222"/>
      <c r="C52" s="1222"/>
      <c r="D52" s="1235"/>
      <c r="E52" s="1227"/>
    </row>
    <row r="53" spans="1:5" ht="15.75" customHeight="1">
      <c r="A53" s="1239" t="s">
        <v>806</v>
      </c>
      <c r="B53" s="1240"/>
      <c r="C53" s="1240"/>
      <c r="D53" s="1241"/>
      <c r="E53" s="1227"/>
    </row>
    <row r="54" spans="1:5" ht="15.75" customHeight="1">
      <c r="A54" s="1211"/>
      <c r="B54" s="1211"/>
      <c r="C54" s="1211"/>
      <c r="D54" s="1211"/>
      <c r="E54" s="1227"/>
    </row>
    <row r="55" spans="1:5" ht="15.75" customHeight="1">
      <c r="A55" s="1242" t="s">
        <v>121</v>
      </c>
      <c r="B55" s="1211"/>
      <c r="C55" s="1211"/>
      <c r="D55" s="1211"/>
      <c r="E55" s="1227"/>
    </row>
    <row r="56" spans="1:5" ht="15.75" customHeight="1">
      <c r="A56" s="1255" t="s">
        <v>722</v>
      </c>
      <c r="B56" s="1243"/>
      <c r="C56" s="1256">
        <f>'EB-2'!AE36/1000</f>
        <v>3.0964903382289988</v>
      </c>
      <c r="D56" s="1209" t="s">
        <v>721</v>
      </c>
      <c r="E56" s="1227"/>
    </row>
    <row r="57" spans="1:5" ht="15.75" customHeight="1">
      <c r="A57" s="1255" t="s">
        <v>723</v>
      </c>
      <c r="B57" s="1243"/>
      <c r="C57" s="1256">
        <v>115.11445740173318</v>
      </c>
      <c r="D57" s="1257" t="s">
        <v>724</v>
      </c>
      <c r="E57" s="1227"/>
    </row>
    <row r="58" spans="1:5" ht="15.75" customHeight="1">
      <c r="A58" s="1222"/>
      <c r="B58" s="1211"/>
      <c r="C58" s="1244"/>
      <c r="D58" s="1211"/>
      <c r="E58" s="1227"/>
    </row>
  </sheetData>
  <mergeCells count="1">
    <mergeCell ref="A1:D1"/>
  </mergeCells>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29">
    <tabColor theme="5" tint="0.39997558519241921"/>
  </sheetPr>
  <dimension ref="A1:AA54"/>
  <sheetViews>
    <sheetView view="pageBreakPreview" zoomScaleNormal="100" zoomScaleSheetLayoutView="100" workbookViewId="0"/>
  </sheetViews>
  <sheetFormatPr baseColWidth="10" defaultColWidth="11.453125" defaultRowHeight="15.75" customHeight="1"/>
  <cols>
    <col min="1" max="1" width="7.1796875" style="23" customWidth="1"/>
    <col min="2" max="8" width="17.1796875" style="23" customWidth="1"/>
    <col min="9" max="9" width="11.453125" style="23" customWidth="1"/>
    <col min="10" max="10" width="40.26953125" style="23" customWidth="1"/>
    <col min="11" max="16384" width="11.453125" style="23"/>
  </cols>
  <sheetData>
    <row r="1" spans="1:27" ht="15.75" customHeight="1">
      <c r="A1" s="413" t="s">
        <v>760</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row>
    <row r="2" spans="1:27" ht="15.75" customHeight="1">
      <c r="A2" s="329"/>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row>
    <row r="3" spans="1:27" ht="40.15" customHeight="1">
      <c r="A3" s="345"/>
      <c r="B3" s="552" t="s">
        <v>450</v>
      </c>
      <c r="C3" s="552" t="s">
        <v>451</v>
      </c>
      <c r="D3" s="552" t="s">
        <v>452</v>
      </c>
      <c r="E3" s="552" t="s">
        <v>276</v>
      </c>
      <c r="F3" s="552" t="s">
        <v>453</v>
      </c>
      <c r="G3" s="552" t="s">
        <v>454</v>
      </c>
      <c r="H3" s="339" t="s">
        <v>455</v>
      </c>
      <c r="I3" s="464"/>
      <c r="J3" s="329"/>
      <c r="K3" s="329"/>
      <c r="L3" s="329"/>
      <c r="M3" s="329"/>
      <c r="N3" s="329"/>
      <c r="O3" s="329"/>
      <c r="P3" s="329"/>
      <c r="Q3" s="329"/>
      <c r="R3" s="329"/>
      <c r="S3" s="329"/>
      <c r="T3" s="329"/>
      <c r="U3" s="329"/>
      <c r="V3" s="329"/>
      <c r="W3" s="329"/>
      <c r="X3" s="329"/>
      <c r="Y3" s="329"/>
      <c r="Z3" s="329"/>
      <c r="AA3" s="329"/>
    </row>
    <row r="4" spans="1:27" ht="15.5">
      <c r="A4" s="347"/>
      <c r="B4" s="320" t="s">
        <v>548</v>
      </c>
      <c r="C4" s="349"/>
      <c r="D4" s="339" t="s">
        <v>81</v>
      </c>
      <c r="E4" s="339" t="s">
        <v>77</v>
      </c>
      <c r="F4" s="320" t="s">
        <v>80</v>
      </c>
      <c r="G4" s="274"/>
      <c r="H4" s="274"/>
      <c r="I4" s="329"/>
      <c r="J4" s="329"/>
      <c r="K4" s="329"/>
      <c r="L4" s="329"/>
      <c r="M4" s="329"/>
      <c r="N4" s="329"/>
      <c r="O4" s="329"/>
      <c r="P4" s="329"/>
      <c r="Q4" s="329"/>
      <c r="R4" s="329"/>
      <c r="S4" s="329"/>
      <c r="T4" s="329"/>
      <c r="U4" s="329"/>
      <c r="V4" s="329"/>
      <c r="W4" s="329"/>
      <c r="X4" s="329"/>
      <c r="Y4" s="329"/>
      <c r="Z4" s="329"/>
      <c r="AA4" s="329"/>
    </row>
    <row r="5" spans="1:27" ht="15.75" customHeight="1">
      <c r="A5" s="85">
        <v>1976</v>
      </c>
      <c r="B5" s="310">
        <v>430</v>
      </c>
      <c r="C5" s="304">
        <v>76</v>
      </c>
      <c r="D5" s="90">
        <v>22.2</v>
      </c>
      <c r="E5" s="88">
        <v>39412.800000000003</v>
      </c>
      <c r="F5" s="328">
        <v>10.9</v>
      </c>
      <c r="G5" s="328">
        <v>1.93</v>
      </c>
      <c r="H5" s="88">
        <v>563</v>
      </c>
      <c r="I5" s="329"/>
      <c r="J5" s="329"/>
      <c r="K5" s="329"/>
      <c r="L5" s="329"/>
      <c r="M5" s="329"/>
      <c r="N5" s="329"/>
      <c r="O5" s="329"/>
      <c r="P5" s="329"/>
      <c r="Q5" s="329"/>
      <c r="R5" s="329"/>
      <c r="S5" s="329"/>
      <c r="T5" s="329"/>
      <c r="U5" s="329"/>
      <c r="V5" s="329"/>
      <c r="W5" s="329"/>
      <c r="X5" s="329"/>
      <c r="Y5" s="329"/>
      <c r="Z5" s="329"/>
      <c r="AA5" s="329"/>
    </row>
    <row r="6" spans="1:27" ht="15.75" customHeight="1">
      <c r="A6" s="85">
        <v>1981</v>
      </c>
      <c r="B6" s="311">
        <v>270</v>
      </c>
      <c r="C6" s="88">
        <v>70</v>
      </c>
      <c r="D6" s="90">
        <v>18.600000000000001</v>
      </c>
      <c r="E6" s="88">
        <v>40399.4</v>
      </c>
      <c r="F6" s="328">
        <v>6.7</v>
      </c>
      <c r="G6" s="328">
        <v>1.73</v>
      </c>
      <c r="H6" s="88">
        <v>460</v>
      </c>
      <c r="I6" s="329"/>
      <c r="J6" s="329"/>
      <c r="K6" s="329"/>
      <c r="L6" s="329"/>
      <c r="M6" s="329"/>
      <c r="N6" s="329"/>
      <c r="O6" s="329"/>
      <c r="P6" s="329"/>
      <c r="Q6" s="329"/>
      <c r="R6" s="329"/>
      <c r="S6" s="329"/>
      <c r="T6" s="329"/>
      <c r="U6" s="329"/>
      <c r="V6" s="329"/>
      <c r="W6" s="329"/>
      <c r="X6" s="329"/>
      <c r="Y6" s="329"/>
      <c r="Z6" s="329"/>
      <c r="AA6" s="329"/>
    </row>
    <row r="7" spans="1:27" ht="15.75" customHeight="1">
      <c r="A7" s="85">
        <v>1983</v>
      </c>
      <c r="B7" s="311">
        <v>105</v>
      </c>
      <c r="C7" s="88">
        <v>65</v>
      </c>
      <c r="D7" s="90">
        <v>14.3</v>
      </c>
      <c r="E7" s="88">
        <v>46987.199999999997</v>
      </c>
      <c r="F7" s="328">
        <v>2.2000000000000002</v>
      </c>
      <c r="G7" s="328">
        <v>1.38</v>
      </c>
      <c r="H7" s="88">
        <v>304</v>
      </c>
      <c r="I7" s="329"/>
      <c r="J7" s="329"/>
      <c r="K7" s="329"/>
      <c r="L7" s="329"/>
      <c r="M7" s="329"/>
      <c r="N7" s="329"/>
      <c r="O7" s="329"/>
      <c r="P7" s="329"/>
      <c r="Q7" s="329"/>
      <c r="R7" s="329"/>
      <c r="S7" s="329"/>
      <c r="T7" s="329"/>
      <c r="U7" s="329"/>
      <c r="V7" s="329"/>
      <c r="W7" s="329"/>
      <c r="X7" s="329"/>
      <c r="Y7" s="329"/>
      <c r="Z7" s="329"/>
      <c r="AA7" s="329"/>
    </row>
    <row r="8" spans="1:27" ht="15.75" customHeight="1">
      <c r="A8" s="85">
        <v>1985</v>
      </c>
      <c r="B8" s="311">
        <v>81</v>
      </c>
      <c r="C8" s="88">
        <v>51</v>
      </c>
      <c r="D8" s="90">
        <v>13.4</v>
      </c>
      <c r="E8" s="88">
        <v>63779</v>
      </c>
      <c r="F8" s="328">
        <v>1.3</v>
      </c>
      <c r="G8" s="328">
        <v>0.8</v>
      </c>
      <c r="H8" s="88">
        <v>211</v>
      </c>
      <c r="I8" s="329"/>
      <c r="J8" s="329"/>
      <c r="K8" s="329"/>
      <c r="L8" s="329"/>
      <c r="M8" s="329"/>
      <c r="N8" s="329"/>
      <c r="O8" s="329"/>
      <c r="P8" s="329"/>
      <c r="Q8" s="329"/>
      <c r="R8" s="329"/>
      <c r="S8" s="329"/>
      <c r="T8" s="329"/>
      <c r="U8" s="329"/>
      <c r="V8" s="329"/>
      <c r="W8" s="329"/>
      <c r="X8" s="329"/>
      <c r="Y8" s="329"/>
      <c r="Z8" s="329"/>
      <c r="AA8" s="329"/>
    </row>
    <row r="9" spans="1:27" ht="15.75" customHeight="1">
      <c r="A9" s="85">
        <v>1987</v>
      </c>
      <c r="B9" s="311">
        <v>54</v>
      </c>
      <c r="C9" s="88">
        <v>42</v>
      </c>
      <c r="D9" s="90">
        <v>13.6</v>
      </c>
      <c r="E9" s="88">
        <v>62464.3</v>
      </c>
      <c r="F9" s="328">
        <v>0.9</v>
      </c>
      <c r="G9" s="328">
        <v>0.67</v>
      </c>
      <c r="H9" s="88">
        <v>218</v>
      </c>
      <c r="I9" s="329"/>
      <c r="J9" s="329"/>
      <c r="K9" s="329"/>
      <c r="L9" s="329"/>
      <c r="M9" s="329"/>
      <c r="N9" s="329"/>
      <c r="O9" s="329"/>
      <c r="P9" s="329"/>
      <c r="Q9" s="329"/>
      <c r="R9" s="329"/>
      <c r="S9" s="329"/>
      <c r="T9" s="329"/>
      <c r="U9" s="329"/>
      <c r="V9" s="329"/>
      <c r="W9" s="329"/>
      <c r="X9" s="329"/>
      <c r="Y9" s="329"/>
      <c r="Z9" s="329"/>
      <c r="AA9" s="329"/>
    </row>
    <row r="10" spans="1:27" ht="15.75" customHeight="1">
      <c r="A10" s="85">
        <v>1989</v>
      </c>
      <c r="B10" s="311">
        <v>22</v>
      </c>
      <c r="C10" s="88">
        <v>26</v>
      </c>
      <c r="D10" s="90">
        <v>12.1</v>
      </c>
      <c r="E10" s="88">
        <v>68915.8</v>
      </c>
      <c r="F10" s="328">
        <v>0.32</v>
      </c>
      <c r="G10" s="328">
        <v>0.38</v>
      </c>
      <c r="H10" s="88">
        <v>176</v>
      </c>
      <c r="I10" s="329"/>
      <c r="J10" s="329"/>
      <c r="K10" s="329"/>
      <c r="L10" s="329"/>
      <c r="M10" s="329"/>
      <c r="N10" s="329"/>
      <c r="O10" s="329"/>
      <c r="P10" s="329"/>
      <c r="Q10" s="329"/>
      <c r="R10" s="329"/>
      <c r="S10" s="329"/>
      <c r="T10" s="329"/>
      <c r="U10" s="329"/>
      <c r="V10" s="329"/>
      <c r="W10" s="329"/>
      <c r="X10" s="329"/>
      <c r="Y10" s="329"/>
      <c r="Z10" s="329"/>
      <c r="AA10" s="329"/>
    </row>
    <row r="11" spans="1:27" ht="15.75" customHeight="1">
      <c r="A11" s="309">
        <v>1990</v>
      </c>
      <c r="B11" s="88">
        <v>21</v>
      </c>
      <c r="C11" s="308">
        <v>21</v>
      </c>
      <c r="D11" s="90">
        <v>14.8</v>
      </c>
      <c r="E11" s="88">
        <v>71054</v>
      </c>
      <c r="F11" s="328">
        <v>0.3</v>
      </c>
      <c r="G11" s="328">
        <v>0.3</v>
      </c>
      <c r="H11" s="88">
        <v>209</v>
      </c>
      <c r="I11" s="329"/>
      <c r="J11" s="329"/>
      <c r="K11" s="329"/>
      <c r="L11" s="329"/>
      <c r="M11" s="329"/>
      <c r="N11" s="329"/>
      <c r="O11" s="329"/>
      <c r="P11" s="329"/>
      <c r="Q11" s="329"/>
      <c r="R11" s="329"/>
      <c r="S11" s="329"/>
      <c r="T11" s="329"/>
      <c r="U11" s="329"/>
      <c r="V11" s="329"/>
      <c r="W11" s="329"/>
      <c r="X11" s="329"/>
      <c r="Y11" s="329"/>
      <c r="Z11" s="329"/>
      <c r="AA11" s="329"/>
    </row>
    <row r="12" spans="1:27" ht="15.75" customHeight="1">
      <c r="A12" s="309">
        <v>1991</v>
      </c>
      <c r="B12" s="88">
        <v>23</v>
      </c>
      <c r="C12" s="88">
        <v>19</v>
      </c>
      <c r="D12" s="90">
        <v>15.2</v>
      </c>
      <c r="E12" s="88">
        <v>73945</v>
      </c>
      <c r="F12" s="328">
        <v>0.31</v>
      </c>
      <c r="G12" s="328">
        <v>0.26</v>
      </c>
      <c r="H12" s="88">
        <v>209</v>
      </c>
      <c r="I12" s="329"/>
      <c r="J12" s="329"/>
      <c r="K12" s="329"/>
      <c r="L12" s="329"/>
      <c r="M12" s="329"/>
      <c r="N12" s="329"/>
      <c r="O12" s="329"/>
      <c r="P12" s="329"/>
      <c r="Q12" s="329"/>
      <c r="R12" s="329"/>
      <c r="S12" s="329"/>
      <c r="T12" s="329"/>
      <c r="U12" s="329"/>
      <c r="V12" s="329"/>
      <c r="W12" s="329"/>
      <c r="X12" s="329"/>
      <c r="Y12" s="329"/>
      <c r="Z12" s="329"/>
      <c r="AA12" s="329"/>
    </row>
    <row r="13" spans="1:27" ht="15.75" customHeight="1">
      <c r="A13" s="309">
        <v>1992</v>
      </c>
      <c r="B13" s="88">
        <v>18</v>
      </c>
      <c r="C13" s="88">
        <v>16</v>
      </c>
      <c r="D13" s="90">
        <v>13.4</v>
      </c>
      <c r="E13" s="88">
        <v>72902</v>
      </c>
      <c r="F13" s="328">
        <v>0.25</v>
      </c>
      <c r="G13" s="328">
        <v>0.22</v>
      </c>
      <c r="H13" s="88">
        <v>184</v>
      </c>
      <c r="I13" s="329"/>
      <c r="J13" s="329"/>
      <c r="K13" s="329"/>
      <c r="L13" s="329"/>
      <c r="M13" s="329"/>
      <c r="N13" s="329"/>
      <c r="O13" s="329"/>
      <c r="P13" s="329"/>
      <c r="Q13" s="329"/>
      <c r="R13" s="329"/>
      <c r="S13" s="329"/>
      <c r="T13" s="329"/>
      <c r="U13" s="329"/>
      <c r="V13" s="329"/>
      <c r="W13" s="329"/>
      <c r="X13" s="329"/>
      <c r="Y13" s="329"/>
      <c r="Z13" s="329"/>
      <c r="AA13" s="329"/>
    </row>
    <row r="14" spans="1:27" ht="15.75" customHeight="1">
      <c r="A14" s="309">
        <v>1993</v>
      </c>
      <c r="B14" s="88">
        <v>11</v>
      </c>
      <c r="C14" s="88">
        <v>12</v>
      </c>
      <c r="D14" s="90">
        <v>13.3</v>
      </c>
      <c r="E14" s="88">
        <v>70443</v>
      </c>
      <c r="F14" s="328">
        <v>0.16</v>
      </c>
      <c r="G14" s="328">
        <v>0.17</v>
      </c>
      <c r="H14" s="88">
        <v>189</v>
      </c>
      <c r="I14" s="329"/>
      <c r="J14" s="329"/>
      <c r="K14" s="329"/>
      <c r="L14" s="329"/>
      <c r="M14" s="329"/>
      <c r="N14" s="329"/>
      <c r="O14" s="329"/>
      <c r="P14" s="329"/>
      <c r="Q14" s="329"/>
      <c r="R14" s="329"/>
      <c r="S14" s="329"/>
      <c r="T14" s="329"/>
      <c r="U14" s="329"/>
      <c r="V14" s="329"/>
      <c r="W14" s="329"/>
      <c r="X14" s="329"/>
      <c r="Y14" s="329"/>
      <c r="Z14" s="329"/>
      <c r="AA14" s="329"/>
    </row>
    <row r="15" spans="1:27" ht="15.75" customHeight="1">
      <c r="A15" s="309">
        <v>1994</v>
      </c>
      <c r="B15" s="88">
        <v>9</v>
      </c>
      <c r="C15" s="88">
        <v>12</v>
      </c>
      <c r="D15" s="90">
        <v>12.7</v>
      </c>
      <c r="E15" s="88">
        <v>72256</v>
      </c>
      <c r="F15" s="328">
        <v>0.12</v>
      </c>
      <c r="G15" s="328">
        <v>0.17</v>
      </c>
      <c r="H15" s="88">
        <v>176</v>
      </c>
      <c r="I15" s="329"/>
      <c r="J15" s="329"/>
      <c r="K15" s="329"/>
      <c r="L15" s="329"/>
      <c r="M15" s="329"/>
      <c r="N15" s="329"/>
      <c r="O15" s="329"/>
      <c r="P15" s="329"/>
      <c r="Q15" s="329"/>
      <c r="R15" s="329"/>
      <c r="S15" s="329"/>
      <c r="T15" s="329"/>
      <c r="U15" s="329"/>
      <c r="V15" s="329"/>
      <c r="W15" s="329"/>
      <c r="X15" s="329"/>
      <c r="Y15" s="329"/>
      <c r="Z15" s="329"/>
      <c r="AA15" s="329"/>
    </row>
    <row r="16" spans="1:27" ht="15.75" customHeight="1">
      <c r="A16" s="309">
        <v>1995</v>
      </c>
      <c r="B16" s="88">
        <v>7</v>
      </c>
      <c r="C16" s="88">
        <v>11</v>
      </c>
      <c r="D16" s="90">
        <v>12.4</v>
      </c>
      <c r="E16" s="88">
        <v>75907</v>
      </c>
      <c r="F16" s="328">
        <v>0.09</v>
      </c>
      <c r="G16" s="328">
        <v>0.14000000000000001</v>
      </c>
      <c r="H16" s="88">
        <v>163</v>
      </c>
      <c r="I16" s="329"/>
      <c r="J16" s="329"/>
      <c r="K16" s="329"/>
      <c r="L16" s="329"/>
      <c r="M16" s="329"/>
      <c r="N16" s="329"/>
      <c r="O16" s="329"/>
      <c r="P16" s="329"/>
      <c r="Q16" s="329"/>
      <c r="R16" s="329"/>
      <c r="S16" s="329"/>
      <c r="T16" s="329"/>
      <c r="U16" s="329"/>
      <c r="V16" s="329"/>
      <c r="W16" s="329"/>
      <c r="X16" s="329"/>
      <c r="Y16" s="329"/>
      <c r="Z16" s="329"/>
      <c r="AA16" s="329"/>
    </row>
    <row r="17" spans="1:27" ht="15.75" customHeight="1">
      <c r="A17" s="309">
        <v>1996</v>
      </c>
      <c r="B17" s="88">
        <v>7</v>
      </c>
      <c r="C17" s="88">
        <v>12</v>
      </c>
      <c r="D17" s="90">
        <v>13.6</v>
      </c>
      <c r="E17" s="88">
        <v>76326</v>
      </c>
      <c r="F17" s="328">
        <v>0.09</v>
      </c>
      <c r="G17" s="328">
        <v>0.16</v>
      </c>
      <c r="H17" s="88">
        <v>178</v>
      </c>
      <c r="I17" s="329"/>
      <c r="J17" s="329"/>
      <c r="K17" s="329"/>
      <c r="L17" s="329"/>
      <c r="M17" s="329"/>
      <c r="N17" s="329"/>
      <c r="O17" s="329"/>
      <c r="P17" s="329"/>
      <c r="Q17" s="329"/>
      <c r="R17" s="329"/>
      <c r="S17" s="329"/>
      <c r="T17" s="329"/>
      <c r="U17" s="329"/>
      <c r="V17" s="329"/>
      <c r="W17" s="329"/>
      <c r="X17" s="329"/>
      <c r="Y17" s="329"/>
      <c r="Z17" s="329"/>
      <c r="AA17" s="329"/>
    </row>
    <row r="18" spans="1:27" ht="15.75" customHeight="1">
      <c r="A18" s="309">
        <v>1997</v>
      </c>
      <c r="B18" s="88">
        <v>7</v>
      </c>
      <c r="C18" s="88">
        <v>10</v>
      </c>
      <c r="D18" s="90">
        <v>12.7</v>
      </c>
      <c r="E18" s="88">
        <v>76491</v>
      </c>
      <c r="F18" s="328">
        <v>9.1514034330836311E-2</v>
      </c>
      <c r="G18" s="328">
        <v>0.13073433475833759</v>
      </c>
      <c r="H18" s="88">
        <v>166.03260514308872</v>
      </c>
      <c r="I18" s="329"/>
      <c r="J18" s="329"/>
      <c r="K18" s="329"/>
      <c r="L18" s="329"/>
      <c r="M18" s="329"/>
      <c r="N18" s="329"/>
      <c r="O18" s="329"/>
      <c r="P18" s="329"/>
      <c r="Q18" s="329"/>
      <c r="R18" s="329"/>
      <c r="S18" s="329"/>
      <c r="T18" s="329"/>
      <c r="U18" s="329"/>
      <c r="V18" s="329"/>
      <c r="W18" s="329"/>
      <c r="X18" s="329"/>
      <c r="Y18" s="329"/>
      <c r="Z18" s="329"/>
      <c r="AA18" s="329"/>
    </row>
    <row r="19" spans="1:27" ht="15.75" customHeight="1">
      <c r="A19" s="309">
        <v>1998</v>
      </c>
      <c r="B19" s="88">
        <v>7</v>
      </c>
      <c r="C19" s="88">
        <v>10.5</v>
      </c>
      <c r="D19" s="90">
        <v>13.8</v>
      </c>
      <c r="E19" s="88">
        <v>78337</v>
      </c>
      <c r="F19" s="328">
        <v>0.09</v>
      </c>
      <c r="G19" s="328">
        <v>0.13</v>
      </c>
      <c r="H19" s="88">
        <v>176</v>
      </c>
      <c r="I19" s="329"/>
      <c r="J19" s="329"/>
      <c r="K19" s="329"/>
      <c r="L19" s="329"/>
      <c r="M19" s="329"/>
      <c r="N19" s="329"/>
      <c r="O19" s="329"/>
      <c r="P19" s="329"/>
      <c r="Q19" s="329"/>
      <c r="R19" s="329"/>
      <c r="S19" s="329"/>
      <c r="T19" s="329"/>
      <c r="U19" s="329"/>
      <c r="V19" s="329"/>
      <c r="W19" s="329"/>
      <c r="X19" s="329"/>
      <c r="Y19" s="329"/>
      <c r="Z19" s="329"/>
      <c r="AA19" s="329"/>
    </row>
    <row r="20" spans="1:27" ht="15.75" customHeight="1">
      <c r="A20" s="309">
        <v>1999</v>
      </c>
      <c r="B20" s="88">
        <v>6</v>
      </c>
      <c r="C20" s="88">
        <v>10</v>
      </c>
      <c r="D20" s="90">
        <v>12.6</v>
      </c>
      <c r="E20" s="88">
        <v>80305</v>
      </c>
      <c r="F20" s="328">
        <v>7.4715041501403734E-2</v>
      </c>
      <c r="G20" s="328">
        <v>0.12452506916900623</v>
      </c>
      <c r="H20" s="88">
        <v>156.90158715294785</v>
      </c>
      <c r="I20" s="329"/>
      <c r="J20" s="329"/>
      <c r="K20" s="329"/>
      <c r="L20" s="329"/>
      <c r="M20" s="329"/>
      <c r="N20" s="329"/>
      <c r="O20" s="329"/>
      <c r="P20" s="329"/>
      <c r="Q20" s="329"/>
      <c r="R20" s="329"/>
      <c r="S20" s="329"/>
      <c r="T20" s="329"/>
      <c r="U20" s="329"/>
      <c r="V20" s="329"/>
      <c r="W20" s="329"/>
      <c r="X20" s="329"/>
      <c r="Y20" s="329"/>
      <c r="Z20" s="329"/>
      <c r="AA20" s="329"/>
    </row>
    <row r="21" spans="1:27" ht="15.75" customHeight="1">
      <c r="A21" s="99" t="s">
        <v>160</v>
      </c>
      <c r="B21" s="88"/>
      <c r="C21" s="88"/>
      <c r="D21" s="90"/>
      <c r="E21" s="88"/>
      <c r="F21" s="328"/>
      <c r="G21" s="328"/>
      <c r="H21" s="88"/>
      <c r="I21" s="329"/>
      <c r="J21" s="329"/>
      <c r="K21" s="329"/>
      <c r="L21" s="329"/>
      <c r="M21" s="329"/>
      <c r="N21" s="329"/>
      <c r="O21" s="329"/>
      <c r="P21" s="329"/>
      <c r="Q21" s="329"/>
      <c r="R21" s="329"/>
      <c r="S21" s="329"/>
      <c r="T21" s="329"/>
      <c r="U21" s="329"/>
      <c r="V21" s="329"/>
      <c r="W21" s="329"/>
      <c r="X21" s="329"/>
      <c r="Y21" s="329"/>
      <c r="Z21" s="329"/>
      <c r="AA21" s="329"/>
    </row>
    <row r="22" spans="1:27" ht="15.75" customHeight="1">
      <c r="A22" s="105" t="s">
        <v>549</v>
      </c>
      <c r="B22" s="88"/>
      <c r="C22" s="88"/>
      <c r="D22" s="90"/>
      <c r="E22" s="88"/>
      <c r="F22" s="328"/>
      <c r="G22" s="328"/>
      <c r="H22" s="88"/>
      <c r="I22" s="329"/>
      <c r="J22" s="329"/>
      <c r="K22" s="329"/>
      <c r="L22" s="329"/>
      <c r="M22" s="329"/>
      <c r="N22" s="329"/>
      <c r="O22" s="329"/>
      <c r="P22" s="329"/>
      <c r="Q22" s="329"/>
      <c r="R22" s="329"/>
      <c r="S22" s="329"/>
      <c r="T22" s="329"/>
      <c r="U22" s="329"/>
      <c r="V22" s="329"/>
      <c r="W22" s="329"/>
      <c r="X22" s="329"/>
      <c r="Y22" s="329"/>
      <c r="Z22" s="329"/>
      <c r="AA22" s="329"/>
    </row>
    <row r="23" spans="1:27" ht="15.75" customHeight="1">
      <c r="A23" s="413" t="s">
        <v>760</v>
      </c>
      <c r="B23" s="329"/>
      <c r="C23" s="329"/>
      <c r="D23" s="329"/>
      <c r="E23" s="329"/>
      <c r="F23" s="329"/>
      <c r="G23" s="329"/>
      <c r="H23" s="329"/>
      <c r="I23" s="329"/>
      <c r="J23" s="329"/>
      <c r="K23" s="329"/>
      <c r="L23" s="329"/>
      <c r="M23" s="329"/>
      <c r="N23" s="329"/>
      <c r="O23" s="329"/>
      <c r="P23" s="329"/>
      <c r="Q23" s="329"/>
      <c r="R23" s="329"/>
      <c r="S23" s="329"/>
      <c r="T23" s="329"/>
      <c r="U23" s="329"/>
      <c r="V23" s="329"/>
      <c r="W23" s="329"/>
      <c r="X23" s="329"/>
      <c r="Y23" s="329"/>
      <c r="Z23" s="329"/>
      <c r="AA23" s="329"/>
    </row>
    <row r="24" spans="1:27" ht="15.75" customHeight="1">
      <c r="A24" s="329"/>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row>
    <row r="25" spans="1:27" ht="31.5" customHeight="1">
      <c r="A25" s="345"/>
      <c r="B25" s="643" t="s">
        <v>450</v>
      </c>
      <c r="C25" s="643" t="s">
        <v>451</v>
      </c>
      <c r="D25" s="643" t="s">
        <v>452</v>
      </c>
      <c r="E25" s="643" t="s">
        <v>276</v>
      </c>
      <c r="F25" s="643" t="s">
        <v>453</v>
      </c>
      <c r="G25" s="643" t="s">
        <v>454</v>
      </c>
      <c r="H25" s="644" t="s">
        <v>455</v>
      </c>
      <c r="I25" s="464"/>
      <c r="J25" s="329"/>
      <c r="K25" s="329"/>
      <c r="L25" s="329"/>
      <c r="M25" s="329"/>
      <c r="N25" s="329"/>
      <c r="O25" s="329"/>
      <c r="P25" s="329"/>
      <c r="Q25" s="329"/>
      <c r="R25" s="329"/>
      <c r="S25" s="329"/>
      <c r="T25" s="329"/>
      <c r="U25" s="329"/>
      <c r="V25" s="329"/>
      <c r="W25" s="329"/>
      <c r="X25" s="329"/>
      <c r="Y25" s="329"/>
      <c r="Z25" s="329"/>
      <c r="AA25" s="329"/>
    </row>
    <row r="26" spans="1:27" ht="15.75" customHeight="1">
      <c r="A26" s="347"/>
      <c r="B26" s="627" t="s">
        <v>548</v>
      </c>
      <c r="C26" s="628"/>
      <c r="D26" s="644" t="s">
        <v>81</v>
      </c>
      <c r="E26" s="644" t="s">
        <v>77</v>
      </c>
      <c r="F26" s="627" t="s">
        <v>80</v>
      </c>
      <c r="G26" s="628"/>
      <c r="H26" s="628"/>
      <c r="I26" s="329"/>
      <c r="J26" s="329"/>
      <c r="K26" s="329"/>
      <c r="L26" s="329"/>
      <c r="M26" s="329"/>
      <c r="N26" s="329"/>
      <c r="O26" s="329"/>
      <c r="P26" s="329"/>
      <c r="Q26" s="329"/>
      <c r="R26" s="329"/>
      <c r="S26" s="329"/>
      <c r="T26" s="329"/>
      <c r="U26" s="329"/>
      <c r="V26" s="329"/>
      <c r="W26" s="329"/>
      <c r="X26" s="329"/>
      <c r="Y26" s="329"/>
      <c r="Z26" s="329"/>
      <c r="AA26" s="329"/>
    </row>
    <row r="27" spans="1:27" ht="15.75" customHeight="1">
      <c r="A27" s="1204">
        <v>2000</v>
      </c>
      <c r="B27" s="88">
        <v>5</v>
      </c>
      <c r="C27" s="88">
        <v>8.5</v>
      </c>
      <c r="D27" s="90">
        <v>12.2</v>
      </c>
      <c r="E27" s="88">
        <v>82154</v>
      </c>
      <c r="F27" s="328">
        <v>6.0861021811762506E-2</v>
      </c>
      <c r="G27" s="328">
        <v>0.10346373707999626</v>
      </c>
      <c r="H27" s="88">
        <v>148.5008932207005</v>
      </c>
      <c r="I27" s="329"/>
      <c r="J27" s="329"/>
      <c r="K27" s="329"/>
      <c r="L27" s="329"/>
      <c r="M27" s="329"/>
      <c r="N27" s="329"/>
      <c r="O27" s="329"/>
      <c r="P27" s="329"/>
      <c r="Q27" s="329"/>
      <c r="R27" s="329"/>
      <c r="S27" s="329"/>
      <c r="T27" s="329"/>
      <c r="U27" s="329"/>
      <c r="V27" s="329"/>
      <c r="W27" s="329"/>
      <c r="X27" s="329"/>
      <c r="Y27" s="329"/>
      <c r="Z27" s="329"/>
      <c r="AA27" s="329"/>
    </row>
    <row r="28" spans="1:27" ht="15.75" customHeight="1">
      <c r="A28" s="1118">
        <v>2001</v>
      </c>
      <c r="B28" s="88">
        <v>5</v>
      </c>
      <c r="C28" s="88">
        <v>9</v>
      </c>
      <c r="D28" s="90">
        <v>11.5</v>
      </c>
      <c r="E28" s="88">
        <v>83849</v>
      </c>
      <c r="F28" s="328">
        <v>5.9630774867018697E-2</v>
      </c>
      <c r="G28" s="328">
        <v>0.10733539476063365</v>
      </c>
      <c r="H28" s="88">
        <v>137.15078219414301</v>
      </c>
      <c r="I28" s="329"/>
      <c r="J28" s="329"/>
      <c r="K28" s="329"/>
      <c r="L28" s="329"/>
      <c r="M28" s="329"/>
      <c r="N28" s="329"/>
      <c r="O28" s="329"/>
      <c r="P28" s="329"/>
      <c r="Q28" s="329"/>
      <c r="R28" s="329"/>
      <c r="S28" s="329"/>
      <c r="T28" s="329"/>
      <c r="U28" s="329"/>
      <c r="V28" s="329"/>
      <c r="W28" s="329"/>
      <c r="X28" s="329"/>
      <c r="Y28" s="329"/>
      <c r="Z28" s="329"/>
      <c r="AA28" s="329"/>
    </row>
    <row r="29" spans="1:27" ht="15.75" customHeight="1">
      <c r="A29" s="1118">
        <v>2002</v>
      </c>
      <c r="B29" s="88">
        <v>4</v>
      </c>
      <c r="C29" s="88">
        <v>7</v>
      </c>
      <c r="D29" s="90">
        <v>11</v>
      </c>
      <c r="E29" s="88">
        <v>83366</v>
      </c>
      <c r="F29" s="328">
        <v>4.7981359203564326E-2</v>
      </c>
      <c r="G29" s="328">
        <v>8.3967378606237569E-2</v>
      </c>
      <c r="H29" s="88">
        <v>131.94873780980188</v>
      </c>
      <c r="I29" s="329"/>
      <c r="J29" s="329"/>
      <c r="K29" s="329"/>
      <c r="L29" s="329"/>
      <c r="M29" s="329"/>
      <c r="N29" s="329"/>
      <c r="O29" s="329"/>
      <c r="P29" s="329"/>
      <c r="Q29" s="329"/>
      <c r="R29" s="329"/>
      <c r="S29" s="329"/>
      <c r="T29" s="329"/>
      <c r="U29" s="329"/>
      <c r="V29" s="329"/>
      <c r="W29" s="329"/>
      <c r="X29" s="329"/>
      <c r="Y29" s="329"/>
      <c r="Z29" s="329"/>
      <c r="AA29" s="329"/>
    </row>
    <row r="30" spans="1:27" ht="15.75" customHeight="1">
      <c r="A30" s="1118">
        <v>2003</v>
      </c>
      <c r="B30" s="88">
        <v>3</v>
      </c>
      <c r="C30" s="88">
        <v>7</v>
      </c>
      <c r="D30" s="90">
        <v>11.3</v>
      </c>
      <c r="E30" s="88">
        <v>80141</v>
      </c>
      <c r="F30" s="328">
        <v>3.7433807669588252E-2</v>
      </c>
      <c r="G30" s="328">
        <v>8.7345551229039253E-2</v>
      </c>
      <c r="H30" s="88">
        <v>141.00067555544908</v>
      </c>
      <c r="I30" s="329"/>
      <c r="J30" s="329"/>
      <c r="K30" s="329"/>
      <c r="L30" s="329"/>
      <c r="M30" s="329"/>
      <c r="N30" s="329"/>
      <c r="O30" s="329"/>
      <c r="P30" s="329"/>
      <c r="Q30" s="329"/>
      <c r="R30" s="329"/>
      <c r="S30" s="329"/>
      <c r="T30" s="329"/>
      <c r="U30" s="329"/>
      <c r="V30" s="329"/>
      <c r="W30" s="329"/>
      <c r="X30" s="329"/>
      <c r="Y30" s="329"/>
      <c r="Z30" s="329"/>
      <c r="AA30" s="329"/>
    </row>
    <row r="31" spans="1:27" ht="15.75" customHeight="1">
      <c r="A31" s="1118">
        <v>2004</v>
      </c>
      <c r="B31" s="88">
        <v>4</v>
      </c>
      <c r="C31" s="88">
        <v>7</v>
      </c>
      <c r="D31" s="90">
        <v>11.4</v>
      </c>
      <c r="E31" s="88">
        <v>79431</v>
      </c>
      <c r="F31" s="328">
        <v>5.0358037956561269E-2</v>
      </c>
      <c r="G31" s="328">
        <v>8.8126566423982214E-2</v>
      </c>
      <c r="H31" s="88">
        <v>143.52040817619962</v>
      </c>
      <c r="I31" s="329"/>
      <c r="J31" s="329"/>
      <c r="K31" s="329"/>
      <c r="L31" s="329"/>
      <c r="M31" s="329"/>
      <c r="N31" s="329"/>
      <c r="O31" s="329"/>
      <c r="P31" s="329"/>
      <c r="Q31" s="329"/>
      <c r="R31" s="329"/>
      <c r="S31" s="329"/>
      <c r="T31" s="329"/>
      <c r="U31" s="329"/>
      <c r="V31" s="329"/>
      <c r="W31" s="329"/>
      <c r="X31" s="329"/>
      <c r="Y31" s="329"/>
      <c r="Z31" s="329"/>
      <c r="AA31" s="329"/>
    </row>
    <row r="32" spans="1:27" ht="15.75" customHeight="1">
      <c r="A32" s="1118">
        <v>2005</v>
      </c>
      <c r="B32" s="88">
        <v>3</v>
      </c>
      <c r="C32" s="88">
        <v>8</v>
      </c>
      <c r="D32" s="90">
        <v>12.6</v>
      </c>
      <c r="E32" s="88">
        <v>84884</v>
      </c>
      <c r="F32" s="328">
        <v>3.5342257049321313E-2</v>
      </c>
      <c r="G32" s="328">
        <v>9.4246018798190168E-2</v>
      </c>
      <c r="H32" s="88">
        <v>148.43747960714953</v>
      </c>
      <c r="I32" s="329"/>
      <c r="J32" s="329"/>
      <c r="K32" s="329"/>
      <c r="L32" s="329"/>
      <c r="M32" s="329"/>
      <c r="N32" s="329"/>
      <c r="O32" s="329"/>
      <c r="P32" s="329"/>
      <c r="Q32" s="329"/>
      <c r="R32" s="329"/>
      <c r="S32" s="329"/>
      <c r="T32" s="329"/>
      <c r="U32" s="329"/>
      <c r="V32" s="329"/>
      <c r="W32" s="329"/>
      <c r="X32" s="329"/>
      <c r="Y32" s="329"/>
      <c r="Z32" s="329"/>
      <c r="AA32" s="329"/>
    </row>
    <row r="33" spans="1:27" ht="15.75" customHeight="1">
      <c r="A33" s="1118">
        <v>2006</v>
      </c>
      <c r="B33" s="88">
        <v>3</v>
      </c>
      <c r="C33" s="88">
        <v>8</v>
      </c>
      <c r="D33" s="90">
        <v>11.6</v>
      </c>
      <c r="E33" s="88">
        <v>84994</v>
      </c>
      <c r="F33" s="328">
        <v>3.5296740891290979E-2</v>
      </c>
      <c r="G33" s="328">
        <v>9.4124642376775938E-2</v>
      </c>
      <c r="H33" s="88">
        <v>136.48073144632511</v>
      </c>
      <c r="I33" s="329"/>
      <c r="J33" s="329"/>
      <c r="K33" s="329"/>
      <c r="L33" s="329"/>
      <c r="M33" s="329"/>
      <c r="N33" s="329"/>
      <c r="O33" s="329"/>
      <c r="P33" s="329"/>
      <c r="Q33" s="329"/>
      <c r="R33" s="329"/>
      <c r="S33" s="329"/>
      <c r="T33" s="329"/>
      <c r="U33" s="329"/>
      <c r="V33" s="329"/>
      <c r="W33" s="329"/>
      <c r="X33" s="329"/>
      <c r="Y33" s="329"/>
      <c r="Z33" s="329"/>
      <c r="AA33" s="329"/>
    </row>
    <row r="34" spans="1:27" ht="15.75" customHeight="1">
      <c r="A34" s="1118">
        <v>2007</v>
      </c>
      <c r="B34" s="88">
        <v>2</v>
      </c>
      <c r="C34" s="88">
        <v>7</v>
      </c>
      <c r="D34" s="90">
        <v>12.3</v>
      </c>
      <c r="E34" s="88">
        <v>89022</v>
      </c>
      <c r="F34" s="328">
        <v>2.2466459390857705E-2</v>
      </c>
      <c r="G34" s="328">
        <v>7.8632607868001969E-2</v>
      </c>
      <c r="H34" s="88">
        <v>138.16872525377488</v>
      </c>
      <c r="I34" s="329"/>
      <c r="J34" s="329"/>
      <c r="K34" s="329"/>
      <c r="L34" s="329"/>
      <c r="M34" s="329"/>
      <c r="N34" s="329"/>
      <c r="O34" s="329"/>
      <c r="P34" s="329"/>
      <c r="Q34" s="329"/>
      <c r="R34" s="329"/>
      <c r="S34" s="329"/>
      <c r="T34" s="329"/>
      <c r="U34" s="329"/>
      <c r="V34" s="329"/>
      <c r="W34" s="329"/>
      <c r="X34" s="329"/>
      <c r="Y34" s="329"/>
      <c r="Z34" s="329"/>
      <c r="AA34" s="329"/>
    </row>
    <row r="35" spans="1:27" ht="15.75" customHeight="1">
      <c r="A35" s="1118">
        <v>2008</v>
      </c>
      <c r="B35" s="88">
        <v>3</v>
      </c>
      <c r="C35" s="88">
        <v>7</v>
      </c>
      <c r="D35" s="90">
        <v>12.3</v>
      </c>
      <c r="E35" s="88">
        <v>88658</v>
      </c>
      <c r="F35" s="328">
        <v>3.3837807763258884E-2</v>
      </c>
      <c r="G35" s="328">
        <v>7.8954884780937387E-2</v>
      </c>
      <c r="H35" s="88">
        <v>138.73501182936141</v>
      </c>
      <c r="I35" s="329"/>
      <c r="J35" s="329"/>
      <c r="K35" s="329"/>
      <c r="L35" s="329"/>
      <c r="M35" s="329"/>
      <c r="N35" s="329"/>
      <c r="O35" s="329"/>
      <c r="P35" s="329"/>
      <c r="Q35" s="329"/>
      <c r="R35" s="329"/>
      <c r="S35" s="329"/>
      <c r="T35" s="329"/>
      <c r="U35" s="329"/>
      <c r="V35" s="329"/>
      <c r="W35" s="329"/>
      <c r="X35" s="329"/>
      <c r="Y35" s="329"/>
      <c r="Z35" s="329"/>
      <c r="AA35" s="329"/>
    </row>
    <row r="36" spans="1:27" ht="15.75" customHeight="1">
      <c r="A36" s="1118" t="s">
        <v>456</v>
      </c>
      <c r="B36" s="307" t="s">
        <v>31</v>
      </c>
      <c r="C36" s="307" t="s">
        <v>31</v>
      </c>
      <c r="D36" s="307" t="s">
        <v>31</v>
      </c>
      <c r="E36" s="88">
        <v>90170</v>
      </c>
      <c r="F36" s="307" t="s">
        <v>31</v>
      </c>
      <c r="G36" s="307" t="s">
        <v>31</v>
      </c>
      <c r="H36" s="307" t="s">
        <v>31</v>
      </c>
      <c r="I36" s="329"/>
      <c r="J36" s="329"/>
      <c r="K36" s="329"/>
      <c r="L36" s="329"/>
      <c r="M36" s="329"/>
      <c r="N36" s="329"/>
      <c r="O36" s="329"/>
      <c r="P36" s="329"/>
      <c r="Q36" s="329"/>
      <c r="R36" s="329"/>
      <c r="S36" s="329"/>
      <c r="T36" s="329"/>
      <c r="U36" s="329"/>
      <c r="V36" s="329"/>
      <c r="W36" s="329"/>
      <c r="X36" s="329"/>
      <c r="Y36" s="329"/>
      <c r="Z36" s="329"/>
      <c r="AA36" s="329"/>
    </row>
    <row r="37" spans="1:27" ht="15.75" customHeight="1">
      <c r="A37" s="1118">
        <v>2010</v>
      </c>
      <c r="B37" s="307" t="s">
        <v>31</v>
      </c>
      <c r="C37" s="307" t="s">
        <v>31</v>
      </c>
      <c r="D37" s="307" t="s">
        <v>31</v>
      </c>
      <c r="E37" s="88">
        <v>91969</v>
      </c>
      <c r="F37" s="307" t="s">
        <v>31</v>
      </c>
      <c r="G37" s="307" t="s">
        <v>31</v>
      </c>
      <c r="H37" s="307" t="s">
        <v>31</v>
      </c>
      <c r="I37" s="329"/>
      <c r="J37" s="329"/>
      <c r="K37" s="329"/>
      <c r="L37" s="329"/>
      <c r="M37" s="329"/>
      <c r="N37" s="329"/>
      <c r="O37" s="329"/>
      <c r="P37" s="329"/>
      <c r="Q37" s="329"/>
      <c r="R37" s="329"/>
      <c r="S37" s="329"/>
      <c r="T37" s="329"/>
      <c r="U37" s="329"/>
      <c r="V37" s="329"/>
      <c r="W37" s="329"/>
      <c r="X37" s="329"/>
      <c r="Y37" s="329"/>
      <c r="Z37" s="329"/>
      <c r="AA37" s="329"/>
    </row>
    <row r="38" spans="1:27" ht="15.75" customHeight="1">
      <c r="A38" s="1118">
        <v>2011</v>
      </c>
      <c r="B38" s="308">
        <v>2</v>
      </c>
      <c r="C38" s="308">
        <v>8</v>
      </c>
      <c r="D38" s="90">
        <v>13</v>
      </c>
      <c r="E38" s="88">
        <v>89203</v>
      </c>
      <c r="F38" s="328">
        <v>2.2420732645E-2</v>
      </c>
      <c r="G38" s="328">
        <v>8.968293058E-2</v>
      </c>
      <c r="H38" s="308">
        <v>145.734762192581</v>
      </c>
      <c r="I38" s="329"/>
      <c r="J38" s="329"/>
      <c r="K38" s="329"/>
      <c r="L38" s="329"/>
      <c r="M38" s="329"/>
      <c r="N38" s="329"/>
      <c r="O38" s="329"/>
      <c r="P38" s="329"/>
      <c r="Q38" s="329"/>
      <c r="R38" s="329"/>
      <c r="S38" s="329"/>
      <c r="T38" s="329"/>
      <c r="U38" s="329"/>
      <c r="V38" s="329"/>
      <c r="W38" s="329"/>
      <c r="X38" s="329"/>
      <c r="Y38" s="329"/>
      <c r="Z38" s="329"/>
      <c r="AA38" s="329"/>
    </row>
    <row r="39" spans="1:27" ht="15.75" customHeight="1">
      <c r="A39" s="1118">
        <v>2012</v>
      </c>
      <c r="B39" s="307" t="s">
        <v>31</v>
      </c>
      <c r="C39" s="307" t="s">
        <v>31</v>
      </c>
      <c r="D39" s="307" t="s">
        <v>31</v>
      </c>
      <c r="E39" s="88">
        <v>93720</v>
      </c>
      <c r="F39" s="307" t="s">
        <v>31</v>
      </c>
      <c r="G39" s="728" t="s">
        <v>31</v>
      </c>
      <c r="H39" s="728" t="s">
        <v>31</v>
      </c>
      <c r="I39" s="329"/>
      <c r="J39" s="329"/>
      <c r="K39" s="329"/>
      <c r="L39" s="329"/>
      <c r="M39" s="329"/>
      <c r="N39" s="329"/>
      <c r="O39" s="329"/>
      <c r="P39" s="329"/>
      <c r="Q39" s="329"/>
      <c r="R39" s="329"/>
      <c r="S39" s="329"/>
      <c r="T39" s="329"/>
      <c r="U39" s="329"/>
      <c r="V39" s="329"/>
      <c r="W39" s="329"/>
      <c r="X39" s="329"/>
      <c r="Y39" s="329"/>
      <c r="Z39" s="329"/>
      <c r="AA39" s="329"/>
    </row>
    <row r="40" spans="1:27" s="723" customFormat="1" ht="15.75" customHeight="1">
      <c r="A40" s="1118">
        <v>2013</v>
      </c>
      <c r="B40" s="728" t="s">
        <v>31</v>
      </c>
      <c r="C40" s="728" t="s">
        <v>31</v>
      </c>
      <c r="D40" s="728" t="s">
        <v>31</v>
      </c>
      <c r="E40" s="725">
        <v>90852</v>
      </c>
      <c r="F40" s="728" t="s">
        <v>31</v>
      </c>
      <c r="G40" s="728" t="s">
        <v>31</v>
      </c>
      <c r="H40" s="728" t="s">
        <v>31</v>
      </c>
      <c r="I40" s="329"/>
      <c r="J40" s="329"/>
      <c r="K40" s="329"/>
      <c r="L40" s="329"/>
      <c r="M40" s="329"/>
      <c r="N40" s="329"/>
      <c r="O40" s="329"/>
      <c r="P40" s="329"/>
      <c r="Q40" s="329"/>
      <c r="R40" s="329"/>
      <c r="S40" s="329"/>
      <c r="T40" s="329"/>
      <c r="U40" s="329"/>
      <c r="V40" s="329"/>
      <c r="W40" s="329"/>
      <c r="X40" s="329"/>
      <c r="Y40" s="329"/>
      <c r="Z40" s="329"/>
      <c r="AA40" s="329"/>
    </row>
    <row r="41" spans="1:27" s="723" customFormat="1" ht="15.75" customHeight="1">
      <c r="A41" s="1118">
        <v>2014</v>
      </c>
      <c r="B41" s="729">
        <v>2.1459999999999999</v>
      </c>
      <c r="C41" s="729">
        <v>7.3769999999999998</v>
      </c>
      <c r="D41" s="717">
        <v>9.2579999999999991</v>
      </c>
      <c r="E41" s="725">
        <v>88289</v>
      </c>
      <c r="F41" s="328">
        <v>2.4306599295666833E-2</v>
      </c>
      <c r="G41" s="328">
        <v>8.3555350887294613E-2</v>
      </c>
      <c r="H41" s="729">
        <v>104.86043629043968</v>
      </c>
      <c r="I41" s="329"/>
      <c r="J41" s="329"/>
      <c r="K41" s="329"/>
      <c r="L41" s="329"/>
      <c r="M41" s="329"/>
      <c r="N41" s="329"/>
      <c r="O41" s="329"/>
      <c r="P41" s="329"/>
      <c r="Q41" s="329"/>
      <c r="R41" s="329"/>
      <c r="S41" s="329"/>
      <c r="T41" s="329"/>
      <c r="U41" s="329"/>
      <c r="V41" s="329"/>
      <c r="W41" s="329"/>
      <c r="X41" s="329"/>
      <c r="Y41" s="329"/>
      <c r="Z41" s="329"/>
      <c r="AA41" s="329"/>
    </row>
    <row r="42" spans="1:27" s="723" customFormat="1" ht="15.75" customHeight="1">
      <c r="A42" s="1118">
        <v>2015</v>
      </c>
      <c r="B42" s="728" t="s">
        <v>31</v>
      </c>
      <c r="C42" s="728" t="s">
        <v>31</v>
      </c>
      <c r="D42" s="728" t="s">
        <v>31</v>
      </c>
      <c r="E42" s="725">
        <v>86242</v>
      </c>
      <c r="F42" s="728" t="s">
        <v>31</v>
      </c>
      <c r="G42" s="728" t="s">
        <v>31</v>
      </c>
      <c r="H42" s="728" t="s">
        <v>31</v>
      </c>
      <c r="I42" s="329"/>
      <c r="J42" s="329"/>
      <c r="K42" s="329"/>
      <c r="L42" s="329"/>
      <c r="M42" s="329"/>
      <c r="N42" s="329"/>
      <c r="O42" s="329"/>
      <c r="P42" s="329"/>
      <c r="Q42" s="329"/>
      <c r="R42" s="329"/>
      <c r="S42" s="329"/>
      <c r="T42" s="329"/>
      <c r="U42" s="329"/>
      <c r="V42" s="329"/>
      <c r="W42" s="329"/>
      <c r="X42" s="329"/>
      <c r="Y42" s="329"/>
      <c r="Z42" s="329"/>
      <c r="AA42" s="329"/>
    </row>
    <row r="43" spans="1:27" s="781" customFormat="1" ht="15.75" customHeight="1">
      <c r="A43" s="1118">
        <v>2016</v>
      </c>
      <c r="B43" s="857" t="s">
        <v>31</v>
      </c>
      <c r="C43" s="857" t="s">
        <v>31</v>
      </c>
      <c r="D43" s="857" t="s">
        <v>31</v>
      </c>
      <c r="E43" s="855">
        <v>81527</v>
      </c>
      <c r="F43" s="857" t="s">
        <v>31</v>
      </c>
      <c r="G43" s="857" t="s">
        <v>31</v>
      </c>
      <c r="H43" s="857" t="s">
        <v>31</v>
      </c>
      <c r="I43" s="791"/>
      <c r="J43" s="791"/>
      <c r="K43" s="791"/>
      <c r="L43" s="791"/>
      <c r="M43" s="791"/>
      <c r="N43" s="791"/>
      <c r="O43" s="791"/>
      <c r="P43" s="791"/>
      <c r="Q43" s="791"/>
      <c r="R43" s="791"/>
      <c r="S43" s="791"/>
      <c r="T43" s="791"/>
      <c r="U43" s="791"/>
      <c r="V43" s="791"/>
      <c r="W43" s="791"/>
      <c r="X43" s="791"/>
      <c r="Y43" s="791"/>
      <c r="Z43" s="791"/>
      <c r="AA43" s="791"/>
    </row>
    <row r="44" spans="1:27" s="852" customFormat="1" ht="15.75" customHeight="1">
      <c r="A44" s="1118">
        <v>2017</v>
      </c>
      <c r="B44" s="879">
        <v>2</v>
      </c>
      <c r="C44" s="879">
        <v>7</v>
      </c>
      <c r="D44" s="848">
        <v>9.5</v>
      </c>
      <c r="E44" s="878">
        <v>84782</v>
      </c>
      <c r="F44" s="328">
        <v>0.02</v>
      </c>
      <c r="G44" s="328">
        <v>0.08</v>
      </c>
      <c r="H44" s="879">
        <v>112</v>
      </c>
      <c r="I44" s="859"/>
      <c r="J44" s="881"/>
      <c r="K44" s="859"/>
      <c r="L44" s="859"/>
      <c r="M44" s="859"/>
      <c r="N44" s="859"/>
      <c r="O44" s="859"/>
      <c r="P44" s="859"/>
      <c r="Q44" s="859"/>
      <c r="R44" s="859"/>
      <c r="S44" s="859"/>
      <c r="T44" s="859"/>
      <c r="U44" s="859"/>
      <c r="V44" s="859"/>
      <c r="W44" s="859"/>
      <c r="X44" s="859"/>
      <c r="Y44" s="859"/>
      <c r="Z44" s="859"/>
      <c r="AA44" s="859"/>
    </row>
    <row r="45" spans="1:27" s="948" customFormat="1" ht="15.75" customHeight="1">
      <c r="A45" s="1118">
        <v>2018</v>
      </c>
      <c r="B45" s="958" t="s">
        <v>31</v>
      </c>
      <c r="C45" s="958" t="s">
        <v>31</v>
      </c>
      <c r="D45" s="958" t="s">
        <v>31</v>
      </c>
      <c r="E45" s="954">
        <v>73796</v>
      </c>
      <c r="F45" s="958" t="s">
        <v>31</v>
      </c>
      <c r="G45" s="958" t="s">
        <v>31</v>
      </c>
      <c r="H45" s="958" t="s">
        <v>31</v>
      </c>
      <c r="I45" s="881"/>
      <c r="J45" s="881"/>
      <c r="K45" s="881"/>
      <c r="L45" s="881"/>
      <c r="M45" s="881"/>
      <c r="N45" s="881"/>
      <c r="O45" s="881"/>
      <c r="P45" s="881"/>
      <c r="Q45" s="881"/>
      <c r="R45" s="881"/>
      <c r="S45" s="881"/>
      <c r="T45" s="881"/>
      <c r="U45" s="881"/>
      <c r="V45" s="881"/>
      <c r="W45" s="881"/>
      <c r="X45" s="881"/>
      <c r="Y45" s="881"/>
      <c r="Z45" s="881"/>
      <c r="AA45" s="881"/>
    </row>
    <row r="46" spans="1:27" s="1114" customFormat="1" ht="15.75" customHeight="1">
      <c r="A46" s="1118">
        <v>2019</v>
      </c>
      <c r="B46" s="958" t="s">
        <v>31</v>
      </c>
      <c r="C46" s="958" t="s">
        <v>31</v>
      </c>
      <c r="D46" s="958" t="s">
        <v>31</v>
      </c>
      <c r="E46" s="1122">
        <v>74948.358103519495</v>
      </c>
      <c r="F46" s="958" t="s">
        <v>31</v>
      </c>
      <c r="G46" s="958" t="s">
        <v>31</v>
      </c>
      <c r="H46" s="958" t="s">
        <v>31</v>
      </c>
      <c r="I46" s="1119"/>
      <c r="J46" s="1119"/>
      <c r="K46" s="1119"/>
      <c r="L46" s="1119"/>
      <c r="M46" s="1119"/>
      <c r="N46" s="1119"/>
      <c r="O46" s="1119"/>
      <c r="P46" s="1119"/>
      <c r="Q46" s="1119"/>
      <c r="R46" s="1119"/>
      <c r="S46" s="1119"/>
      <c r="T46" s="1119"/>
      <c r="U46" s="1119"/>
      <c r="V46" s="1119"/>
      <c r="W46" s="1119"/>
      <c r="X46" s="1119"/>
      <c r="Y46" s="1119"/>
      <c r="Z46" s="1119"/>
      <c r="AA46" s="1119"/>
    </row>
    <row r="47" spans="1:27" s="1114" customFormat="1" ht="15.75" customHeight="1">
      <c r="A47" s="1118">
        <v>2020</v>
      </c>
      <c r="B47" s="1117">
        <v>1</v>
      </c>
      <c r="C47" s="1117">
        <v>5</v>
      </c>
      <c r="D47" s="984">
        <v>8.1</v>
      </c>
      <c r="E47" s="1122">
        <v>74947.933456506726</v>
      </c>
      <c r="F47" s="328">
        <v>0.01</v>
      </c>
      <c r="G47" s="328">
        <v>7.0000000000000007E-2</v>
      </c>
      <c r="H47" s="1117">
        <v>108</v>
      </c>
      <c r="I47" s="1119"/>
      <c r="J47" s="1119"/>
      <c r="K47" s="1119"/>
      <c r="L47" s="1119"/>
      <c r="M47" s="1119"/>
      <c r="N47" s="1119"/>
      <c r="O47" s="1119"/>
      <c r="P47" s="1119"/>
      <c r="Q47" s="1119"/>
      <c r="R47" s="1119"/>
      <c r="S47" s="1119"/>
      <c r="T47" s="1119"/>
      <c r="U47" s="1119"/>
      <c r="V47" s="1119"/>
      <c r="W47" s="1119"/>
      <c r="X47" s="1119"/>
      <c r="Y47" s="1119"/>
      <c r="Z47" s="1119"/>
      <c r="AA47" s="1119"/>
    </row>
    <row r="48" spans="1:27" s="1114" customFormat="1" ht="15.75" customHeight="1">
      <c r="A48" s="1118">
        <v>2021</v>
      </c>
      <c r="B48" s="958" t="s">
        <v>31</v>
      </c>
      <c r="C48" s="958" t="s">
        <v>31</v>
      </c>
      <c r="D48" s="958" t="s">
        <v>31</v>
      </c>
      <c r="E48" s="1122">
        <v>80112.075537945464</v>
      </c>
      <c r="F48" s="958" t="s">
        <v>31</v>
      </c>
      <c r="G48" s="958" t="s">
        <v>31</v>
      </c>
      <c r="H48" s="958" t="s">
        <v>31</v>
      </c>
      <c r="I48" s="1119"/>
      <c r="J48" s="1119"/>
      <c r="K48" s="1119"/>
      <c r="L48" s="1119"/>
      <c r="M48" s="1119"/>
      <c r="N48" s="1119"/>
      <c r="O48" s="1119"/>
      <c r="P48" s="1119"/>
      <c r="Q48" s="1119"/>
      <c r="R48" s="1119"/>
      <c r="S48" s="1119"/>
      <c r="T48" s="1119"/>
      <c r="U48" s="1119"/>
      <c r="V48" s="1119"/>
      <c r="W48" s="1119"/>
      <c r="X48" s="1119"/>
      <c r="Y48" s="1119"/>
      <c r="Z48" s="1119"/>
      <c r="AA48" s="1119"/>
    </row>
    <row r="49" spans="1:27" s="1114" customFormat="1" ht="15.75" customHeight="1">
      <c r="A49" s="1118">
        <v>2022</v>
      </c>
      <c r="B49" s="958" t="s">
        <v>31</v>
      </c>
      <c r="C49" s="958" t="s">
        <v>31</v>
      </c>
      <c r="D49" s="958" t="s">
        <v>31</v>
      </c>
      <c r="E49" s="1122">
        <v>68524</v>
      </c>
      <c r="F49" s="958" t="s">
        <v>31</v>
      </c>
      <c r="G49" s="958" t="s">
        <v>31</v>
      </c>
      <c r="H49" s="958" t="s">
        <v>31</v>
      </c>
      <c r="I49" s="1119"/>
      <c r="J49" s="1119"/>
      <c r="K49" s="1119"/>
      <c r="L49" s="1119"/>
      <c r="M49" s="1119"/>
      <c r="N49" s="1119"/>
      <c r="O49" s="1119"/>
      <c r="P49" s="1119"/>
      <c r="Q49" s="1119"/>
      <c r="R49" s="1119"/>
      <c r="S49" s="1119"/>
      <c r="T49" s="1119"/>
      <c r="U49" s="1119"/>
      <c r="V49" s="1119"/>
      <c r="W49" s="1119"/>
      <c r="X49" s="1119"/>
      <c r="Y49" s="1119"/>
      <c r="Z49" s="1119"/>
      <c r="AA49" s="1119"/>
    </row>
    <row r="50" spans="1:27" ht="15.75" customHeight="1">
      <c r="A50" s="99" t="s">
        <v>160</v>
      </c>
      <c r="B50" s="303"/>
      <c r="C50" s="303"/>
      <c r="D50" s="303"/>
      <c r="E50" s="88"/>
      <c r="F50" s="286"/>
      <c r="G50" s="286"/>
      <c r="H50" s="286"/>
      <c r="I50" s="329"/>
      <c r="J50" s="329"/>
      <c r="K50" s="329"/>
      <c r="L50" s="329"/>
      <c r="M50" s="329"/>
      <c r="N50" s="329"/>
      <c r="O50" s="329"/>
      <c r="P50" s="329"/>
      <c r="Q50" s="329"/>
      <c r="R50" s="329"/>
      <c r="S50" s="329"/>
      <c r="T50" s="329"/>
      <c r="U50" s="329"/>
      <c r="V50" s="329"/>
      <c r="W50" s="329"/>
      <c r="X50" s="329"/>
      <c r="Y50" s="329"/>
      <c r="Z50" s="329"/>
      <c r="AA50" s="329"/>
    </row>
    <row r="51" spans="1:27" ht="15.75" customHeight="1">
      <c r="A51" s="105" t="s">
        <v>549</v>
      </c>
      <c r="B51" s="303"/>
      <c r="C51" s="303"/>
      <c r="D51" s="303"/>
      <c r="E51" s="303"/>
      <c r="F51" s="286"/>
      <c r="G51" s="286"/>
      <c r="H51" s="286"/>
      <c r="I51" s="329"/>
      <c r="J51" s="329"/>
      <c r="K51" s="329"/>
      <c r="L51" s="329"/>
      <c r="M51" s="329"/>
      <c r="N51" s="329"/>
      <c r="O51" s="329"/>
      <c r="P51" s="329"/>
      <c r="Q51" s="329"/>
      <c r="R51" s="329"/>
      <c r="S51" s="329"/>
      <c r="T51" s="329"/>
      <c r="U51" s="329"/>
      <c r="V51" s="329"/>
      <c r="W51" s="329"/>
      <c r="X51" s="329"/>
      <c r="Y51" s="329"/>
      <c r="Z51" s="329"/>
      <c r="AA51" s="329"/>
    </row>
    <row r="52" spans="1:27" ht="15.75" customHeight="1">
      <c r="A52" s="908" t="s">
        <v>457</v>
      </c>
      <c r="B52" s="286"/>
      <c r="C52" s="286"/>
      <c r="D52" s="286"/>
      <c r="E52" s="286"/>
      <c r="F52" s="286"/>
      <c r="G52" s="286"/>
      <c r="H52" s="286"/>
      <c r="I52" s="329"/>
      <c r="J52" s="329"/>
      <c r="K52" s="329"/>
      <c r="L52" s="329"/>
      <c r="M52" s="329"/>
      <c r="N52" s="329"/>
      <c r="O52" s="329"/>
      <c r="P52" s="329"/>
      <c r="Q52" s="329"/>
      <c r="R52" s="329"/>
      <c r="S52" s="329"/>
      <c r="T52" s="329"/>
      <c r="U52" s="329"/>
      <c r="V52" s="329"/>
      <c r="W52" s="329"/>
      <c r="X52" s="329"/>
      <c r="Y52" s="329"/>
      <c r="Z52" s="329"/>
      <c r="AA52" s="329"/>
    </row>
    <row r="53" spans="1:27" ht="15.75" customHeight="1">
      <c r="A53" s="105"/>
      <c r="B53" s="286"/>
      <c r="C53" s="286"/>
      <c r="D53" s="286"/>
      <c r="E53" s="286"/>
      <c r="F53" s="286"/>
      <c r="G53" s="286"/>
      <c r="H53" s="286"/>
      <c r="I53" s="329"/>
      <c r="J53" s="329"/>
      <c r="K53" s="329"/>
      <c r="L53" s="329"/>
      <c r="M53" s="329"/>
      <c r="N53" s="329"/>
      <c r="O53" s="329"/>
      <c r="P53" s="329"/>
      <c r="Q53" s="329"/>
      <c r="R53" s="329"/>
      <c r="S53" s="329"/>
      <c r="T53" s="329"/>
      <c r="U53" s="329"/>
      <c r="V53" s="329"/>
      <c r="W53" s="329"/>
      <c r="X53" s="329"/>
      <c r="Y53" s="329"/>
      <c r="Z53" s="329"/>
      <c r="AA53" s="329"/>
    </row>
    <row r="54" spans="1:27" ht="18.75" customHeight="1">
      <c r="A54" s="329"/>
      <c r="B54" s="329"/>
      <c r="C54" s="329"/>
      <c r="D54" s="329"/>
      <c r="E54" s="329"/>
      <c r="F54" s="329"/>
      <c r="G54" s="329"/>
      <c r="H54" s="329"/>
      <c r="I54" s="329"/>
      <c r="J54" s="329"/>
      <c r="K54" s="329"/>
      <c r="L54" s="329"/>
      <c r="M54" s="329"/>
      <c r="N54" s="329"/>
      <c r="O54" s="329"/>
      <c r="P54" s="329"/>
      <c r="Q54" s="329"/>
      <c r="R54" s="329"/>
      <c r="S54" s="329"/>
      <c r="T54" s="329"/>
      <c r="U54" s="329"/>
      <c r="V54" s="329"/>
      <c r="W54" s="329"/>
      <c r="X54" s="329"/>
      <c r="Y54" s="329"/>
      <c r="Z54" s="329"/>
      <c r="AA54" s="329"/>
    </row>
  </sheetData>
  <conditionalFormatting sqref="A1:H37 I1:GQ49 E38 A38:A49 A39:H40 A50:GQ1011">
    <cfRule type="cellIs" dxfId="108" priority="19" stopIfTrue="1" operator="equal">
      <formula>0</formula>
    </cfRule>
  </conditionalFormatting>
  <conditionalFormatting sqref="B38">
    <cfRule type="cellIs" dxfId="107" priority="18" stopIfTrue="1" operator="equal">
      <formula>0</formula>
    </cfRule>
  </conditionalFormatting>
  <conditionalFormatting sqref="B41">
    <cfRule type="cellIs" dxfId="106" priority="17" stopIfTrue="1" operator="equal">
      <formula>0</formula>
    </cfRule>
  </conditionalFormatting>
  <conditionalFormatting sqref="B44">
    <cfRule type="cellIs" dxfId="105" priority="11" stopIfTrue="1" operator="equal">
      <formula>0</formula>
    </cfRule>
  </conditionalFormatting>
  <conditionalFormatting sqref="B47">
    <cfRule type="cellIs" dxfId="104" priority="2" stopIfTrue="1" operator="equal">
      <formula>0</formula>
    </cfRule>
  </conditionalFormatting>
  <conditionalFormatting sqref="B42:D43">
    <cfRule type="cellIs" dxfId="103" priority="16" stopIfTrue="1" operator="equal">
      <formula>0</formula>
    </cfRule>
  </conditionalFormatting>
  <conditionalFormatting sqref="B45:D46 B48:D49">
    <cfRule type="cellIs" dxfId="102" priority="10" stopIfTrue="1" operator="equal">
      <formula>0</formula>
    </cfRule>
  </conditionalFormatting>
  <conditionalFormatting sqref="E41:E49">
    <cfRule type="cellIs" dxfId="101" priority="12" stopIfTrue="1" operator="equal">
      <formula>0</formula>
    </cfRule>
  </conditionalFormatting>
  <conditionalFormatting sqref="F42:H43">
    <cfRule type="cellIs" dxfId="100" priority="15" stopIfTrue="1" operator="equal">
      <formula>0</formula>
    </cfRule>
  </conditionalFormatting>
  <conditionalFormatting sqref="F45:H46">
    <cfRule type="cellIs" dxfId="99" priority="4" stopIfTrue="1" operator="equal">
      <formula>0</formula>
    </cfRule>
  </conditionalFormatting>
  <conditionalFormatting sqref="F48:H49">
    <cfRule type="cellIs" dxfId="98"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1" manualBreakCount="1">
    <brk id="22" max="8"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0">
    <tabColor theme="5" tint="0.39997558519241921"/>
  </sheetPr>
  <dimension ref="A1:AX87"/>
  <sheetViews>
    <sheetView view="pageBreakPreview" zoomScaleNormal="100" zoomScaleSheetLayoutView="100" workbookViewId="0"/>
  </sheetViews>
  <sheetFormatPr baseColWidth="10" defaultColWidth="13" defaultRowHeight="15.75" customHeight="1"/>
  <cols>
    <col min="1" max="1" width="7.1796875" style="23" customWidth="1"/>
    <col min="2" max="9" width="14.26953125" style="23" customWidth="1"/>
    <col min="10" max="10" width="1.453125" style="23" customWidth="1"/>
    <col min="11" max="11" width="7.1796875" style="23" customWidth="1"/>
    <col min="12" max="15" width="14.26953125" style="23" customWidth="1"/>
    <col min="16" max="50" width="9.81640625" style="23" customWidth="1"/>
    <col min="51" max="16384" width="13" style="23"/>
  </cols>
  <sheetData>
    <row r="1" spans="1:50" ht="15.75" customHeight="1">
      <c r="A1" s="413" t="s">
        <v>763</v>
      </c>
      <c r="B1" s="329"/>
      <c r="C1" s="329"/>
      <c r="D1" s="329"/>
      <c r="E1" s="329"/>
      <c r="F1" s="329"/>
      <c r="G1" s="329"/>
      <c r="H1" s="329"/>
      <c r="I1" s="329"/>
      <c r="J1" s="329"/>
      <c r="K1" s="413" t="s">
        <v>763</v>
      </c>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row>
    <row r="2" spans="1:50" ht="10.9" customHeight="1">
      <c r="A2" s="413"/>
      <c r="B2" s="329"/>
      <c r="C2" s="329"/>
      <c r="D2" s="329"/>
      <c r="E2" s="329"/>
      <c r="F2" s="329"/>
      <c r="G2" s="329"/>
      <c r="H2" s="329"/>
      <c r="I2" s="329"/>
      <c r="J2" s="464"/>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row>
    <row r="3" spans="1:50" ht="15.5">
      <c r="A3" s="345"/>
      <c r="B3" s="351"/>
      <c r="C3" s="320" t="s">
        <v>11</v>
      </c>
      <c r="D3" s="274"/>
      <c r="E3" s="274"/>
      <c r="F3" s="274"/>
      <c r="G3" s="269"/>
      <c r="H3" s="269"/>
      <c r="I3" s="269"/>
      <c r="J3" s="575"/>
      <c r="K3" s="576"/>
      <c r="L3" s="19" t="s">
        <v>447</v>
      </c>
      <c r="M3" s="335"/>
      <c r="N3" s="335"/>
      <c r="O3" s="335"/>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row>
    <row r="4" spans="1:50" ht="26">
      <c r="A4" s="346"/>
      <c r="B4" s="264"/>
      <c r="C4" s="549" t="s">
        <v>4</v>
      </c>
      <c r="D4" s="551" t="s">
        <v>3</v>
      </c>
      <c r="E4" s="551" t="s">
        <v>66</v>
      </c>
      <c r="F4" s="551" t="s">
        <v>18</v>
      </c>
      <c r="G4" s="551" t="s">
        <v>30</v>
      </c>
      <c r="H4" s="339" t="s">
        <v>1</v>
      </c>
      <c r="I4" s="339" t="s">
        <v>19</v>
      </c>
      <c r="J4" s="89"/>
      <c r="K4" s="346"/>
      <c r="L4" s="551" t="s">
        <v>326</v>
      </c>
      <c r="M4" s="549" t="s">
        <v>21</v>
      </c>
      <c r="N4" s="551" t="s">
        <v>277</v>
      </c>
      <c r="O4" s="549" t="s">
        <v>22</v>
      </c>
      <c r="P4" s="329"/>
      <c r="Q4" s="329"/>
      <c r="R4" s="329"/>
      <c r="S4" s="329"/>
      <c r="T4" s="329"/>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row>
    <row r="5" spans="1:50" ht="15.5">
      <c r="A5" s="347"/>
      <c r="B5" s="320" t="s">
        <v>77</v>
      </c>
      <c r="C5" s="274"/>
      <c r="D5" s="274"/>
      <c r="E5" s="274"/>
      <c r="F5" s="470"/>
      <c r="G5" s="274"/>
      <c r="H5" s="470"/>
      <c r="I5" s="274"/>
      <c r="J5" s="89"/>
      <c r="K5" s="347"/>
      <c r="L5" s="465" t="s">
        <v>77</v>
      </c>
      <c r="M5" s="465"/>
      <c r="N5" s="465"/>
      <c r="O5" s="465"/>
      <c r="P5" s="329"/>
      <c r="Q5" s="329"/>
      <c r="R5" s="329"/>
      <c r="S5" s="329"/>
      <c r="T5" s="329"/>
      <c r="U5" s="329"/>
      <c r="V5" s="329"/>
      <c r="W5" s="329"/>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row>
    <row r="6" spans="1:50" ht="15.75" customHeight="1">
      <c r="A6" s="85">
        <v>1955</v>
      </c>
      <c r="B6" s="311">
        <v>8151.1</v>
      </c>
      <c r="C6" s="88">
        <v>1257.0999999999999</v>
      </c>
      <c r="D6" s="88">
        <v>787.7</v>
      </c>
      <c r="E6" s="307" t="s">
        <v>31</v>
      </c>
      <c r="F6" s="307" t="s">
        <v>31</v>
      </c>
      <c r="G6" s="386">
        <v>0</v>
      </c>
      <c r="H6" s="307" t="s">
        <v>31</v>
      </c>
      <c r="I6" s="307" t="s">
        <v>31</v>
      </c>
      <c r="J6" s="89"/>
      <c r="K6" s="85">
        <v>1955</v>
      </c>
      <c r="L6" s="557" t="s">
        <v>31</v>
      </c>
      <c r="M6" s="307" t="s">
        <v>31</v>
      </c>
      <c r="N6" s="88">
        <v>1.6</v>
      </c>
      <c r="O6" s="308">
        <v>6104.7</v>
      </c>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row>
    <row r="7" spans="1:50" ht="15.75" customHeight="1">
      <c r="A7" s="85">
        <v>1960</v>
      </c>
      <c r="B7" s="311">
        <v>11067.1</v>
      </c>
      <c r="C7" s="88">
        <v>2150.1999999999998</v>
      </c>
      <c r="D7" s="88">
        <v>1874.5</v>
      </c>
      <c r="E7" s="88">
        <v>28.2</v>
      </c>
      <c r="F7" s="307" t="s">
        <v>31</v>
      </c>
      <c r="G7" s="386">
        <v>0</v>
      </c>
      <c r="H7" s="307" t="s">
        <v>31</v>
      </c>
      <c r="I7" s="307" t="s">
        <v>31</v>
      </c>
      <c r="J7" s="89"/>
      <c r="K7" s="85">
        <v>1960</v>
      </c>
      <c r="L7" s="311">
        <v>82.7</v>
      </c>
      <c r="M7" s="307" t="s">
        <v>31</v>
      </c>
      <c r="N7" s="88">
        <v>1.4</v>
      </c>
      <c r="O7" s="308">
        <v>6930.1</v>
      </c>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row>
    <row r="8" spans="1:50" ht="15.75" customHeight="1">
      <c r="A8" s="85">
        <v>1965</v>
      </c>
      <c r="B8" s="311">
        <v>15436.6</v>
      </c>
      <c r="C8" s="88">
        <v>3857.8</v>
      </c>
      <c r="D8" s="88">
        <v>2463.3000000000002</v>
      </c>
      <c r="E8" s="88">
        <v>722</v>
      </c>
      <c r="F8" s="307" t="s">
        <v>31</v>
      </c>
      <c r="G8" s="88">
        <v>117.5</v>
      </c>
      <c r="H8" s="307" t="s">
        <v>31</v>
      </c>
      <c r="I8" s="307" t="s">
        <v>31</v>
      </c>
      <c r="J8" s="89"/>
      <c r="K8" s="85">
        <v>1965</v>
      </c>
      <c r="L8" s="311">
        <v>376.9</v>
      </c>
      <c r="M8" s="308">
        <v>67.900000000000006</v>
      </c>
      <c r="N8" s="88">
        <v>1.2</v>
      </c>
      <c r="O8" s="308">
        <v>7830</v>
      </c>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row>
    <row r="9" spans="1:50" ht="15.75" customHeight="1">
      <c r="A9" s="85">
        <v>1970</v>
      </c>
      <c r="B9" s="311">
        <v>24996.799999999999</v>
      </c>
      <c r="C9" s="88">
        <v>5595</v>
      </c>
      <c r="D9" s="88">
        <v>2658</v>
      </c>
      <c r="E9" s="88">
        <v>4189</v>
      </c>
      <c r="F9" s="307" t="s">
        <v>31</v>
      </c>
      <c r="G9" s="88">
        <v>1961</v>
      </c>
      <c r="H9" s="307" t="s">
        <v>31</v>
      </c>
      <c r="I9" s="307" t="s">
        <v>31</v>
      </c>
      <c r="K9" s="85">
        <v>1970</v>
      </c>
      <c r="L9" s="311">
        <v>1490</v>
      </c>
      <c r="M9" s="308">
        <v>215</v>
      </c>
      <c r="N9" s="88">
        <v>0.8</v>
      </c>
      <c r="O9" s="308">
        <v>8888</v>
      </c>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row>
    <row r="10" spans="1:50" ht="15.75" customHeight="1">
      <c r="A10" s="85">
        <v>1971</v>
      </c>
      <c r="B10" s="311">
        <v>26100.799999999999</v>
      </c>
      <c r="C10" s="88">
        <v>6785.7</v>
      </c>
      <c r="D10" s="88">
        <v>2909.8</v>
      </c>
      <c r="E10" s="88">
        <v>5505.4</v>
      </c>
      <c r="F10" s="307" t="s">
        <v>31</v>
      </c>
      <c r="G10" s="88">
        <v>2111.9</v>
      </c>
      <c r="H10" s="307" t="s">
        <v>31</v>
      </c>
      <c r="I10" s="307" t="s">
        <v>31</v>
      </c>
      <c r="K10" s="85">
        <v>1971</v>
      </c>
      <c r="L10" s="311">
        <v>1743.3</v>
      </c>
      <c r="M10" s="308">
        <v>241.2</v>
      </c>
      <c r="N10" s="88">
        <v>0.5</v>
      </c>
      <c r="O10" s="308">
        <v>6803</v>
      </c>
      <c r="P10" s="329"/>
      <c r="Q10" s="329"/>
      <c r="R10" s="329"/>
      <c r="S10" s="329"/>
      <c r="T10" s="329"/>
      <c r="U10" s="329"/>
      <c r="V10" s="329"/>
      <c r="W10" s="329"/>
      <c r="X10" s="329"/>
      <c r="Y10" s="329"/>
      <c r="Z10" s="329"/>
      <c r="AA10" s="329"/>
      <c r="AB10" s="329"/>
      <c r="AC10" s="329"/>
      <c r="AD10" s="329"/>
      <c r="AE10" s="329"/>
      <c r="AF10" s="329"/>
      <c r="AG10" s="329"/>
      <c r="AH10" s="329"/>
      <c r="AI10" s="329"/>
      <c r="AJ10" s="329"/>
      <c r="AK10" s="329"/>
      <c r="AL10" s="329"/>
      <c r="AM10" s="329"/>
      <c r="AN10" s="329"/>
      <c r="AO10" s="329"/>
      <c r="AP10" s="329"/>
      <c r="AQ10" s="329"/>
      <c r="AR10" s="329"/>
      <c r="AS10" s="329"/>
      <c r="AT10" s="329"/>
      <c r="AU10" s="329"/>
      <c r="AV10" s="329"/>
      <c r="AW10" s="329"/>
      <c r="AX10" s="329"/>
    </row>
    <row r="11" spans="1:50" ht="15.75" customHeight="1">
      <c r="A11" s="85">
        <v>1972</v>
      </c>
      <c r="B11" s="311">
        <v>27624.400000000001</v>
      </c>
      <c r="C11" s="88">
        <v>6928.3</v>
      </c>
      <c r="D11" s="88">
        <v>3770.8</v>
      </c>
      <c r="E11" s="88">
        <v>6320.4</v>
      </c>
      <c r="F11" s="307" t="s">
        <v>31</v>
      </c>
      <c r="G11" s="88">
        <v>1820.3</v>
      </c>
      <c r="H11" s="307" t="s">
        <v>31</v>
      </c>
      <c r="I11" s="307" t="s">
        <v>31</v>
      </c>
      <c r="K11" s="85">
        <v>1972</v>
      </c>
      <c r="L11" s="311">
        <v>2071</v>
      </c>
      <c r="M11" s="308">
        <v>308.39999999999998</v>
      </c>
      <c r="N11" s="88">
        <v>0.8</v>
      </c>
      <c r="O11" s="308">
        <v>6404.4</v>
      </c>
      <c r="P11" s="329"/>
      <c r="Q11" s="329"/>
      <c r="R11" s="329"/>
      <c r="S11" s="329"/>
      <c r="T11" s="329"/>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29"/>
      <c r="AR11" s="329"/>
      <c r="AS11" s="329"/>
      <c r="AT11" s="329"/>
      <c r="AU11" s="329"/>
      <c r="AV11" s="329"/>
      <c r="AW11" s="329"/>
      <c r="AX11" s="329"/>
    </row>
    <row r="12" spans="1:50" ht="15.75" customHeight="1">
      <c r="A12" s="85">
        <v>1973</v>
      </c>
      <c r="B12" s="311">
        <v>30849</v>
      </c>
      <c r="C12" s="88">
        <v>5979.6</v>
      </c>
      <c r="D12" s="88">
        <v>4528.5</v>
      </c>
      <c r="E12" s="88">
        <v>7753.7</v>
      </c>
      <c r="F12" s="307" t="s">
        <v>31</v>
      </c>
      <c r="G12" s="88">
        <v>1778.1</v>
      </c>
      <c r="H12" s="307" t="s">
        <v>31</v>
      </c>
      <c r="I12" s="307" t="s">
        <v>31</v>
      </c>
      <c r="K12" s="85">
        <v>1973</v>
      </c>
      <c r="L12" s="311">
        <v>2775.1</v>
      </c>
      <c r="M12" s="308">
        <v>309.2</v>
      </c>
      <c r="N12" s="88">
        <v>1.7</v>
      </c>
      <c r="O12" s="308">
        <v>7723.1</v>
      </c>
      <c r="P12" s="329"/>
      <c r="Q12" s="329"/>
      <c r="R12" s="329"/>
      <c r="S12" s="329"/>
      <c r="T12" s="329"/>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329"/>
      <c r="AT12" s="329"/>
      <c r="AU12" s="329"/>
      <c r="AV12" s="329"/>
      <c r="AW12" s="329"/>
      <c r="AX12" s="329"/>
    </row>
    <row r="13" spans="1:50" ht="15.75" customHeight="1">
      <c r="A13" s="85">
        <v>1974</v>
      </c>
      <c r="B13" s="311">
        <v>32698.6</v>
      </c>
      <c r="C13" s="88">
        <v>6646.3</v>
      </c>
      <c r="D13" s="88">
        <v>4656.8</v>
      </c>
      <c r="E13" s="88">
        <v>6115</v>
      </c>
      <c r="F13" s="307" t="s">
        <v>31</v>
      </c>
      <c r="G13" s="88">
        <v>2026.9</v>
      </c>
      <c r="H13" s="307" t="s">
        <v>31</v>
      </c>
      <c r="I13" s="307" t="s">
        <v>31</v>
      </c>
      <c r="K13" s="85">
        <v>1974</v>
      </c>
      <c r="L13" s="311">
        <v>3831.4</v>
      </c>
      <c r="M13" s="308">
        <v>300.10000000000002</v>
      </c>
      <c r="N13" s="88">
        <v>0.3</v>
      </c>
      <c r="O13" s="308">
        <v>9121.7999999999993</v>
      </c>
      <c r="P13" s="329"/>
      <c r="Q13" s="329"/>
      <c r="R13" s="329"/>
      <c r="S13" s="329"/>
      <c r="T13" s="329"/>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c r="AT13" s="329"/>
      <c r="AU13" s="329"/>
      <c r="AV13" s="329"/>
      <c r="AW13" s="329"/>
      <c r="AX13" s="329"/>
    </row>
    <row r="14" spans="1:50" ht="15.75" customHeight="1">
      <c r="A14" s="85">
        <v>1975</v>
      </c>
      <c r="B14" s="311">
        <v>32111.4</v>
      </c>
      <c r="C14" s="88">
        <v>3394</v>
      </c>
      <c r="D14" s="88">
        <v>6178</v>
      </c>
      <c r="E14" s="88">
        <v>6740</v>
      </c>
      <c r="F14" s="307" t="s">
        <v>31</v>
      </c>
      <c r="G14" s="88">
        <v>1973</v>
      </c>
      <c r="H14" s="307" t="s">
        <v>31</v>
      </c>
      <c r="I14" s="307" t="s">
        <v>31</v>
      </c>
      <c r="K14" s="85">
        <v>1975</v>
      </c>
      <c r="L14" s="311">
        <v>4929</v>
      </c>
      <c r="M14" s="308">
        <v>308</v>
      </c>
      <c r="N14" s="88">
        <v>0.4</v>
      </c>
      <c r="O14" s="308">
        <v>8589</v>
      </c>
      <c r="P14" s="329"/>
      <c r="Q14" s="329"/>
      <c r="R14" s="329"/>
      <c r="S14" s="329"/>
      <c r="T14" s="329"/>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c r="AT14" s="329"/>
      <c r="AU14" s="329"/>
      <c r="AV14" s="329"/>
      <c r="AW14" s="329"/>
      <c r="AX14" s="329"/>
    </row>
    <row r="15" spans="1:50" ht="15.75" customHeight="1">
      <c r="A15" s="85">
        <v>1977</v>
      </c>
      <c r="B15" s="311">
        <v>32971</v>
      </c>
      <c r="C15" s="88">
        <v>4241</v>
      </c>
      <c r="D15" s="88">
        <v>6152.4</v>
      </c>
      <c r="E15" s="88">
        <v>7223.6</v>
      </c>
      <c r="F15" s="307" t="s">
        <v>31</v>
      </c>
      <c r="G15" s="88">
        <v>264.3</v>
      </c>
      <c r="H15" s="307" t="s">
        <v>31</v>
      </c>
      <c r="I15" s="307" t="s">
        <v>31</v>
      </c>
      <c r="K15" s="85">
        <v>1977</v>
      </c>
      <c r="L15" s="311">
        <v>6013.5</v>
      </c>
      <c r="M15" s="308">
        <v>342.2</v>
      </c>
      <c r="N15" s="88">
        <v>0.5</v>
      </c>
      <c r="O15" s="308">
        <v>8733.5</v>
      </c>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row>
    <row r="16" spans="1:50" ht="15.75" customHeight="1">
      <c r="A16" s="85">
        <v>1978</v>
      </c>
      <c r="B16" s="311">
        <v>35847.5</v>
      </c>
      <c r="C16" s="88">
        <v>5363.2</v>
      </c>
      <c r="D16" s="88">
        <v>6398.8</v>
      </c>
      <c r="E16" s="88">
        <v>5858.9</v>
      </c>
      <c r="F16" s="307" t="s">
        <v>31</v>
      </c>
      <c r="G16" s="88">
        <v>2523.6</v>
      </c>
      <c r="H16" s="307" t="s">
        <v>31</v>
      </c>
      <c r="I16" s="307" t="s">
        <v>31</v>
      </c>
      <c r="K16" s="309">
        <v>1978</v>
      </c>
      <c r="L16" s="88">
        <v>6337.6</v>
      </c>
      <c r="M16" s="308">
        <v>366.6</v>
      </c>
      <c r="N16" s="88">
        <v>3</v>
      </c>
      <c r="O16" s="308">
        <v>8995.7999999999993</v>
      </c>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row>
    <row r="17" spans="1:50" ht="15.75" customHeight="1">
      <c r="A17" s="85">
        <v>1979</v>
      </c>
      <c r="B17" s="311">
        <v>37002.300000000003</v>
      </c>
      <c r="C17" s="88">
        <v>5262.5</v>
      </c>
      <c r="D17" s="88">
        <v>5695.3</v>
      </c>
      <c r="E17" s="88">
        <v>3939.7</v>
      </c>
      <c r="F17" s="307" t="s">
        <v>31</v>
      </c>
      <c r="G17" s="88">
        <v>5518</v>
      </c>
      <c r="H17" s="307" t="s">
        <v>31</v>
      </c>
      <c r="I17" s="307" t="s">
        <v>31</v>
      </c>
      <c r="K17" s="309">
        <v>1979</v>
      </c>
      <c r="L17" s="88">
        <v>7086.7</v>
      </c>
      <c r="M17" s="308">
        <v>398</v>
      </c>
      <c r="N17" s="88">
        <v>4.5999999999999996</v>
      </c>
      <c r="O17" s="308">
        <v>9097.5</v>
      </c>
      <c r="P17" s="329"/>
      <c r="Q17" s="329"/>
      <c r="R17" s="329"/>
      <c r="S17" s="329"/>
      <c r="T17" s="329"/>
      <c r="U17" s="329"/>
      <c r="V17" s="329"/>
      <c r="W17" s="329"/>
      <c r="X17" s="329"/>
      <c r="Y17" s="329"/>
      <c r="Z17" s="329"/>
      <c r="AA17" s="329"/>
      <c r="AB17" s="329"/>
      <c r="AC17" s="329"/>
      <c r="AD17" s="329"/>
      <c r="AE17" s="329"/>
      <c r="AF17" s="329"/>
      <c r="AG17" s="329"/>
      <c r="AH17" s="329"/>
      <c r="AI17" s="329"/>
      <c r="AJ17" s="329"/>
      <c r="AK17" s="329"/>
      <c r="AL17" s="329"/>
      <c r="AM17" s="329"/>
      <c r="AN17" s="329"/>
      <c r="AO17" s="329"/>
      <c r="AP17" s="329"/>
      <c r="AQ17" s="329"/>
      <c r="AR17" s="329"/>
      <c r="AS17" s="329"/>
      <c r="AT17" s="329"/>
      <c r="AU17" s="329"/>
      <c r="AV17" s="329"/>
      <c r="AW17" s="329"/>
      <c r="AX17" s="329"/>
    </row>
    <row r="18" spans="1:50" ht="15.75" customHeight="1">
      <c r="A18" s="85">
        <v>1980</v>
      </c>
      <c r="B18" s="311">
        <v>36020</v>
      </c>
      <c r="C18" s="88">
        <v>6281</v>
      </c>
      <c r="D18" s="88">
        <v>5914</v>
      </c>
      <c r="E18" s="88">
        <v>4052</v>
      </c>
      <c r="F18" s="307" t="s">
        <v>31</v>
      </c>
      <c r="G18" s="88">
        <v>4484</v>
      </c>
      <c r="H18" s="307" t="s">
        <v>31</v>
      </c>
      <c r="I18" s="307" t="s">
        <v>31</v>
      </c>
      <c r="J18" s="307"/>
      <c r="K18" s="309">
        <v>1980</v>
      </c>
      <c r="L18" s="88">
        <v>5664</v>
      </c>
      <c r="M18" s="308">
        <v>385</v>
      </c>
      <c r="N18" s="88">
        <v>13</v>
      </c>
      <c r="O18" s="308">
        <v>9227</v>
      </c>
      <c r="P18" s="329"/>
      <c r="Q18" s="329"/>
      <c r="R18" s="329"/>
      <c r="S18" s="329"/>
      <c r="T18" s="329"/>
      <c r="U18" s="329"/>
      <c r="V18" s="329"/>
      <c r="W18" s="329"/>
      <c r="X18" s="329"/>
      <c r="Y18" s="329"/>
      <c r="Z18" s="329"/>
      <c r="AA18" s="329"/>
      <c r="AB18" s="329"/>
      <c r="AC18" s="329"/>
      <c r="AD18" s="329"/>
      <c r="AE18" s="329"/>
      <c r="AF18" s="329"/>
      <c r="AG18" s="329"/>
      <c r="AH18" s="329"/>
      <c r="AI18" s="329"/>
      <c r="AJ18" s="329"/>
      <c r="AK18" s="329"/>
      <c r="AL18" s="329"/>
      <c r="AM18" s="329"/>
      <c r="AN18" s="329"/>
      <c r="AO18" s="329"/>
      <c r="AP18" s="329"/>
      <c r="AQ18" s="329"/>
      <c r="AR18" s="329"/>
      <c r="AS18" s="329"/>
      <c r="AT18" s="329"/>
      <c r="AU18" s="329"/>
      <c r="AV18" s="329"/>
      <c r="AW18" s="329"/>
      <c r="AX18" s="329"/>
    </row>
    <row r="19" spans="1:50" ht="15.75" customHeight="1">
      <c r="A19" s="85">
        <v>1981</v>
      </c>
      <c r="B19" s="311">
        <v>34889.4</v>
      </c>
      <c r="C19" s="88">
        <v>6720.7</v>
      </c>
      <c r="D19" s="88">
        <v>6023.7</v>
      </c>
      <c r="E19" s="88">
        <v>3273.6</v>
      </c>
      <c r="F19" s="307" t="s">
        <v>31</v>
      </c>
      <c r="G19" s="88">
        <v>4423.2</v>
      </c>
      <c r="H19" s="307" t="s">
        <v>31</v>
      </c>
      <c r="I19" s="307" t="s">
        <v>31</v>
      </c>
      <c r="J19" s="307"/>
      <c r="K19" s="309">
        <v>1981</v>
      </c>
      <c r="L19" s="88">
        <v>4406</v>
      </c>
      <c r="M19" s="308">
        <v>378.5</v>
      </c>
      <c r="N19" s="88">
        <v>18.600000000000001</v>
      </c>
      <c r="O19" s="308">
        <v>9645.1</v>
      </c>
      <c r="P19" s="329"/>
      <c r="Q19" s="329"/>
      <c r="R19" s="329"/>
      <c r="S19" s="329"/>
      <c r="T19" s="329"/>
      <c r="U19" s="329"/>
      <c r="V19" s="329"/>
      <c r="W19" s="329"/>
      <c r="X19" s="329"/>
      <c r="Y19" s="329"/>
      <c r="Z19" s="329"/>
      <c r="AA19" s="329"/>
      <c r="AB19" s="329"/>
      <c r="AC19" s="329"/>
      <c r="AD19" s="329"/>
      <c r="AE19" s="329"/>
      <c r="AF19" s="329"/>
      <c r="AG19" s="329"/>
      <c r="AH19" s="329"/>
      <c r="AI19" s="329"/>
      <c r="AJ19" s="329"/>
      <c r="AK19" s="329"/>
      <c r="AL19" s="329"/>
      <c r="AM19" s="329"/>
      <c r="AN19" s="329"/>
      <c r="AO19" s="329"/>
      <c r="AP19" s="329"/>
      <c r="AQ19" s="329"/>
      <c r="AR19" s="329"/>
      <c r="AS19" s="329"/>
      <c r="AT19" s="329"/>
      <c r="AU19" s="329"/>
      <c r="AV19" s="329"/>
      <c r="AW19" s="329"/>
      <c r="AX19" s="329"/>
    </row>
    <row r="20" spans="1:50" ht="15.75" customHeight="1">
      <c r="A20" s="85">
        <v>1982</v>
      </c>
      <c r="B20" s="311">
        <v>39101.199999999997</v>
      </c>
      <c r="C20" s="88">
        <v>6979</v>
      </c>
      <c r="D20" s="88">
        <v>4685.1000000000004</v>
      </c>
      <c r="E20" s="88">
        <v>3305.1</v>
      </c>
      <c r="F20" s="307" t="s">
        <v>31</v>
      </c>
      <c r="G20" s="88">
        <v>10402.5</v>
      </c>
      <c r="H20" s="307" t="s">
        <v>31</v>
      </c>
      <c r="I20" s="307" t="s">
        <v>31</v>
      </c>
      <c r="J20" s="307"/>
      <c r="K20" s="309">
        <v>1982</v>
      </c>
      <c r="L20" s="88">
        <v>3908.8</v>
      </c>
      <c r="M20" s="308">
        <v>383.6</v>
      </c>
      <c r="N20" s="88">
        <v>22.7</v>
      </c>
      <c r="O20" s="308">
        <v>9414.4</v>
      </c>
      <c r="P20" s="329"/>
      <c r="Q20" s="329"/>
      <c r="R20" s="329"/>
      <c r="S20" s="329"/>
      <c r="T20" s="329"/>
      <c r="U20" s="329"/>
      <c r="V20" s="329"/>
      <c r="W20" s="329"/>
      <c r="X20" s="329"/>
      <c r="Y20" s="329"/>
      <c r="Z20" s="329"/>
      <c r="AA20" s="329"/>
      <c r="AB20" s="329"/>
      <c r="AC20" s="329"/>
      <c r="AD20" s="329"/>
      <c r="AE20" s="329"/>
      <c r="AF20" s="329"/>
      <c r="AG20" s="329"/>
      <c r="AH20" s="329"/>
      <c r="AI20" s="329"/>
      <c r="AJ20" s="329"/>
      <c r="AK20" s="329"/>
      <c r="AL20" s="329"/>
      <c r="AM20" s="329"/>
      <c r="AN20" s="329"/>
      <c r="AO20" s="329"/>
      <c r="AP20" s="329"/>
      <c r="AQ20" s="329"/>
      <c r="AR20" s="329"/>
      <c r="AS20" s="329"/>
      <c r="AT20" s="329"/>
      <c r="AU20" s="329"/>
      <c r="AV20" s="329"/>
      <c r="AW20" s="329"/>
      <c r="AX20" s="329"/>
    </row>
    <row r="21" spans="1:50" ht="15.75" customHeight="1">
      <c r="A21" s="85">
        <v>1983</v>
      </c>
      <c r="B21" s="311">
        <v>41870.300000000003</v>
      </c>
      <c r="C21" s="88">
        <v>6036.2</v>
      </c>
      <c r="D21" s="88">
        <v>5059</v>
      </c>
      <c r="E21" s="88">
        <v>803.2</v>
      </c>
      <c r="F21" s="307" t="s">
        <v>31</v>
      </c>
      <c r="G21" s="88">
        <v>17505.8</v>
      </c>
      <c r="H21" s="307" t="s">
        <v>31</v>
      </c>
      <c r="I21" s="307" t="s">
        <v>31</v>
      </c>
      <c r="J21" s="307"/>
      <c r="K21" s="309">
        <v>1983</v>
      </c>
      <c r="L21" s="88">
        <v>2877.5</v>
      </c>
      <c r="M21" s="308">
        <v>392.4</v>
      </c>
      <c r="N21" s="88">
        <v>25.4</v>
      </c>
      <c r="O21" s="308">
        <v>9170.7999999999993</v>
      </c>
      <c r="P21" s="329"/>
      <c r="Q21" s="329"/>
      <c r="R21" s="329"/>
      <c r="S21" s="329"/>
      <c r="T21" s="329"/>
      <c r="U21" s="329"/>
      <c r="V21" s="329"/>
      <c r="W21" s="329"/>
      <c r="X21" s="329"/>
      <c r="Y21" s="329"/>
      <c r="Z21" s="329"/>
      <c r="AA21" s="329"/>
      <c r="AB21" s="329"/>
      <c r="AC21" s="329"/>
      <c r="AD21" s="329"/>
      <c r="AE21" s="329"/>
      <c r="AF21" s="329"/>
      <c r="AG21" s="329"/>
      <c r="AH21" s="329"/>
      <c r="AI21" s="329"/>
      <c r="AJ21" s="329"/>
      <c r="AK21" s="329"/>
      <c r="AL21" s="329"/>
      <c r="AM21" s="329"/>
      <c r="AN21" s="329"/>
      <c r="AO21" s="329"/>
      <c r="AP21" s="329"/>
      <c r="AQ21" s="329"/>
      <c r="AR21" s="329"/>
      <c r="AS21" s="329"/>
      <c r="AT21" s="329"/>
      <c r="AU21" s="329"/>
      <c r="AV21" s="329"/>
      <c r="AW21" s="329"/>
      <c r="AX21" s="329"/>
    </row>
    <row r="22" spans="1:50" ht="15.75" customHeight="1">
      <c r="A22" s="85">
        <v>1984</v>
      </c>
      <c r="B22" s="311">
        <v>49060.100000000006</v>
      </c>
      <c r="C22" s="88">
        <v>7516.9</v>
      </c>
      <c r="D22" s="88">
        <v>4457.3</v>
      </c>
      <c r="E22" s="88">
        <v>256.8</v>
      </c>
      <c r="F22" s="307" t="s">
        <v>31</v>
      </c>
      <c r="G22" s="88">
        <v>24022.5</v>
      </c>
      <c r="H22" s="307" t="s">
        <v>31</v>
      </c>
      <c r="I22" s="307" t="s">
        <v>31</v>
      </c>
      <c r="J22" s="307"/>
      <c r="K22" s="309">
        <v>1984</v>
      </c>
      <c r="L22" s="308">
        <v>3422.4</v>
      </c>
      <c r="M22" s="308">
        <v>472.1</v>
      </c>
      <c r="N22" s="88">
        <v>25.4</v>
      </c>
      <c r="O22" s="308">
        <v>8886.7000000000007</v>
      </c>
      <c r="P22" s="329"/>
      <c r="Q22" s="329"/>
      <c r="R22" s="329"/>
      <c r="S22" s="329"/>
      <c r="T22" s="329"/>
      <c r="U22" s="329"/>
      <c r="V22" s="329"/>
      <c r="W22" s="329"/>
      <c r="X22" s="329"/>
      <c r="Y22" s="329"/>
      <c r="Z22" s="329"/>
      <c r="AA22" s="329"/>
      <c r="AB22" s="329"/>
      <c r="AC22" s="329"/>
      <c r="AD22" s="329"/>
      <c r="AE22" s="329"/>
      <c r="AF22" s="329"/>
      <c r="AG22" s="329"/>
      <c r="AH22" s="329"/>
      <c r="AI22" s="329"/>
      <c r="AJ22" s="329"/>
      <c r="AK22" s="329"/>
      <c r="AL22" s="329"/>
      <c r="AM22" s="329"/>
      <c r="AN22" s="329"/>
      <c r="AO22" s="329"/>
      <c r="AP22" s="329"/>
      <c r="AQ22" s="329"/>
      <c r="AR22" s="329"/>
      <c r="AS22" s="329"/>
      <c r="AT22" s="329"/>
      <c r="AU22" s="329"/>
      <c r="AV22" s="329"/>
      <c r="AW22" s="329"/>
      <c r="AX22" s="329"/>
    </row>
    <row r="23" spans="1:50" ht="15.75" customHeight="1">
      <c r="A23" s="85">
        <v>1985</v>
      </c>
      <c r="B23" s="311">
        <v>58608</v>
      </c>
      <c r="C23" s="88">
        <v>6311</v>
      </c>
      <c r="D23" s="88">
        <v>4143</v>
      </c>
      <c r="E23" s="88">
        <v>588</v>
      </c>
      <c r="F23" s="307" t="s">
        <v>31</v>
      </c>
      <c r="G23" s="88">
        <v>36415</v>
      </c>
      <c r="H23" s="307" t="s">
        <v>31</v>
      </c>
      <c r="I23" s="307" t="s">
        <v>31</v>
      </c>
      <c r="J23" s="307"/>
      <c r="K23" s="309">
        <v>1985</v>
      </c>
      <c r="L23" s="308">
        <v>2218</v>
      </c>
      <c r="M23" s="308">
        <v>474</v>
      </c>
      <c r="N23" s="88">
        <v>26</v>
      </c>
      <c r="O23" s="308">
        <v>8433</v>
      </c>
      <c r="P23" s="329"/>
      <c r="Q23" s="329"/>
      <c r="R23" s="329"/>
      <c r="S23" s="329"/>
      <c r="T23" s="329"/>
      <c r="U23" s="329"/>
      <c r="V23" s="329"/>
      <c r="W23" s="329"/>
      <c r="X23" s="329"/>
      <c r="Y23" s="329"/>
      <c r="Z23" s="329"/>
      <c r="AA23" s="329"/>
      <c r="AB23" s="329"/>
      <c r="AC23" s="329"/>
      <c r="AD23" s="329"/>
      <c r="AE23" s="329"/>
      <c r="AF23" s="329"/>
      <c r="AG23" s="329"/>
      <c r="AH23" s="329"/>
      <c r="AI23" s="329"/>
      <c r="AJ23" s="329"/>
      <c r="AK23" s="329"/>
      <c r="AL23" s="329"/>
      <c r="AM23" s="329"/>
      <c r="AN23" s="329"/>
      <c r="AO23" s="329"/>
      <c r="AP23" s="329"/>
      <c r="AQ23" s="329"/>
      <c r="AR23" s="329"/>
      <c r="AS23" s="329"/>
      <c r="AT23" s="329"/>
      <c r="AU23" s="329"/>
      <c r="AV23" s="329"/>
      <c r="AW23" s="329"/>
      <c r="AX23" s="329"/>
    </row>
    <row r="24" spans="1:50" ht="15.75" customHeight="1">
      <c r="A24" s="85">
        <v>1986</v>
      </c>
      <c r="B24" s="311">
        <v>56909.599999999991</v>
      </c>
      <c r="C24" s="88">
        <v>7351.1</v>
      </c>
      <c r="D24" s="88">
        <v>3662</v>
      </c>
      <c r="E24" s="88">
        <v>1296.0999999999999</v>
      </c>
      <c r="F24" s="307" t="s">
        <v>31</v>
      </c>
      <c r="G24" s="88">
        <v>33073.1</v>
      </c>
      <c r="H24" s="307" t="s">
        <v>31</v>
      </c>
      <c r="I24" s="307" t="s">
        <v>31</v>
      </c>
      <c r="J24" s="307"/>
      <c r="K24" s="309">
        <v>1986</v>
      </c>
      <c r="L24" s="308">
        <v>2115.5</v>
      </c>
      <c r="M24" s="308">
        <v>477.1</v>
      </c>
      <c r="N24" s="88">
        <v>28.4</v>
      </c>
      <c r="O24" s="308">
        <v>8906.2999999999993</v>
      </c>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row>
    <row r="25" spans="1:50" ht="15.75" customHeight="1">
      <c r="A25" s="85">
        <v>1987</v>
      </c>
      <c r="B25" s="311">
        <v>57107.4</v>
      </c>
      <c r="C25" s="88">
        <v>7358.3</v>
      </c>
      <c r="D25" s="88">
        <v>2750.9</v>
      </c>
      <c r="E25" s="88">
        <v>1584.6</v>
      </c>
      <c r="F25" s="307" t="s">
        <v>31</v>
      </c>
      <c r="G25" s="88">
        <v>32944.5</v>
      </c>
      <c r="H25" s="307" t="s">
        <v>31</v>
      </c>
      <c r="I25" s="307" t="s">
        <v>31</v>
      </c>
      <c r="J25" s="307"/>
      <c r="K25" s="309">
        <v>1987</v>
      </c>
      <c r="L25" s="308">
        <v>1908.8</v>
      </c>
      <c r="M25" s="308">
        <v>488.6</v>
      </c>
      <c r="N25" s="88">
        <v>29.1</v>
      </c>
      <c r="O25" s="308">
        <v>10042.6</v>
      </c>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c r="AX25" s="329"/>
    </row>
    <row r="26" spans="1:50" ht="15.75" customHeight="1">
      <c r="A26" s="85">
        <v>1988</v>
      </c>
      <c r="B26" s="311">
        <v>60781.2</v>
      </c>
      <c r="C26" s="88">
        <v>5826.2</v>
      </c>
      <c r="D26" s="88">
        <v>2965.4</v>
      </c>
      <c r="E26" s="88">
        <v>646.20000000000005</v>
      </c>
      <c r="F26" s="307" t="s">
        <v>31</v>
      </c>
      <c r="G26" s="88">
        <v>38701.300000000003</v>
      </c>
      <c r="H26" s="307" t="s">
        <v>31</v>
      </c>
      <c r="I26" s="307" t="s">
        <v>31</v>
      </c>
      <c r="J26" s="307"/>
      <c r="K26" s="309">
        <v>1988</v>
      </c>
      <c r="L26" s="308">
        <v>1879.7</v>
      </c>
      <c r="M26" s="308">
        <v>491.5</v>
      </c>
      <c r="N26" s="88">
        <v>28</v>
      </c>
      <c r="O26" s="308">
        <v>10242.9</v>
      </c>
      <c r="P26" s="329"/>
      <c r="Q26" s="329"/>
      <c r="R26" s="329"/>
      <c r="S26" s="329"/>
      <c r="T26" s="329"/>
      <c r="U26" s="329"/>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329"/>
      <c r="AS26" s="329"/>
      <c r="AT26" s="329"/>
      <c r="AU26" s="329"/>
      <c r="AV26" s="329"/>
      <c r="AW26" s="329"/>
      <c r="AX26" s="329"/>
    </row>
    <row r="27" spans="1:50" ht="15.5">
      <c r="A27" s="85">
        <v>1989</v>
      </c>
      <c r="B27" s="311">
        <v>63734.400000000001</v>
      </c>
      <c r="C27" s="88">
        <v>5151.3999999999996</v>
      </c>
      <c r="D27" s="88">
        <v>3265.7</v>
      </c>
      <c r="E27" s="88">
        <v>1027.5999999999999</v>
      </c>
      <c r="F27" s="307" t="s">
        <v>31</v>
      </c>
      <c r="G27" s="88">
        <v>42103</v>
      </c>
      <c r="H27" s="307" t="s">
        <v>31</v>
      </c>
      <c r="I27" s="307" t="s">
        <v>31</v>
      </c>
      <c r="J27" s="307"/>
      <c r="K27" s="309">
        <v>1989</v>
      </c>
      <c r="L27" s="308">
        <v>2250.6</v>
      </c>
      <c r="M27" s="308">
        <v>513.1</v>
      </c>
      <c r="N27" s="88">
        <v>31.5</v>
      </c>
      <c r="O27" s="308">
        <v>9391.5</v>
      </c>
      <c r="P27" s="329"/>
      <c r="Q27" s="329"/>
      <c r="R27" s="329"/>
      <c r="S27" s="329"/>
      <c r="T27" s="329"/>
      <c r="U27" s="329"/>
      <c r="V27" s="329"/>
      <c r="W27" s="329"/>
      <c r="X27" s="329"/>
      <c r="Y27" s="329"/>
      <c r="Z27" s="329"/>
      <c r="AA27" s="329"/>
      <c r="AB27" s="329"/>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row>
    <row r="28" spans="1:50" ht="15.75" customHeight="1">
      <c r="A28" s="99" t="s">
        <v>160</v>
      </c>
      <c r="B28" s="88"/>
      <c r="C28" s="88"/>
      <c r="D28" s="88"/>
      <c r="E28" s="88"/>
      <c r="F28" s="88"/>
      <c r="G28" s="88"/>
      <c r="H28" s="88"/>
      <c r="I28" s="308"/>
      <c r="J28" s="307"/>
      <c r="K28" s="99" t="s">
        <v>160</v>
      </c>
      <c r="L28" s="329"/>
      <c r="M28" s="329"/>
      <c r="N28" s="329"/>
      <c r="O28" s="329"/>
      <c r="P28" s="329"/>
      <c r="Q28" s="329"/>
      <c r="R28" s="329"/>
      <c r="S28" s="329"/>
      <c r="T28" s="329"/>
      <c r="U28" s="329"/>
      <c r="V28" s="329"/>
      <c r="W28" s="329"/>
      <c r="X28" s="329"/>
      <c r="Y28" s="329"/>
      <c r="Z28" s="329"/>
      <c r="AA28" s="329"/>
      <c r="AB28" s="329"/>
      <c r="AC28" s="329"/>
      <c r="AD28" s="329"/>
      <c r="AE28" s="329"/>
      <c r="AF28" s="329"/>
      <c r="AG28" s="329"/>
      <c r="AH28" s="329"/>
      <c r="AI28" s="329"/>
      <c r="AJ28" s="329"/>
      <c r="AK28" s="329"/>
      <c r="AL28" s="329"/>
      <c r="AM28" s="329"/>
      <c r="AN28" s="329"/>
      <c r="AO28" s="329"/>
      <c r="AP28" s="329"/>
      <c r="AQ28" s="329"/>
      <c r="AR28" s="329"/>
      <c r="AS28" s="329"/>
      <c r="AT28" s="329"/>
      <c r="AU28" s="329"/>
      <c r="AV28" s="329"/>
      <c r="AW28" s="329"/>
      <c r="AX28" s="329"/>
    </row>
    <row r="29" spans="1:50" ht="15.75" customHeight="1">
      <c r="A29" s="904" t="s">
        <v>657</v>
      </c>
      <c r="B29" s="88"/>
      <c r="C29" s="88"/>
      <c r="D29" s="88"/>
      <c r="E29" s="88"/>
      <c r="F29" s="88"/>
      <c r="G29" s="88"/>
      <c r="H29" s="88"/>
      <c r="I29" s="308"/>
      <c r="J29" s="307"/>
      <c r="K29" s="905" t="s">
        <v>657</v>
      </c>
      <c r="L29" s="329"/>
      <c r="M29" s="329"/>
      <c r="N29" s="329"/>
      <c r="O29" s="329"/>
      <c r="P29" s="329"/>
      <c r="Q29" s="329"/>
      <c r="R29" s="329"/>
      <c r="S29" s="329"/>
      <c r="T29" s="329"/>
      <c r="U29" s="329"/>
      <c r="V29" s="329"/>
      <c r="W29" s="329"/>
      <c r="X29" s="329"/>
      <c r="Y29" s="329"/>
      <c r="Z29" s="329"/>
      <c r="AA29" s="329"/>
      <c r="AB29" s="329"/>
      <c r="AC29" s="329"/>
      <c r="AD29" s="329"/>
      <c r="AE29" s="329"/>
      <c r="AF29" s="329"/>
      <c r="AG29" s="329"/>
      <c r="AH29" s="329"/>
      <c r="AI29" s="329"/>
      <c r="AJ29" s="329"/>
      <c r="AK29" s="329"/>
      <c r="AL29" s="329"/>
      <c r="AM29" s="329"/>
      <c r="AN29" s="329"/>
      <c r="AO29" s="329"/>
      <c r="AP29" s="329"/>
      <c r="AQ29" s="329"/>
      <c r="AR29" s="329"/>
      <c r="AS29" s="329"/>
      <c r="AT29" s="329"/>
      <c r="AU29" s="329"/>
      <c r="AV29" s="329"/>
      <c r="AW29" s="329"/>
      <c r="AX29" s="329"/>
    </row>
    <row r="30" spans="1:50" ht="15.75" customHeight="1">
      <c r="A30" s="105"/>
      <c r="B30" s="88"/>
      <c r="C30" s="88"/>
      <c r="D30" s="88"/>
      <c r="E30" s="88"/>
      <c r="F30" s="88"/>
      <c r="G30" s="88"/>
      <c r="H30" s="88"/>
      <c r="I30" s="308"/>
      <c r="J30" s="307"/>
      <c r="K30" s="105" t="s">
        <v>461</v>
      </c>
      <c r="L30" s="329"/>
      <c r="M30" s="329"/>
      <c r="N30" s="329"/>
      <c r="O30" s="329"/>
      <c r="P30" s="329"/>
      <c r="Q30" s="329"/>
      <c r="R30" s="329"/>
      <c r="S30" s="329"/>
      <c r="T30" s="329"/>
      <c r="U30" s="329"/>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row>
    <row r="31" spans="1:50" ht="15.75" customHeight="1">
      <c r="A31" s="413" t="s">
        <v>763</v>
      </c>
      <c r="B31" s="329"/>
      <c r="C31" s="329"/>
      <c r="D31" s="329"/>
      <c r="E31" s="329"/>
      <c r="F31" s="329"/>
      <c r="G31" s="329"/>
      <c r="H31" s="329"/>
      <c r="I31" s="329"/>
      <c r="J31" s="329"/>
      <c r="K31" s="413" t="s">
        <v>763</v>
      </c>
      <c r="L31" s="329"/>
      <c r="M31" s="329"/>
      <c r="N31" s="329"/>
      <c r="O31" s="329"/>
      <c r="P31" s="329"/>
      <c r="Q31" s="329"/>
      <c r="R31" s="329"/>
      <c r="S31" s="329"/>
      <c r="T31" s="329"/>
      <c r="U31" s="329"/>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row>
    <row r="32" spans="1:50" ht="15.75" customHeight="1">
      <c r="A32" s="413"/>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329"/>
      <c r="AE32" s="329"/>
      <c r="AF32" s="329"/>
      <c r="AG32" s="329"/>
      <c r="AH32" s="329"/>
      <c r="AI32" s="329"/>
      <c r="AJ32" s="329"/>
      <c r="AK32" s="329"/>
      <c r="AL32" s="329"/>
      <c r="AM32" s="329"/>
      <c r="AN32" s="329"/>
      <c r="AO32" s="329"/>
      <c r="AP32" s="329"/>
      <c r="AQ32" s="329"/>
      <c r="AR32" s="329"/>
      <c r="AS32" s="329"/>
      <c r="AT32" s="329"/>
      <c r="AU32" s="329"/>
      <c r="AV32" s="329"/>
      <c r="AW32" s="329"/>
      <c r="AX32" s="329"/>
    </row>
    <row r="33" spans="1:50" ht="15.75" customHeight="1">
      <c r="A33" s="345"/>
      <c r="B33" s="351"/>
      <c r="C33" s="320" t="s">
        <v>11</v>
      </c>
      <c r="D33" s="274"/>
      <c r="E33" s="274"/>
      <c r="F33" s="274"/>
      <c r="G33" s="269"/>
      <c r="H33" s="269"/>
      <c r="I33" s="269"/>
      <c r="J33" s="575"/>
      <c r="K33" s="576"/>
      <c r="L33" s="19" t="s">
        <v>447</v>
      </c>
      <c r="M33" s="335"/>
      <c r="N33" s="335"/>
      <c r="O33" s="335"/>
      <c r="P33" s="329"/>
      <c r="Q33" s="329"/>
      <c r="R33" s="329"/>
      <c r="S33" s="329"/>
      <c r="T33" s="329"/>
      <c r="U33" s="329"/>
      <c r="V33" s="329"/>
      <c r="W33" s="329"/>
      <c r="X33" s="329"/>
      <c r="Y33" s="329"/>
      <c r="Z33" s="329"/>
      <c r="AA33" s="329"/>
      <c r="AB33" s="329"/>
      <c r="AC33" s="329"/>
      <c r="AD33" s="329"/>
      <c r="AE33" s="329"/>
      <c r="AF33" s="329"/>
      <c r="AG33" s="329"/>
      <c r="AH33" s="329"/>
      <c r="AI33" s="329"/>
      <c r="AJ33" s="329"/>
      <c r="AK33" s="329"/>
      <c r="AL33" s="329"/>
      <c r="AM33" s="329"/>
      <c r="AN33" s="329"/>
      <c r="AO33" s="329"/>
      <c r="AP33" s="329"/>
      <c r="AQ33" s="329"/>
      <c r="AR33" s="329"/>
      <c r="AS33" s="329"/>
      <c r="AT33" s="329"/>
      <c r="AU33" s="329"/>
      <c r="AV33" s="329"/>
      <c r="AW33" s="329"/>
      <c r="AX33" s="329"/>
    </row>
    <row r="34" spans="1:50" ht="31.5" customHeight="1">
      <c r="A34" s="346"/>
      <c r="B34" s="264"/>
      <c r="C34" s="549" t="s">
        <v>446</v>
      </c>
      <c r="D34" s="551" t="s">
        <v>3</v>
      </c>
      <c r="E34" s="584" t="s">
        <v>66</v>
      </c>
      <c r="F34" s="551" t="s">
        <v>18</v>
      </c>
      <c r="G34" s="551" t="s">
        <v>30</v>
      </c>
      <c r="H34" s="339" t="s">
        <v>1</v>
      </c>
      <c r="I34" s="339" t="s">
        <v>19</v>
      </c>
      <c r="J34" s="89"/>
      <c r="K34" s="346"/>
      <c r="L34" s="551" t="s">
        <v>326</v>
      </c>
      <c r="M34" s="549" t="s">
        <v>21</v>
      </c>
      <c r="N34" s="551" t="s">
        <v>277</v>
      </c>
      <c r="O34" s="549" t="s">
        <v>459</v>
      </c>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row>
    <row r="35" spans="1:50" ht="15.75" customHeight="1">
      <c r="A35" s="347"/>
      <c r="B35" s="320" t="s">
        <v>77</v>
      </c>
      <c r="C35" s="274"/>
      <c r="D35" s="274"/>
      <c r="E35" s="274"/>
      <c r="F35" s="470"/>
      <c r="G35" s="274"/>
      <c r="H35" s="470"/>
      <c r="I35" s="274"/>
      <c r="J35" s="89"/>
      <c r="K35" s="347"/>
      <c r="L35" s="465" t="s">
        <v>77</v>
      </c>
      <c r="M35" s="465"/>
      <c r="N35" s="465"/>
      <c r="O35" s="465"/>
      <c r="P35" s="329"/>
      <c r="Q35" s="329"/>
      <c r="R35" s="329"/>
      <c r="S35" s="329"/>
      <c r="T35" s="329"/>
      <c r="U35" s="329"/>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row>
    <row r="36" spans="1:50" ht="15.75" customHeight="1">
      <c r="A36" s="309">
        <v>1990</v>
      </c>
      <c r="B36" s="311">
        <v>65801</v>
      </c>
      <c r="C36" s="88">
        <v>6562</v>
      </c>
      <c r="D36" s="88">
        <v>3879</v>
      </c>
      <c r="E36" s="88">
        <v>1533</v>
      </c>
      <c r="F36" s="307" t="s">
        <v>31</v>
      </c>
      <c r="G36" s="88">
        <v>41095</v>
      </c>
      <c r="H36" s="307" t="s">
        <v>31</v>
      </c>
      <c r="I36" s="307" t="s">
        <v>31</v>
      </c>
      <c r="K36" s="309">
        <v>1990</v>
      </c>
      <c r="L36" s="308">
        <v>3268</v>
      </c>
      <c r="M36" s="308">
        <v>485</v>
      </c>
      <c r="N36" s="88">
        <v>36</v>
      </c>
      <c r="O36" s="308">
        <v>8943</v>
      </c>
      <c r="P36" s="585"/>
      <c r="Q36" s="329"/>
      <c r="R36" s="329"/>
      <c r="S36" s="329"/>
      <c r="T36" s="329"/>
      <c r="U36" s="329"/>
      <c r="V36" s="329"/>
      <c r="W36" s="329"/>
      <c r="X36" s="329"/>
      <c r="Y36" s="329"/>
      <c r="Z36" s="329"/>
      <c r="AA36" s="329"/>
      <c r="AB36" s="329"/>
      <c r="AC36" s="329"/>
      <c r="AD36" s="329"/>
      <c r="AE36" s="329"/>
      <c r="AF36" s="329"/>
      <c r="AG36" s="329"/>
      <c r="AH36" s="329"/>
      <c r="AI36" s="329"/>
      <c r="AJ36" s="329"/>
      <c r="AK36" s="329"/>
      <c r="AL36" s="329"/>
      <c r="AM36" s="329"/>
      <c r="AN36" s="329"/>
      <c r="AO36" s="329"/>
      <c r="AP36" s="329"/>
      <c r="AQ36" s="329"/>
      <c r="AR36" s="329"/>
      <c r="AS36" s="329"/>
      <c r="AT36" s="329"/>
      <c r="AU36" s="329"/>
      <c r="AV36" s="329"/>
      <c r="AW36" s="329"/>
      <c r="AX36" s="329"/>
    </row>
    <row r="37" spans="1:50" ht="15.75" customHeight="1">
      <c r="A37" s="309">
        <v>1991</v>
      </c>
      <c r="B37" s="311">
        <v>68756</v>
      </c>
      <c r="C37" s="88">
        <v>7006</v>
      </c>
      <c r="D37" s="88">
        <v>3031</v>
      </c>
      <c r="E37" s="88">
        <v>2948</v>
      </c>
      <c r="F37" s="307" t="s">
        <v>31</v>
      </c>
      <c r="G37" s="88">
        <v>44904</v>
      </c>
      <c r="H37" s="307" t="s">
        <v>31</v>
      </c>
      <c r="I37" s="307" t="s">
        <v>31</v>
      </c>
      <c r="K37" s="309">
        <v>1991</v>
      </c>
      <c r="L37" s="308">
        <v>2273</v>
      </c>
      <c r="M37" s="308">
        <v>465</v>
      </c>
      <c r="N37" s="88">
        <v>31</v>
      </c>
      <c r="O37" s="308">
        <v>8098</v>
      </c>
      <c r="P37" s="585"/>
      <c r="Q37" s="329"/>
      <c r="R37" s="329"/>
      <c r="S37" s="329"/>
      <c r="T37" s="329"/>
      <c r="U37" s="329"/>
      <c r="V37" s="329"/>
      <c r="W37" s="329"/>
      <c r="X37" s="329"/>
      <c r="Y37" s="329"/>
      <c r="Z37" s="329"/>
      <c r="AA37" s="329"/>
      <c r="AB37" s="329"/>
      <c r="AC37" s="329"/>
      <c r="AD37" s="329"/>
      <c r="AE37" s="329"/>
      <c r="AF37" s="329"/>
      <c r="AG37" s="329"/>
      <c r="AH37" s="329"/>
      <c r="AI37" s="329"/>
      <c r="AJ37" s="329"/>
      <c r="AK37" s="329"/>
      <c r="AL37" s="329"/>
      <c r="AM37" s="329"/>
      <c r="AN37" s="329"/>
      <c r="AO37" s="329"/>
      <c r="AP37" s="329"/>
      <c r="AQ37" s="329"/>
      <c r="AR37" s="329"/>
      <c r="AS37" s="329"/>
      <c r="AT37" s="329"/>
      <c r="AU37" s="329"/>
      <c r="AV37" s="329"/>
      <c r="AW37" s="329"/>
      <c r="AX37" s="329"/>
    </row>
    <row r="38" spans="1:50" ht="15.75" customHeight="1">
      <c r="A38" s="309">
        <v>1992</v>
      </c>
      <c r="B38" s="311">
        <v>67639</v>
      </c>
      <c r="C38" s="88">
        <v>6580</v>
      </c>
      <c r="D38" s="88">
        <v>2976</v>
      </c>
      <c r="E38" s="88">
        <v>2144</v>
      </c>
      <c r="F38" s="307" t="s">
        <v>31</v>
      </c>
      <c r="G38" s="88">
        <v>44425</v>
      </c>
      <c r="H38" s="307" t="s">
        <v>31</v>
      </c>
      <c r="I38" s="307" t="s">
        <v>31</v>
      </c>
      <c r="K38" s="309">
        <v>1992</v>
      </c>
      <c r="L38" s="308">
        <v>1435</v>
      </c>
      <c r="M38" s="308">
        <v>485</v>
      </c>
      <c r="N38" s="88">
        <v>31</v>
      </c>
      <c r="O38" s="308">
        <v>9563</v>
      </c>
      <c r="P38" s="585"/>
      <c r="Q38" s="329"/>
      <c r="R38" s="329"/>
      <c r="S38" s="329"/>
      <c r="T38" s="329"/>
      <c r="U38" s="329"/>
      <c r="V38" s="329"/>
      <c r="W38" s="329"/>
      <c r="X38" s="329"/>
      <c r="Y38" s="329"/>
      <c r="Z38" s="329"/>
      <c r="AA38" s="329"/>
      <c r="AB38" s="329"/>
      <c r="AC38" s="329"/>
      <c r="AD38" s="329"/>
      <c r="AE38" s="329"/>
      <c r="AF38" s="329"/>
      <c r="AG38" s="329"/>
      <c r="AH38" s="329"/>
      <c r="AI38" s="329"/>
      <c r="AJ38" s="329"/>
      <c r="AK38" s="329"/>
      <c r="AL38" s="329"/>
      <c r="AM38" s="329"/>
      <c r="AN38" s="329"/>
      <c r="AO38" s="329"/>
      <c r="AP38" s="329"/>
      <c r="AQ38" s="329"/>
      <c r="AR38" s="329"/>
      <c r="AS38" s="329"/>
      <c r="AT38" s="329"/>
      <c r="AU38" s="329"/>
      <c r="AV38" s="329"/>
      <c r="AW38" s="329"/>
      <c r="AX38" s="329"/>
    </row>
    <row r="39" spans="1:50" ht="15.75" customHeight="1">
      <c r="A39" s="309">
        <v>1993</v>
      </c>
      <c r="B39" s="311">
        <v>64860</v>
      </c>
      <c r="C39" s="88">
        <v>7034</v>
      </c>
      <c r="D39" s="88">
        <v>3144</v>
      </c>
      <c r="E39" s="88">
        <v>1248</v>
      </c>
      <c r="F39" s="307" t="s">
        <v>31</v>
      </c>
      <c r="G39" s="88">
        <v>42119</v>
      </c>
      <c r="H39" s="307" t="s">
        <v>31</v>
      </c>
      <c r="I39" s="307" t="s">
        <v>31</v>
      </c>
      <c r="K39" s="309">
        <v>1993</v>
      </c>
      <c r="L39" s="308">
        <v>941</v>
      </c>
      <c r="M39" s="308">
        <v>451</v>
      </c>
      <c r="N39" s="88">
        <v>34</v>
      </c>
      <c r="O39" s="308">
        <v>9889</v>
      </c>
      <c r="P39" s="585"/>
      <c r="Q39" s="329"/>
      <c r="R39" s="329"/>
      <c r="S39" s="329"/>
      <c r="T39" s="329"/>
      <c r="U39" s="329"/>
      <c r="V39" s="329"/>
      <c r="W39" s="329"/>
      <c r="X39" s="329"/>
      <c r="Y39" s="329"/>
      <c r="Z39" s="329"/>
      <c r="AA39" s="329"/>
      <c r="AB39" s="329"/>
      <c r="AC39" s="329"/>
      <c r="AD39" s="329"/>
      <c r="AE39" s="329"/>
      <c r="AF39" s="329"/>
      <c r="AG39" s="329"/>
      <c r="AH39" s="329"/>
      <c r="AI39" s="329"/>
      <c r="AJ39" s="329"/>
      <c r="AK39" s="329"/>
      <c r="AL39" s="329"/>
      <c r="AM39" s="329"/>
      <c r="AN39" s="329"/>
      <c r="AO39" s="329"/>
      <c r="AP39" s="329"/>
      <c r="AQ39" s="329"/>
      <c r="AR39" s="329"/>
      <c r="AS39" s="329"/>
      <c r="AT39" s="329"/>
      <c r="AU39" s="329"/>
      <c r="AV39" s="329"/>
      <c r="AW39" s="329"/>
      <c r="AX39" s="329"/>
    </row>
    <row r="40" spans="1:50" ht="15.75" customHeight="1">
      <c r="A40" s="309">
        <v>1994</v>
      </c>
      <c r="B40" s="311">
        <v>66427</v>
      </c>
      <c r="C40" s="88">
        <v>6494</v>
      </c>
      <c r="D40" s="88">
        <v>3217</v>
      </c>
      <c r="E40" s="88">
        <v>1267</v>
      </c>
      <c r="F40" s="307" t="s">
        <v>31</v>
      </c>
      <c r="G40" s="88">
        <v>43956</v>
      </c>
      <c r="H40" s="307" t="s">
        <v>31</v>
      </c>
      <c r="I40" s="307" t="s">
        <v>31</v>
      </c>
      <c r="K40" s="309">
        <v>1994</v>
      </c>
      <c r="L40" s="308">
        <v>1016</v>
      </c>
      <c r="M40" s="308">
        <v>522</v>
      </c>
      <c r="N40" s="88">
        <v>35</v>
      </c>
      <c r="O40" s="308">
        <v>9921</v>
      </c>
      <c r="P40" s="585"/>
      <c r="Q40" s="329"/>
      <c r="R40" s="329"/>
      <c r="S40" s="329"/>
      <c r="T40" s="329"/>
      <c r="U40" s="329"/>
      <c r="V40" s="329"/>
      <c r="W40" s="329"/>
      <c r="X40" s="329"/>
      <c r="Y40" s="329"/>
      <c r="Z40" s="329"/>
      <c r="AA40" s="329"/>
      <c r="AB40" s="329"/>
      <c r="AC40" s="329"/>
      <c r="AD40" s="329"/>
      <c r="AE40" s="329"/>
      <c r="AF40" s="329"/>
      <c r="AG40" s="329"/>
      <c r="AH40" s="329"/>
      <c r="AI40" s="329"/>
      <c r="AJ40" s="329"/>
      <c r="AK40" s="329"/>
      <c r="AL40" s="329"/>
      <c r="AM40" s="329"/>
      <c r="AN40" s="329"/>
      <c r="AO40" s="329"/>
      <c r="AP40" s="329"/>
      <c r="AQ40" s="329"/>
      <c r="AR40" s="329"/>
      <c r="AS40" s="329"/>
      <c r="AT40" s="329"/>
      <c r="AU40" s="329"/>
      <c r="AV40" s="329"/>
      <c r="AW40" s="329"/>
      <c r="AX40" s="329"/>
    </row>
    <row r="41" spans="1:50" ht="15.75" customHeight="1">
      <c r="A41" s="309">
        <v>1995</v>
      </c>
      <c r="B41" s="311">
        <v>70008.043000000005</v>
      </c>
      <c r="C41" s="88">
        <v>6933.6409999999996</v>
      </c>
      <c r="D41" s="88">
        <v>2680.0970000000002</v>
      </c>
      <c r="E41" s="88">
        <v>823.48099999999999</v>
      </c>
      <c r="F41" s="307" t="s">
        <v>31</v>
      </c>
      <c r="G41" s="88">
        <v>46808.652999999998</v>
      </c>
      <c r="H41" s="307" t="s">
        <v>31</v>
      </c>
      <c r="I41" s="307" t="s">
        <v>31</v>
      </c>
      <c r="K41" s="309">
        <v>1995</v>
      </c>
      <c r="L41" s="308">
        <v>1038.306</v>
      </c>
      <c r="M41" s="308">
        <v>779.30100000000004</v>
      </c>
      <c r="N41" s="88">
        <v>35.158999999999999</v>
      </c>
      <c r="O41" s="308">
        <v>10909.405000000001</v>
      </c>
      <c r="P41" s="585"/>
      <c r="Q41" s="329"/>
      <c r="R41" s="329"/>
      <c r="S41" s="329"/>
      <c r="T41" s="329"/>
      <c r="U41" s="329"/>
      <c r="V41" s="329"/>
      <c r="W41" s="329"/>
      <c r="X41" s="329"/>
      <c r="Y41" s="329"/>
      <c r="Z41" s="329"/>
      <c r="AA41" s="329"/>
      <c r="AB41" s="329"/>
      <c r="AC41" s="329"/>
      <c r="AD41" s="329"/>
      <c r="AE41" s="329"/>
      <c r="AF41" s="329"/>
      <c r="AG41" s="329"/>
      <c r="AH41" s="329"/>
      <c r="AI41" s="329"/>
      <c r="AJ41" s="329"/>
      <c r="AK41" s="329"/>
      <c r="AL41" s="329"/>
      <c r="AM41" s="329"/>
      <c r="AN41" s="329"/>
      <c r="AO41" s="329"/>
      <c r="AP41" s="329"/>
      <c r="AQ41" s="329"/>
      <c r="AR41" s="329"/>
      <c r="AS41" s="329"/>
      <c r="AT41" s="329"/>
      <c r="AU41" s="329"/>
      <c r="AV41" s="329"/>
      <c r="AW41" s="329"/>
      <c r="AX41" s="329"/>
    </row>
    <row r="42" spans="1:50" ht="15.75" customHeight="1">
      <c r="A42" s="309">
        <v>1996</v>
      </c>
      <c r="B42" s="311">
        <v>70597</v>
      </c>
      <c r="C42" s="88">
        <v>8149</v>
      </c>
      <c r="D42" s="88">
        <v>3009</v>
      </c>
      <c r="E42" s="88">
        <v>677</v>
      </c>
      <c r="F42" s="307" t="s">
        <v>31</v>
      </c>
      <c r="G42" s="88">
        <v>46869</v>
      </c>
      <c r="H42" s="307" t="s">
        <v>31</v>
      </c>
      <c r="I42" s="307" t="s">
        <v>31</v>
      </c>
      <c r="K42" s="309">
        <v>1996</v>
      </c>
      <c r="L42" s="308">
        <v>1166</v>
      </c>
      <c r="M42" s="308">
        <v>800</v>
      </c>
      <c r="N42" s="88">
        <v>33</v>
      </c>
      <c r="O42" s="308">
        <v>9894</v>
      </c>
      <c r="P42" s="585"/>
      <c r="Q42" s="329"/>
      <c r="R42" s="329"/>
      <c r="S42" s="329"/>
      <c r="T42" s="329"/>
      <c r="U42" s="329"/>
      <c r="V42" s="329"/>
      <c r="W42" s="329"/>
      <c r="X42" s="329"/>
      <c r="Y42" s="329"/>
      <c r="Z42" s="329"/>
      <c r="AA42" s="329"/>
      <c r="AB42" s="329"/>
      <c r="AC42" s="329"/>
      <c r="AD42" s="329"/>
      <c r="AE42" s="329"/>
      <c r="AF42" s="329"/>
      <c r="AG42" s="329"/>
      <c r="AH42" s="329"/>
      <c r="AI42" s="329"/>
      <c r="AJ42" s="329"/>
      <c r="AK42" s="329"/>
      <c r="AL42" s="329"/>
      <c r="AM42" s="329"/>
      <c r="AN42" s="329"/>
      <c r="AO42" s="329"/>
      <c r="AP42" s="329"/>
      <c r="AQ42" s="329"/>
      <c r="AR42" s="329"/>
      <c r="AS42" s="329"/>
      <c r="AT42" s="329"/>
      <c r="AU42" s="329"/>
      <c r="AV42" s="329"/>
      <c r="AW42" s="329"/>
      <c r="AX42" s="329"/>
    </row>
    <row r="43" spans="1:50" ht="15.75" customHeight="1">
      <c r="A43" s="309">
        <v>1997</v>
      </c>
      <c r="B43" s="311">
        <v>70033</v>
      </c>
      <c r="C43" s="88">
        <v>7543</v>
      </c>
      <c r="D43" s="88">
        <v>2954</v>
      </c>
      <c r="E43" s="88">
        <v>613</v>
      </c>
      <c r="F43" s="307" t="s">
        <v>31</v>
      </c>
      <c r="G43" s="88">
        <v>47684</v>
      </c>
      <c r="H43" s="307" t="s">
        <v>31</v>
      </c>
      <c r="I43" s="307" t="s">
        <v>31</v>
      </c>
      <c r="K43" s="309">
        <v>1997</v>
      </c>
      <c r="L43" s="308">
        <v>815</v>
      </c>
      <c r="M43" s="308">
        <v>883</v>
      </c>
      <c r="N43" s="88">
        <v>37</v>
      </c>
      <c r="O43" s="308">
        <v>9500</v>
      </c>
      <c r="P43" s="585"/>
      <c r="Q43" s="329"/>
      <c r="R43" s="329"/>
      <c r="S43" s="329"/>
      <c r="T43" s="329"/>
      <c r="U43" s="329"/>
      <c r="V43" s="329"/>
      <c r="W43" s="329"/>
      <c r="X43" s="329"/>
      <c r="Y43" s="329"/>
      <c r="Z43" s="329"/>
      <c r="AA43" s="329"/>
      <c r="AB43" s="329"/>
      <c r="AC43" s="329"/>
      <c r="AD43" s="329"/>
      <c r="AE43" s="329"/>
      <c r="AF43" s="329"/>
      <c r="AG43" s="329"/>
      <c r="AH43" s="329"/>
      <c r="AI43" s="329"/>
      <c r="AJ43" s="329"/>
      <c r="AK43" s="329"/>
      <c r="AL43" s="329"/>
      <c r="AM43" s="329"/>
      <c r="AN43" s="329"/>
      <c r="AO43" s="329"/>
      <c r="AP43" s="329"/>
      <c r="AQ43" s="329"/>
      <c r="AR43" s="329"/>
      <c r="AS43" s="329"/>
      <c r="AT43" s="329"/>
      <c r="AU43" s="329"/>
      <c r="AV43" s="329"/>
      <c r="AW43" s="329"/>
      <c r="AX43" s="329"/>
    </row>
    <row r="44" spans="1:50" ht="15.75" customHeight="1">
      <c r="A44" s="309">
        <v>1998</v>
      </c>
      <c r="B44" s="311">
        <v>71847</v>
      </c>
      <c r="C44" s="88">
        <v>7590</v>
      </c>
      <c r="D44" s="88">
        <v>3703</v>
      </c>
      <c r="E44" s="88">
        <v>916</v>
      </c>
      <c r="F44" s="307" t="s">
        <v>31</v>
      </c>
      <c r="G44" s="88">
        <v>47249</v>
      </c>
      <c r="H44" s="307" t="s">
        <v>31</v>
      </c>
      <c r="I44" s="307" t="s">
        <v>31</v>
      </c>
      <c r="K44" s="309">
        <v>1998</v>
      </c>
      <c r="L44" s="308">
        <v>1489</v>
      </c>
      <c r="M44" s="308">
        <v>1005</v>
      </c>
      <c r="N44" s="88">
        <v>32</v>
      </c>
      <c r="O44" s="308">
        <v>9854</v>
      </c>
      <c r="P44" s="585"/>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row>
    <row r="45" spans="1:50" ht="15.75" customHeight="1">
      <c r="A45" s="309">
        <v>1999</v>
      </c>
      <c r="B45" s="311">
        <v>73997.062999999995</v>
      </c>
      <c r="C45" s="88">
        <v>7351.8450000000003</v>
      </c>
      <c r="D45" s="88">
        <v>3217.19</v>
      </c>
      <c r="E45" s="88">
        <v>877.16300000000001</v>
      </c>
      <c r="F45" s="307" t="s">
        <v>31</v>
      </c>
      <c r="G45" s="88">
        <v>47612.256999999998</v>
      </c>
      <c r="H45" s="307" t="s">
        <v>31</v>
      </c>
      <c r="I45" s="307" t="s">
        <v>31</v>
      </c>
      <c r="K45" s="309">
        <v>1999</v>
      </c>
      <c r="L45" s="308">
        <v>2101.9490000000001</v>
      </c>
      <c r="M45" s="308">
        <v>1079.519</v>
      </c>
      <c r="N45" s="88">
        <v>25.952000000000002</v>
      </c>
      <c r="O45" s="308">
        <v>11653.084999999999</v>
      </c>
      <c r="P45" s="585"/>
      <c r="Q45" s="329"/>
      <c r="R45" s="329"/>
      <c r="S45" s="329"/>
      <c r="T45" s="329"/>
      <c r="U45" s="329"/>
      <c r="V45" s="329"/>
      <c r="W45" s="329"/>
      <c r="X45" s="329"/>
      <c r="Y45" s="329"/>
      <c r="Z45" s="329"/>
      <c r="AA45" s="329"/>
      <c r="AB45" s="329"/>
      <c r="AC45" s="329"/>
      <c r="AD45" s="329"/>
      <c r="AE45" s="329"/>
      <c r="AF45" s="329"/>
      <c r="AG45" s="329"/>
      <c r="AH45" s="329"/>
      <c r="AI45" s="329"/>
      <c r="AJ45" s="329"/>
      <c r="AK45" s="329"/>
      <c r="AL45" s="329"/>
      <c r="AM45" s="329"/>
      <c r="AN45" s="329"/>
      <c r="AO45" s="329"/>
      <c r="AP45" s="329"/>
      <c r="AQ45" s="329"/>
      <c r="AR45" s="329"/>
      <c r="AS45" s="329"/>
      <c r="AT45" s="329"/>
      <c r="AU45" s="329"/>
      <c r="AV45" s="329"/>
      <c r="AW45" s="329"/>
      <c r="AX45" s="329"/>
    </row>
    <row r="46" spans="1:50" s="1114" customFormat="1" ht="15.75" customHeight="1">
      <c r="A46" s="1118">
        <v>2000</v>
      </c>
      <c r="B46" s="1112">
        <v>77813.675000000003</v>
      </c>
      <c r="C46" s="1122">
        <v>6713.6570000000002</v>
      </c>
      <c r="D46" s="1122">
        <v>3194.1610000000001</v>
      </c>
      <c r="E46" s="1122">
        <v>665.63599999999997</v>
      </c>
      <c r="F46" s="958" t="s">
        <v>31</v>
      </c>
      <c r="G46" s="1122">
        <v>49571.213000000003</v>
      </c>
      <c r="H46" s="958" t="s">
        <v>31</v>
      </c>
      <c r="I46" s="958" t="s">
        <v>31</v>
      </c>
      <c r="J46" s="89"/>
      <c r="K46" s="1118">
        <v>2000</v>
      </c>
      <c r="L46" s="1117">
        <v>2796.6619999999998</v>
      </c>
      <c r="M46" s="1117">
        <v>1054.819</v>
      </c>
      <c r="N46" s="1122">
        <v>6.6790000000000003</v>
      </c>
      <c r="O46" s="1117">
        <v>13697</v>
      </c>
      <c r="P46" s="1019"/>
      <c r="Q46" s="1119"/>
      <c r="R46" s="1119"/>
      <c r="S46" s="1119"/>
      <c r="T46" s="1119"/>
      <c r="U46" s="1119"/>
      <c r="V46" s="1119"/>
      <c r="W46" s="1119"/>
      <c r="X46" s="1119"/>
      <c r="Y46" s="1119"/>
      <c r="Z46" s="1119"/>
      <c r="AA46" s="1119"/>
      <c r="AB46" s="1119"/>
      <c r="AC46" s="1119"/>
      <c r="AD46" s="1119"/>
      <c r="AE46" s="1119"/>
      <c r="AF46" s="1119"/>
      <c r="AG46" s="1119"/>
      <c r="AH46" s="1119"/>
      <c r="AI46" s="1119"/>
      <c r="AJ46" s="1119"/>
      <c r="AK46" s="1119"/>
      <c r="AL46" s="1119"/>
      <c r="AM46" s="1119"/>
      <c r="AN46" s="1119"/>
      <c r="AO46" s="1119"/>
      <c r="AP46" s="1119"/>
      <c r="AQ46" s="1119"/>
      <c r="AR46" s="1119"/>
      <c r="AS46" s="1119"/>
      <c r="AT46" s="1119"/>
      <c r="AU46" s="1119"/>
      <c r="AV46" s="1119"/>
      <c r="AW46" s="1119"/>
      <c r="AX46" s="1119"/>
    </row>
    <row r="47" spans="1:50" s="1114" customFormat="1" ht="15.75" customHeight="1">
      <c r="A47" s="1118">
        <v>2001</v>
      </c>
      <c r="B47" s="1112">
        <v>78947.984280000004</v>
      </c>
      <c r="C47" s="1122">
        <v>5502.7089999999998</v>
      </c>
      <c r="D47" s="1122">
        <v>3505.4029999999998</v>
      </c>
      <c r="E47" s="1122">
        <v>967.61699999999996</v>
      </c>
      <c r="F47" s="958" t="s">
        <v>31</v>
      </c>
      <c r="G47" s="1122">
        <v>50782.85</v>
      </c>
      <c r="H47" s="958" t="s">
        <v>31</v>
      </c>
      <c r="I47" s="1117">
        <v>5.51</v>
      </c>
      <c r="K47" s="1118">
        <v>2001</v>
      </c>
      <c r="L47" s="1117">
        <v>3534.7910000000002</v>
      </c>
      <c r="M47" s="1117">
        <v>1061.617</v>
      </c>
      <c r="N47" s="1122">
        <v>3.0670000000000002</v>
      </c>
      <c r="O47" s="1117">
        <v>13278.063279999998</v>
      </c>
      <c r="P47" s="1019"/>
      <c r="Q47" s="1119"/>
      <c r="R47" s="1119"/>
      <c r="S47" s="1119"/>
      <c r="T47" s="1119"/>
      <c r="U47" s="1119"/>
      <c r="V47" s="1119"/>
      <c r="W47" s="1119"/>
      <c r="X47" s="1119"/>
      <c r="Y47" s="1119"/>
      <c r="Z47" s="1119"/>
      <c r="AA47" s="1119"/>
      <c r="AB47" s="1119"/>
      <c r="AC47" s="1119"/>
      <c r="AD47" s="1119"/>
      <c r="AE47" s="1119"/>
      <c r="AF47" s="1119"/>
      <c r="AG47" s="1119"/>
      <c r="AH47" s="1119"/>
      <c r="AI47" s="1119"/>
      <c r="AJ47" s="1119"/>
      <c r="AK47" s="1119"/>
      <c r="AL47" s="1119"/>
      <c r="AM47" s="1119"/>
      <c r="AN47" s="1119"/>
      <c r="AO47" s="1119"/>
      <c r="AP47" s="1119"/>
      <c r="AQ47" s="1119"/>
      <c r="AR47" s="1119"/>
      <c r="AS47" s="1119"/>
      <c r="AT47" s="1119"/>
      <c r="AU47" s="1119"/>
      <c r="AV47" s="1119"/>
      <c r="AW47" s="1119"/>
      <c r="AX47" s="1119"/>
    </row>
    <row r="48" spans="1:50" s="1114" customFormat="1" ht="15.75" customHeight="1">
      <c r="A48" s="1118">
        <v>2002</v>
      </c>
      <c r="B48" s="1112">
        <v>78278.465400000001</v>
      </c>
      <c r="C48" s="1122">
        <v>4381.4160000000002</v>
      </c>
      <c r="D48" s="1122">
        <v>2078.1210000000001</v>
      </c>
      <c r="E48" s="1122">
        <v>805.22299999999996</v>
      </c>
      <c r="F48" s="958" t="s">
        <v>31</v>
      </c>
      <c r="G48" s="1122">
        <v>51810.89</v>
      </c>
      <c r="H48" s="958" t="s">
        <v>31</v>
      </c>
      <c r="I48" s="1117">
        <v>13.803000000000001</v>
      </c>
      <c r="K48" s="1118">
        <v>2002</v>
      </c>
      <c r="L48" s="1117">
        <v>3118.78</v>
      </c>
      <c r="M48" s="1117">
        <v>1049.3779999999999</v>
      </c>
      <c r="N48" s="1122">
        <v>3.101</v>
      </c>
      <c r="O48" s="1117">
        <v>14850.787400000001</v>
      </c>
      <c r="P48" s="1019"/>
      <c r="Q48" s="1119"/>
      <c r="R48" s="1119"/>
      <c r="S48" s="1119"/>
      <c r="T48" s="1119"/>
      <c r="U48" s="1119"/>
      <c r="V48" s="1119"/>
      <c r="W48" s="1119"/>
      <c r="X48" s="1119"/>
      <c r="Y48" s="1119"/>
      <c r="Z48" s="1119"/>
      <c r="AA48" s="1119"/>
      <c r="AB48" s="1119"/>
      <c r="AC48" s="1119"/>
      <c r="AD48" s="1119"/>
      <c r="AE48" s="1119"/>
      <c r="AF48" s="1119"/>
      <c r="AG48" s="1119"/>
      <c r="AH48" s="1119"/>
      <c r="AI48" s="1119"/>
      <c r="AJ48" s="1119"/>
      <c r="AK48" s="1119"/>
      <c r="AL48" s="1119"/>
      <c r="AM48" s="1119"/>
      <c r="AN48" s="1119"/>
      <c r="AO48" s="1119"/>
      <c r="AP48" s="1119"/>
      <c r="AQ48" s="1119"/>
      <c r="AR48" s="1119"/>
      <c r="AS48" s="1119"/>
      <c r="AT48" s="1119"/>
      <c r="AU48" s="1119"/>
      <c r="AV48" s="1119"/>
      <c r="AW48" s="1119"/>
      <c r="AX48" s="1119"/>
    </row>
    <row r="49" spans="1:50" s="1114" customFormat="1" ht="15.75" customHeight="1">
      <c r="A49" s="1118">
        <v>2003</v>
      </c>
      <c r="B49" s="1112">
        <v>73105.658299999996</v>
      </c>
      <c r="C49" s="1122">
        <v>4861.4830000000002</v>
      </c>
      <c r="D49" s="1122">
        <v>597.05999999999995</v>
      </c>
      <c r="E49" s="1122">
        <v>1068.146</v>
      </c>
      <c r="F49" s="1122">
        <v>3854.77</v>
      </c>
      <c r="G49" s="1122">
        <v>51192.053999999996</v>
      </c>
      <c r="H49" s="1122">
        <v>10552.596100000001</v>
      </c>
      <c r="I49" s="1117">
        <v>979.54919999999993</v>
      </c>
      <c r="K49" s="1118">
        <v>2003</v>
      </c>
      <c r="L49" s="1117">
        <v>3884.8139999999999</v>
      </c>
      <c r="M49" s="1117">
        <v>1143.348</v>
      </c>
      <c r="N49" s="1122">
        <v>3.7519999999999998</v>
      </c>
      <c r="O49" s="1117">
        <v>11322.473</v>
      </c>
      <c r="P49" s="1019"/>
      <c r="Q49" s="1119"/>
      <c r="R49" s="1119"/>
      <c r="S49" s="1119"/>
      <c r="T49" s="1119"/>
      <c r="U49" s="1119"/>
      <c r="V49" s="1119"/>
      <c r="W49" s="1119"/>
      <c r="X49" s="1119"/>
      <c r="Y49" s="1119"/>
      <c r="Z49" s="1119"/>
      <c r="AA49" s="1119"/>
      <c r="AB49" s="1119"/>
      <c r="AC49" s="1119"/>
      <c r="AD49" s="1119"/>
      <c r="AE49" s="1119"/>
      <c r="AF49" s="1119"/>
      <c r="AG49" s="1119"/>
      <c r="AH49" s="1119"/>
      <c r="AI49" s="1119"/>
      <c r="AJ49" s="1119"/>
      <c r="AK49" s="1119"/>
      <c r="AL49" s="1119"/>
      <c r="AM49" s="1119"/>
      <c r="AN49" s="1119"/>
      <c r="AO49" s="1119"/>
      <c r="AP49" s="1119"/>
      <c r="AQ49" s="1119"/>
      <c r="AR49" s="1119"/>
      <c r="AS49" s="1119"/>
      <c r="AT49" s="1119"/>
      <c r="AU49" s="1119"/>
      <c r="AV49" s="1119"/>
      <c r="AW49" s="1119"/>
      <c r="AX49" s="1119"/>
    </row>
    <row r="50" spans="1:50" s="1114" customFormat="1" ht="15.75" customHeight="1">
      <c r="A50" s="1118">
        <v>2004</v>
      </c>
      <c r="B50" s="1112">
        <v>72627.125459999996</v>
      </c>
      <c r="C50" s="1122">
        <v>4740.6769999999997</v>
      </c>
      <c r="D50" s="1122">
        <v>1.264</v>
      </c>
      <c r="E50" s="1122">
        <v>1000.99934</v>
      </c>
      <c r="F50" s="1122">
        <v>3923.6042400000001</v>
      </c>
      <c r="G50" s="1122">
        <v>49664.4859</v>
      </c>
      <c r="H50" s="1122">
        <v>12035.699649999999</v>
      </c>
      <c r="I50" s="1117">
        <v>1260.3953300000001</v>
      </c>
      <c r="K50" s="1118">
        <v>2004</v>
      </c>
      <c r="L50" s="1117">
        <v>3955.4450000000002</v>
      </c>
      <c r="M50" s="1117">
        <v>1158.9469999999999</v>
      </c>
      <c r="N50" s="1122">
        <v>2.8079999999999998</v>
      </c>
      <c r="O50" s="1117">
        <v>11736.047</v>
      </c>
      <c r="P50" s="1019"/>
      <c r="Q50" s="1119"/>
      <c r="R50" s="1119"/>
      <c r="S50" s="1119"/>
      <c r="T50" s="1119"/>
      <c r="U50" s="1119"/>
      <c r="V50" s="1119"/>
      <c r="W50" s="1119"/>
      <c r="X50" s="1119"/>
      <c r="Y50" s="1119"/>
      <c r="Z50" s="1119"/>
      <c r="AA50" s="1119"/>
      <c r="AB50" s="1119"/>
      <c r="AC50" s="1119"/>
      <c r="AD50" s="1119"/>
      <c r="AE50" s="1119"/>
      <c r="AF50" s="1119"/>
      <c r="AG50" s="1119"/>
      <c r="AH50" s="1119"/>
      <c r="AI50" s="1119"/>
      <c r="AJ50" s="1119"/>
      <c r="AK50" s="1119"/>
      <c r="AL50" s="1119"/>
      <c r="AM50" s="1119"/>
      <c r="AN50" s="1119"/>
      <c r="AO50" s="1119"/>
      <c r="AP50" s="1119"/>
      <c r="AQ50" s="1119"/>
      <c r="AR50" s="1119"/>
      <c r="AS50" s="1119"/>
      <c r="AT50" s="1119"/>
      <c r="AU50" s="1119"/>
      <c r="AV50" s="1119"/>
      <c r="AW50" s="1119"/>
      <c r="AX50" s="1119"/>
    </row>
    <row r="51" spans="1:50" s="1114" customFormat="1" ht="15.75" customHeight="1">
      <c r="A51" s="1118">
        <v>2005</v>
      </c>
      <c r="B51" s="1112">
        <v>77252.29409000001</v>
      </c>
      <c r="C51" s="1122">
        <v>4878.1289999999999</v>
      </c>
      <c r="D51" s="1122">
        <v>0</v>
      </c>
      <c r="E51" s="1122">
        <v>1394.80493</v>
      </c>
      <c r="F51" s="1122">
        <v>7098.1358600000003</v>
      </c>
      <c r="G51" s="1122">
        <v>51372.425000000003</v>
      </c>
      <c r="H51" s="1122">
        <v>11102.785666000002</v>
      </c>
      <c r="I51" s="1117">
        <v>1406.0136340000001</v>
      </c>
      <c r="K51" s="1118">
        <v>2005</v>
      </c>
      <c r="L51" s="1117">
        <v>7136.5137000000004</v>
      </c>
      <c r="M51" s="1117">
        <v>1292.2065600000001</v>
      </c>
      <c r="N51" s="1122">
        <v>4.7873400000000004</v>
      </c>
      <c r="O51" s="1117">
        <v>10799.8326</v>
      </c>
      <c r="P51" s="1019"/>
      <c r="Q51" s="1119"/>
      <c r="R51" s="1119"/>
      <c r="S51" s="1119"/>
      <c r="T51" s="1119"/>
      <c r="U51" s="1119"/>
      <c r="V51" s="1119"/>
      <c r="W51" s="1119"/>
      <c r="X51" s="1119"/>
      <c r="Y51" s="1119"/>
      <c r="Z51" s="1119"/>
      <c r="AA51" s="1119"/>
      <c r="AB51" s="1119"/>
      <c r="AC51" s="1119"/>
      <c r="AD51" s="1119"/>
      <c r="AE51" s="1119"/>
      <c r="AF51" s="1119"/>
      <c r="AG51" s="1119"/>
      <c r="AH51" s="1119"/>
      <c r="AI51" s="1119"/>
      <c r="AJ51" s="1119"/>
      <c r="AK51" s="1119"/>
      <c r="AL51" s="1119"/>
      <c r="AM51" s="1119"/>
      <c r="AN51" s="1119"/>
      <c r="AO51" s="1119"/>
      <c r="AP51" s="1119"/>
      <c r="AQ51" s="1119"/>
      <c r="AR51" s="1119"/>
      <c r="AS51" s="1119"/>
      <c r="AT51" s="1119"/>
      <c r="AU51" s="1119"/>
      <c r="AV51" s="1119"/>
      <c r="AW51" s="1119"/>
      <c r="AX51" s="1119"/>
    </row>
    <row r="52" spans="1:50" s="1114" customFormat="1" ht="15.75" customHeight="1">
      <c r="A52" s="1118">
        <v>2006</v>
      </c>
      <c r="B52" s="1112">
        <v>75756.839680000005</v>
      </c>
      <c r="C52" s="1122">
        <v>3903.3629999999998</v>
      </c>
      <c r="D52" s="1122">
        <v>0</v>
      </c>
      <c r="E52" s="1122">
        <v>947.19591000000003</v>
      </c>
      <c r="F52" s="1122">
        <v>7036.3060400000004</v>
      </c>
      <c r="G52" s="1122">
        <v>51121.545299999998</v>
      </c>
      <c r="H52" s="1122">
        <v>11382.167820000001</v>
      </c>
      <c r="I52" s="1117">
        <v>1366.2616099999998</v>
      </c>
      <c r="K52" s="1118">
        <v>2006</v>
      </c>
      <c r="L52" s="1117">
        <v>7065.7854500000003</v>
      </c>
      <c r="M52" s="1117">
        <v>1309.5931499999999</v>
      </c>
      <c r="N52" s="1122">
        <v>3.9846200000000001</v>
      </c>
      <c r="O52" s="1117">
        <v>11082.830900000001</v>
      </c>
      <c r="P52" s="1019"/>
      <c r="Q52" s="1119"/>
      <c r="R52" s="1119"/>
      <c r="S52" s="1119"/>
      <c r="T52" s="1119"/>
      <c r="U52" s="1119"/>
      <c r="V52" s="1119"/>
      <c r="W52" s="1119"/>
      <c r="X52" s="1119"/>
      <c r="Y52" s="1119"/>
      <c r="Z52" s="1119"/>
      <c r="AA52" s="1119"/>
      <c r="AB52" s="1119"/>
      <c r="AC52" s="1119"/>
      <c r="AD52" s="1119"/>
      <c r="AE52" s="1119"/>
      <c r="AF52" s="1119"/>
      <c r="AG52" s="1119"/>
      <c r="AH52" s="1119"/>
      <c r="AI52" s="1119"/>
      <c r="AJ52" s="1119"/>
      <c r="AK52" s="1119"/>
      <c r="AL52" s="1119"/>
      <c r="AM52" s="1119"/>
      <c r="AN52" s="1119"/>
      <c r="AO52" s="1119"/>
      <c r="AP52" s="1119"/>
      <c r="AQ52" s="1119"/>
      <c r="AR52" s="1119"/>
      <c r="AS52" s="1119"/>
      <c r="AT52" s="1119"/>
      <c r="AU52" s="1119"/>
      <c r="AV52" s="1119"/>
      <c r="AW52" s="1119"/>
      <c r="AX52" s="1119"/>
    </row>
    <row r="53" spans="1:50" s="1114" customFormat="1" ht="15.75" customHeight="1">
      <c r="A53" s="1118">
        <v>2007</v>
      </c>
      <c r="B53" s="1112">
        <v>78084.90284000001</v>
      </c>
      <c r="C53" s="1122">
        <v>4868.3130000000001</v>
      </c>
      <c r="D53" s="1122">
        <v>0.189</v>
      </c>
      <c r="E53" s="1122">
        <v>1301.8431599999999</v>
      </c>
      <c r="F53" s="1122">
        <v>7312.0944</v>
      </c>
      <c r="G53" s="1122">
        <v>51356.753200000006</v>
      </c>
      <c r="H53" s="1122">
        <v>11937.436564</v>
      </c>
      <c r="I53" s="1117">
        <v>1308.273516</v>
      </c>
      <c r="K53" s="1118">
        <v>2007</v>
      </c>
      <c r="L53" s="1117">
        <v>7334.9391400000004</v>
      </c>
      <c r="M53" s="1117">
        <v>1332.32224</v>
      </c>
      <c r="N53" s="1122">
        <v>1.4378900000000001</v>
      </c>
      <c r="O53" s="1117">
        <v>11601.33959</v>
      </c>
      <c r="P53" s="1019"/>
      <c r="Q53" s="1119"/>
      <c r="R53" s="1119"/>
      <c r="S53" s="1119"/>
      <c r="T53" s="1119"/>
      <c r="U53" s="1119"/>
      <c r="V53" s="1119"/>
      <c r="W53" s="1119"/>
      <c r="X53" s="1119"/>
      <c r="Y53" s="1119"/>
      <c r="Z53" s="1119"/>
      <c r="AA53" s="1119"/>
      <c r="AB53" s="1119"/>
      <c r="AC53" s="1119"/>
      <c r="AD53" s="1119"/>
      <c r="AE53" s="1119"/>
      <c r="AF53" s="1119"/>
      <c r="AG53" s="1119"/>
      <c r="AH53" s="1119"/>
      <c r="AI53" s="1119"/>
      <c r="AJ53" s="1119"/>
      <c r="AK53" s="1119"/>
      <c r="AL53" s="1119"/>
      <c r="AM53" s="1119"/>
      <c r="AN53" s="1119"/>
      <c r="AO53" s="1119"/>
      <c r="AP53" s="1119"/>
      <c r="AQ53" s="1119"/>
      <c r="AR53" s="1119"/>
      <c r="AS53" s="1119"/>
      <c r="AT53" s="1119"/>
      <c r="AU53" s="1119"/>
      <c r="AV53" s="1119"/>
      <c r="AW53" s="1119"/>
      <c r="AX53" s="1119"/>
    </row>
    <row r="54" spans="1:50" s="1114" customFormat="1" ht="15.75" customHeight="1">
      <c r="A54" s="1118">
        <v>2008</v>
      </c>
      <c r="B54" s="1112">
        <v>77333.113970000006</v>
      </c>
      <c r="C54" s="1122">
        <v>4724.723</v>
      </c>
      <c r="D54" s="1122">
        <v>0</v>
      </c>
      <c r="E54" s="1122">
        <v>1302.2161100000001</v>
      </c>
      <c r="F54" s="1122">
        <v>6928.3511600000002</v>
      </c>
      <c r="G54" s="1122">
        <v>50889.4398</v>
      </c>
      <c r="H54" s="1122">
        <v>12151.262266</v>
      </c>
      <c r="I54" s="1117">
        <v>1337.1216340000001</v>
      </c>
      <c r="K54" s="1118">
        <v>2008</v>
      </c>
      <c r="L54" s="1117">
        <v>6957.75479</v>
      </c>
      <c r="M54" s="1117">
        <v>1307.3441599999999</v>
      </c>
      <c r="N54" s="1122">
        <v>2.4258699999999997</v>
      </c>
      <c r="O54" s="1117">
        <v>11731.31619</v>
      </c>
      <c r="P54" s="1019"/>
      <c r="Q54" s="1119"/>
      <c r="R54" s="1119"/>
      <c r="S54" s="1119"/>
      <c r="T54" s="1119"/>
      <c r="U54" s="1119"/>
      <c r="V54" s="1119"/>
      <c r="W54" s="1119"/>
      <c r="X54" s="1119"/>
      <c r="Y54" s="1119"/>
      <c r="Z54" s="1119"/>
      <c r="AA54" s="1119"/>
      <c r="AB54" s="1119"/>
      <c r="AC54" s="1119"/>
      <c r="AD54" s="1119"/>
      <c r="AE54" s="1119"/>
      <c r="AF54" s="1119"/>
      <c r="AG54" s="1119"/>
      <c r="AH54" s="1119"/>
      <c r="AI54" s="1119"/>
      <c r="AJ54" s="1119"/>
      <c r="AK54" s="1119"/>
      <c r="AL54" s="1119"/>
      <c r="AM54" s="1119"/>
      <c r="AN54" s="1119"/>
      <c r="AO54" s="1119"/>
      <c r="AP54" s="1119"/>
      <c r="AQ54" s="1119"/>
      <c r="AR54" s="1119"/>
      <c r="AS54" s="1119"/>
      <c r="AT54" s="1119"/>
      <c r="AU54" s="1119"/>
      <c r="AV54" s="1119"/>
      <c r="AW54" s="1119"/>
      <c r="AX54" s="1119"/>
    </row>
    <row r="55" spans="1:50" s="1114" customFormat="1" ht="15.75" customHeight="1">
      <c r="A55" s="1118">
        <v>2009</v>
      </c>
      <c r="B55" s="1112">
        <v>77237.42895999999</v>
      </c>
      <c r="C55" s="1122">
        <v>4224.7700000000004</v>
      </c>
      <c r="D55" s="1122">
        <v>0</v>
      </c>
      <c r="E55" s="1122">
        <v>1599.76803</v>
      </c>
      <c r="F55" s="1122">
        <v>6767.1814199999999</v>
      </c>
      <c r="G55" s="1122">
        <v>51970.6342</v>
      </c>
      <c r="H55" s="1122">
        <v>11428.942947999998</v>
      </c>
      <c r="I55" s="1122">
        <v>1246.1323620000003</v>
      </c>
      <c r="K55" s="1118">
        <v>2009</v>
      </c>
      <c r="L55" s="1117">
        <v>6807.3878500000001</v>
      </c>
      <c r="M55" s="1117">
        <v>1283.78358</v>
      </c>
      <c r="N55" s="1122">
        <v>1.5433699999999999</v>
      </c>
      <c r="O55" s="1117">
        <v>10954.04189</v>
      </c>
      <c r="P55" s="1019"/>
      <c r="Q55" s="1119"/>
      <c r="R55" s="1119"/>
      <c r="S55" s="1119"/>
      <c r="T55" s="1119"/>
      <c r="U55" s="1119"/>
      <c r="V55" s="1119"/>
      <c r="W55" s="1119"/>
      <c r="X55" s="1119"/>
      <c r="Y55" s="1119"/>
      <c r="Z55" s="1119"/>
      <c r="AA55" s="1119"/>
      <c r="AB55" s="1119"/>
      <c r="AC55" s="1119"/>
      <c r="AD55" s="1119"/>
      <c r="AE55" s="1119"/>
      <c r="AF55" s="1119"/>
      <c r="AG55" s="1119"/>
      <c r="AH55" s="1119"/>
      <c r="AI55" s="1119"/>
      <c r="AJ55" s="1119"/>
      <c r="AK55" s="1119"/>
      <c r="AL55" s="1119"/>
      <c r="AM55" s="1119"/>
      <c r="AN55" s="1119"/>
      <c r="AO55" s="1119"/>
      <c r="AP55" s="1119"/>
      <c r="AQ55" s="1119"/>
      <c r="AR55" s="1119"/>
      <c r="AS55" s="1119"/>
      <c r="AT55" s="1119"/>
      <c r="AU55" s="1119"/>
      <c r="AV55" s="1119"/>
      <c r="AW55" s="1119"/>
      <c r="AX55" s="1119"/>
    </row>
    <row r="56" spans="1:50" ht="15.75" customHeight="1">
      <c r="A56" s="99" t="s">
        <v>160</v>
      </c>
      <c r="B56" s="311"/>
      <c r="C56" s="88"/>
      <c r="D56" s="88"/>
      <c r="E56" s="88"/>
      <c r="F56" s="88"/>
      <c r="G56" s="308"/>
      <c r="H56" s="88"/>
      <c r="I56" s="308"/>
      <c r="J56" s="308"/>
      <c r="K56" s="99" t="s">
        <v>160</v>
      </c>
      <c r="L56" s="329"/>
      <c r="M56" s="329"/>
      <c r="N56" s="329"/>
      <c r="O56" s="329"/>
      <c r="P56" s="585"/>
      <c r="Q56" s="329"/>
      <c r="R56" s="329"/>
      <c r="S56" s="329"/>
      <c r="T56" s="329"/>
      <c r="U56" s="329"/>
      <c r="V56" s="329"/>
      <c r="W56" s="329"/>
      <c r="X56" s="329"/>
      <c r="Y56" s="329"/>
      <c r="Z56" s="329"/>
      <c r="AA56" s="329"/>
      <c r="AB56" s="329"/>
      <c r="AC56" s="329"/>
      <c r="AD56" s="329"/>
      <c r="AE56" s="329"/>
      <c r="AF56" s="329"/>
      <c r="AG56" s="329"/>
      <c r="AH56" s="329"/>
      <c r="AI56" s="329"/>
      <c r="AJ56" s="329"/>
      <c r="AK56" s="329"/>
      <c r="AL56" s="329"/>
      <c r="AM56" s="329"/>
      <c r="AN56" s="329"/>
      <c r="AO56" s="329"/>
      <c r="AP56" s="329"/>
      <c r="AQ56" s="329"/>
      <c r="AR56" s="329"/>
      <c r="AS56" s="329"/>
      <c r="AT56" s="329"/>
      <c r="AU56" s="329"/>
      <c r="AV56" s="329"/>
      <c r="AW56" s="329"/>
      <c r="AX56" s="329"/>
    </row>
    <row r="57" spans="1:50" ht="15.75" customHeight="1">
      <c r="A57" s="906" t="s">
        <v>786</v>
      </c>
      <c r="B57" s="311"/>
      <c r="C57" s="88"/>
      <c r="D57" s="88"/>
      <c r="E57" s="88"/>
      <c r="F57" s="88"/>
      <c r="G57" s="308"/>
      <c r="H57" s="88"/>
      <c r="I57" s="308"/>
      <c r="J57" s="308"/>
      <c r="K57" s="907" t="s">
        <v>786</v>
      </c>
      <c r="L57" s="329"/>
      <c r="M57" s="329"/>
      <c r="N57" s="329"/>
      <c r="O57" s="329"/>
      <c r="P57" s="585"/>
      <c r="Q57" s="329"/>
      <c r="R57" s="329"/>
      <c r="S57" s="329"/>
      <c r="T57" s="329"/>
      <c r="U57" s="329"/>
      <c r="V57" s="329"/>
      <c r="W57" s="329"/>
      <c r="X57" s="329"/>
      <c r="Y57" s="329"/>
      <c r="Z57" s="329"/>
      <c r="AA57" s="329"/>
      <c r="AB57" s="329"/>
      <c r="AC57" s="329"/>
      <c r="AD57" s="329"/>
      <c r="AE57" s="329"/>
      <c r="AF57" s="329"/>
      <c r="AG57" s="329"/>
      <c r="AH57" s="329"/>
      <c r="AI57" s="329"/>
      <c r="AJ57" s="329"/>
      <c r="AK57" s="329"/>
      <c r="AL57" s="329"/>
      <c r="AM57" s="329"/>
      <c r="AN57" s="329"/>
      <c r="AO57" s="329"/>
      <c r="AP57" s="329"/>
      <c r="AQ57" s="329"/>
      <c r="AR57" s="329"/>
      <c r="AS57" s="329"/>
      <c r="AT57" s="329"/>
      <c r="AU57" s="329"/>
      <c r="AV57" s="329"/>
      <c r="AW57" s="329"/>
      <c r="AX57" s="329"/>
    </row>
    <row r="58" spans="1:50" s="1114" customFormat="1" ht="15.75" customHeight="1">
      <c r="A58" s="908" t="s">
        <v>449</v>
      </c>
      <c r="B58" s="1203"/>
      <c r="C58" s="1122"/>
      <c r="D58" s="1122"/>
      <c r="E58" s="1122"/>
      <c r="F58" s="1122"/>
      <c r="G58" s="1117"/>
      <c r="H58" s="1122"/>
      <c r="I58" s="1117"/>
      <c r="J58" s="1117"/>
      <c r="K58" s="908" t="s">
        <v>449</v>
      </c>
      <c r="L58" s="1119"/>
      <c r="M58" s="1119"/>
      <c r="N58" s="1119"/>
      <c r="O58" s="1119"/>
      <c r="P58" s="1019"/>
      <c r="Q58" s="1119"/>
      <c r="R58" s="1119"/>
      <c r="S58" s="1119"/>
      <c r="T58" s="1119"/>
      <c r="U58" s="1119"/>
      <c r="V58" s="1119"/>
      <c r="W58" s="1119"/>
      <c r="X58" s="1119"/>
      <c r="Y58" s="1119"/>
      <c r="Z58" s="1119"/>
      <c r="AA58" s="1119"/>
      <c r="AB58" s="1119"/>
      <c r="AC58" s="1119"/>
      <c r="AD58" s="1119"/>
      <c r="AE58" s="1119"/>
      <c r="AF58" s="1119"/>
      <c r="AG58" s="1119"/>
      <c r="AH58" s="1119"/>
      <c r="AI58" s="1119"/>
      <c r="AJ58" s="1119"/>
      <c r="AK58" s="1119"/>
      <c r="AL58" s="1119"/>
      <c r="AM58" s="1119"/>
      <c r="AN58" s="1119"/>
      <c r="AO58" s="1119"/>
      <c r="AP58" s="1119"/>
      <c r="AQ58" s="1119"/>
      <c r="AR58" s="1119"/>
      <c r="AS58" s="1119"/>
      <c r="AT58" s="1119"/>
      <c r="AU58" s="1119"/>
      <c r="AV58" s="1119"/>
      <c r="AW58" s="1119"/>
      <c r="AX58" s="1119"/>
    </row>
    <row r="59" spans="1:50" ht="15.75" customHeight="1">
      <c r="A59" s="105" t="s">
        <v>448</v>
      </c>
      <c r="B59" s="311"/>
      <c r="C59" s="88"/>
      <c r="D59" s="88"/>
      <c r="E59" s="88"/>
      <c r="F59" s="88"/>
      <c r="G59" s="308"/>
      <c r="H59" s="88"/>
      <c r="I59" s="308"/>
      <c r="J59" s="308"/>
      <c r="K59" s="908" t="s">
        <v>626</v>
      </c>
      <c r="L59" s="329"/>
      <c r="M59" s="329"/>
      <c r="N59" s="329"/>
      <c r="O59" s="329"/>
      <c r="P59" s="585"/>
      <c r="Q59" s="329"/>
      <c r="R59" s="329"/>
      <c r="S59" s="329"/>
      <c r="T59" s="329"/>
      <c r="U59" s="329"/>
      <c r="V59" s="329"/>
      <c r="W59" s="329"/>
      <c r="X59" s="329"/>
      <c r="Y59" s="329"/>
      <c r="Z59" s="329"/>
      <c r="AA59" s="329"/>
      <c r="AB59" s="329"/>
      <c r="AC59" s="329"/>
      <c r="AD59" s="329"/>
      <c r="AE59" s="329"/>
      <c r="AF59" s="329"/>
      <c r="AG59" s="329"/>
      <c r="AH59" s="329"/>
      <c r="AI59" s="329"/>
      <c r="AJ59" s="329"/>
      <c r="AK59" s="329"/>
      <c r="AL59" s="329"/>
      <c r="AM59" s="329"/>
      <c r="AN59" s="329"/>
      <c r="AO59" s="329"/>
      <c r="AP59" s="329"/>
      <c r="AQ59" s="329"/>
      <c r="AR59" s="329"/>
      <c r="AS59" s="329"/>
      <c r="AT59" s="329"/>
      <c r="AU59" s="329"/>
      <c r="AV59" s="329"/>
      <c r="AW59" s="329"/>
      <c r="AX59" s="329"/>
    </row>
    <row r="60" spans="1:50" ht="15.75" customHeight="1">
      <c r="A60" s="105"/>
      <c r="B60" s="88"/>
      <c r="C60" s="88"/>
      <c r="D60" s="88"/>
      <c r="E60" s="88"/>
      <c r="F60" s="88"/>
      <c r="G60" s="308"/>
      <c r="H60" s="88"/>
      <c r="I60" s="308"/>
      <c r="J60" s="308"/>
      <c r="K60" s="105" t="s">
        <v>460</v>
      </c>
      <c r="L60" s="329"/>
      <c r="M60" s="329"/>
      <c r="N60" s="329"/>
      <c r="O60" s="329"/>
      <c r="P60" s="585"/>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row>
    <row r="61" spans="1:50" ht="15.75" customHeight="1">
      <c r="A61" s="413" t="s">
        <v>763</v>
      </c>
      <c r="B61" s="329"/>
      <c r="C61" s="329"/>
      <c r="D61" s="329"/>
      <c r="E61" s="329"/>
      <c r="F61" s="329"/>
      <c r="G61" s="329"/>
      <c r="H61" s="329"/>
      <c r="I61" s="329"/>
      <c r="J61" s="329"/>
      <c r="K61" s="413" t="s">
        <v>763</v>
      </c>
      <c r="L61" s="329"/>
      <c r="M61" s="329"/>
      <c r="N61" s="329"/>
      <c r="O61" s="329"/>
      <c r="P61" s="585"/>
      <c r="Q61" s="329"/>
      <c r="R61" s="329"/>
      <c r="S61" s="329"/>
      <c r="T61" s="329"/>
      <c r="U61" s="329"/>
      <c r="V61" s="329"/>
      <c r="W61" s="329"/>
      <c r="X61" s="329"/>
      <c r="Y61" s="329"/>
      <c r="Z61" s="329"/>
      <c r="AA61" s="329"/>
      <c r="AB61" s="329"/>
      <c r="AC61" s="329"/>
      <c r="AD61" s="329"/>
      <c r="AE61" s="329"/>
      <c r="AF61" s="329"/>
      <c r="AG61" s="329"/>
      <c r="AH61" s="329"/>
      <c r="AI61" s="329"/>
      <c r="AJ61" s="329"/>
      <c r="AK61" s="329"/>
      <c r="AL61" s="329"/>
      <c r="AM61" s="329"/>
      <c r="AN61" s="329"/>
      <c r="AO61" s="329"/>
      <c r="AP61" s="329"/>
      <c r="AQ61" s="329"/>
      <c r="AR61" s="329"/>
      <c r="AS61" s="329"/>
      <c r="AT61" s="329"/>
      <c r="AU61" s="329"/>
      <c r="AV61" s="329"/>
      <c r="AW61" s="329"/>
      <c r="AX61" s="329"/>
    </row>
    <row r="62" spans="1:50" ht="9.65" customHeight="1">
      <c r="A62" s="413"/>
      <c r="B62" s="329"/>
      <c r="C62" s="329"/>
      <c r="D62" s="329"/>
      <c r="E62" s="329"/>
      <c r="F62" s="329"/>
      <c r="G62" s="329"/>
      <c r="H62" s="329"/>
      <c r="I62" s="329"/>
      <c r="J62" s="329"/>
      <c r="K62" s="329"/>
      <c r="L62" s="329"/>
      <c r="M62" s="329"/>
      <c r="N62" s="329"/>
      <c r="O62" s="329"/>
      <c r="P62" s="585"/>
      <c r="Q62" s="329"/>
      <c r="R62" s="329"/>
      <c r="S62" s="329"/>
      <c r="T62" s="329"/>
      <c r="U62" s="329"/>
      <c r="V62" s="329"/>
      <c r="W62" s="329"/>
      <c r="X62" s="329"/>
      <c r="Y62" s="329"/>
      <c r="Z62" s="329"/>
      <c r="AA62" s="329"/>
      <c r="AB62" s="329"/>
      <c r="AC62" s="329"/>
      <c r="AD62" s="329"/>
      <c r="AE62" s="329"/>
      <c r="AF62" s="329"/>
      <c r="AG62" s="329"/>
      <c r="AH62" s="329"/>
      <c r="AI62" s="329"/>
      <c r="AJ62" s="329"/>
      <c r="AK62" s="329"/>
      <c r="AL62" s="329"/>
      <c r="AM62" s="329"/>
      <c r="AN62" s="329"/>
      <c r="AO62" s="329"/>
      <c r="AP62" s="329"/>
      <c r="AQ62" s="329"/>
      <c r="AR62" s="329"/>
      <c r="AS62" s="329"/>
      <c r="AT62" s="329"/>
      <c r="AU62" s="329"/>
      <c r="AV62" s="329"/>
      <c r="AW62" s="329"/>
      <c r="AX62" s="329"/>
    </row>
    <row r="63" spans="1:50" ht="15.75" customHeight="1">
      <c r="A63" s="345"/>
      <c r="B63" s="645"/>
      <c r="C63" s="627" t="s">
        <v>11</v>
      </c>
      <c r="D63" s="628"/>
      <c r="E63" s="628"/>
      <c r="F63" s="628"/>
      <c r="G63" s="622"/>
      <c r="H63" s="622"/>
      <c r="I63" s="622"/>
      <c r="J63" s="646"/>
      <c r="K63" s="647"/>
      <c r="L63" s="19" t="s">
        <v>447</v>
      </c>
      <c r="M63" s="335"/>
      <c r="N63" s="335"/>
      <c r="O63" s="335"/>
      <c r="P63" s="585"/>
      <c r="Q63" s="329"/>
      <c r="R63" s="329"/>
      <c r="S63" s="329"/>
      <c r="T63" s="329"/>
      <c r="U63" s="329"/>
      <c r="V63" s="329"/>
      <c r="W63" s="329"/>
      <c r="X63" s="329"/>
      <c r="Y63" s="329"/>
      <c r="Z63" s="329"/>
      <c r="AA63" s="329"/>
      <c r="AB63" s="329"/>
      <c r="AC63" s="329"/>
      <c r="AD63" s="329"/>
      <c r="AE63" s="329"/>
      <c r="AF63" s="329"/>
      <c r="AG63" s="329"/>
      <c r="AH63" s="329"/>
      <c r="AI63" s="329"/>
      <c r="AJ63" s="329"/>
      <c r="AK63" s="329"/>
      <c r="AL63" s="329"/>
      <c r="AM63" s="329"/>
      <c r="AN63" s="329"/>
      <c r="AO63" s="329"/>
      <c r="AP63" s="329"/>
      <c r="AQ63" s="329"/>
      <c r="AR63" s="329"/>
      <c r="AS63" s="329"/>
      <c r="AT63" s="329"/>
      <c r="AU63" s="329"/>
      <c r="AV63" s="329"/>
      <c r="AW63" s="329"/>
      <c r="AX63" s="329"/>
    </row>
    <row r="64" spans="1:50" ht="26">
      <c r="A64" s="346"/>
      <c r="B64" s="623"/>
      <c r="C64" s="499" t="s">
        <v>4</v>
      </c>
      <c r="D64" s="625" t="s">
        <v>3</v>
      </c>
      <c r="E64" s="625" t="s">
        <v>66</v>
      </c>
      <c r="F64" s="625" t="s">
        <v>18</v>
      </c>
      <c r="G64" s="625" t="s">
        <v>30</v>
      </c>
      <c r="H64" s="644" t="s">
        <v>1</v>
      </c>
      <c r="I64" s="644" t="s">
        <v>19</v>
      </c>
      <c r="J64" s="89"/>
      <c r="K64" s="641"/>
      <c r="L64" s="625" t="s">
        <v>326</v>
      </c>
      <c r="M64" s="499" t="s">
        <v>21</v>
      </c>
      <c r="N64" s="625" t="s">
        <v>277</v>
      </c>
      <c r="O64" s="499" t="s">
        <v>459</v>
      </c>
      <c r="P64" s="585"/>
      <c r="Q64" s="329"/>
      <c r="R64" s="329"/>
      <c r="S64" s="329"/>
      <c r="T64" s="329"/>
      <c r="U64" s="329"/>
      <c r="V64" s="329"/>
      <c r="W64" s="329"/>
      <c r="X64" s="329"/>
      <c r="Y64" s="329"/>
      <c r="Z64" s="329"/>
      <c r="AA64" s="329"/>
      <c r="AB64" s="329"/>
      <c r="AC64" s="329"/>
      <c r="AD64" s="329"/>
      <c r="AE64" s="329"/>
      <c r="AF64" s="329"/>
      <c r="AG64" s="329"/>
      <c r="AH64" s="329"/>
      <c r="AI64" s="329"/>
      <c r="AJ64" s="329"/>
      <c r="AK64" s="329"/>
      <c r="AL64" s="329"/>
      <c r="AM64" s="329"/>
      <c r="AN64" s="329"/>
      <c r="AO64" s="329"/>
      <c r="AP64" s="329"/>
      <c r="AQ64" s="329"/>
      <c r="AR64" s="329"/>
      <c r="AS64" s="329"/>
      <c r="AT64" s="329"/>
      <c r="AU64" s="329"/>
      <c r="AV64" s="329"/>
      <c r="AW64" s="329"/>
      <c r="AX64" s="329"/>
    </row>
    <row r="65" spans="1:50" ht="15.5">
      <c r="A65" s="347"/>
      <c r="B65" s="627" t="s">
        <v>77</v>
      </c>
      <c r="C65" s="628"/>
      <c r="D65" s="628"/>
      <c r="E65" s="628"/>
      <c r="F65" s="470"/>
      <c r="G65" s="628"/>
      <c r="H65" s="470"/>
      <c r="I65" s="628"/>
      <c r="J65" s="89"/>
      <c r="K65" s="642"/>
      <c r="L65" s="648" t="s">
        <v>77</v>
      </c>
      <c r="M65" s="648"/>
      <c r="N65" s="648"/>
      <c r="O65" s="648"/>
      <c r="P65" s="585"/>
      <c r="Q65" s="329"/>
      <c r="R65" s="329"/>
      <c r="S65" s="329"/>
      <c r="T65" s="329"/>
      <c r="U65" s="329"/>
      <c r="V65" s="329"/>
      <c r="W65" s="329"/>
      <c r="X65" s="329"/>
      <c r="Y65" s="329"/>
      <c r="Z65" s="329"/>
      <c r="AA65" s="329"/>
      <c r="AB65" s="329"/>
      <c r="AC65" s="329"/>
      <c r="AD65" s="329"/>
      <c r="AE65" s="329"/>
      <c r="AF65" s="329"/>
      <c r="AG65" s="329"/>
      <c r="AH65" s="329"/>
      <c r="AI65" s="329"/>
      <c r="AJ65" s="329"/>
      <c r="AK65" s="329"/>
      <c r="AL65" s="329"/>
      <c r="AM65" s="329"/>
      <c r="AN65" s="329"/>
      <c r="AO65" s="329"/>
      <c r="AP65" s="329"/>
      <c r="AQ65" s="329"/>
      <c r="AR65" s="329"/>
      <c r="AS65" s="329"/>
      <c r="AT65" s="329"/>
      <c r="AU65" s="329"/>
      <c r="AV65" s="329"/>
      <c r="AW65" s="329"/>
      <c r="AX65" s="329"/>
    </row>
    <row r="66" spans="1:50" ht="15.75" customHeight="1">
      <c r="A66" s="1204">
        <v>2010</v>
      </c>
      <c r="B66" s="1122">
        <v>76737.445560000007</v>
      </c>
      <c r="C66" s="705">
        <v>3857.6116000000002</v>
      </c>
      <c r="D66" s="705">
        <v>0.182</v>
      </c>
      <c r="E66" s="756">
        <v>1600.8158899999999</v>
      </c>
      <c r="F66" s="705">
        <v>10363.80503</v>
      </c>
      <c r="G66" s="705">
        <v>47377.729899999998</v>
      </c>
      <c r="H66" s="705">
        <v>12007.57429</v>
      </c>
      <c r="I66" s="756">
        <v>1529.72685</v>
      </c>
      <c r="K66" s="706">
        <v>2010</v>
      </c>
      <c r="L66" s="697">
        <v>10407.07836</v>
      </c>
      <c r="M66" s="697">
        <v>1275.74503</v>
      </c>
      <c r="N66" s="705">
        <v>2.1434000000000002</v>
      </c>
      <c r="O66" s="697">
        <v>11650.03112</v>
      </c>
      <c r="P66" s="585"/>
      <c r="Q66" s="329"/>
      <c r="R66" s="329"/>
      <c r="S66" s="329"/>
      <c r="T66" s="329"/>
      <c r="U66" s="329"/>
      <c r="V66" s="329"/>
      <c r="W66" s="329"/>
      <c r="X66" s="329"/>
      <c r="Y66" s="329"/>
      <c r="Z66" s="329"/>
      <c r="AA66" s="329"/>
      <c r="AB66" s="329"/>
      <c r="AC66" s="329"/>
      <c r="AD66" s="329"/>
      <c r="AE66" s="329"/>
      <c r="AF66" s="329"/>
      <c r="AG66" s="329"/>
      <c r="AH66" s="329"/>
      <c r="AI66" s="329"/>
      <c r="AJ66" s="329"/>
      <c r="AK66" s="329"/>
      <c r="AL66" s="329"/>
      <c r="AM66" s="329"/>
      <c r="AN66" s="329"/>
      <c r="AO66" s="329"/>
      <c r="AP66" s="329"/>
      <c r="AQ66" s="329"/>
      <c r="AR66" s="329"/>
      <c r="AS66" s="329"/>
      <c r="AT66" s="329"/>
      <c r="AU66" s="329"/>
      <c r="AV66" s="329"/>
      <c r="AW66" s="329"/>
      <c r="AX66" s="329"/>
    </row>
    <row r="67" spans="1:50" ht="15.75" customHeight="1">
      <c r="A67" s="1118">
        <v>2011</v>
      </c>
      <c r="B67" s="1122">
        <v>70903.26801</v>
      </c>
      <c r="C67" s="705">
        <v>3707.2664</v>
      </c>
      <c r="D67" s="705">
        <v>0</v>
      </c>
      <c r="E67" s="756">
        <v>753.62013999999999</v>
      </c>
      <c r="F67" s="705">
        <v>10826.6538</v>
      </c>
      <c r="G67" s="705">
        <v>43759.479200000002</v>
      </c>
      <c r="H67" s="705">
        <v>10514.881104999999</v>
      </c>
      <c r="I67" s="756">
        <v>1341.3673649999982</v>
      </c>
      <c r="K67" s="1118">
        <v>2011</v>
      </c>
      <c r="L67" s="705">
        <v>10870.515890000001</v>
      </c>
      <c r="M67" s="705">
        <v>1329.8461400000001</v>
      </c>
      <c r="N67" s="705">
        <v>2.5366</v>
      </c>
      <c r="O67" s="705">
        <v>9907.4952199999989</v>
      </c>
      <c r="P67" s="585"/>
      <c r="Q67" s="329"/>
      <c r="R67" s="329"/>
      <c r="S67" s="329"/>
      <c r="T67" s="329"/>
      <c r="U67" s="329"/>
      <c r="V67" s="329"/>
      <c r="W67" s="329"/>
      <c r="X67" s="329"/>
      <c r="Y67" s="329"/>
      <c r="Z67" s="329"/>
      <c r="AA67" s="329"/>
      <c r="AB67" s="329"/>
      <c r="AC67" s="329"/>
      <c r="AD67" s="329"/>
      <c r="AE67" s="329"/>
      <c r="AF67" s="329"/>
      <c r="AG67" s="329"/>
      <c r="AH67" s="329"/>
      <c r="AI67" s="329"/>
      <c r="AJ67" s="329"/>
      <c r="AK67" s="329"/>
      <c r="AL67" s="329"/>
      <c r="AM67" s="329"/>
      <c r="AN67" s="329"/>
      <c r="AO67" s="329"/>
      <c r="AP67" s="329"/>
      <c r="AQ67" s="329"/>
      <c r="AR67" s="329"/>
      <c r="AS67" s="329"/>
      <c r="AT67" s="329"/>
      <c r="AU67" s="329"/>
      <c r="AV67" s="329"/>
      <c r="AW67" s="329"/>
      <c r="AX67" s="329"/>
    </row>
    <row r="68" spans="1:50" ht="15.75" customHeight="1">
      <c r="A68" s="1118">
        <v>2012</v>
      </c>
      <c r="B68" s="1122">
        <v>72662.838770000002</v>
      </c>
      <c r="C68" s="705">
        <v>4367.9742999999999</v>
      </c>
      <c r="D68" s="705">
        <v>0</v>
      </c>
      <c r="E68" s="799">
        <v>1352.0261200000002</v>
      </c>
      <c r="F68" s="799">
        <v>9469.5283900000013</v>
      </c>
      <c r="G68" s="799">
        <v>43663.674570000003</v>
      </c>
      <c r="H68" s="799">
        <v>12695.21298</v>
      </c>
      <c r="I68" s="799">
        <v>1114.4224099999992</v>
      </c>
      <c r="K68" s="1118">
        <v>2012</v>
      </c>
      <c r="L68" s="705">
        <v>9486.6140200000009</v>
      </c>
      <c r="M68" s="705">
        <v>1222.2094</v>
      </c>
      <c r="N68" s="705">
        <v>1.6130899999999999</v>
      </c>
      <c r="O68" s="705">
        <v>12123.64416</v>
      </c>
      <c r="P68" s="585"/>
      <c r="Q68" s="329"/>
      <c r="R68" s="329"/>
      <c r="S68" s="329"/>
      <c r="T68" s="329"/>
      <c r="U68" s="329"/>
      <c r="V68" s="329"/>
      <c r="W68" s="329"/>
      <c r="X68" s="329"/>
      <c r="Y68" s="329"/>
      <c r="Z68" s="329"/>
      <c r="AA68" s="329"/>
      <c r="AB68" s="329"/>
      <c r="AC68" s="329"/>
      <c r="AD68" s="329"/>
      <c r="AE68" s="329"/>
      <c r="AF68" s="329"/>
      <c r="AG68" s="329"/>
      <c r="AH68" s="329"/>
      <c r="AI68" s="329"/>
      <c r="AJ68" s="329"/>
      <c r="AK68" s="329"/>
      <c r="AL68" s="329"/>
      <c r="AM68" s="329"/>
      <c r="AN68" s="329"/>
      <c r="AO68" s="329"/>
      <c r="AP68" s="329"/>
      <c r="AQ68" s="329"/>
      <c r="AR68" s="329"/>
      <c r="AS68" s="329"/>
      <c r="AT68" s="329"/>
      <c r="AU68" s="329"/>
      <c r="AV68" s="329"/>
      <c r="AW68" s="329"/>
      <c r="AX68" s="329"/>
    </row>
    <row r="69" spans="1:50" s="723" customFormat="1" ht="15.75" customHeight="1">
      <c r="A69" s="1118">
        <v>2013</v>
      </c>
      <c r="B69" s="1122">
        <v>68529.92814470001</v>
      </c>
      <c r="C69" s="725">
        <v>4430.8349000000007</v>
      </c>
      <c r="D69" s="1122">
        <v>0</v>
      </c>
      <c r="E69" s="725">
        <v>1430.3048100000001</v>
      </c>
      <c r="F69" s="725">
        <v>5803.14419</v>
      </c>
      <c r="G69" s="725">
        <v>42941.436399999999</v>
      </c>
      <c r="H69" s="1126">
        <v>12695.21298</v>
      </c>
      <c r="I69" s="1126">
        <v>1228.9948647000128</v>
      </c>
      <c r="K69" s="1118">
        <v>2013</v>
      </c>
      <c r="L69" s="725">
        <v>5838.3490100000008</v>
      </c>
      <c r="M69" s="725">
        <v>1225.2290700000001</v>
      </c>
      <c r="N69" s="725">
        <v>0.52737000000000001</v>
      </c>
      <c r="O69" s="725">
        <v>13108.936492334</v>
      </c>
      <c r="P69" s="585"/>
      <c r="Q69" s="329"/>
      <c r="R69" s="329"/>
      <c r="S69" s="329"/>
      <c r="T69" s="329"/>
      <c r="U69" s="329"/>
      <c r="V69" s="329"/>
      <c r="W69" s="329"/>
      <c r="X69" s="329"/>
      <c r="Y69" s="329"/>
      <c r="Z69" s="329"/>
      <c r="AA69" s="329"/>
      <c r="AB69" s="329"/>
      <c r="AC69" s="329"/>
      <c r="AD69" s="329"/>
      <c r="AE69" s="329"/>
      <c r="AF69" s="329"/>
      <c r="AG69" s="329"/>
      <c r="AH69" s="329"/>
      <c r="AI69" s="329"/>
      <c r="AJ69" s="329"/>
      <c r="AK69" s="329"/>
      <c r="AL69" s="329"/>
      <c r="AM69" s="329"/>
      <c r="AN69" s="329"/>
      <c r="AO69" s="329"/>
      <c r="AP69" s="329"/>
      <c r="AQ69" s="329"/>
      <c r="AR69" s="329"/>
      <c r="AS69" s="329"/>
      <c r="AT69" s="329"/>
      <c r="AU69" s="329"/>
      <c r="AV69" s="329"/>
      <c r="AW69" s="329"/>
      <c r="AX69" s="329"/>
    </row>
    <row r="70" spans="1:50" s="723" customFormat="1" ht="15.75" customHeight="1">
      <c r="A70" s="1118">
        <v>2014</v>
      </c>
      <c r="B70" s="1122">
        <v>63609.211179999998</v>
      </c>
      <c r="C70" s="725">
        <v>3909.569</v>
      </c>
      <c r="D70" s="725">
        <v>0</v>
      </c>
      <c r="E70" s="725">
        <v>559.62339999999995</v>
      </c>
      <c r="F70" s="725">
        <v>4328.9522900000002</v>
      </c>
      <c r="G70" s="725">
        <v>42418.277299999994</v>
      </c>
      <c r="H70" s="725">
        <v>11386.542599999999</v>
      </c>
      <c r="I70" s="725">
        <v>1006.2465900000025</v>
      </c>
      <c r="K70" s="1118">
        <v>2014</v>
      </c>
      <c r="L70" s="725">
        <v>4405.8635300000005</v>
      </c>
      <c r="M70" s="983">
        <v>1270.0891799999999</v>
      </c>
      <c r="N70" s="1417" t="s">
        <v>29</v>
      </c>
      <c r="O70" s="725">
        <v>11238.094003443</v>
      </c>
      <c r="P70" s="585"/>
      <c r="Q70" s="329"/>
      <c r="R70" s="329"/>
      <c r="S70" s="329"/>
      <c r="T70" s="329"/>
      <c r="U70" s="329"/>
      <c r="V70" s="329"/>
      <c r="W70" s="329"/>
      <c r="X70" s="329"/>
      <c r="Y70" s="329"/>
      <c r="Z70" s="329"/>
      <c r="AA70" s="329"/>
      <c r="AB70" s="329"/>
      <c r="AC70" s="329"/>
      <c r="AD70" s="329"/>
      <c r="AE70" s="329"/>
      <c r="AF70" s="329"/>
      <c r="AG70" s="329"/>
      <c r="AH70" s="329"/>
      <c r="AI70" s="329"/>
      <c r="AJ70" s="329"/>
      <c r="AK70" s="329"/>
      <c r="AL70" s="329"/>
      <c r="AM70" s="329"/>
      <c r="AN70" s="329"/>
      <c r="AO70" s="329"/>
      <c r="AP70" s="329"/>
      <c r="AQ70" s="329"/>
      <c r="AR70" s="329"/>
      <c r="AS70" s="329"/>
      <c r="AT70" s="329"/>
      <c r="AU70" s="329"/>
      <c r="AV70" s="329"/>
      <c r="AW70" s="329"/>
      <c r="AX70" s="329"/>
    </row>
    <row r="71" spans="1:50" s="723" customFormat="1" ht="15.75" customHeight="1">
      <c r="A71" s="1118">
        <v>2015</v>
      </c>
      <c r="B71" s="1122">
        <v>59035.170170000005</v>
      </c>
      <c r="C71" s="756">
        <v>4087.6602000000003</v>
      </c>
      <c r="D71" s="756">
        <v>0</v>
      </c>
      <c r="E71" s="756">
        <v>615.94596000000001</v>
      </c>
      <c r="F71" s="756">
        <v>5048.9172199999994</v>
      </c>
      <c r="G71" s="756">
        <v>36688.639999999999</v>
      </c>
      <c r="H71" s="756">
        <v>11632.51742</v>
      </c>
      <c r="I71" s="756">
        <v>961.48937000000296</v>
      </c>
      <c r="K71" s="1118">
        <v>2015</v>
      </c>
      <c r="L71" s="756">
        <v>5272.02387</v>
      </c>
      <c r="M71" s="756">
        <v>1294.8148799999999</v>
      </c>
      <c r="N71" s="756">
        <v>0.21431</v>
      </c>
      <c r="O71" s="756">
        <v>11139.308545867001</v>
      </c>
      <c r="P71" s="585"/>
      <c r="Q71" s="329"/>
      <c r="R71" s="329"/>
      <c r="S71" s="329"/>
      <c r="T71" s="329"/>
      <c r="U71" s="329"/>
      <c r="V71" s="329"/>
      <c r="W71" s="329"/>
      <c r="X71" s="329"/>
      <c r="Y71" s="329"/>
      <c r="Z71" s="329"/>
      <c r="AA71" s="329"/>
      <c r="AB71" s="329"/>
      <c r="AC71" s="329"/>
      <c r="AD71" s="329"/>
      <c r="AE71" s="329"/>
      <c r="AF71" s="329"/>
      <c r="AG71" s="329"/>
      <c r="AH71" s="329"/>
      <c r="AI71" s="329"/>
      <c r="AJ71" s="329"/>
      <c r="AK71" s="329"/>
      <c r="AL71" s="329"/>
      <c r="AM71" s="329"/>
      <c r="AN71" s="329"/>
      <c r="AO71" s="329"/>
      <c r="AP71" s="329"/>
      <c r="AQ71" s="329"/>
      <c r="AR71" s="329"/>
      <c r="AS71" s="329"/>
      <c r="AT71" s="329"/>
      <c r="AU71" s="329"/>
      <c r="AV71" s="329"/>
      <c r="AW71" s="329"/>
      <c r="AX71" s="329"/>
    </row>
    <row r="72" spans="1:50" s="723" customFormat="1" ht="15.75" customHeight="1">
      <c r="A72" s="1118">
        <v>2016</v>
      </c>
      <c r="B72" s="1122">
        <v>54493.928469999999</v>
      </c>
      <c r="C72" s="756">
        <v>3801.7372999999998</v>
      </c>
      <c r="D72" s="756">
        <v>0</v>
      </c>
      <c r="E72" s="756">
        <v>234.14942000000002</v>
      </c>
      <c r="F72" s="756">
        <v>5615.7923000000001</v>
      </c>
      <c r="G72" s="756">
        <v>31402.97</v>
      </c>
      <c r="H72" s="756">
        <v>12494.570280000002</v>
      </c>
      <c r="I72" s="756">
        <v>944.7091700000019</v>
      </c>
      <c r="K72" s="1118">
        <v>2016</v>
      </c>
      <c r="L72" s="756">
        <v>5860.3061799999996</v>
      </c>
      <c r="M72" s="983">
        <v>1266.6294599999999</v>
      </c>
      <c r="N72" s="1417" t="s">
        <v>29</v>
      </c>
      <c r="O72" s="756">
        <v>12065.557605423999</v>
      </c>
      <c r="P72" s="585"/>
      <c r="Q72" s="329"/>
      <c r="R72" s="329"/>
      <c r="S72" s="329"/>
      <c r="T72" s="329"/>
      <c r="U72" s="329"/>
      <c r="V72" s="329"/>
      <c r="W72" s="329"/>
      <c r="X72" s="329"/>
      <c r="Y72" s="329"/>
      <c r="Z72" s="329"/>
      <c r="AA72" s="329"/>
      <c r="AB72" s="329"/>
      <c r="AC72" s="329"/>
      <c r="AD72" s="329"/>
      <c r="AE72" s="329"/>
      <c r="AF72" s="329"/>
      <c r="AG72" s="329"/>
      <c r="AH72" s="329"/>
      <c r="AI72" s="329"/>
      <c r="AJ72" s="329"/>
      <c r="AK72" s="329"/>
      <c r="AL72" s="329"/>
      <c r="AM72" s="329"/>
      <c r="AN72" s="329"/>
      <c r="AO72" s="329"/>
      <c r="AP72" s="329"/>
      <c r="AQ72" s="329"/>
      <c r="AR72" s="329"/>
      <c r="AS72" s="329"/>
      <c r="AT72" s="329"/>
      <c r="AU72" s="329"/>
      <c r="AV72" s="329"/>
      <c r="AW72" s="329"/>
      <c r="AX72" s="329"/>
    </row>
    <row r="73" spans="1:50" s="781" customFormat="1" ht="15.75" customHeight="1">
      <c r="A73" s="1118">
        <v>2017</v>
      </c>
      <c r="B73" s="1122">
        <v>54649.779200000004</v>
      </c>
      <c r="C73" s="983">
        <v>3509.1480000000001</v>
      </c>
      <c r="D73" s="983">
        <v>0</v>
      </c>
      <c r="E73" s="983">
        <v>161.7243</v>
      </c>
      <c r="F73" s="983">
        <v>6444.62979</v>
      </c>
      <c r="G73" s="983">
        <v>31143.044000000002</v>
      </c>
      <c r="H73" s="983">
        <v>12449.340174999999</v>
      </c>
      <c r="I73" s="983">
        <v>941.89293500000349</v>
      </c>
      <c r="K73" s="1118">
        <v>2017</v>
      </c>
      <c r="L73" s="983">
        <v>6692.8806100000002</v>
      </c>
      <c r="M73" s="983">
        <v>1206.2430899999999</v>
      </c>
      <c r="N73" s="983">
        <v>0.19163999999999998</v>
      </c>
      <c r="O73" s="983">
        <v>12114.007936561</v>
      </c>
      <c r="P73" s="794"/>
      <c r="Q73" s="791"/>
      <c r="R73" s="791"/>
      <c r="S73" s="791"/>
      <c r="T73" s="791"/>
      <c r="U73" s="791"/>
      <c r="V73" s="791"/>
      <c r="W73" s="791"/>
      <c r="X73" s="791"/>
      <c r="Y73" s="791"/>
      <c r="Z73" s="791"/>
      <c r="AA73" s="791"/>
      <c r="AB73" s="791"/>
      <c r="AC73" s="791"/>
      <c r="AD73" s="791"/>
      <c r="AE73" s="791"/>
      <c r="AF73" s="791"/>
      <c r="AG73" s="791"/>
      <c r="AH73" s="791"/>
      <c r="AI73" s="791"/>
      <c r="AJ73" s="791"/>
      <c r="AK73" s="791"/>
      <c r="AL73" s="791"/>
      <c r="AM73" s="791"/>
      <c r="AN73" s="791"/>
      <c r="AO73" s="791"/>
      <c r="AP73" s="791"/>
      <c r="AQ73" s="791"/>
      <c r="AR73" s="791"/>
      <c r="AS73" s="791"/>
      <c r="AT73" s="791"/>
      <c r="AU73" s="791"/>
      <c r="AV73" s="791"/>
      <c r="AW73" s="791"/>
      <c r="AX73" s="791"/>
    </row>
    <row r="74" spans="1:50" s="877" customFormat="1" ht="15.75" customHeight="1">
      <c r="A74" s="1118">
        <v>2018</v>
      </c>
      <c r="B74" s="1122">
        <v>42942.274589999994</v>
      </c>
      <c r="C74" s="1122">
        <v>2563.6120000000001</v>
      </c>
      <c r="D74" s="1122">
        <v>0</v>
      </c>
      <c r="E74" s="1122">
        <v>152.17500000000001</v>
      </c>
      <c r="F74" s="1122">
        <v>5377.3450000000003</v>
      </c>
      <c r="G74" s="1122">
        <v>22489.351999999999</v>
      </c>
      <c r="H74" s="1122">
        <v>11270.5885</v>
      </c>
      <c r="I74" s="1122">
        <v>1089.20209</v>
      </c>
      <c r="K74" s="1118">
        <v>2018</v>
      </c>
      <c r="L74" s="983">
        <v>5577.2879999999996</v>
      </c>
      <c r="M74" s="983">
        <v>1392.43</v>
      </c>
      <c r="N74" s="983">
        <v>0.33500000000000002</v>
      </c>
      <c r="O74" s="983">
        <v>10725.456031295</v>
      </c>
      <c r="P74" s="794"/>
      <c r="Q74" s="881"/>
      <c r="R74" s="881"/>
      <c r="S74" s="881"/>
      <c r="T74" s="881"/>
      <c r="U74" s="881"/>
      <c r="V74" s="881"/>
      <c r="W74" s="881"/>
      <c r="X74" s="881"/>
      <c r="Y74" s="881"/>
      <c r="Z74" s="881"/>
      <c r="AA74" s="881"/>
      <c r="AB74" s="881"/>
      <c r="AC74" s="881"/>
      <c r="AD74" s="881"/>
      <c r="AE74" s="881"/>
      <c r="AF74" s="881"/>
      <c r="AG74" s="881"/>
      <c r="AH74" s="881"/>
      <c r="AI74" s="881"/>
      <c r="AJ74" s="881"/>
      <c r="AK74" s="881"/>
      <c r="AL74" s="881"/>
      <c r="AM74" s="881"/>
      <c r="AN74" s="881"/>
      <c r="AO74" s="881"/>
      <c r="AP74" s="881"/>
      <c r="AQ74" s="881"/>
      <c r="AR74" s="881"/>
      <c r="AS74" s="881"/>
      <c r="AT74" s="881"/>
      <c r="AU74" s="881"/>
      <c r="AV74" s="881"/>
      <c r="AW74" s="881"/>
      <c r="AX74" s="881"/>
    </row>
    <row r="75" spans="1:50" s="948" customFormat="1" ht="15.75" customHeight="1">
      <c r="A75" s="1118">
        <v>2019</v>
      </c>
      <c r="B75" s="1122">
        <v>43300.6247</v>
      </c>
      <c r="C75" s="1122">
        <v>2313.931</v>
      </c>
      <c r="D75" s="1122">
        <v>0</v>
      </c>
      <c r="E75" s="1122">
        <v>173.149</v>
      </c>
      <c r="F75" s="1122">
        <v>5082.4589999999998</v>
      </c>
      <c r="G75" s="1122">
        <v>22418.454000000002</v>
      </c>
      <c r="H75" s="1122">
        <v>12374.343999999999</v>
      </c>
      <c r="I75" s="1122">
        <v>938.29070000000002</v>
      </c>
      <c r="K75" s="1118">
        <v>2019</v>
      </c>
      <c r="L75" s="1122">
        <v>5277.1840000000002</v>
      </c>
      <c r="M75" s="1122">
        <v>1334.9970000000001</v>
      </c>
      <c r="N75" s="1417" t="s">
        <v>29</v>
      </c>
      <c r="O75" s="1122">
        <v>11116.49058</v>
      </c>
      <c r="P75" s="794"/>
      <c r="Q75" s="881"/>
      <c r="R75" s="881"/>
      <c r="S75" s="881"/>
      <c r="T75" s="881"/>
      <c r="U75" s="881"/>
      <c r="V75" s="881"/>
      <c r="W75" s="881"/>
      <c r="X75" s="881"/>
      <c r="Y75" s="881"/>
      <c r="Z75" s="881"/>
      <c r="AA75" s="881"/>
      <c r="AB75" s="881"/>
      <c r="AC75" s="881"/>
      <c r="AD75" s="881"/>
      <c r="AE75" s="881"/>
      <c r="AF75" s="881"/>
      <c r="AG75" s="881"/>
      <c r="AH75" s="881"/>
      <c r="AI75" s="881"/>
      <c r="AJ75" s="881"/>
      <c r="AK75" s="881"/>
      <c r="AL75" s="881"/>
      <c r="AM75" s="881"/>
      <c r="AN75" s="881"/>
      <c r="AO75" s="881"/>
      <c r="AP75" s="881"/>
      <c r="AQ75" s="881"/>
      <c r="AR75" s="881"/>
      <c r="AS75" s="881"/>
      <c r="AT75" s="881"/>
      <c r="AU75" s="881"/>
      <c r="AV75" s="881"/>
      <c r="AW75" s="881"/>
      <c r="AX75" s="881"/>
    </row>
    <row r="76" spans="1:50" s="1114" customFormat="1" ht="15.75" customHeight="1">
      <c r="A76" s="1118">
        <v>2020</v>
      </c>
      <c r="B76" s="1122">
        <v>42363.380140000001</v>
      </c>
      <c r="C76" s="1122">
        <v>1656.9390000000001</v>
      </c>
      <c r="D76" s="1122">
        <v>0</v>
      </c>
      <c r="E76" s="1122">
        <v>151.56399999999999</v>
      </c>
      <c r="F76" s="1122">
        <v>7144.6409999999996</v>
      </c>
      <c r="G76" s="1122">
        <v>20820.788</v>
      </c>
      <c r="H76" s="1122">
        <v>11672.637000000001</v>
      </c>
      <c r="I76" s="1122">
        <v>916.81214</v>
      </c>
      <c r="K76" s="1118">
        <v>2020</v>
      </c>
      <c r="L76" s="1122">
        <v>7386.15</v>
      </c>
      <c r="M76" s="1122">
        <v>1372.5820000000001</v>
      </c>
      <c r="N76" s="1417" t="s">
        <v>29</v>
      </c>
      <c r="O76" s="1122">
        <v>10305.52303</v>
      </c>
      <c r="P76" s="1019"/>
      <c r="Q76" s="1119"/>
      <c r="R76" s="1119"/>
      <c r="S76" s="1119"/>
      <c r="T76" s="1119"/>
      <c r="U76" s="1119"/>
      <c r="V76" s="1119"/>
      <c r="W76" s="1119"/>
      <c r="X76" s="1119"/>
      <c r="Y76" s="1119"/>
      <c r="Z76" s="1119"/>
      <c r="AA76" s="1119"/>
      <c r="AB76" s="1119"/>
      <c r="AC76" s="1119"/>
      <c r="AD76" s="1119"/>
      <c r="AE76" s="1119"/>
      <c r="AF76" s="1119"/>
      <c r="AG76" s="1119"/>
      <c r="AH76" s="1119"/>
      <c r="AI76" s="1119"/>
      <c r="AJ76" s="1119"/>
      <c r="AK76" s="1119"/>
      <c r="AL76" s="1119"/>
      <c r="AM76" s="1119"/>
      <c r="AN76" s="1119"/>
      <c r="AO76" s="1119"/>
      <c r="AP76" s="1119"/>
      <c r="AQ76" s="1119"/>
      <c r="AR76" s="1119"/>
      <c r="AS76" s="1119"/>
      <c r="AT76" s="1119"/>
      <c r="AU76" s="1119"/>
      <c r="AV76" s="1119"/>
      <c r="AW76" s="1119"/>
      <c r="AX76" s="1119"/>
    </row>
    <row r="77" spans="1:50" s="1114" customFormat="1" ht="15.75" customHeight="1">
      <c r="A77" s="1118">
        <v>2021</v>
      </c>
      <c r="B77" s="1122">
        <v>47700.210800000001</v>
      </c>
      <c r="C77" s="1122">
        <v>2339.9250000000002</v>
      </c>
      <c r="D77" s="1122">
        <v>0</v>
      </c>
      <c r="E77" s="1122">
        <v>193.43799999999999</v>
      </c>
      <c r="F77" s="1122">
        <v>8925.9480000000003</v>
      </c>
      <c r="G77" s="1122">
        <v>23496.87</v>
      </c>
      <c r="H77" s="1122">
        <v>11862.153</v>
      </c>
      <c r="I77" s="1122">
        <v>881.87779999999998</v>
      </c>
      <c r="K77" s="1118">
        <v>2021</v>
      </c>
      <c r="L77" s="1122">
        <v>9167.3009999999995</v>
      </c>
      <c r="M77" s="1122">
        <v>1303.422</v>
      </c>
      <c r="N77" s="1417" t="s">
        <v>29</v>
      </c>
      <c r="O77" s="1122">
        <v>10511.957680000001</v>
      </c>
      <c r="P77" s="1019"/>
      <c r="Q77" s="1119"/>
      <c r="R77" s="1119"/>
      <c r="S77" s="1119"/>
      <c r="T77" s="1119"/>
      <c r="U77" s="1119"/>
      <c r="V77" s="1119"/>
      <c r="W77" s="1119"/>
      <c r="X77" s="1119"/>
      <c r="Y77" s="1119"/>
      <c r="Z77" s="1119"/>
      <c r="AA77" s="1119"/>
      <c r="AB77" s="1119"/>
      <c r="AC77" s="1119"/>
      <c r="AD77" s="1119"/>
      <c r="AE77" s="1119"/>
      <c r="AF77" s="1119"/>
      <c r="AG77" s="1119"/>
      <c r="AH77" s="1119"/>
      <c r="AI77" s="1119"/>
      <c r="AJ77" s="1119"/>
      <c r="AK77" s="1119"/>
      <c r="AL77" s="1119"/>
      <c r="AM77" s="1119"/>
      <c r="AN77" s="1119"/>
      <c r="AO77" s="1119"/>
      <c r="AP77" s="1119"/>
      <c r="AQ77" s="1119"/>
      <c r="AR77" s="1119"/>
      <c r="AS77" s="1119"/>
      <c r="AT77" s="1119"/>
      <c r="AU77" s="1119"/>
      <c r="AV77" s="1119"/>
      <c r="AW77" s="1119"/>
      <c r="AX77" s="1119"/>
    </row>
    <row r="78" spans="1:50" s="1114" customFormat="1" ht="15.75" customHeight="1">
      <c r="A78" s="1118">
        <v>2022</v>
      </c>
      <c r="B78" s="1122">
        <v>34275.460169999998</v>
      </c>
      <c r="C78" s="1122">
        <v>2615.9940000000001</v>
      </c>
      <c r="D78" s="1122">
        <v>0</v>
      </c>
      <c r="E78" s="1122">
        <v>254.45500000000001</v>
      </c>
      <c r="F78" s="1122">
        <v>6830.4409999999998</v>
      </c>
      <c r="G78" s="1122">
        <v>12273.569</v>
      </c>
      <c r="H78" s="1122">
        <v>11254.727999999999</v>
      </c>
      <c r="I78" s="1122">
        <v>1046.2741699999999</v>
      </c>
      <c r="K78" s="1118">
        <v>2022</v>
      </c>
      <c r="L78" s="1122">
        <v>7372.1059999999998</v>
      </c>
      <c r="M78" s="1122">
        <v>1353.605</v>
      </c>
      <c r="N78" s="1417" t="s">
        <v>29</v>
      </c>
      <c r="O78" s="1122">
        <v>9704.3400999999994</v>
      </c>
      <c r="P78" s="1019"/>
      <c r="Q78" s="1119"/>
      <c r="R78" s="1119"/>
      <c r="S78" s="1119"/>
      <c r="T78" s="1119"/>
      <c r="U78" s="1119"/>
      <c r="V78" s="1119"/>
      <c r="W78" s="1119"/>
      <c r="X78" s="1119"/>
      <c r="Y78" s="1119"/>
      <c r="Z78" s="1119"/>
      <c r="AA78" s="1119"/>
      <c r="AB78" s="1119"/>
      <c r="AC78" s="1119"/>
      <c r="AD78" s="1119"/>
      <c r="AE78" s="1119"/>
      <c r="AF78" s="1119"/>
      <c r="AG78" s="1119"/>
      <c r="AH78" s="1119"/>
      <c r="AI78" s="1119"/>
      <c r="AJ78" s="1119"/>
      <c r="AK78" s="1119"/>
      <c r="AL78" s="1119"/>
      <c r="AM78" s="1119"/>
      <c r="AN78" s="1119"/>
      <c r="AO78" s="1119"/>
      <c r="AP78" s="1119"/>
      <c r="AQ78" s="1119"/>
      <c r="AR78" s="1119"/>
      <c r="AS78" s="1119"/>
      <c r="AT78" s="1119"/>
      <c r="AU78" s="1119"/>
      <c r="AV78" s="1119"/>
      <c r="AW78" s="1119"/>
      <c r="AX78" s="1119"/>
    </row>
    <row r="79" spans="1:50" s="1114" customFormat="1" ht="15.75" customHeight="1">
      <c r="A79" s="1118">
        <v>2023</v>
      </c>
      <c r="B79" s="1122">
        <v>25151.629850000001</v>
      </c>
      <c r="C79" s="1122">
        <v>2532.2829999999999</v>
      </c>
      <c r="D79" s="1122">
        <v>0</v>
      </c>
      <c r="E79" s="1122">
        <v>195.387</v>
      </c>
      <c r="F79" s="1122">
        <v>6134.3339999999998</v>
      </c>
      <c r="G79" s="1122">
        <v>3024.0360000000001</v>
      </c>
      <c r="H79" s="1122">
        <v>12281.401</v>
      </c>
      <c r="I79" s="1122">
        <v>984.18785000000003</v>
      </c>
      <c r="K79" s="1118">
        <v>2023</v>
      </c>
      <c r="L79" s="1122">
        <v>6643.5479999999998</v>
      </c>
      <c r="M79" s="1122">
        <v>1309.4380000000001</v>
      </c>
      <c r="N79" s="1417" t="s">
        <v>29</v>
      </c>
      <c r="O79" s="1122">
        <v>10747.54746</v>
      </c>
      <c r="P79" s="1019"/>
      <c r="Q79" s="1119"/>
      <c r="R79" s="1119"/>
      <c r="S79" s="1119"/>
      <c r="T79" s="1119"/>
      <c r="U79" s="1119"/>
      <c r="V79" s="1119"/>
      <c r="W79" s="1119"/>
      <c r="X79" s="1119"/>
      <c r="Y79" s="1119"/>
      <c r="Z79" s="1119"/>
      <c r="AA79" s="1119"/>
      <c r="AB79" s="1119"/>
      <c r="AC79" s="1119"/>
      <c r="AD79" s="1119"/>
      <c r="AE79" s="1119"/>
      <c r="AF79" s="1119"/>
      <c r="AG79" s="1119"/>
      <c r="AH79" s="1119"/>
      <c r="AI79" s="1119"/>
      <c r="AJ79" s="1119"/>
      <c r="AK79" s="1119"/>
      <c r="AL79" s="1119"/>
      <c r="AM79" s="1119"/>
      <c r="AN79" s="1119"/>
      <c r="AO79" s="1119"/>
      <c r="AP79" s="1119"/>
      <c r="AQ79" s="1119"/>
      <c r="AR79" s="1119"/>
      <c r="AS79" s="1119"/>
      <c r="AT79" s="1119"/>
      <c r="AU79" s="1119"/>
      <c r="AV79" s="1119"/>
      <c r="AW79" s="1119"/>
      <c r="AX79" s="1119"/>
    </row>
    <row r="80" spans="1:50" ht="15.75" customHeight="1">
      <c r="A80" s="99" t="s">
        <v>160</v>
      </c>
      <c r="B80" s="705"/>
      <c r="C80" s="705"/>
      <c r="D80" s="705"/>
      <c r="E80" s="705"/>
      <c r="F80" s="705"/>
      <c r="G80" s="705"/>
      <c r="H80" s="705"/>
      <c r="I80" s="705"/>
      <c r="J80" s="705"/>
      <c r="K80" s="99" t="s">
        <v>160</v>
      </c>
      <c r="L80" s="329"/>
      <c r="M80" s="329"/>
      <c r="N80" s="329"/>
      <c r="O80" s="329"/>
      <c r="P80" s="329"/>
      <c r="Q80" s="329"/>
      <c r="R80" s="329"/>
      <c r="S80" s="329"/>
      <c r="T80" s="329"/>
      <c r="U80" s="329"/>
      <c r="V80" s="329"/>
      <c r="W80" s="329"/>
      <c r="X80" s="329"/>
      <c r="Y80" s="329"/>
      <c r="Z80" s="329"/>
      <c r="AA80" s="329"/>
      <c r="AB80" s="329"/>
      <c r="AC80" s="329"/>
      <c r="AD80" s="329"/>
      <c r="AE80" s="329"/>
      <c r="AF80" s="329"/>
      <c r="AG80" s="329"/>
      <c r="AH80" s="329"/>
      <c r="AI80" s="329"/>
      <c r="AJ80" s="329"/>
      <c r="AK80" s="329"/>
      <c r="AL80" s="329"/>
      <c r="AM80" s="329"/>
      <c r="AN80" s="329"/>
      <c r="AO80" s="329"/>
      <c r="AP80" s="329"/>
      <c r="AQ80" s="329"/>
      <c r="AR80" s="329"/>
      <c r="AS80" s="329"/>
      <c r="AT80" s="329"/>
      <c r="AU80" s="329"/>
      <c r="AV80" s="329"/>
      <c r="AW80" s="329"/>
      <c r="AX80" s="329"/>
    </row>
    <row r="81" spans="1:50" ht="15.75" customHeight="1">
      <c r="A81" s="908" t="s">
        <v>701</v>
      </c>
      <c r="B81" s="705"/>
      <c r="C81" s="705"/>
      <c r="D81" s="705"/>
      <c r="E81" s="705"/>
      <c r="F81" s="705"/>
      <c r="G81" s="705"/>
      <c r="H81" s="705"/>
      <c r="I81" s="705"/>
      <c r="J81" s="705"/>
      <c r="K81" s="908" t="s">
        <v>787</v>
      </c>
      <c r="L81" s="329"/>
      <c r="M81" s="329"/>
      <c r="N81" s="329"/>
      <c r="O81" s="329"/>
      <c r="P81" s="329"/>
      <c r="Q81" s="329"/>
      <c r="R81" s="329"/>
      <c r="S81" s="329"/>
      <c r="T81" s="329"/>
      <c r="U81" s="329"/>
      <c r="V81" s="329"/>
      <c r="W81" s="329"/>
      <c r="X81" s="329"/>
      <c r="Y81" s="329"/>
      <c r="Z81" s="329"/>
      <c r="AA81" s="329"/>
      <c r="AB81" s="329"/>
      <c r="AC81" s="329"/>
      <c r="AD81" s="329"/>
      <c r="AE81" s="329"/>
      <c r="AF81" s="329"/>
      <c r="AG81" s="329"/>
      <c r="AH81" s="329"/>
      <c r="AI81" s="329"/>
      <c r="AJ81" s="329"/>
      <c r="AK81" s="329"/>
      <c r="AL81" s="329"/>
      <c r="AM81" s="329"/>
      <c r="AN81" s="329"/>
      <c r="AO81" s="329"/>
      <c r="AP81" s="329"/>
      <c r="AQ81" s="329"/>
      <c r="AR81" s="329"/>
      <c r="AS81" s="329"/>
      <c r="AT81" s="329"/>
      <c r="AU81" s="329"/>
      <c r="AV81" s="329"/>
      <c r="AW81" s="329"/>
      <c r="AX81" s="329"/>
    </row>
    <row r="82" spans="1:50" ht="15.75" customHeight="1">
      <c r="A82" s="908" t="s">
        <v>449</v>
      </c>
      <c r="B82" s="705"/>
      <c r="C82" s="705"/>
      <c r="D82" s="705"/>
      <c r="E82" s="705"/>
      <c r="F82" s="705"/>
      <c r="G82" s="705"/>
      <c r="H82" s="705"/>
      <c r="I82" s="705"/>
      <c r="J82" s="705"/>
      <c r="K82" s="908" t="s">
        <v>449</v>
      </c>
      <c r="L82" s="329"/>
      <c r="M82" s="329"/>
      <c r="N82" s="329"/>
      <c r="O82" s="329"/>
      <c r="P82" s="329"/>
      <c r="Q82" s="329"/>
      <c r="R82" s="329"/>
      <c r="S82" s="329"/>
      <c r="T82" s="329"/>
      <c r="U82" s="329"/>
      <c r="V82" s="329"/>
      <c r="W82" s="329"/>
      <c r="X82" s="329"/>
      <c r="Y82" s="329"/>
      <c r="Z82" s="329"/>
      <c r="AA82" s="329"/>
      <c r="AB82" s="329"/>
      <c r="AC82" s="329"/>
      <c r="AD82" s="329"/>
      <c r="AE82" s="329"/>
      <c r="AF82" s="329"/>
      <c r="AG82" s="329"/>
      <c r="AH82" s="329"/>
      <c r="AI82" s="329"/>
      <c r="AJ82" s="329"/>
      <c r="AK82" s="329"/>
      <c r="AL82" s="329"/>
      <c r="AM82" s="329"/>
      <c r="AN82" s="329"/>
      <c r="AO82" s="329"/>
      <c r="AP82" s="329"/>
      <c r="AQ82" s="329"/>
      <c r="AR82" s="329"/>
      <c r="AS82" s="329"/>
      <c r="AT82" s="329"/>
      <c r="AU82" s="329"/>
      <c r="AV82" s="329"/>
      <c r="AW82" s="329"/>
      <c r="AX82" s="329"/>
    </row>
    <row r="83" spans="1:50" ht="15.75" customHeight="1">
      <c r="A83" s="105"/>
      <c r="B83" s="705"/>
      <c r="C83" s="705"/>
      <c r="D83" s="705"/>
      <c r="E83" s="705"/>
      <c r="F83" s="705"/>
      <c r="G83" s="705"/>
      <c r="H83" s="705"/>
      <c r="I83" s="705"/>
      <c r="J83" s="705"/>
      <c r="K83" s="105" t="s">
        <v>626</v>
      </c>
      <c r="L83" s="329"/>
      <c r="M83" s="329"/>
      <c r="N83" s="329"/>
      <c r="O83" s="329"/>
      <c r="P83" s="329"/>
      <c r="Q83" s="329"/>
      <c r="R83" s="329"/>
      <c r="S83" s="329"/>
      <c r="T83" s="329"/>
      <c r="U83" s="329"/>
      <c r="V83" s="329"/>
      <c r="W83" s="329"/>
      <c r="X83" s="329"/>
      <c r="Y83" s="329"/>
      <c r="Z83" s="329"/>
      <c r="AA83" s="329"/>
      <c r="AB83" s="329"/>
      <c r="AC83" s="329"/>
      <c r="AD83" s="329"/>
      <c r="AE83" s="329"/>
      <c r="AF83" s="329"/>
      <c r="AG83" s="329"/>
      <c r="AH83" s="329"/>
      <c r="AI83" s="329"/>
      <c r="AJ83" s="329"/>
      <c r="AK83" s="329"/>
      <c r="AL83" s="329"/>
      <c r="AM83" s="329"/>
      <c r="AN83" s="329"/>
      <c r="AO83" s="329"/>
      <c r="AP83" s="329"/>
      <c r="AQ83" s="329"/>
      <c r="AR83" s="329"/>
      <c r="AS83" s="329"/>
      <c r="AT83" s="329"/>
      <c r="AU83" s="329"/>
      <c r="AV83" s="329"/>
      <c r="AW83" s="329"/>
      <c r="AX83" s="329"/>
    </row>
    <row r="84" spans="1:50" ht="15.75" customHeight="1">
      <c r="A84" s="105"/>
      <c r="B84" s="705"/>
      <c r="C84" s="705"/>
      <c r="D84" s="705"/>
      <c r="E84" s="705"/>
      <c r="F84" s="705"/>
      <c r="G84" s="705"/>
      <c r="H84" s="705"/>
      <c r="I84" s="705"/>
      <c r="J84" s="705"/>
      <c r="K84" s="105" t="s">
        <v>458</v>
      </c>
      <c r="L84" s="329"/>
      <c r="M84" s="329"/>
      <c r="N84" s="329"/>
      <c r="O84" s="329"/>
      <c r="P84" s="329"/>
      <c r="Q84" s="329"/>
      <c r="R84" s="329"/>
      <c r="S84" s="329"/>
      <c r="T84" s="329"/>
      <c r="U84" s="329"/>
      <c r="V84" s="329"/>
      <c r="W84" s="329"/>
      <c r="X84" s="329"/>
      <c r="Y84" s="329"/>
      <c r="Z84" s="329"/>
      <c r="AA84" s="329"/>
      <c r="AB84" s="329"/>
      <c r="AC84" s="329"/>
      <c r="AD84" s="329"/>
      <c r="AE84" s="329"/>
      <c r="AF84" s="329"/>
      <c r="AG84" s="329"/>
      <c r="AH84" s="329"/>
      <c r="AI84" s="329"/>
      <c r="AJ84" s="329"/>
      <c r="AK84" s="329"/>
      <c r="AL84" s="329"/>
      <c r="AM84" s="329"/>
      <c r="AN84" s="329"/>
      <c r="AO84" s="329"/>
      <c r="AP84" s="329"/>
      <c r="AQ84" s="329"/>
      <c r="AR84" s="329"/>
      <c r="AS84" s="329"/>
      <c r="AT84" s="329"/>
      <c r="AU84" s="329"/>
      <c r="AV84" s="329"/>
      <c r="AW84" s="329"/>
      <c r="AX84" s="329"/>
    </row>
    <row r="85" spans="1:50" ht="18.75" customHeight="1">
      <c r="B85" s="329"/>
      <c r="C85" s="329"/>
      <c r="D85" s="329"/>
      <c r="E85" s="329"/>
      <c r="F85" s="329"/>
      <c r="G85" s="329"/>
      <c r="H85" s="329"/>
      <c r="J85" s="329"/>
      <c r="K85" s="329"/>
      <c r="L85" s="329"/>
      <c r="M85" s="329"/>
      <c r="N85" s="329"/>
      <c r="O85" s="329"/>
      <c r="P85" s="329"/>
      <c r="Q85" s="329"/>
      <c r="R85" s="329"/>
      <c r="S85" s="329"/>
      <c r="T85" s="329"/>
      <c r="U85" s="329"/>
      <c r="V85" s="329"/>
      <c r="W85" s="329"/>
      <c r="X85" s="329"/>
      <c r="Y85" s="329"/>
      <c r="Z85" s="329"/>
      <c r="AA85" s="329"/>
      <c r="AB85" s="329"/>
      <c r="AC85" s="329"/>
      <c r="AD85" s="329"/>
      <c r="AE85" s="329"/>
      <c r="AF85" s="329"/>
      <c r="AG85" s="329"/>
      <c r="AH85" s="329"/>
      <c r="AI85" s="329"/>
      <c r="AJ85" s="329"/>
      <c r="AK85" s="329"/>
      <c r="AL85" s="329"/>
      <c r="AM85" s="329"/>
      <c r="AN85" s="329"/>
      <c r="AO85" s="329"/>
      <c r="AP85" s="329"/>
      <c r="AQ85" s="329"/>
      <c r="AR85" s="329"/>
      <c r="AS85" s="329"/>
      <c r="AT85" s="329"/>
      <c r="AU85" s="329"/>
      <c r="AV85" s="329"/>
      <c r="AW85" s="329"/>
      <c r="AX85" s="329"/>
    </row>
    <row r="86" spans="1:50" ht="18.75" customHeight="1">
      <c r="A86" s="105"/>
      <c r="B86" s="329"/>
      <c r="C86" s="329"/>
      <c r="D86" s="329"/>
      <c r="E86" s="329"/>
      <c r="F86" s="329"/>
      <c r="G86" s="329"/>
      <c r="H86" s="329"/>
      <c r="I86" s="329"/>
      <c r="J86" s="329"/>
      <c r="K86" s="329"/>
      <c r="L86" s="329"/>
      <c r="M86" s="329"/>
      <c r="N86" s="329"/>
      <c r="O86" s="329"/>
      <c r="P86" s="329"/>
      <c r="Q86" s="329"/>
      <c r="R86" s="329"/>
      <c r="S86" s="329"/>
      <c r="T86" s="329"/>
      <c r="U86" s="329"/>
      <c r="V86" s="329"/>
      <c r="W86" s="329"/>
      <c r="X86" s="329"/>
      <c r="Y86" s="329"/>
      <c r="Z86" s="329"/>
      <c r="AA86" s="329"/>
      <c r="AB86" s="329"/>
      <c r="AC86" s="329"/>
      <c r="AD86" s="329"/>
      <c r="AE86" s="329"/>
      <c r="AF86" s="329"/>
      <c r="AG86" s="329"/>
      <c r="AH86" s="329"/>
      <c r="AI86" s="329"/>
      <c r="AJ86" s="329"/>
      <c r="AK86" s="329"/>
      <c r="AL86" s="329"/>
      <c r="AM86" s="329"/>
      <c r="AN86" s="329"/>
      <c r="AO86" s="329"/>
      <c r="AP86" s="329"/>
      <c r="AQ86" s="329"/>
      <c r="AR86" s="329"/>
      <c r="AS86" s="329"/>
      <c r="AT86" s="329"/>
      <c r="AU86" s="329"/>
      <c r="AV86" s="329"/>
      <c r="AW86" s="329"/>
      <c r="AX86" s="329"/>
    </row>
    <row r="87" spans="1:50" ht="15.75" customHeight="1">
      <c r="A87" s="1008"/>
    </row>
  </sheetData>
  <conditionalFormatting sqref="A1:GQ1012">
    <cfRule type="cellIs" dxfId="97"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2" manualBreakCount="2">
    <brk id="30" max="15" man="1"/>
    <brk id="60" max="15" man="1"/>
  </rowBreaks>
  <colBreaks count="4" manualBreakCount="4">
    <brk id="10" max="78" man="1"/>
    <brk id="20" min="2" max="52" man="1"/>
    <brk id="30" min="2" max="52" man="1"/>
    <brk id="40" min="2" max="51"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1">
    <tabColor theme="5" tint="0.39997558519241921"/>
  </sheetPr>
  <dimension ref="A1:T62"/>
  <sheetViews>
    <sheetView view="pageBreakPreview" zoomScaleNormal="100" zoomScaleSheetLayoutView="100" workbookViewId="0"/>
  </sheetViews>
  <sheetFormatPr baseColWidth="10" defaultColWidth="11.453125" defaultRowHeight="15.75" customHeight="1"/>
  <cols>
    <col min="1" max="1" width="21.453125" style="83" customWidth="1"/>
    <col min="2" max="9" width="12.81640625" style="83" customWidth="1"/>
    <col min="10" max="10" width="4.26953125" style="83" customWidth="1"/>
    <col min="11" max="11" width="21.453125" style="83" customWidth="1"/>
    <col min="12" max="19" width="12.81640625" style="83" customWidth="1"/>
    <col min="20" max="20" width="4.26953125" style="83" customWidth="1"/>
    <col min="21" max="16384" width="11.453125" style="83"/>
  </cols>
  <sheetData>
    <row r="1" spans="1:20" ht="15.75" customHeight="1">
      <c r="A1" s="500" t="s">
        <v>764</v>
      </c>
      <c r="K1" s="500" t="s">
        <v>764</v>
      </c>
      <c r="L1" s="358"/>
      <c r="M1" s="358"/>
      <c r="N1" s="358"/>
      <c r="O1" s="358"/>
      <c r="P1" s="358"/>
      <c r="Q1" s="358"/>
      <c r="R1" s="358"/>
      <c r="S1" s="358"/>
    </row>
    <row r="2" spans="1:20" ht="15.75" customHeight="1">
      <c r="A2" s="500"/>
      <c r="B2" s="358"/>
      <c r="C2" s="358"/>
      <c r="D2" s="358"/>
      <c r="E2" s="358"/>
      <c r="F2" s="358"/>
      <c r="G2" s="358"/>
      <c r="K2" s="500"/>
      <c r="L2" s="358"/>
      <c r="M2" s="358"/>
      <c r="N2" s="358"/>
      <c r="O2" s="358"/>
      <c r="P2" s="358"/>
      <c r="Q2" s="358"/>
      <c r="R2" s="358"/>
      <c r="S2" s="358"/>
    </row>
    <row r="3" spans="1:20" ht="15.75" customHeight="1">
      <c r="A3" s="501"/>
      <c r="B3" s="16" t="s">
        <v>440</v>
      </c>
      <c r="C3" s="494"/>
      <c r="D3" s="494"/>
      <c r="E3" s="504"/>
      <c r="F3" s="494"/>
      <c r="G3" s="494"/>
      <c r="H3" s="494"/>
      <c r="I3" s="504"/>
      <c r="K3" s="489"/>
      <c r="L3" s="16" t="s">
        <v>591</v>
      </c>
      <c r="M3" s="494"/>
      <c r="N3" s="494"/>
      <c r="O3" s="504"/>
      <c r="P3" s="494"/>
      <c r="Q3" s="494"/>
      <c r="R3" s="494"/>
      <c r="S3" s="504"/>
      <c r="T3" s="86"/>
    </row>
    <row r="4" spans="1:20" ht="15.75" customHeight="1">
      <c r="A4" s="490"/>
      <c r="B4" s="337">
        <v>2020</v>
      </c>
      <c r="C4" s="337">
        <v>2021</v>
      </c>
      <c r="D4" s="732">
        <v>2022</v>
      </c>
      <c r="E4" s="688" t="s">
        <v>765</v>
      </c>
      <c r="F4" s="337">
        <v>2020</v>
      </c>
      <c r="G4" s="337">
        <v>2021</v>
      </c>
      <c r="H4" s="337">
        <v>2022</v>
      </c>
      <c r="I4" s="499" t="s">
        <v>765</v>
      </c>
      <c r="K4" s="502"/>
      <c r="L4" s="337">
        <v>2020</v>
      </c>
      <c r="M4" s="337">
        <v>2021</v>
      </c>
      <c r="N4" s="750">
        <v>2022</v>
      </c>
      <c r="O4" s="633" t="s">
        <v>765</v>
      </c>
      <c r="P4" s="337">
        <v>2020</v>
      </c>
      <c r="Q4" s="337">
        <v>2021</v>
      </c>
      <c r="R4" s="337">
        <v>2022</v>
      </c>
      <c r="S4" s="499" t="s">
        <v>765</v>
      </c>
      <c r="T4" s="86"/>
    </row>
    <row r="5" spans="1:20" ht="15.75" customHeight="1">
      <c r="A5" s="391"/>
      <c r="B5" s="320" t="s">
        <v>439</v>
      </c>
      <c r="C5" s="274"/>
      <c r="D5" s="628"/>
      <c r="E5" s="628"/>
      <c r="F5" s="320" t="s">
        <v>5</v>
      </c>
      <c r="G5" s="274"/>
      <c r="H5" s="274"/>
      <c r="I5" s="274"/>
      <c r="K5" s="503"/>
      <c r="L5" s="320" t="s">
        <v>439</v>
      </c>
      <c r="M5" s="274"/>
      <c r="N5" s="274"/>
      <c r="O5" s="1271"/>
      <c r="P5" s="320" t="s">
        <v>5</v>
      </c>
      <c r="Q5" s="274"/>
      <c r="R5" s="274"/>
      <c r="S5" s="274"/>
    </row>
    <row r="6" spans="1:20" ht="15.75" customHeight="1">
      <c r="A6" s="675" t="s">
        <v>3</v>
      </c>
      <c r="B6" s="997">
        <v>0</v>
      </c>
      <c r="C6" s="984">
        <v>0</v>
      </c>
      <c r="D6" s="984">
        <v>0</v>
      </c>
      <c r="E6" s="1321">
        <v>0</v>
      </c>
      <c r="F6" s="717">
        <v>0</v>
      </c>
      <c r="G6" s="717">
        <v>0</v>
      </c>
      <c r="H6" s="984">
        <v>0</v>
      </c>
      <c r="I6" s="984">
        <v>0</v>
      </c>
      <c r="K6" s="675" t="s">
        <v>3</v>
      </c>
      <c r="L6" s="984">
        <v>91.743016999999995</v>
      </c>
      <c r="M6" s="984">
        <v>110.09684700000001</v>
      </c>
      <c r="N6" s="984">
        <v>117</v>
      </c>
      <c r="O6" s="936">
        <v>117</v>
      </c>
      <c r="P6" s="984">
        <v>15.964841217774367</v>
      </c>
      <c r="Q6" s="984">
        <v>18.684846051113784</v>
      </c>
      <c r="R6" s="984">
        <v>20.081906716968696</v>
      </c>
      <c r="S6" s="984">
        <v>20.081906716968696</v>
      </c>
    </row>
    <row r="7" spans="1:20" ht="15.75" customHeight="1">
      <c r="A7" s="674" t="s">
        <v>30</v>
      </c>
      <c r="B7" s="984">
        <v>20.820789000000001</v>
      </c>
      <c r="C7" s="984">
        <v>23.496873000000001</v>
      </c>
      <c r="D7" s="984">
        <v>12.273569</v>
      </c>
      <c r="E7" s="936">
        <v>3.0240360000000002</v>
      </c>
      <c r="F7" s="717">
        <v>27.780337682135798</v>
      </c>
      <c r="G7" s="717">
        <v>29.330001187611948</v>
      </c>
      <c r="H7" s="984">
        <v>17.91123674287919</v>
      </c>
      <c r="I7" s="984">
        <v>4.985851796862022</v>
      </c>
      <c r="K7" s="674" t="s">
        <v>30</v>
      </c>
      <c r="L7" s="984">
        <v>64.382396999999997</v>
      </c>
      <c r="M7" s="984">
        <v>69.130451000000008</v>
      </c>
      <c r="N7" s="984">
        <v>37.700000000000003</v>
      </c>
      <c r="O7" s="936">
        <v>37.700000000000003</v>
      </c>
      <c r="P7" s="984">
        <v>11.203629212724852</v>
      </c>
      <c r="Q7" s="984">
        <v>11.732323582155493</v>
      </c>
      <c r="R7" s="984">
        <v>6.4708366088010241</v>
      </c>
      <c r="S7" s="984">
        <v>6.4708366088010241</v>
      </c>
    </row>
    <row r="8" spans="1:20" ht="15.75" customHeight="1">
      <c r="A8" s="674" t="s">
        <v>4</v>
      </c>
      <c r="B8" s="984">
        <v>1.8282940000000001</v>
      </c>
      <c r="C8" s="984">
        <v>2.5476670000000001</v>
      </c>
      <c r="D8" s="984">
        <v>2.8120229999999999</v>
      </c>
      <c r="E8" s="936">
        <v>2.6059589999999999</v>
      </c>
      <c r="F8" s="717">
        <v>2.4394188280868119</v>
      </c>
      <c r="G8" s="717">
        <v>3.1801285275551252</v>
      </c>
      <c r="H8" s="984">
        <v>4.1036808184661986</v>
      </c>
      <c r="I8" s="984">
        <v>4.2965511530612588</v>
      </c>
      <c r="K8" s="674" t="s">
        <v>4</v>
      </c>
      <c r="L8" s="984">
        <v>42.843778</v>
      </c>
      <c r="M8" s="984">
        <v>54.554187000000006</v>
      </c>
      <c r="N8" s="984">
        <v>66</v>
      </c>
      <c r="O8" s="936">
        <v>66</v>
      </c>
      <c r="P8" s="984">
        <v>7.4555441417364188</v>
      </c>
      <c r="Q8" s="984">
        <v>9.258544756860049</v>
      </c>
      <c r="R8" s="984">
        <v>11.328255071110545</v>
      </c>
      <c r="S8" s="984">
        <v>11.328255071110545</v>
      </c>
    </row>
    <row r="9" spans="1:20" ht="15.75" customHeight="1">
      <c r="A9" s="674" t="s">
        <v>18</v>
      </c>
      <c r="B9" s="984">
        <v>12.035541785235724</v>
      </c>
      <c r="C9" s="984">
        <v>14.237370258740235</v>
      </c>
      <c r="D9" s="984">
        <v>11.599040766951235</v>
      </c>
      <c r="E9" s="936">
        <v>10.85937844617</v>
      </c>
      <c r="F9" s="717">
        <v>16.058537213998179</v>
      </c>
      <c r="G9" s="717">
        <v>17.771815279306406</v>
      </c>
      <c r="H9" s="984">
        <v>16.926874747448814</v>
      </c>
      <c r="I9" s="984">
        <v>17.904301251255408</v>
      </c>
      <c r="K9" s="674" t="s">
        <v>18</v>
      </c>
      <c r="L9" s="984">
        <v>94.678431828179242</v>
      </c>
      <c r="M9" s="984">
        <v>92.361008066942162</v>
      </c>
      <c r="N9" s="984">
        <v>77.400000000000006</v>
      </c>
      <c r="O9" s="936">
        <v>77.400000000000006</v>
      </c>
      <c r="P9" s="984">
        <v>16.475653192054459</v>
      </c>
      <c r="Q9" s="984">
        <v>15.674846863293848</v>
      </c>
      <c r="R9" s="984">
        <v>13.284953674302368</v>
      </c>
      <c r="S9" s="984">
        <v>13.284953674302368</v>
      </c>
    </row>
    <row r="10" spans="1:20" ht="15.75" customHeight="1">
      <c r="A10" s="674" t="s">
        <v>84</v>
      </c>
      <c r="B10" s="984">
        <v>0.33770851323301632</v>
      </c>
      <c r="C10" s="984">
        <v>0.40248802</v>
      </c>
      <c r="D10" s="984">
        <v>0.490006</v>
      </c>
      <c r="E10" s="936">
        <v>0.40083600000000003</v>
      </c>
      <c r="F10" s="717">
        <v>0.45059082706929204</v>
      </c>
      <c r="G10" s="717">
        <v>0.50240617568982826</v>
      </c>
      <c r="H10" s="984">
        <v>0.71508242398207567</v>
      </c>
      <c r="I10" s="984">
        <v>0.66087470216855393</v>
      </c>
      <c r="K10" s="674" t="s">
        <v>84</v>
      </c>
      <c r="L10" s="984">
        <v>4.6951002380012596</v>
      </c>
      <c r="M10" s="984">
        <v>4.5500027308553355</v>
      </c>
      <c r="N10" s="984">
        <v>4.5999999999999996</v>
      </c>
      <c r="O10" s="936">
        <v>4.5999999999999996</v>
      </c>
      <c r="P10" s="984">
        <v>0.81702708557344206</v>
      </c>
      <c r="Q10" s="984">
        <v>0.77219378097339375</v>
      </c>
      <c r="R10" s="984">
        <v>0.78954505041073497</v>
      </c>
      <c r="S10" s="984">
        <v>0.78954505041073497</v>
      </c>
    </row>
    <row r="11" spans="1:20" ht="14">
      <c r="A11" s="674" t="s">
        <v>433</v>
      </c>
      <c r="B11" s="984">
        <v>38.870667018038006</v>
      </c>
      <c r="C11" s="984">
        <v>38.410795459205232</v>
      </c>
      <c r="D11" s="984">
        <v>40.208971378289718</v>
      </c>
      <c r="E11" s="936">
        <v>42.717198041526871</v>
      </c>
      <c r="F11" s="717">
        <v>51.863560775288306</v>
      </c>
      <c r="G11" s="717">
        <v>47.946323599553402</v>
      </c>
      <c r="H11" s="984">
        <v>58.678319692030946</v>
      </c>
      <c r="I11" s="984">
        <v>70.429590987758601</v>
      </c>
      <c r="K11" s="674" t="s">
        <v>433</v>
      </c>
      <c r="L11" s="984">
        <v>251.48032159014403</v>
      </c>
      <c r="M11" s="984">
        <v>233.93300000000002</v>
      </c>
      <c r="N11" s="984">
        <v>255.91399999999999</v>
      </c>
      <c r="O11" s="936">
        <v>255.91399999999999</v>
      </c>
      <c r="P11" s="984">
        <v>43.761841880363328</v>
      </c>
      <c r="Q11" s="984">
        <v>39.701428427602487</v>
      </c>
      <c r="R11" s="984">
        <v>43.925137398002789</v>
      </c>
      <c r="S11" s="984">
        <v>43.925137398002789</v>
      </c>
    </row>
    <row r="12" spans="1:20" ht="14">
      <c r="A12" s="674" t="s">
        <v>320</v>
      </c>
      <c r="B12" s="998">
        <v>4.8776275759894743</v>
      </c>
      <c r="C12" s="984">
        <v>4.0740435984034384</v>
      </c>
      <c r="D12" s="984">
        <v>4.5735629599345868</v>
      </c>
      <c r="E12" s="936">
        <v>5.9155186089078704</v>
      </c>
      <c r="F12" s="717">
        <v>6.5080214370687424</v>
      </c>
      <c r="G12" s="717">
        <v>5.0854300306068687</v>
      </c>
      <c r="H12" s="984">
        <v>6.6743560030380467</v>
      </c>
      <c r="I12" s="984">
        <v>9.7531573981242392</v>
      </c>
      <c r="K12" s="674" t="s">
        <v>320</v>
      </c>
      <c r="L12" s="984">
        <v>132.102</v>
      </c>
      <c r="M12" s="984">
        <v>114.64700000000001</v>
      </c>
      <c r="N12" s="984">
        <v>128.12100000000001</v>
      </c>
      <c r="O12" s="936">
        <v>128.12100000000001</v>
      </c>
      <c r="P12" s="984">
        <v>22.987988879310887</v>
      </c>
      <c r="Q12" s="984">
        <v>19.457065334687034</v>
      </c>
      <c r="R12" s="984">
        <v>21.990717696450822</v>
      </c>
      <c r="S12" s="984">
        <v>21.990717696450822</v>
      </c>
    </row>
    <row r="13" spans="1:20" ht="15.75" customHeight="1">
      <c r="A13" s="674" t="s">
        <v>436</v>
      </c>
      <c r="B13" s="984">
        <v>11.129182110663999</v>
      </c>
      <c r="C13" s="984">
        <v>11.419751544164999</v>
      </c>
      <c r="D13" s="984">
        <v>10.419727058704</v>
      </c>
      <c r="E13" s="936">
        <v>11.586601313049</v>
      </c>
      <c r="F13" s="717">
        <v>14.849218113695436</v>
      </c>
      <c r="G13" s="717">
        <v>14.254719185510039</v>
      </c>
      <c r="H13" s="984">
        <v>15.205862137136444</v>
      </c>
      <c r="I13" s="984">
        <v>19.103303325816629</v>
      </c>
      <c r="K13" s="674" t="s">
        <v>436</v>
      </c>
      <c r="L13" s="982">
        <v>18.721</v>
      </c>
      <c r="M13" s="982">
        <v>19.658000000000001</v>
      </c>
      <c r="N13" s="982">
        <v>17.099</v>
      </c>
      <c r="O13" s="1327">
        <v>17.099</v>
      </c>
      <c r="P13" s="984">
        <v>3.2577715690116658</v>
      </c>
      <c r="Q13" s="984">
        <v>3.3362145572869566</v>
      </c>
      <c r="R13" s="984">
        <v>2.934876264559382</v>
      </c>
      <c r="S13" s="984">
        <v>2.934876264559382</v>
      </c>
    </row>
    <row r="14" spans="1:20" ht="15.75" customHeight="1">
      <c r="A14" s="674" t="s">
        <v>628</v>
      </c>
      <c r="B14" s="984">
        <v>8.7105063853845284</v>
      </c>
      <c r="C14" s="984">
        <v>8.5639489986367892</v>
      </c>
      <c r="D14" s="984">
        <v>8.5253823456511295</v>
      </c>
      <c r="E14" s="936">
        <v>7.95481906857</v>
      </c>
      <c r="F14" s="717">
        <v>11.622076798741022</v>
      </c>
      <c r="G14" s="717">
        <v>10.689960076843636</v>
      </c>
      <c r="H14" s="984">
        <v>12.441380458815205</v>
      </c>
      <c r="I14" s="984">
        <v>13.11543544678106</v>
      </c>
      <c r="K14" s="674" t="s">
        <v>321</v>
      </c>
      <c r="L14" s="984">
        <v>45.110114090144016</v>
      </c>
      <c r="M14" s="984">
        <v>44.238999999999997</v>
      </c>
      <c r="N14" s="984">
        <v>43.924999999999997</v>
      </c>
      <c r="O14" s="936">
        <v>43.924999999999997</v>
      </c>
      <c r="P14" s="984">
        <v>7.8499250658481774</v>
      </c>
      <c r="Q14" s="984">
        <v>7.5079253128404551</v>
      </c>
      <c r="R14" s="984">
        <v>7.5392970302807685</v>
      </c>
      <c r="S14" s="984">
        <v>7.5392970302807685</v>
      </c>
    </row>
    <row r="15" spans="1:20" ht="15.75" customHeight="1">
      <c r="A15" s="674" t="s">
        <v>322</v>
      </c>
      <c r="B15" s="984">
        <v>12.967688000000001</v>
      </c>
      <c r="C15" s="984">
        <v>13.165621999999999</v>
      </c>
      <c r="D15" s="984">
        <v>15.519555</v>
      </c>
      <c r="E15" s="936">
        <v>16.136569999999999</v>
      </c>
      <c r="F15" s="717">
        <v>17.302262253201846</v>
      </c>
      <c r="G15" s="717">
        <v>16.434004171348672</v>
      </c>
      <c r="H15" s="984">
        <v>22.648214529053</v>
      </c>
      <c r="I15" s="984">
        <v>26.605022734415122</v>
      </c>
      <c r="K15" s="674" t="s">
        <v>322</v>
      </c>
      <c r="L15" s="984">
        <v>49.496000000000002</v>
      </c>
      <c r="M15" s="984">
        <v>49.34</v>
      </c>
      <c r="N15" s="984">
        <v>60.695999999999998</v>
      </c>
      <c r="O15" s="936">
        <v>60.695999999999998</v>
      </c>
      <c r="P15" s="984">
        <v>8.6131436130442509</v>
      </c>
      <c r="Q15" s="984">
        <v>8.3736303925393454</v>
      </c>
      <c r="R15" s="984">
        <v>10.417875299941299</v>
      </c>
      <c r="S15" s="984">
        <v>10.417875299941299</v>
      </c>
    </row>
    <row r="16" spans="1:20" ht="15.75" customHeight="1">
      <c r="A16" s="674" t="s">
        <v>631</v>
      </c>
      <c r="B16" s="984">
        <v>0.68944399999999995</v>
      </c>
      <c r="C16" s="984">
        <v>0.66133299999999995</v>
      </c>
      <c r="D16" s="984">
        <v>0.65179699999999996</v>
      </c>
      <c r="E16" s="936">
        <v>0.59840199999999999</v>
      </c>
      <c r="F16" s="717">
        <v>0.91989727828865797</v>
      </c>
      <c r="G16" s="717">
        <v>0.825509746569553</v>
      </c>
      <c r="H16" s="984">
        <v>0.95118953381028992</v>
      </c>
      <c r="I16" s="984">
        <v>0.9866098442431992</v>
      </c>
      <c r="K16" s="674" t="s">
        <v>437</v>
      </c>
      <c r="L16" s="984">
        <v>5.8202074999999995</v>
      </c>
      <c r="M16" s="984">
        <v>5.8049999999999997</v>
      </c>
      <c r="N16" s="984">
        <v>5.8049999999999997</v>
      </c>
      <c r="O16" s="936">
        <v>5.8049999999999997</v>
      </c>
      <c r="P16" s="984">
        <v>1.0128148346374908</v>
      </c>
      <c r="Q16" s="984">
        <v>0.98518290289199217</v>
      </c>
      <c r="R16" s="984">
        <v>0.9963715255726775</v>
      </c>
      <c r="S16" s="984">
        <v>0.9963715255726775</v>
      </c>
    </row>
    <row r="17" spans="1:20" ht="15.75" customHeight="1">
      <c r="A17" s="674" t="s">
        <v>434</v>
      </c>
      <c r="B17" s="984">
        <v>1.0549331400000002</v>
      </c>
      <c r="C17" s="984">
        <v>1.0160658</v>
      </c>
      <c r="D17" s="984">
        <v>1.1406061699999999</v>
      </c>
      <c r="E17" s="936">
        <v>1.04493685</v>
      </c>
      <c r="F17" s="717">
        <v>1.4075546734216384</v>
      </c>
      <c r="G17" s="717">
        <v>1.2683054090087598</v>
      </c>
      <c r="H17" s="984">
        <v>1.6645253830616591</v>
      </c>
      <c r="I17" s="984">
        <v>1.7228301088941536</v>
      </c>
      <c r="K17" s="674" t="s">
        <v>434</v>
      </c>
      <c r="L17" s="984">
        <v>24.833574779451592</v>
      </c>
      <c r="M17" s="984">
        <v>24.605192530176421</v>
      </c>
      <c r="N17" s="984">
        <v>24</v>
      </c>
      <c r="O17" s="936">
        <v>24</v>
      </c>
      <c r="P17" s="984">
        <v>4.321463269773119</v>
      </c>
      <c r="Q17" s="984">
        <v>4.1758165380009595</v>
      </c>
      <c r="R17" s="984">
        <v>4.1193654804038342</v>
      </c>
      <c r="S17" s="984">
        <v>4.1193654804038342</v>
      </c>
    </row>
    <row r="18" spans="1:20" ht="15.75" customHeight="1">
      <c r="A18" s="673" t="s">
        <v>0</v>
      </c>
      <c r="B18" s="988">
        <v>74.947933456506732</v>
      </c>
      <c r="C18" s="988">
        <v>80.11207653794547</v>
      </c>
      <c r="D18" s="988">
        <v>68.524408315240947</v>
      </c>
      <c r="E18" s="1322">
        <v>60.652344337696874</v>
      </c>
      <c r="F18" s="718">
        <v>100</v>
      </c>
      <c r="G18" s="718">
        <v>100</v>
      </c>
      <c r="H18" s="988">
        <v>100</v>
      </c>
      <c r="I18" s="988">
        <v>100</v>
      </c>
      <c r="K18" s="673" t="s">
        <v>0</v>
      </c>
      <c r="L18" s="988">
        <v>574.65662043577618</v>
      </c>
      <c r="M18" s="988">
        <v>589.23068832797389</v>
      </c>
      <c r="N18" s="988">
        <v>582.61400000000003</v>
      </c>
      <c r="O18" s="1322">
        <v>582.61400000000003</v>
      </c>
      <c r="P18" s="988">
        <v>100</v>
      </c>
      <c r="Q18" s="988">
        <v>100</v>
      </c>
      <c r="R18" s="988">
        <v>100</v>
      </c>
      <c r="S18" s="988">
        <v>100</v>
      </c>
    </row>
    <row r="19" spans="1:20" ht="15">
      <c r="A19" s="99" t="s">
        <v>160</v>
      </c>
      <c r="B19" s="88"/>
      <c r="C19" s="88"/>
      <c r="D19" s="878"/>
      <c r="E19" s="687"/>
      <c r="F19" s="90"/>
      <c r="G19" s="90"/>
      <c r="H19" s="90"/>
      <c r="K19" s="635" t="s">
        <v>160</v>
      </c>
      <c r="L19" s="393"/>
      <c r="M19" s="361"/>
      <c r="N19" s="360"/>
      <c r="O19" s="360"/>
      <c r="P19" s="358"/>
      <c r="Q19" s="358"/>
    </row>
    <row r="20" spans="1:20" ht="15.75" customHeight="1">
      <c r="A20" s="105" t="s">
        <v>441</v>
      </c>
      <c r="B20" s="88"/>
      <c r="C20" s="88"/>
      <c r="D20" s="88"/>
      <c r="E20" s="88"/>
      <c r="F20" s="90"/>
      <c r="G20" s="90"/>
      <c r="H20" s="90"/>
      <c r="K20" s="908" t="s">
        <v>800</v>
      </c>
      <c r="L20" s="393"/>
      <c r="M20" s="361"/>
      <c r="N20" s="358"/>
      <c r="O20" s="358"/>
      <c r="P20" s="358"/>
      <c r="Q20" s="358"/>
    </row>
    <row r="21" spans="1:20" ht="15.75" customHeight="1">
      <c r="A21" s="726" t="s">
        <v>627</v>
      </c>
      <c r="B21" s="86"/>
      <c r="C21" s="86"/>
      <c r="D21" s="86"/>
      <c r="E21" s="86"/>
      <c r="F21" s="86"/>
      <c r="G21" s="86"/>
      <c r="H21" s="86"/>
      <c r="K21" s="726" t="s">
        <v>627</v>
      </c>
      <c r="L21" s="393"/>
      <c r="M21" s="361"/>
      <c r="N21" s="358"/>
      <c r="O21" s="358"/>
      <c r="P21" s="358"/>
      <c r="Q21" s="358"/>
    </row>
    <row r="22" spans="1:20" ht="15.75" customHeight="1">
      <c r="A22" s="105" t="s">
        <v>664</v>
      </c>
      <c r="B22" s="327"/>
      <c r="C22" s="327"/>
      <c r="D22" s="327"/>
      <c r="E22" s="327"/>
      <c r="F22" s="322"/>
      <c r="G22" s="322"/>
      <c r="H22" s="322"/>
      <c r="K22" s="105" t="s">
        <v>584</v>
      </c>
      <c r="L22" s="393"/>
      <c r="M22" s="361"/>
      <c r="N22" s="358"/>
      <c r="O22" s="358"/>
      <c r="P22" s="358"/>
      <c r="Q22" s="358"/>
    </row>
    <row r="23" spans="1:20" s="939" customFormat="1" ht="15.75" customHeight="1">
      <c r="A23" s="908" t="s">
        <v>665</v>
      </c>
      <c r="B23" s="963"/>
      <c r="C23" s="963"/>
      <c r="D23" s="963"/>
      <c r="E23" s="963"/>
      <c r="F23" s="988"/>
      <c r="G23" s="988"/>
      <c r="H23" s="988"/>
      <c r="K23" s="105" t="s">
        <v>438</v>
      </c>
      <c r="L23" s="393"/>
      <c r="M23" s="361"/>
      <c r="N23" s="358"/>
      <c r="O23" s="358"/>
      <c r="P23" s="358"/>
      <c r="Q23" s="358"/>
    </row>
    <row r="24" spans="1:20" ht="15.75" customHeight="1">
      <c r="A24" s="105" t="s">
        <v>629</v>
      </c>
      <c r="B24" s="389"/>
      <c r="C24" s="390"/>
      <c r="D24" s="389"/>
      <c r="E24" s="390"/>
      <c r="F24" s="28"/>
      <c r="G24" s="390"/>
      <c r="H24" s="389"/>
      <c r="I24" s="390"/>
      <c r="L24" s="393"/>
      <c r="M24" s="361"/>
      <c r="N24" s="358"/>
      <c r="O24" s="358"/>
      <c r="P24" s="358"/>
      <c r="Q24" s="358"/>
    </row>
    <row r="25" spans="1:20" ht="15.75" customHeight="1">
      <c r="A25" s="105" t="s">
        <v>630</v>
      </c>
      <c r="B25" s="392"/>
      <c r="C25" s="359"/>
      <c r="D25" s="360"/>
      <c r="E25" s="360"/>
      <c r="F25" s="358"/>
      <c r="G25" s="358"/>
      <c r="H25" s="358"/>
      <c r="I25" s="358"/>
    </row>
    <row r="26" spans="1:20" ht="15.75" customHeight="1">
      <c r="A26" s="105"/>
      <c r="B26" s="392"/>
      <c r="C26" s="359"/>
      <c r="D26" s="360"/>
      <c r="E26" s="360"/>
      <c r="F26" s="358"/>
      <c r="G26" s="358"/>
      <c r="H26" s="358"/>
      <c r="I26" s="358"/>
    </row>
    <row r="27" spans="1:20" ht="15.75" customHeight="1">
      <c r="B27" s="392"/>
      <c r="C27" s="359"/>
      <c r="D27" s="360"/>
      <c r="E27" s="360"/>
      <c r="F27" s="358"/>
      <c r="G27" s="358"/>
      <c r="H27" s="358"/>
      <c r="I27" s="358"/>
    </row>
    <row r="28" spans="1:20" ht="15.75" customHeight="1">
      <c r="B28" s="392"/>
      <c r="C28" s="359"/>
      <c r="D28" s="360"/>
      <c r="E28" s="360"/>
      <c r="F28" s="358"/>
      <c r="G28" s="358"/>
      <c r="H28" s="358"/>
      <c r="I28" s="358"/>
    </row>
    <row r="29" spans="1:20" ht="15.75" customHeight="1">
      <c r="A29" s="1014"/>
      <c r="B29" s="861"/>
      <c r="C29" s="861"/>
      <c r="D29" s="861"/>
      <c r="E29" s="861"/>
      <c r="F29" s="861"/>
      <c r="G29" s="861"/>
      <c r="H29" s="861"/>
      <c r="I29" s="861"/>
      <c r="J29" s="861"/>
      <c r="K29" s="861"/>
      <c r="L29" s="861"/>
      <c r="M29" s="861"/>
      <c r="N29" s="861"/>
      <c r="O29" s="861"/>
      <c r="P29" s="861"/>
      <c r="Q29" s="861"/>
      <c r="R29" s="861"/>
      <c r="S29" s="861"/>
      <c r="T29" s="861"/>
    </row>
    <row r="30" spans="1:20" ht="15.75" customHeight="1">
      <c r="A30" s="1014"/>
      <c r="B30" s="1014"/>
      <c r="C30" s="1014"/>
      <c r="D30" s="999"/>
      <c r="E30" s="1014"/>
      <c r="F30" s="358"/>
      <c r="G30" s="1165"/>
      <c r="H30" s="358"/>
      <c r="I30" s="358"/>
      <c r="J30" s="1014"/>
      <c r="K30" s="1014"/>
      <c r="L30" s="1014"/>
      <c r="M30" s="1014"/>
      <c r="N30" s="1014"/>
      <c r="O30" s="1014"/>
      <c r="P30" s="1014"/>
      <c r="Q30" s="1014"/>
      <c r="R30" s="1014"/>
      <c r="S30" s="1014"/>
      <c r="T30" s="1014"/>
    </row>
    <row r="31" spans="1:20" ht="15.75" customHeight="1">
      <c r="A31" s="861"/>
      <c r="B31" s="358"/>
      <c r="C31" s="358"/>
      <c r="D31" s="358"/>
      <c r="E31" s="358"/>
      <c r="F31" s="358"/>
      <c r="G31" s="358"/>
      <c r="H31" s="358"/>
      <c r="I31" s="358"/>
      <c r="J31" s="1014"/>
      <c r="K31" s="1014"/>
      <c r="L31" s="1014"/>
      <c r="M31" s="475"/>
      <c r="N31" s="1014"/>
      <c r="O31" s="1014"/>
      <c r="P31" s="1014"/>
      <c r="Q31" s="1014"/>
      <c r="R31" s="1014"/>
      <c r="S31" s="1014"/>
      <c r="T31" s="1014"/>
    </row>
    <row r="33" spans="2:9" ht="15.75" customHeight="1">
      <c r="B33" s="714"/>
      <c r="C33" s="1328"/>
      <c r="D33" s="1328"/>
      <c r="E33" s="475"/>
      <c r="F33" s="717"/>
      <c r="G33" s="717"/>
      <c r="H33" s="717"/>
      <c r="I33" s="716"/>
    </row>
    <row r="34" spans="2:9" ht="15.75" customHeight="1">
      <c r="B34" s="714"/>
      <c r="C34" s="1328"/>
      <c r="D34" s="1328"/>
      <c r="E34" s="475"/>
      <c r="F34" s="717"/>
      <c r="G34" s="717"/>
      <c r="H34" s="1128"/>
      <c r="I34" s="716"/>
    </row>
    <row r="35" spans="2:9" ht="15.75" customHeight="1">
      <c r="B35" s="714"/>
      <c r="C35" s="1328"/>
      <c r="D35" s="1328"/>
      <c r="E35" s="475"/>
      <c r="F35" s="717"/>
      <c r="G35" s="717"/>
      <c r="H35" s="717"/>
      <c r="I35" s="716"/>
    </row>
    <row r="36" spans="2:9" ht="15.75" customHeight="1">
      <c r="B36" s="714"/>
      <c r="C36" s="1328"/>
      <c r="D36" s="1328"/>
      <c r="E36" s="475"/>
      <c r="F36" s="717"/>
      <c r="G36" s="717"/>
      <c r="H36" s="717"/>
      <c r="I36" s="716"/>
    </row>
    <row r="37" spans="2:9" ht="15.75" customHeight="1">
      <c r="B37" s="714"/>
      <c r="C37" s="1328"/>
      <c r="D37" s="1328"/>
      <c r="E37" s="475"/>
      <c r="F37" s="717"/>
      <c r="G37" s="717"/>
      <c r="H37" s="717"/>
      <c r="I37" s="716"/>
    </row>
    <row r="38" spans="2:9" ht="15.75" customHeight="1">
      <c r="B38" s="714"/>
      <c r="C38" s="1328"/>
      <c r="D38" s="1328"/>
      <c r="E38" s="475"/>
      <c r="F38" s="717"/>
      <c r="G38" s="717"/>
      <c r="H38" s="717"/>
      <c r="I38" s="716"/>
    </row>
    <row r="39" spans="2:9" ht="15.75" customHeight="1">
      <c r="B39" s="714"/>
      <c r="C39" s="1328"/>
      <c r="D39" s="1328"/>
      <c r="E39" s="475"/>
      <c r="F39" s="717"/>
      <c r="G39" s="717"/>
      <c r="H39" s="717"/>
      <c r="I39" s="716"/>
    </row>
    <row r="40" spans="2:9" ht="15.75" customHeight="1">
      <c r="B40" s="714"/>
      <c r="C40" s="1328"/>
      <c r="D40" s="1328"/>
      <c r="E40" s="475"/>
      <c r="F40" s="717"/>
      <c r="G40" s="717"/>
      <c r="H40" s="717"/>
      <c r="I40" s="716"/>
    </row>
    <row r="41" spans="2:9" ht="15.75" customHeight="1">
      <c r="B41" s="714"/>
      <c r="C41" s="1328"/>
      <c r="D41" s="1328"/>
      <c r="E41" s="475"/>
      <c r="F41" s="717"/>
      <c r="G41" s="717"/>
      <c r="H41" s="717"/>
      <c r="I41" s="716"/>
    </row>
    <row r="42" spans="2:9" ht="15.75" customHeight="1">
      <c r="B42" s="714"/>
      <c r="C42" s="1328"/>
      <c r="D42" s="1328"/>
      <c r="E42" s="475"/>
      <c r="F42" s="717"/>
      <c r="G42" s="717"/>
      <c r="H42" s="717"/>
      <c r="I42" s="716"/>
    </row>
    <row r="43" spans="2:9" ht="15.75" customHeight="1">
      <c r="B43" s="714"/>
      <c r="C43" s="1328"/>
      <c r="D43" s="1328"/>
      <c r="E43" s="475"/>
      <c r="F43" s="717"/>
      <c r="G43" s="717"/>
      <c r="H43" s="717"/>
      <c r="I43" s="716"/>
    </row>
    <row r="44" spans="2:9" ht="15.75" customHeight="1">
      <c r="B44" s="714"/>
      <c r="C44" s="1328"/>
      <c r="D44" s="1328"/>
      <c r="E44" s="475"/>
      <c r="F44" s="717"/>
      <c r="G44" s="717"/>
      <c r="H44" s="717"/>
      <c r="I44" s="716"/>
    </row>
    <row r="45" spans="2:9" ht="15.75" customHeight="1">
      <c r="B45" s="715"/>
      <c r="C45" s="715"/>
      <c r="D45" s="988"/>
      <c r="F45" s="718"/>
      <c r="G45" s="718"/>
      <c r="H45" s="718"/>
      <c r="I45" s="716"/>
    </row>
    <row r="46" spans="2:9" ht="15.75" customHeight="1">
      <c r="F46" s="716"/>
      <c r="G46" s="716"/>
      <c r="H46" s="716"/>
      <c r="I46" s="716"/>
    </row>
    <row r="47" spans="2:9" ht="15.75" customHeight="1">
      <c r="F47" s="716"/>
      <c r="G47" s="716"/>
      <c r="H47" s="716"/>
      <c r="I47" s="716"/>
    </row>
    <row r="48" spans="2:9" ht="15.75" customHeight="1">
      <c r="C48" s="716"/>
      <c r="D48" s="716"/>
      <c r="F48" s="716"/>
      <c r="G48" s="716"/>
      <c r="H48" s="716"/>
      <c r="I48" s="716"/>
    </row>
    <row r="49" spans="2:8" ht="15.75" customHeight="1">
      <c r="B49" s="716"/>
      <c r="C49" s="716"/>
      <c r="D49" s="716"/>
      <c r="F49" s="716"/>
      <c r="G49" s="716"/>
      <c r="H49" s="716"/>
    </row>
    <row r="50" spans="2:8" ht="15.75" customHeight="1">
      <c r="B50" s="716"/>
      <c r="C50" s="716"/>
      <c r="D50" s="716"/>
      <c r="F50" s="716"/>
      <c r="G50" s="716"/>
      <c r="H50" s="716"/>
    </row>
    <row r="51" spans="2:8" ht="15.75" customHeight="1">
      <c r="B51" s="716"/>
      <c r="C51" s="716"/>
      <c r="D51" s="716"/>
      <c r="F51" s="716"/>
      <c r="G51" s="716"/>
      <c r="H51" s="716"/>
    </row>
    <row r="52" spans="2:8" ht="15.75" customHeight="1">
      <c r="B52" s="716"/>
      <c r="C52" s="716"/>
      <c r="D52" s="716"/>
      <c r="F52" s="716"/>
      <c r="G52" s="716"/>
      <c r="H52" s="716"/>
    </row>
    <row r="53" spans="2:8" ht="15.75" customHeight="1">
      <c r="B53" s="716"/>
      <c r="C53" s="716"/>
      <c r="D53" s="716"/>
      <c r="F53" s="716"/>
      <c r="G53" s="716"/>
      <c r="H53" s="716"/>
    </row>
    <row r="54" spans="2:8" ht="15.75" customHeight="1">
      <c r="B54" s="716"/>
      <c r="C54" s="716"/>
      <c r="D54" s="716"/>
      <c r="F54" s="716"/>
      <c r="G54" s="716"/>
      <c r="H54" s="716"/>
    </row>
    <row r="55" spans="2:8" ht="15.75" customHeight="1">
      <c r="B55" s="716"/>
      <c r="C55" s="716"/>
      <c r="D55" s="716"/>
      <c r="F55" s="716"/>
      <c r="G55" s="716"/>
      <c r="H55" s="716"/>
    </row>
    <row r="56" spans="2:8" ht="15.75" customHeight="1">
      <c r="B56" s="716"/>
      <c r="C56" s="716"/>
      <c r="D56" s="716"/>
      <c r="F56" s="716"/>
      <c r="G56" s="716"/>
      <c r="H56" s="716"/>
    </row>
    <row r="57" spans="2:8" ht="15.75" customHeight="1">
      <c r="B57" s="716"/>
      <c r="C57" s="716"/>
      <c r="D57" s="716"/>
      <c r="F57" s="716"/>
      <c r="G57" s="716"/>
      <c r="H57" s="716"/>
    </row>
    <row r="58" spans="2:8" ht="15.75" customHeight="1">
      <c r="B58" s="716"/>
      <c r="C58" s="716"/>
      <c r="D58" s="716"/>
      <c r="F58" s="716"/>
      <c r="G58" s="716"/>
      <c r="H58" s="716"/>
    </row>
    <row r="59" spans="2:8" ht="15.75" customHeight="1">
      <c r="B59" s="716"/>
      <c r="C59" s="716"/>
      <c r="D59" s="716"/>
      <c r="F59" s="716"/>
      <c r="G59" s="716"/>
      <c r="H59" s="716"/>
    </row>
    <row r="60" spans="2:8" ht="15.75" customHeight="1">
      <c r="B60" s="716"/>
      <c r="C60" s="716"/>
      <c r="D60" s="716"/>
      <c r="F60" s="716"/>
      <c r="G60" s="716"/>
      <c r="H60" s="716"/>
    </row>
    <row r="61" spans="2:8" ht="15.75" customHeight="1">
      <c r="B61" s="716"/>
      <c r="C61" s="716"/>
      <c r="D61" s="716"/>
    </row>
    <row r="62" spans="2:8" ht="15.75" customHeight="1">
      <c r="B62" s="716"/>
      <c r="C62" s="716"/>
      <c r="D62" s="716"/>
    </row>
  </sheetData>
  <conditionalFormatting sqref="A21:J25">
    <cfRule type="cellIs" dxfId="96" priority="16" stopIfTrue="1" operator="equal">
      <formula>0</formula>
    </cfRule>
  </conditionalFormatting>
  <conditionalFormatting sqref="A1:GR20">
    <cfRule type="cellIs" dxfId="95" priority="2" stopIfTrue="1" operator="equal">
      <formula>0</formula>
    </cfRule>
  </conditionalFormatting>
  <conditionalFormatting sqref="A26:GR1001">
    <cfRule type="cellIs" dxfId="94" priority="1" stopIfTrue="1" operator="equal">
      <formula>0</formula>
    </cfRule>
  </conditionalFormatting>
  <conditionalFormatting sqref="K21:K23">
    <cfRule type="cellIs" dxfId="93" priority="15" stopIfTrue="1" operator="equal">
      <formula>0</formula>
    </cfRule>
  </conditionalFormatting>
  <conditionalFormatting sqref="P18:S18">
    <cfRule type="cellIs" dxfId="92" priority="20" stopIfTrue="1" operator="equal">
      <formula>0</formula>
    </cfRule>
  </conditionalFormatting>
  <conditionalFormatting sqref="GS1:GW2 GS3:GT20 L21:GR25 GS21:GW31">
    <cfRule type="cellIs" dxfId="91" priority="86" stopIfTrue="1" operator="equal">
      <formula>0</formula>
    </cfRule>
  </conditionalFormatting>
  <pageMargins left="0.78740157480314965" right="0.78740157480314965" top="0.78740157480314965" bottom="0.78740157480314965" header="0.51181102362204722" footer="0.51181102362204722"/>
  <pageSetup paperSize="9" fitToWidth="0" fitToHeight="0" orientation="landscape" r:id="rId1"/>
  <headerFooter alignWithMargins="0">
    <oddFooter>&amp;L&amp;"Arial,Standard"&amp;10Stand: 18.01.2025&amp;C&amp;"Arial,Standard"&amp;10Bayerisches Landesamt für Statistik - Energiebilanz 2022&amp;R&amp;"Arial,Standard"&amp;10&amp;P von &amp;N</oddFooter>
  </headerFooter>
  <colBreaks count="1" manualBreakCount="1">
    <brk id="10" max="23"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19">
    <tabColor theme="4" tint="0.39997558519241921"/>
  </sheetPr>
  <dimension ref="A1:K42"/>
  <sheetViews>
    <sheetView view="pageBreakPreview" zoomScaleNormal="100" zoomScaleSheetLayoutView="100" workbookViewId="0"/>
  </sheetViews>
  <sheetFormatPr baseColWidth="10" defaultColWidth="11.453125" defaultRowHeight="15.75" customHeight="1"/>
  <cols>
    <col min="1" max="1" width="30" style="13" customWidth="1"/>
    <col min="2" max="6" width="18.54296875" style="13" customWidth="1"/>
    <col min="7" max="16384" width="11.453125" style="13"/>
  </cols>
  <sheetData>
    <row r="1" spans="1:11" ht="15.75" customHeight="1">
      <c r="A1" s="493" t="s">
        <v>766</v>
      </c>
      <c r="B1" s="531"/>
      <c r="C1" s="57"/>
      <c r="D1" s="57"/>
      <c r="E1" s="57"/>
      <c r="F1" s="57"/>
      <c r="G1" s="951"/>
      <c r="H1" s="951"/>
    </row>
    <row r="2" spans="1:11" ht="15.75" customHeight="1">
      <c r="A2" s="511"/>
      <c r="B2" s="511"/>
      <c r="C2" s="511"/>
      <c r="D2" s="511"/>
      <c r="E2" s="511"/>
      <c r="F2" s="511"/>
      <c r="G2" s="951"/>
      <c r="H2" s="951"/>
    </row>
    <row r="3" spans="1:11" ht="15.75" customHeight="1">
      <c r="A3" s="1097"/>
      <c r="B3" s="362">
        <v>2021</v>
      </c>
      <c r="C3" s="363"/>
      <c r="D3" s="364">
        <v>2022</v>
      </c>
      <c r="E3" s="363"/>
      <c r="F3" s="365" t="s">
        <v>55</v>
      </c>
      <c r="G3" s="951"/>
      <c r="H3" s="951"/>
    </row>
    <row r="4" spans="1:11" ht="15.75" customHeight="1">
      <c r="A4" s="1098"/>
      <c r="B4" s="276" t="s">
        <v>355</v>
      </c>
      <c r="C4" s="276" t="s">
        <v>17</v>
      </c>
      <c r="D4" s="276" t="s">
        <v>355</v>
      </c>
      <c r="E4" s="276" t="s">
        <v>17</v>
      </c>
      <c r="F4" s="498" t="s">
        <v>5</v>
      </c>
      <c r="G4" s="951"/>
      <c r="H4" s="951"/>
    </row>
    <row r="5" spans="1:11" ht="15.75" customHeight="1">
      <c r="A5" s="864" t="s">
        <v>54</v>
      </c>
      <c r="B5" s="1124">
        <v>1.3195570749448744</v>
      </c>
      <c r="C5" s="1124">
        <v>46.424657010710575</v>
      </c>
      <c r="D5" s="1124">
        <v>1.2186263191118403</v>
      </c>
      <c r="E5" s="1124">
        <v>42.873711158992762</v>
      </c>
      <c r="F5" s="1275">
        <v>-7.6488359427159196</v>
      </c>
      <c r="G5" s="951"/>
      <c r="H5" s="951"/>
      <c r="I5" s="951"/>
      <c r="J5" s="1116"/>
      <c r="K5" s="1116"/>
    </row>
    <row r="6" spans="1:11" ht="15.75" customHeight="1">
      <c r="A6" s="853" t="s">
        <v>278</v>
      </c>
      <c r="B6" s="1122">
        <v>1.3195570749448744</v>
      </c>
      <c r="C6" s="1122">
        <v>46.424657010710575</v>
      </c>
      <c r="D6" s="1122">
        <v>1.2186263191118403</v>
      </c>
      <c r="E6" s="1122">
        <v>42.873711158992762</v>
      </c>
      <c r="F6" s="736">
        <v>-7.6488359427159196</v>
      </c>
      <c r="G6" s="951"/>
      <c r="H6" s="951"/>
      <c r="I6" s="951"/>
      <c r="J6" s="1116"/>
      <c r="K6" s="1116"/>
    </row>
    <row r="7" spans="1:11" ht="15.75" customHeight="1">
      <c r="A7" s="853" t="s">
        <v>279</v>
      </c>
      <c r="B7" s="1122">
        <v>0</v>
      </c>
      <c r="C7" s="1123">
        <v>0</v>
      </c>
      <c r="D7" s="1015">
        <v>0</v>
      </c>
      <c r="E7" s="1123">
        <v>0</v>
      </c>
      <c r="F7" s="737" t="s">
        <v>31</v>
      </c>
      <c r="G7" s="951"/>
      <c r="H7" s="951"/>
      <c r="I7" s="951"/>
      <c r="J7" s="1116"/>
      <c r="K7" s="1116"/>
    </row>
    <row r="8" spans="1:11" ht="15.75" customHeight="1">
      <c r="A8" s="853" t="s">
        <v>92</v>
      </c>
      <c r="B8" s="1122">
        <v>11395.162634512006</v>
      </c>
      <c r="C8" s="1122">
        <v>400904.61180740141</v>
      </c>
      <c r="D8" s="1015">
        <v>12675.110000157763</v>
      </c>
      <c r="E8" s="1122">
        <v>445935.72002555046</v>
      </c>
      <c r="F8" s="736">
        <v>11.232374707573186</v>
      </c>
      <c r="G8" s="951"/>
      <c r="H8" s="951"/>
      <c r="I8" s="951"/>
      <c r="J8" s="1116"/>
      <c r="K8" s="1116"/>
    </row>
    <row r="9" spans="1:11" ht="15.75" customHeight="1">
      <c r="A9" s="853" t="s">
        <v>358</v>
      </c>
      <c r="B9" s="1122">
        <v>1416.0683349571816</v>
      </c>
      <c r="C9" s="1122">
        <v>49820.116160463564</v>
      </c>
      <c r="D9" s="1015">
        <v>0</v>
      </c>
      <c r="E9" s="1122">
        <v>0</v>
      </c>
      <c r="F9" s="738" t="s">
        <v>52</v>
      </c>
      <c r="G9" s="951"/>
      <c r="H9" s="951"/>
      <c r="I9" s="951"/>
      <c r="J9" s="1116"/>
      <c r="K9" s="1116"/>
    </row>
    <row r="10" spans="1:11" ht="15.75" customHeight="1">
      <c r="A10" s="863" t="s">
        <v>0</v>
      </c>
      <c r="B10" s="1125">
        <v>12812.550526544132</v>
      </c>
      <c r="C10" s="1125">
        <v>450771.15262487566</v>
      </c>
      <c r="D10" s="963">
        <v>12676.328626476876</v>
      </c>
      <c r="E10" s="1125">
        <v>445978.59373670944</v>
      </c>
      <c r="F10" s="737">
        <v>-1.0631911248665205</v>
      </c>
      <c r="G10" s="951"/>
      <c r="H10" s="951"/>
      <c r="I10" s="951"/>
      <c r="J10" s="1116"/>
      <c r="K10" s="1116"/>
    </row>
    <row r="11" spans="1:11" ht="15.75" customHeight="1">
      <c r="A11" s="853" t="s">
        <v>89</v>
      </c>
      <c r="B11" s="1123">
        <v>0</v>
      </c>
      <c r="C11" s="1123">
        <v>0</v>
      </c>
      <c r="D11" s="955">
        <v>0</v>
      </c>
      <c r="E11" s="1123">
        <v>0</v>
      </c>
      <c r="F11" s="737" t="s">
        <v>31</v>
      </c>
      <c r="G11" s="951"/>
      <c r="H11" s="951"/>
      <c r="I11" s="951"/>
      <c r="J11" s="1116"/>
      <c r="K11" s="1116"/>
    </row>
    <row r="12" spans="1:11" ht="15.75" customHeight="1">
      <c r="A12" s="853" t="s">
        <v>359</v>
      </c>
      <c r="B12" s="1122">
        <v>0</v>
      </c>
      <c r="C12" s="1122">
        <v>0</v>
      </c>
      <c r="D12" s="1122">
        <v>1611.980257422696</v>
      </c>
      <c r="E12" s="1122">
        <v>56712.689416645298</v>
      </c>
      <c r="F12" s="738" t="s">
        <v>52</v>
      </c>
      <c r="G12" s="951"/>
      <c r="H12" s="951"/>
      <c r="I12" s="951"/>
      <c r="J12" s="1116"/>
      <c r="K12" s="1116"/>
    </row>
    <row r="13" spans="1:11" ht="15.75" customHeight="1">
      <c r="A13" s="853" t="s">
        <v>415</v>
      </c>
      <c r="B13" s="1122">
        <v>1.6577762650893406</v>
      </c>
      <c r="C13" s="1122">
        <v>58.323884558373187</v>
      </c>
      <c r="D13" s="1015">
        <v>1.6639471014300604</v>
      </c>
      <c r="E13" s="1122">
        <v>58.540986922512388</v>
      </c>
      <c r="F13" s="736">
        <v>0.37223577575996103</v>
      </c>
      <c r="G13" s="951"/>
      <c r="H13" s="951"/>
      <c r="I13" s="951"/>
      <c r="J13" s="1116"/>
      <c r="K13" s="1116"/>
    </row>
    <row r="14" spans="1:11" ht="15.75" customHeight="1">
      <c r="A14" s="853" t="s">
        <v>50</v>
      </c>
      <c r="B14" s="1122">
        <v>12810.892750279038</v>
      </c>
      <c r="C14" s="1122">
        <v>450712.82874031714</v>
      </c>
      <c r="D14" s="1015">
        <v>11062.68442195275</v>
      </c>
      <c r="E14" s="1122">
        <v>389207.36333314166</v>
      </c>
      <c r="F14" s="736">
        <v>-13.646264646842894</v>
      </c>
      <c r="G14" s="951"/>
      <c r="H14" s="951"/>
      <c r="I14" s="951"/>
      <c r="J14" s="1116"/>
      <c r="K14" s="1116"/>
    </row>
    <row r="15" spans="1:11" ht="15.75" customHeight="1">
      <c r="A15" s="853" t="s">
        <v>416</v>
      </c>
      <c r="B15" s="1122">
        <v>4241.1471206867145</v>
      </c>
      <c r="C15" s="1122">
        <v>149212.038</v>
      </c>
      <c r="D15" s="1015">
        <v>3732.9243363083397</v>
      </c>
      <c r="E15" s="1122">
        <v>131331.74400000001</v>
      </c>
      <c r="F15" s="736">
        <v>-11.983144416270221</v>
      </c>
      <c r="G15" s="951"/>
      <c r="H15" s="951"/>
      <c r="I15" s="951"/>
      <c r="J15" s="1116"/>
      <c r="K15" s="1116"/>
    </row>
    <row r="16" spans="1:11" ht="15.75" customHeight="1">
      <c r="A16" s="853" t="s">
        <v>280</v>
      </c>
      <c r="B16" s="1122">
        <v>3178.3856520178451</v>
      </c>
      <c r="C16" s="1122">
        <v>111821.96400929183</v>
      </c>
      <c r="D16" s="1015">
        <v>2802.3236449412848</v>
      </c>
      <c r="E16" s="1122">
        <v>98591.350476324282</v>
      </c>
      <c r="F16" s="736">
        <v>-11.831855798801882</v>
      </c>
      <c r="G16" s="951"/>
      <c r="H16" s="951"/>
      <c r="I16" s="951"/>
      <c r="J16" s="1116"/>
      <c r="K16" s="1116"/>
    </row>
    <row r="17" spans="1:11" ht="15.75" customHeight="1">
      <c r="A17" s="853" t="s">
        <v>417</v>
      </c>
      <c r="B17" s="1122">
        <v>2837.8177900205919</v>
      </c>
      <c r="C17" s="1122">
        <v>99840.105488504472</v>
      </c>
      <c r="D17" s="1015">
        <v>2198.2645460489507</v>
      </c>
      <c r="E17" s="1122">
        <v>77339.343259094181</v>
      </c>
      <c r="F17" s="736">
        <v>-22.536797331410085</v>
      </c>
      <c r="G17" s="951"/>
      <c r="H17" s="951"/>
      <c r="I17" s="951"/>
      <c r="J17" s="1116"/>
      <c r="K17" s="1116"/>
    </row>
    <row r="18" spans="1:11" ht="15.75" customHeight="1">
      <c r="A18" s="853" t="s">
        <v>357</v>
      </c>
      <c r="B18" s="1122">
        <v>2553.542187553885</v>
      </c>
      <c r="C18" s="1122">
        <v>89838.721242520827</v>
      </c>
      <c r="D18" s="1015">
        <v>2329.1718946541755</v>
      </c>
      <c r="E18" s="1122">
        <v>81944.92559772321</v>
      </c>
      <c r="F18" s="736">
        <v>-8.786629568655826</v>
      </c>
      <c r="G18" s="951"/>
      <c r="H18" s="951"/>
      <c r="I18" s="951"/>
      <c r="J18" s="1295"/>
      <c r="K18" s="1295"/>
    </row>
    <row r="19" spans="1:11" ht="15.75" customHeight="1">
      <c r="A19" s="99" t="s">
        <v>160</v>
      </c>
      <c r="B19" s="951"/>
      <c r="C19" s="532"/>
      <c r="D19" s="32"/>
      <c r="E19" s="32"/>
      <c r="F19" s="533"/>
      <c r="G19" s="951"/>
      <c r="H19" s="951"/>
    </row>
    <row r="20" spans="1:11" ht="15.75" customHeight="1">
      <c r="A20" s="908" t="s">
        <v>692</v>
      </c>
      <c r="B20" s="532"/>
      <c r="C20" s="532"/>
      <c r="D20" s="32"/>
      <c r="E20" s="32"/>
      <c r="F20" s="533"/>
      <c r="G20" s="951"/>
      <c r="H20" s="951"/>
    </row>
    <row r="21" spans="1:11" ht="15.75" customHeight="1">
      <c r="A21" s="908" t="s">
        <v>360</v>
      </c>
      <c r="B21" s="532"/>
      <c r="C21" s="532"/>
      <c r="D21" s="32"/>
      <c r="E21" s="32"/>
      <c r="F21" s="533"/>
      <c r="G21" s="951"/>
      <c r="H21" s="951"/>
    </row>
    <row r="22" spans="1:11" ht="15.75" customHeight="1">
      <c r="A22" s="908" t="s">
        <v>376</v>
      </c>
      <c r="B22" s="107"/>
      <c r="C22" s="107"/>
      <c r="D22" s="107"/>
      <c r="E22" s="107"/>
      <c r="F22" s="107"/>
      <c r="G22" s="951"/>
      <c r="H22" s="951"/>
    </row>
    <row r="23" spans="1:11" ht="15.75" customHeight="1">
      <c r="A23" s="908" t="s">
        <v>551</v>
      </c>
      <c r="B23" s="107"/>
      <c r="C23" s="107"/>
      <c r="D23" s="107"/>
      <c r="E23" s="107"/>
      <c r="F23" s="107"/>
      <c r="G23" s="951"/>
      <c r="H23" s="1016"/>
    </row>
    <row r="24" spans="1:11" ht="15.75" customHeight="1">
      <c r="A24" s="908" t="s">
        <v>550</v>
      </c>
      <c r="B24" s="951"/>
      <c r="C24" s="951"/>
      <c r="D24" s="951"/>
      <c r="E24" s="951"/>
      <c r="F24" s="951"/>
      <c r="G24" s="951"/>
      <c r="H24" s="1016"/>
    </row>
    <row r="25" spans="1:11" ht="15.75" customHeight="1">
      <c r="A25" s="951"/>
      <c r="B25" s="951"/>
      <c r="C25" s="951"/>
      <c r="D25" s="951"/>
      <c r="E25" s="951"/>
      <c r="F25" s="951"/>
      <c r="G25" s="951"/>
      <c r="H25" s="951"/>
    </row>
    <row r="27" spans="1:11" ht="15.75" customHeight="1">
      <c r="A27" s="951"/>
      <c r="B27" s="1116"/>
      <c r="C27" s="1116"/>
      <c r="D27" s="1116"/>
      <c r="E27" s="1116"/>
      <c r="F27" s="951"/>
    </row>
    <row r="41" spans="1:1" ht="15.75" customHeight="1">
      <c r="A41" s="302"/>
    </row>
    <row r="42" spans="1:1" ht="15.75" customHeight="1">
      <c r="A42" s="302"/>
    </row>
  </sheetData>
  <conditionalFormatting sqref="A1:GM996">
    <cfRule type="cellIs" dxfId="90"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20">
    <tabColor theme="4" tint="0.39997558519241921"/>
  </sheetPr>
  <dimension ref="A1:BG103"/>
  <sheetViews>
    <sheetView view="pageBreakPreview" zoomScaleNormal="100" zoomScaleSheetLayoutView="100" workbookViewId="0"/>
  </sheetViews>
  <sheetFormatPr baseColWidth="10" defaultColWidth="11.453125" defaultRowHeight="15.75" customHeight="1"/>
  <cols>
    <col min="1" max="1" width="7.1796875" style="13" customWidth="1"/>
    <col min="2" max="11" width="11.453125" style="13" customWidth="1"/>
    <col min="12" max="13" width="7.1796875" style="13" customWidth="1"/>
    <col min="14" max="20" width="11.453125" style="13" customWidth="1"/>
    <col min="21" max="24" width="11.453125" style="28"/>
    <col min="25" max="59" width="9.81640625" style="13" customWidth="1"/>
    <col min="60" max="16384" width="11.453125" style="13"/>
  </cols>
  <sheetData>
    <row r="1" spans="1:59" ht="15.75" customHeight="1">
      <c r="A1" s="493" t="s">
        <v>767</v>
      </c>
      <c r="B1" s="534"/>
      <c r="C1" s="534"/>
      <c r="D1" s="534"/>
      <c r="E1" s="534"/>
      <c r="F1" s="534"/>
      <c r="G1" s="534"/>
      <c r="H1" s="534"/>
      <c r="I1" s="534"/>
      <c r="J1" s="534"/>
      <c r="K1" s="534"/>
      <c r="L1" s="28"/>
      <c r="M1" s="493" t="s">
        <v>767</v>
      </c>
      <c r="N1" s="534"/>
      <c r="O1" s="534"/>
      <c r="P1" s="534"/>
      <c r="Q1" s="534"/>
      <c r="R1" s="534"/>
      <c r="S1" s="534"/>
      <c r="T1" s="534"/>
      <c r="Y1" s="534"/>
      <c r="Z1" s="534"/>
      <c r="AA1" s="534"/>
      <c r="AB1" s="534"/>
      <c r="AC1" s="534"/>
      <c r="AD1" s="534"/>
      <c r="AE1" s="534"/>
      <c r="AF1" s="534"/>
      <c r="AG1" s="534"/>
      <c r="AH1" s="534"/>
      <c r="AI1" s="534"/>
      <c r="AJ1" s="534"/>
      <c r="AK1" s="534"/>
      <c r="AL1" s="534"/>
      <c r="AM1" s="534"/>
      <c r="AN1" s="534"/>
      <c r="AO1" s="534"/>
      <c r="AP1" s="534"/>
      <c r="AQ1" s="534"/>
      <c r="AR1" s="534"/>
      <c r="AS1" s="534"/>
      <c r="AT1" s="534"/>
      <c r="AU1" s="534"/>
      <c r="AV1" s="534"/>
      <c r="AW1" s="534"/>
      <c r="AX1" s="534"/>
      <c r="AY1" s="534"/>
      <c r="AZ1" s="534"/>
      <c r="BA1" s="534"/>
      <c r="BB1" s="534"/>
      <c r="BC1" s="534"/>
      <c r="BD1" s="534"/>
      <c r="BE1" s="534"/>
      <c r="BF1" s="534"/>
      <c r="BG1" s="534"/>
    </row>
    <row r="2" spans="1:59" ht="15.75" customHeight="1">
      <c r="A2" s="535"/>
      <c r="B2" s="536"/>
      <c r="C2" s="536"/>
      <c r="D2" s="536"/>
      <c r="E2" s="536"/>
      <c r="F2" s="536"/>
      <c r="G2" s="536"/>
      <c r="H2" s="536"/>
      <c r="I2" s="536"/>
      <c r="J2" s="536"/>
      <c r="K2" s="537"/>
      <c r="L2" s="28"/>
      <c r="M2" s="535"/>
      <c r="N2" s="537"/>
      <c r="O2" s="537"/>
      <c r="P2" s="536"/>
      <c r="Q2" s="534"/>
      <c r="R2" s="534"/>
      <c r="S2" s="534"/>
      <c r="T2" s="534"/>
      <c r="Y2" s="534"/>
      <c r="Z2" s="534"/>
      <c r="AA2" s="534"/>
      <c r="AB2" s="534"/>
      <c r="AC2" s="534"/>
      <c r="AD2" s="534"/>
      <c r="AE2" s="534"/>
      <c r="AF2" s="534"/>
      <c r="AG2" s="534"/>
      <c r="AH2" s="534"/>
      <c r="AI2" s="534"/>
      <c r="AJ2" s="534"/>
      <c r="AK2" s="534"/>
      <c r="AL2" s="534"/>
      <c r="AM2" s="534"/>
      <c r="AN2" s="534"/>
      <c r="AO2" s="534"/>
      <c r="AP2" s="534"/>
      <c r="AQ2" s="534"/>
      <c r="AR2" s="534"/>
      <c r="AS2" s="534"/>
      <c r="AT2" s="534"/>
      <c r="AU2" s="534"/>
      <c r="AV2" s="534"/>
      <c r="AW2" s="534"/>
      <c r="AX2" s="534"/>
      <c r="AY2" s="534"/>
      <c r="AZ2" s="534"/>
      <c r="BA2" s="534"/>
      <c r="BB2" s="534"/>
      <c r="BC2" s="534"/>
      <c r="BD2" s="534"/>
      <c r="BE2" s="534"/>
      <c r="BF2" s="534"/>
      <c r="BG2" s="534"/>
    </row>
    <row r="3" spans="1:59" ht="15.75" customHeight="1">
      <c r="A3" s="262"/>
      <c r="B3" s="472"/>
      <c r="C3" s="330" t="s">
        <v>11</v>
      </c>
      <c r="D3" s="538"/>
      <c r="E3" s="539"/>
      <c r="F3" s="540"/>
      <c r="G3" s="540"/>
      <c r="H3" s="539"/>
      <c r="I3" s="541"/>
      <c r="J3" s="541"/>
      <c r="K3" s="542"/>
      <c r="L3" s="28"/>
      <c r="M3" s="401"/>
      <c r="N3" s="543"/>
      <c r="O3" s="274" t="s">
        <v>11</v>
      </c>
      <c r="P3" s="366"/>
      <c r="Q3" s="333"/>
      <c r="R3" s="333"/>
      <c r="S3" s="333"/>
      <c r="T3" s="333"/>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534"/>
      <c r="AY3" s="534"/>
      <c r="AZ3" s="534"/>
      <c r="BA3" s="534"/>
      <c r="BB3" s="534"/>
      <c r="BC3" s="534"/>
      <c r="BD3" s="534"/>
      <c r="BE3" s="534"/>
      <c r="BF3" s="534"/>
      <c r="BG3" s="534"/>
    </row>
    <row r="4" spans="1:59" ht="31.5" customHeight="1">
      <c r="A4" s="262"/>
      <c r="B4" s="264"/>
      <c r="C4" s="484" t="s">
        <v>361</v>
      </c>
      <c r="D4" s="486" t="s">
        <v>362</v>
      </c>
      <c r="E4" s="485"/>
      <c r="F4" s="486"/>
      <c r="G4" s="486"/>
      <c r="H4" s="484"/>
      <c r="I4" s="484"/>
      <c r="J4" s="484"/>
      <c r="K4" s="484"/>
      <c r="L4" s="28"/>
      <c r="M4" s="262"/>
      <c r="N4" s="486"/>
      <c r="O4" s="331" t="s">
        <v>375</v>
      </c>
      <c r="P4" s="339" t="s">
        <v>49</v>
      </c>
      <c r="Q4" s="339" t="s">
        <v>377</v>
      </c>
      <c r="R4" s="339" t="s">
        <v>373</v>
      </c>
      <c r="S4" s="320" t="s">
        <v>366</v>
      </c>
      <c r="T4" s="320" t="s">
        <v>481</v>
      </c>
      <c r="Y4" s="534"/>
      <c r="Z4" s="534"/>
      <c r="AA4" s="534"/>
      <c r="AB4" s="534"/>
      <c r="AC4" s="534"/>
      <c r="AD4" s="534"/>
      <c r="AE4" s="534"/>
      <c r="AF4" s="534"/>
      <c r="AG4" s="534"/>
      <c r="AH4" s="534"/>
      <c r="AI4" s="534"/>
      <c r="AJ4" s="534"/>
      <c r="AK4" s="534"/>
      <c r="AL4" s="534"/>
      <c r="AM4" s="534"/>
      <c r="AN4" s="534"/>
      <c r="AO4" s="534"/>
      <c r="AP4" s="534"/>
      <c r="AQ4" s="534"/>
      <c r="AR4" s="534"/>
      <c r="AS4" s="534"/>
      <c r="AT4" s="534"/>
      <c r="AU4" s="534"/>
      <c r="AV4" s="534"/>
      <c r="AW4" s="534"/>
      <c r="AX4" s="534"/>
      <c r="AY4" s="534"/>
      <c r="AZ4" s="534"/>
      <c r="BA4" s="534"/>
      <c r="BB4" s="534"/>
      <c r="BC4" s="534"/>
      <c r="BD4" s="534"/>
      <c r="BE4" s="534"/>
      <c r="BF4" s="534"/>
      <c r="BG4" s="534"/>
    </row>
    <row r="5" spans="1:59" ht="15.75" customHeight="1">
      <c r="A5" s="261"/>
      <c r="B5" s="320" t="s">
        <v>363</v>
      </c>
      <c r="C5" s="274"/>
      <c r="D5" s="465"/>
      <c r="E5" s="465"/>
      <c r="F5" s="465"/>
      <c r="G5" s="465"/>
      <c r="H5" s="465"/>
      <c r="I5" s="465"/>
      <c r="J5" s="465"/>
      <c r="K5" s="465"/>
      <c r="L5" s="28"/>
      <c r="M5" s="261"/>
      <c r="N5" s="320" t="s">
        <v>368</v>
      </c>
      <c r="O5" s="274"/>
      <c r="P5" s="333"/>
      <c r="Q5" s="333"/>
      <c r="R5" s="333"/>
      <c r="S5" s="333"/>
      <c r="T5" s="333"/>
      <c r="Y5" s="534"/>
      <c r="Z5" s="534"/>
      <c r="AA5" s="534"/>
      <c r="AB5" s="534"/>
      <c r="AC5" s="534"/>
      <c r="AD5" s="534"/>
      <c r="AE5" s="534"/>
      <c r="AF5" s="534"/>
      <c r="AG5" s="534"/>
      <c r="AH5" s="534"/>
      <c r="AI5" s="534"/>
      <c r="AJ5" s="534"/>
      <c r="AK5" s="534"/>
      <c r="AL5" s="534"/>
      <c r="AM5" s="534"/>
      <c r="AN5" s="534"/>
      <c r="AO5" s="534"/>
      <c r="AP5" s="534"/>
      <c r="AQ5" s="534"/>
      <c r="AR5" s="534"/>
      <c r="AS5" s="534"/>
      <c r="AT5" s="534"/>
      <c r="AU5" s="534"/>
      <c r="AV5" s="534"/>
      <c r="AW5" s="534"/>
      <c r="AX5" s="534"/>
      <c r="AY5" s="534"/>
      <c r="AZ5" s="534"/>
      <c r="BA5" s="534"/>
      <c r="BB5" s="534"/>
      <c r="BC5" s="534"/>
      <c r="BD5" s="534"/>
      <c r="BE5" s="534"/>
      <c r="BF5" s="534"/>
      <c r="BG5" s="534"/>
    </row>
    <row r="6" spans="1:59" ht="15.75" customHeight="1">
      <c r="A6" s="85">
        <v>1950</v>
      </c>
      <c r="B6" s="311">
        <v>153</v>
      </c>
      <c r="C6" s="307" t="s">
        <v>31</v>
      </c>
      <c r="D6" s="307" t="s">
        <v>31</v>
      </c>
      <c r="E6" s="88">
        <v>5</v>
      </c>
      <c r="F6" s="307" t="s">
        <v>31</v>
      </c>
      <c r="G6" s="88">
        <v>158</v>
      </c>
      <c r="H6" s="307" t="s">
        <v>31</v>
      </c>
      <c r="I6" s="307" t="s">
        <v>31</v>
      </c>
      <c r="J6" s="88">
        <v>24.5</v>
      </c>
      <c r="K6" s="88">
        <v>133.5</v>
      </c>
      <c r="L6" s="28"/>
      <c r="M6" s="402">
        <v>1950</v>
      </c>
      <c r="N6" s="308">
        <v>133.5</v>
      </c>
      <c r="O6" s="88">
        <v>47.1</v>
      </c>
      <c r="P6" s="308">
        <v>70.599999999999994</v>
      </c>
      <c r="Q6" s="308">
        <v>15.8</v>
      </c>
      <c r="R6" s="307" t="s">
        <v>31</v>
      </c>
      <c r="S6" s="307" t="s">
        <v>31</v>
      </c>
      <c r="T6" s="307" t="s">
        <v>31</v>
      </c>
      <c r="V6" s="1116"/>
      <c r="W6" s="1116"/>
      <c r="X6" s="1116"/>
      <c r="Y6" s="1116"/>
      <c r="Z6" s="534"/>
      <c r="AA6" s="534"/>
      <c r="AB6" s="534"/>
      <c r="AC6" s="534"/>
      <c r="AD6" s="534"/>
      <c r="AE6" s="534"/>
      <c r="AF6" s="534"/>
      <c r="AG6" s="534"/>
      <c r="AH6" s="534"/>
      <c r="AI6" s="534"/>
      <c r="AJ6" s="534"/>
      <c r="AK6" s="534"/>
      <c r="AL6" s="534"/>
      <c r="AM6" s="534"/>
      <c r="AN6" s="534"/>
      <c r="AO6" s="534"/>
      <c r="AP6" s="534"/>
      <c r="AQ6" s="534"/>
      <c r="AR6" s="534"/>
      <c r="AS6" s="534"/>
      <c r="AT6" s="534"/>
      <c r="AU6" s="534"/>
      <c r="AV6" s="534"/>
      <c r="AW6" s="534"/>
      <c r="AX6" s="534"/>
      <c r="AY6" s="534"/>
      <c r="AZ6" s="534"/>
      <c r="BA6" s="534"/>
      <c r="BB6" s="534"/>
      <c r="BC6" s="534"/>
      <c r="BD6" s="534"/>
      <c r="BE6" s="534"/>
      <c r="BF6" s="534"/>
      <c r="BG6" s="534"/>
    </row>
    <row r="7" spans="1:59" ht="15.75" customHeight="1">
      <c r="A7" s="85">
        <v>1955</v>
      </c>
      <c r="B7" s="311">
        <v>242.6</v>
      </c>
      <c r="C7" s="307" t="s">
        <v>31</v>
      </c>
      <c r="D7" s="307" t="s">
        <v>31</v>
      </c>
      <c r="E7" s="88">
        <v>2.1</v>
      </c>
      <c r="F7" s="307" t="s">
        <v>31</v>
      </c>
      <c r="G7" s="88">
        <v>244.7</v>
      </c>
      <c r="H7" s="307" t="s">
        <v>31</v>
      </c>
      <c r="I7" s="307" t="s">
        <v>31</v>
      </c>
      <c r="J7" s="308">
        <v>28.7</v>
      </c>
      <c r="K7" s="308">
        <v>216</v>
      </c>
      <c r="L7" s="28"/>
      <c r="M7" s="309">
        <v>1955</v>
      </c>
      <c r="N7" s="308">
        <v>216</v>
      </c>
      <c r="O7" s="308">
        <v>100.3</v>
      </c>
      <c r="P7" s="308">
        <v>102.4</v>
      </c>
      <c r="Q7" s="308">
        <v>13.3</v>
      </c>
      <c r="R7" s="307" t="s">
        <v>31</v>
      </c>
      <c r="S7" s="307" t="s">
        <v>31</v>
      </c>
      <c r="T7" s="307" t="s">
        <v>31</v>
      </c>
      <c r="V7" s="1116"/>
      <c r="W7" s="1116"/>
      <c r="X7" s="1116"/>
      <c r="Y7" s="1116"/>
      <c r="Z7" s="534"/>
      <c r="AA7" s="534"/>
      <c r="AB7" s="534"/>
      <c r="AC7" s="534"/>
      <c r="AD7" s="534"/>
      <c r="AE7" s="534"/>
      <c r="AF7" s="534"/>
      <c r="AG7" s="534"/>
      <c r="AH7" s="534"/>
      <c r="AI7" s="534"/>
      <c r="AJ7" s="534"/>
      <c r="AK7" s="534"/>
      <c r="AL7" s="534"/>
      <c r="AM7" s="534"/>
      <c r="AN7" s="534"/>
      <c r="AO7" s="534"/>
      <c r="AP7" s="534"/>
      <c r="AQ7" s="534"/>
      <c r="AR7" s="534"/>
      <c r="AS7" s="534"/>
      <c r="AT7" s="534"/>
      <c r="AU7" s="534"/>
      <c r="AV7" s="534"/>
      <c r="AW7" s="534"/>
      <c r="AX7" s="534"/>
      <c r="AY7" s="534"/>
      <c r="AZ7" s="534"/>
      <c r="BA7" s="534"/>
      <c r="BB7" s="534"/>
      <c r="BC7" s="534"/>
      <c r="BD7" s="534"/>
      <c r="BE7" s="534"/>
      <c r="BF7" s="534"/>
      <c r="BG7" s="534"/>
    </row>
    <row r="8" spans="1:59" ht="15.75" customHeight="1">
      <c r="A8" s="85">
        <v>1960</v>
      </c>
      <c r="B8" s="311">
        <v>397.6</v>
      </c>
      <c r="C8" s="307" t="s">
        <v>31</v>
      </c>
      <c r="D8" s="307" t="s">
        <v>31</v>
      </c>
      <c r="E8" s="88">
        <v>25.4</v>
      </c>
      <c r="F8" s="307" t="s">
        <v>31</v>
      </c>
      <c r="G8" s="88">
        <v>423</v>
      </c>
      <c r="H8" s="307" t="s">
        <v>31</v>
      </c>
      <c r="I8" s="307" t="s">
        <v>31</v>
      </c>
      <c r="J8" s="308">
        <v>75.8</v>
      </c>
      <c r="K8" s="308">
        <v>347.2</v>
      </c>
      <c r="L8" s="28"/>
      <c r="M8" s="309">
        <v>1960</v>
      </c>
      <c r="N8" s="308">
        <v>347.2</v>
      </c>
      <c r="O8" s="308">
        <v>111.6</v>
      </c>
      <c r="P8" s="308">
        <v>121.8</v>
      </c>
      <c r="Q8" s="308">
        <v>113.8</v>
      </c>
      <c r="R8" s="307" t="s">
        <v>31</v>
      </c>
      <c r="S8" s="307" t="s">
        <v>31</v>
      </c>
      <c r="T8" s="307" t="s">
        <v>31</v>
      </c>
      <c r="V8" s="1116"/>
      <c r="W8" s="1116"/>
      <c r="X8" s="1116"/>
      <c r="Y8" s="1116"/>
      <c r="Z8" s="534"/>
      <c r="AA8" s="534"/>
      <c r="AB8" s="534"/>
      <c r="AC8" s="534"/>
      <c r="AD8" s="534"/>
      <c r="AE8" s="534"/>
      <c r="AF8" s="534"/>
      <c r="AG8" s="534"/>
      <c r="AH8" s="534"/>
      <c r="AI8" s="534"/>
      <c r="AJ8" s="534"/>
      <c r="AK8" s="534"/>
      <c r="AL8" s="534"/>
      <c r="AM8" s="534"/>
      <c r="AN8" s="534"/>
      <c r="AO8" s="534"/>
      <c r="AP8" s="534"/>
      <c r="AQ8" s="534"/>
      <c r="AR8" s="534"/>
      <c r="AS8" s="534"/>
      <c r="AT8" s="534"/>
      <c r="AU8" s="534"/>
      <c r="AV8" s="534"/>
      <c r="AW8" s="534"/>
      <c r="AX8" s="534"/>
      <c r="AY8" s="534"/>
      <c r="AZ8" s="534"/>
      <c r="BA8" s="534"/>
      <c r="BB8" s="534"/>
      <c r="BC8" s="534"/>
      <c r="BD8" s="534"/>
      <c r="BE8" s="534"/>
      <c r="BF8" s="534"/>
      <c r="BG8" s="534"/>
    </row>
    <row r="9" spans="1:59" ht="15.75" customHeight="1">
      <c r="A9" s="85">
        <v>1965</v>
      </c>
      <c r="B9" s="311">
        <v>770.8</v>
      </c>
      <c r="C9" s="307" t="s">
        <v>31</v>
      </c>
      <c r="D9" s="307" t="s">
        <v>31</v>
      </c>
      <c r="E9" s="88">
        <v>145.69999999999999</v>
      </c>
      <c r="F9" s="307" t="s">
        <v>31</v>
      </c>
      <c r="G9" s="88">
        <v>916.5</v>
      </c>
      <c r="H9" s="307" t="s">
        <v>31</v>
      </c>
      <c r="I9" s="307" t="s">
        <v>31</v>
      </c>
      <c r="J9" s="308">
        <v>111.9</v>
      </c>
      <c r="K9" s="308">
        <v>804.6</v>
      </c>
      <c r="L9" s="28"/>
      <c r="M9" s="309">
        <v>1965</v>
      </c>
      <c r="N9" s="308">
        <v>804.6</v>
      </c>
      <c r="O9" s="308">
        <v>334.8</v>
      </c>
      <c r="P9" s="308">
        <v>209.9</v>
      </c>
      <c r="Q9" s="308">
        <v>38.1</v>
      </c>
      <c r="R9" s="307" t="s">
        <v>31</v>
      </c>
      <c r="S9" s="308">
        <v>145.9</v>
      </c>
      <c r="T9" s="307" t="s">
        <v>31</v>
      </c>
      <c r="V9" s="1116"/>
      <c r="W9" s="1116"/>
      <c r="X9" s="1116"/>
      <c r="Y9" s="1116"/>
      <c r="Z9" s="534"/>
      <c r="AA9" s="534"/>
      <c r="AB9" s="534"/>
      <c r="AC9" s="534"/>
      <c r="AD9" s="534"/>
      <c r="AE9" s="534"/>
      <c r="AF9" s="534"/>
      <c r="AG9" s="534"/>
      <c r="AH9" s="534"/>
      <c r="AI9" s="534"/>
      <c r="AJ9" s="534"/>
      <c r="AK9" s="534"/>
      <c r="AL9" s="534"/>
      <c r="AM9" s="534"/>
      <c r="AN9" s="534"/>
      <c r="AO9" s="534"/>
      <c r="AP9" s="534"/>
      <c r="AQ9" s="534"/>
      <c r="AR9" s="534"/>
      <c r="AS9" s="534"/>
      <c r="AT9" s="534"/>
      <c r="AU9" s="534"/>
      <c r="AV9" s="534"/>
      <c r="AW9" s="534"/>
      <c r="AX9" s="534"/>
      <c r="AY9" s="534"/>
      <c r="AZ9" s="534"/>
      <c r="BA9" s="534"/>
      <c r="BB9" s="534"/>
      <c r="BC9" s="534"/>
      <c r="BD9" s="534"/>
      <c r="BE9" s="534"/>
      <c r="BF9" s="534"/>
      <c r="BG9" s="534"/>
    </row>
    <row r="10" spans="1:59" ht="15.75" customHeight="1">
      <c r="A10" s="85">
        <v>1966</v>
      </c>
      <c r="B10" s="311">
        <v>926.13809523809516</v>
      </c>
      <c r="C10" s="88">
        <v>683.03452380952376</v>
      </c>
      <c r="D10" s="88">
        <v>243.10357142857143</v>
      </c>
      <c r="E10" s="88">
        <v>167.54642857142858</v>
      </c>
      <c r="F10" s="307" t="s">
        <v>31</v>
      </c>
      <c r="G10" s="88">
        <v>1093.6845238095239</v>
      </c>
      <c r="H10" s="307" t="s">
        <v>31</v>
      </c>
      <c r="I10" s="307" t="s">
        <v>31</v>
      </c>
      <c r="J10" s="308">
        <v>106.57857142857142</v>
      </c>
      <c r="K10" s="308">
        <v>987.10595238095243</v>
      </c>
      <c r="L10" s="28"/>
      <c r="M10" s="309">
        <v>1966</v>
      </c>
      <c r="N10" s="308">
        <v>987.10595238095243</v>
      </c>
      <c r="O10" s="308">
        <v>395.75357142857143</v>
      </c>
      <c r="P10" s="308">
        <v>237.1654761904762</v>
      </c>
      <c r="Q10" s="308">
        <v>45.508333333333333</v>
      </c>
      <c r="R10" s="308">
        <v>85.897619047619045</v>
      </c>
      <c r="S10" s="308">
        <v>222.78095238095239</v>
      </c>
      <c r="T10" s="307" t="s">
        <v>31</v>
      </c>
      <c r="V10" s="1116"/>
      <c r="W10" s="1116"/>
      <c r="X10" s="1116"/>
      <c r="Y10" s="1116"/>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4"/>
      <c r="AY10" s="534"/>
      <c r="AZ10" s="534"/>
      <c r="BA10" s="534"/>
      <c r="BB10" s="534"/>
      <c r="BC10" s="534"/>
      <c r="BD10" s="534"/>
      <c r="BE10" s="534"/>
      <c r="BF10" s="534"/>
      <c r="BG10" s="534"/>
    </row>
    <row r="11" spans="1:59" ht="15.75" customHeight="1">
      <c r="A11" s="85">
        <v>1967</v>
      </c>
      <c r="B11" s="311">
        <v>1055.3428571428572</v>
      </c>
      <c r="C11" s="88">
        <v>783.77738095238101</v>
      </c>
      <c r="D11" s="88">
        <v>271.5654761904762</v>
      </c>
      <c r="E11" s="88">
        <v>159.04880952380952</v>
      </c>
      <c r="F11" s="307" t="s">
        <v>31</v>
      </c>
      <c r="G11" s="88">
        <v>1214.3916666666667</v>
      </c>
      <c r="H11" s="307" t="s">
        <v>31</v>
      </c>
      <c r="I11" s="307" t="s">
        <v>31</v>
      </c>
      <c r="J11" s="308">
        <v>103.71190476190476</v>
      </c>
      <c r="K11" s="308">
        <v>1110.6797619047618</v>
      </c>
      <c r="L11" s="28"/>
      <c r="M11" s="309">
        <v>1967</v>
      </c>
      <c r="N11" s="308">
        <v>1110.6797619047618</v>
      </c>
      <c r="O11" s="308">
        <v>469.97976190476192</v>
      </c>
      <c r="P11" s="308">
        <v>262.86309523809524</v>
      </c>
      <c r="Q11" s="308">
        <v>44.842857142857142</v>
      </c>
      <c r="R11" s="308">
        <v>89.276190476190479</v>
      </c>
      <c r="S11" s="308">
        <v>235.93690476190477</v>
      </c>
      <c r="T11" s="308">
        <v>7.7809523809522876</v>
      </c>
      <c r="V11" s="1116"/>
      <c r="W11" s="1116"/>
      <c r="X11" s="1116"/>
      <c r="Y11" s="1116"/>
      <c r="Z11" s="534"/>
      <c r="AA11" s="534"/>
      <c r="AB11" s="534"/>
      <c r="AC11" s="534"/>
      <c r="AD11" s="534"/>
      <c r="AE11" s="534"/>
      <c r="AF11" s="534"/>
      <c r="AG11" s="534"/>
      <c r="AH11" s="534"/>
      <c r="AI11" s="534"/>
      <c r="AJ11" s="534"/>
      <c r="AK11" s="534"/>
      <c r="AL11" s="534"/>
      <c r="AM11" s="534"/>
      <c r="AN11" s="534"/>
      <c r="AO11" s="534"/>
      <c r="AP11" s="534"/>
      <c r="AQ11" s="534"/>
      <c r="AR11" s="534"/>
      <c r="AS11" s="534"/>
      <c r="AT11" s="534"/>
      <c r="AU11" s="534"/>
      <c r="AV11" s="534"/>
      <c r="AW11" s="534"/>
      <c r="AX11" s="534"/>
      <c r="AY11" s="534"/>
      <c r="AZ11" s="534"/>
      <c r="BA11" s="534"/>
      <c r="BB11" s="534"/>
      <c r="BC11" s="534"/>
      <c r="BD11" s="534"/>
      <c r="BE11" s="534"/>
      <c r="BF11" s="534"/>
      <c r="BG11" s="534"/>
    </row>
    <row r="12" spans="1:59" ht="15.75" customHeight="1">
      <c r="A12" s="85">
        <v>1068</v>
      </c>
      <c r="B12" s="311">
        <v>1388.3880952380953</v>
      </c>
      <c r="C12" s="88">
        <v>1100.2369047619047</v>
      </c>
      <c r="D12" s="88">
        <v>288.15119047619049</v>
      </c>
      <c r="E12" s="88">
        <v>211.87738095238095</v>
      </c>
      <c r="F12" s="307" t="s">
        <v>31</v>
      </c>
      <c r="G12" s="88">
        <v>1600.2654761904762</v>
      </c>
      <c r="H12" s="307" t="s">
        <v>31</v>
      </c>
      <c r="I12" s="307" t="s">
        <v>31</v>
      </c>
      <c r="J12" s="308">
        <v>149.57857142857142</v>
      </c>
      <c r="K12" s="308">
        <v>1450.6869047619048</v>
      </c>
      <c r="L12" s="28"/>
      <c r="M12" s="309">
        <v>1068</v>
      </c>
      <c r="N12" s="308">
        <v>1450.6869047619048</v>
      </c>
      <c r="O12" s="308">
        <v>659.94761904761901</v>
      </c>
      <c r="P12" s="308">
        <v>292.09285714285716</v>
      </c>
      <c r="Q12" s="308">
        <v>45.866666666666667</v>
      </c>
      <c r="R12" s="308">
        <v>93.473809523809521</v>
      </c>
      <c r="S12" s="308">
        <v>350.96190476190475</v>
      </c>
      <c r="T12" s="308">
        <v>8.3440476190477124</v>
      </c>
      <c r="V12" s="1116"/>
      <c r="W12" s="1116"/>
      <c r="X12" s="1116"/>
      <c r="Y12" s="1116"/>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4"/>
      <c r="AY12" s="534"/>
      <c r="AZ12" s="534"/>
      <c r="BA12" s="534"/>
      <c r="BB12" s="534"/>
      <c r="BC12" s="534"/>
      <c r="BD12" s="534"/>
      <c r="BE12" s="534"/>
      <c r="BF12" s="534"/>
      <c r="BG12" s="534"/>
    </row>
    <row r="13" spans="1:59" ht="15.75" customHeight="1">
      <c r="A13" s="85">
        <v>1969</v>
      </c>
      <c r="B13" s="311">
        <v>1672.7511904761905</v>
      </c>
      <c r="C13" s="88">
        <v>1349.125</v>
      </c>
      <c r="D13" s="88">
        <v>323.62619047619052</v>
      </c>
      <c r="E13" s="88">
        <v>239.26428571428571</v>
      </c>
      <c r="F13" s="307" t="s">
        <v>31</v>
      </c>
      <c r="G13" s="88">
        <v>1912.0154761904762</v>
      </c>
      <c r="H13" s="307" t="s">
        <v>31</v>
      </c>
      <c r="I13" s="307" t="s">
        <v>31</v>
      </c>
      <c r="J13" s="308">
        <v>181.87976190476189</v>
      </c>
      <c r="K13" s="308">
        <v>1730.1357142857144</v>
      </c>
      <c r="L13" s="28"/>
      <c r="M13" s="309">
        <v>1969</v>
      </c>
      <c r="N13" s="308">
        <v>1730.1357142857144</v>
      </c>
      <c r="O13" s="308">
        <v>789.4083333333333</v>
      </c>
      <c r="P13" s="308">
        <v>325.6738095238095</v>
      </c>
      <c r="Q13" s="308">
        <v>53.596428571428568</v>
      </c>
      <c r="R13" s="308">
        <v>102.48333333333333</v>
      </c>
      <c r="S13" s="308">
        <v>449.70833333333331</v>
      </c>
      <c r="T13" s="308">
        <v>9.2654761904761909</v>
      </c>
      <c r="V13" s="1116"/>
      <c r="W13" s="1116"/>
      <c r="X13" s="1116"/>
      <c r="Y13" s="1116"/>
      <c r="Z13" s="534"/>
      <c r="AA13" s="534"/>
      <c r="AB13" s="534"/>
      <c r="AC13" s="534"/>
      <c r="AD13" s="534"/>
      <c r="AE13" s="534"/>
      <c r="AF13" s="534"/>
      <c r="AG13" s="534"/>
      <c r="AH13" s="534"/>
      <c r="AI13" s="534"/>
      <c r="AJ13" s="534"/>
      <c r="AK13" s="534"/>
      <c r="AL13" s="534"/>
      <c r="AM13" s="534"/>
      <c r="AN13" s="534"/>
      <c r="AO13" s="534"/>
      <c r="AP13" s="534"/>
      <c r="AQ13" s="534"/>
      <c r="AR13" s="534"/>
      <c r="AS13" s="534"/>
      <c r="AT13" s="534"/>
      <c r="AU13" s="534"/>
      <c r="AV13" s="534"/>
      <c r="AW13" s="534"/>
      <c r="AX13" s="534"/>
      <c r="AY13" s="534"/>
      <c r="AZ13" s="534"/>
      <c r="BA13" s="534"/>
      <c r="BB13" s="534"/>
      <c r="BC13" s="534"/>
      <c r="BD13" s="534"/>
      <c r="BE13" s="534"/>
      <c r="BF13" s="534"/>
      <c r="BG13" s="534"/>
    </row>
    <row r="14" spans="1:59" ht="15.75" customHeight="1">
      <c r="A14" s="85">
        <v>1970</v>
      </c>
      <c r="B14" s="311">
        <v>1924</v>
      </c>
      <c r="C14" s="88">
        <v>1586</v>
      </c>
      <c r="D14" s="88">
        <v>338</v>
      </c>
      <c r="E14" s="88">
        <v>241</v>
      </c>
      <c r="F14" s="307" t="s">
        <v>31</v>
      </c>
      <c r="G14" s="88">
        <v>2165</v>
      </c>
      <c r="H14" s="307" t="s">
        <v>31</v>
      </c>
      <c r="I14" s="307" t="s">
        <v>31</v>
      </c>
      <c r="J14" s="308">
        <v>163.45119047619048</v>
      </c>
      <c r="K14" s="308">
        <v>1928</v>
      </c>
      <c r="L14" s="308"/>
      <c r="M14" s="309">
        <v>1970</v>
      </c>
      <c r="N14" s="308">
        <v>1928</v>
      </c>
      <c r="O14" s="308">
        <v>906</v>
      </c>
      <c r="P14" s="308">
        <v>371</v>
      </c>
      <c r="Q14" s="307" t="s">
        <v>31</v>
      </c>
      <c r="R14" s="308">
        <v>109</v>
      </c>
      <c r="S14" s="308">
        <v>542</v>
      </c>
      <c r="T14" s="308">
        <v>74</v>
      </c>
      <c r="V14" s="1116"/>
      <c r="W14" s="1116"/>
      <c r="X14" s="1116"/>
      <c r="Y14" s="1116"/>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4"/>
      <c r="AY14" s="534"/>
      <c r="AZ14" s="534"/>
      <c r="BA14" s="534"/>
      <c r="BB14" s="534"/>
      <c r="BC14" s="534"/>
      <c r="BD14" s="534"/>
      <c r="BE14" s="534"/>
      <c r="BF14" s="534"/>
      <c r="BG14" s="534"/>
    </row>
    <row r="15" spans="1:59" ht="15.75" customHeight="1">
      <c r="A15" s="85">
        <v>1971</v>
      </c>
      <c r="B15" s="311">
        <v>2011.8880952380953</v>
      </c>
      <c r="C15" s="88">
        <v>1686.4190476190477</v>
      </c>
      <c r="D15" s="88">
        <v>325.46904761904761</v>
      </c>
      <c r="E15" s="88">
        <v>331.1</v>
      </c>
      <c r="F15" s="307" t="s">
        <v>31</v>
      </c>
      <c r="G15" s="88">
        <v>2342.9880952380954</v>
      </c>
      <c r="H15" s="307" t="s">
        <v>31</v>
      </c>
      <c r="I15" s="307" t="s">
        <v>31</v>
      </c>
      <c r="J15" s="308">
        <v>164.0654761904762</v>
      </c>
      <c r="K15" s="308">
        <v>2178.9226190476193</v>
      </c>
      <c r="L15" s="308"/>
      <c r="M15" s="309">
        <v>1971</v>
      </c>
      <c r="N15" s="308">
        <v>2178.9226190476193</v>
      </c>
      <c r="O15" s="308">
        <v>957.62023809523805</v>
      </c>
      <c r="P15" s="308">
        <v>392.52857142857141</v>
      </c>
      <c r="Q15" s="308">
        <v>66.342857142857142</v>
      </c>
      <c r="R15" s="308">
        <v>112.92619047619047</v>
      </c>
      <c r="S15" s="308">
        <v>639.21547619047624</v>
      </c>
      <c r="T15" s="308">
        <v>10.289285714285715</v>
      </c>
      <c r="V15" s="1116"/>
      <c r="W15" s="1116"/>
      <c r="X15" s="1116"/>
      <c r="Y15" s="1116"/>
      <c r="Z15" s="534"/>
      <c r="AA15" s="534"/>
      <c r="AB15" s="534"/>
      <c r="AC15" s="534"/>
      <c r="AD15" s="534"/>
      <c r="AE15" s="534"/>
      <c r="AF15" s="534"/>
      <c r="AG15" s="534"/>
      <c r="AH15" s="534"/>
      <c r="AI15" s="534"/>
      <c r="AJ15" s="534"/>
      <c r="AK15" s="534"/>
      <c r="AL15" s="534"/>
      <c r="AM15" s="534"/>
      <c r="AN15" s="534"/>
      <c r="AO15" s="534"/>
      <c r="AP15" s="534"/>
      <c r="AQ15" s="534"/>
      <c r="AR15" s="534"/>
      <c r="AS15" s="534"/>
      <c r="AT15" s="534"/>
      <c r="AU15" s="534"/>
      <c r="AV15" s="534"/>
      <c r="AW15" s="534"/>
      <c r="AX15" s="534"/>
      <c r="AY15" s="534"/>
      <c r="AZ15" s="534"/>
      <c r="BA15" s="534"/>
      <c r="BB15" s="534"/>
      <c r="BC15" s="534"/>
      <c r="BD15" s="534"/>
      <c r="BE15" s="534"/>
      <c r="BF15" s="534"/>
      <c r="BG15" s="534"/>
    </row>
    <row r="16" spans="1:59" ht="15.75" customHeight="1">
      <c r="A16" s="85">
        <v>1972</v>
      </c>
      <c r="B16" s="311">
        <v>2198.1999999999998</v>
      </c>
      <c r="C16" s="88">
        <v>1950.4</v>
      </c>
      <c r="D16" s="88">
        <v>247.8</v>
      </c>
      <c r="E16" s="88">
        <v>587.29999999999995</v>
      </c>
      <c r="F16" s="307" t="s">
        <v>31</v>
      </c>
      <c r="G16" s="88">
        <v>2785.5</v>
      </c>
      <c r="H16" s="307" t="s">
        <v>31</v>
      </c>
      <c r="I16" s="307" t="s">
        <v>31</v>
      </c>
      <c r="J16" s="308">
        <v>198.1</v>
      </c>
      <c r="K16" s="308">
        <v>2587.4</v>
      </c>
      <c r="L16" s="308"/>
      <c r="M16" s="309">
        <v>1972</v>
      </c>
      <c r="N16" s="308">
        <v>2587.4</v>
      </c>
      <c r="O16" s="308">
        <v>1122.5999999999999</v>
      </c>
      <c r="P16" s="308">
        <v>443.8</v>
      </c>
      <c r="Q16" s="308">
        <v>81.5</v>
      </c>
      <c r="R16" s="308">
        <v>135.69999999999999</v>
      </c>
      <c r="S16" s="308">
        <v>781.5</v>
      </c>
      <c r="T16" s="308">
        <v>22.2</v>
      </c>
      <c r="V16" s="1116"/>
      <c r="W16" s="1116"/>
      <c r="X16" s="1116"/>
      <c r="Y16" s="1116"/>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4"/>
      <c r="AY16" s="534"/>
      <c r="AZ16" s="534"/>
      <c r="BA16" s="534"/>
      <c r="BB16" s="534"/>
      <c r="BC16" s="534"/>
      <c r="BD16" s="534"/>
      <c r="BE16" s="534"/>
      <c r="BF16" s="534"/>
      <c r="BG16" s="534"/>
    </row>
    <row r="17" spans="1:59" ht="15.75" customHeight="1">
      <c r="A17" s="85">
        <v>1973</v>
      </c>
      <c r="B17" s="311">
        <v>2313.5970000000002</v>
      </c>
      <c r="C17" s="88">
        <v>2087.4070000000002</v>
      </c>
      <c r="D17" s="88">
        <v>226.19</v>
      </c>
      <c r="E17" s="88">
        <v>1191.1880000000001</v>
      </c>
      <c r="F17" s="88">
        <v>11.209</v>
      </c>
      <c r="G17" s="88">
        <v>3515.9940000000001</v>
      </c>
      <c r="H17" s="88">
        <v>7.5369999999999999</v>
      </c>
      <c r="I17" s="308">
        <v>247.32300000000001</v>
      </c>
      <c r="J17" s="308">
        <v>140.18200000000002</v>
      </c>
      <c r="K17" s="308">
        <v>3120.9520000000002</v>
      </c>
      <c r="L17" s="308"/>
      <c r="M17" s="309">
        <v>1973</v>
      </c>
      <c r="N17" s="308">
        <v>3120.9520000000002</v>
      </c>
      <c r="O17" s="308">
        <v>1329.4490000000001</v>
      </c>
      <c r="P17" s="308">
        <v>526.27700000000004</v>
      </c>
      <c r="Q17" s="308">
        <v>111.175</v>
      </c>
      <c r="R17" s="308">
        <v>150.655</v>
      </c>
      <c r="S17" s="308">
        <v>996.07</v>
      </c>
      <c r="T17" s="308">
        <v>7.3759999999999994</v>
      </c>
      <c r="V17" s="1116"/>
      <c r="W17" s="1116"/>
      <c r="X17" s="1116"/>
      <c r="Y17" s="1116"/>
      <c r="Z17" s="534"/>
      <c r="AA17" s="534"/>
      <c r="AB17" s="534"/>
      <c r="AC17" s="534"/>
      <c r="AD17" s="534"/>
      <c r="AE17" s="534"/>
      <c r="AF17" s="534"/>
      <c r="AG17" s="534"/>
      <c r="AH17" s="534"/>
      <c r="AI17" s="534"/>
      <c r="AJ17" s="534"/>
      <c r="AK17" s="534"/>
      <c r="AL17" s="534"/>
      <c r="AM17" s="534"/>
      <c r="AN17" s="534"/>
      <c r="AO17" s="534"/>
      <c r="AP17" s="534"/>
      <c r="AQ17" s="534"/>
      <c r="AR17" s="534"/>
      <c r="AS17" s="534"/>
      <c r="AT17" s="534"/>
      <c r="AU17" s="534"/>
      <c r="AV17" s="534"/>
      <c r="AW17" s="534"/>
      <c r="AX17" s="534"/>
      <c r="AY17" s="534"/>
      <c r="AZ17" s="534"/>
      <c r="BA17" s="534"/>
      <c r="BB17" s="534"/>
      <c r="BC17" s="534"/>
      <c r="BD17" s="534"/>
      <c r="BE17" s="534"/>
      <c r="BF17" s="534"/>
      <c r="BG17" s="534"/>
    </row>
    <row r="18" spans="1:59" ht="15.75" customHeight="1">
      <c r="A18" s="85">
        <v>1974</v>
      </c>
      <c r="B18" s="311">
        <v>1329.6010000000001</v>
      </c>
      <c r="C18" s="88">
        <v>1171.796</v>
      </c>
      <c r="D18" s="88">
        <v>157.80500000000001</v>
      </c>
      <c r="E18" s="88">
        <v>2596.7190000000001</v>
      </c>
      <c r="F18" s="88">
        <v>167.31800000000001</v>
      </c>
      <c r="G18" s="88">
        <v>4093.6380000000004</v>
      </c>
      <c r="H18" s="88">
        <v>9.5180000000000007</v>
      </c>
      <c r="I18" s="308">
        <v>223.76499999999999</v>
      </c>
      <c r="J18" s="308">
        <v>213.18200000000002</v>
      </c>
      <c r="K18" s="308">
        <v>3647.1730000000007</v>
      </c>
      <c r="L18" s="308"/>
      <c r="M18" s="309">
        <v>1974</v>
      </c>
      <c r="N18" s="308">
        <v>3647.1730000000007</v>
      </c>
      <c r="O18" s="308">
        <v>1493.873</v>
      </c>
      <c r="P18" s="308">
        <v>555.101</v>
      </c>
      <c r="Q18" s="308">
        <v>125.374</v>
      </c>
      <c r="R18" s="308">
        <v>162.73599999999999</v>
      </c>
      <c r="S18" s="308">
        <v>1285.259</v>
      </c>
      <c r="T18" s="308">
        <v>24.83</v>
      </c>
      <c r="V18" s="1116"/>
      <c r="W18" s="1116"/>
      <c r="X18" s="1116"/>
      <c r="Y18" s="1116"/>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4"/>
      <c r="AY18" s="534"/>
      <c r="AZ18" s="534"/>
      <c r="BA18" s="534"/>
      <c r="BB18" s="534"/>
      <c r="BC18" s="534"/>
      <c r="BD18" s="534"/>
      <c r="BE18" s="534"/>
      <c r="BF18" s="534"/>
      <c r="BG18" s="534"/>
    </row>
    <row r="19" spans="1:59" ht="15.75" customHeight="1">
      <c r="A19" s="85">
        <v>1975</v>
      </c>
      <c r="B19" s="311">
        <v>1036</v>
      </c>
      <c r="C19" s="88">
        <v>946</v>
      </c>
      <c r="D19" s="88">
        <v>90</v>
      </c>
      <c r="E19" s="88">
        <v>3281</v>
      </c>
      <c r="F19" s="88">
        <v>250</v>
      </c>
      <c r="G19" s="88">
        <v>4567.3360000000002</v>
      </c>
      <c r="H19" s="88">
        <v>10</v>
      </c>
      <c r="I19" s="308">
        <v>274</v>
      </c>
      <c r="J19" s="308">
        <v>94</v>
      </c>
      <c r="K19" s="308">
        <v>4189</v>
      </c>
      <c r="L19" s="308"/>
      <c r="M19" s="309">
        <v>1975</v>
      </c>
      <c r="N19" s="308">
        <v>4189</v>
      </c>
      <c r="O19" s="308">
        <v>1497</v>
      </c>
      <c r="P19" s="308">
        <v>618</v>
      </c>
      <c r="Q19" s="308">
        <v>170</v>
      </c>
      <c r="R19" s="308">
        <v>202</v>
      </c>
      <c r="S19" s="308">
        <v>1687</v>
      </c>
      <c r="T19" s="308">
        <v>15</v>
      </c>
      <c r="V19" s="1116"/>
      <c r="W19" s="1116"/>
      <c r="X19" s="1116"/>
      <c r="Y19" s="1116"/>
      <c r="Z19" s="534"/>
      <c r="AA19" s="534"/>
      <c r="AB19" s="534"/>
      <c r="AC19" s="534"/>
      <c r="AD19" s="534"/>
      <c r="AE19" s="534"/>
      <c r="AF19" s="534"/>
      <c r="AG19" s="534"/>
      <c r="AH19" s="534"/>
      <c r="AI19" s="534"/>
      <c r="AJ19" s="534"/>
      <c r="AK19" s="534"/>
      <c r="AL19" s="534"/>
      <c r="AM19" s="534"/>
      <c r="AN19" s="534"/>
      <c r="AO19" s="534"/>
      <c r="AP19" s="534"/>
      <c r="AQ19" s="534"/>
      <c r="AR19" s="534"/>
      <c r="AS19" s="534"/>
      <c r="AT19" s="534"/>
      <c r="AU19" s="534"/>
      <c r="AV19" s="534"/>
      <c r="AW19" s="534"/>
      <c r="AX19" s="534"/>
      <c r="AY19" s="534"/>
      <c r="AZ19" s="534"/>
      <c r="BA19" s="534"/>
      <c r="BB19" s="534"/>
      <c r="BC19" s="534"/>
      <c r="BD19" s="534"/>
      <c r="BE19" s="534"/>
      <c r="BF19" s="534"/>
      <c r="BG19" s="534"/>
    </row>
    <row r="20" spans="1:59" ht="15.75" customHeight="1">
      <c r="A20" s="85">
        <v>1976</v>
      </c>
      <c r="B20" s="311">
        <v>1236.114</v>
      </c>
      <c r="C20" s="88">
        <v>1187.6130000000001</v>
      </c>
      <c r="D20" s="88">
        <v>48.501000000000005</v>
      </c>
      <c r="E20" s="88">
        <v>3818.1529999999998</v>
      </c>
      <c r="F20" s="88">
        <v>325.94600000000003</v>
      </c>
      <c r="G20" s="88">
        <v>5380.2129999999997</v>
      </c>
      <c r="H20" s="88">
        <v>11.872</v>
      </c>
      <c r="I20" s="308">
        <v>438.95800000000003</v>
      </c>
      <c r="J20" s="308">
        <v>216.36500000000001</v>
      </c>
      <c r="K20" s="308">
        <v>4713.018</v>
      </c>
      <c r="L20" s="308"/>
      <c r="M20" s="309">
        <v>1976</v>
      </c>
      <c r="N20" s="308">
        <v>4713.018</v>
      </c>
      <c r="O20" s="308">
        <v>1757.105</v>
      </c>
      <c r="P20" s="308">
        <v>667.779</v>
      </c>
      <c r="Q20" s="308">
        <v>201.297</v>
      </c>
      <c r="R20" s="308">
        <v>235.23</v>
      </c>
      <c r="S20" s="308">
        <v>1778.3240000000001</v>
      </c>
      <c r="T20" s="308">
        <v>73.283000000000001</v>
      </c>
      <c r="V20" s="1116"/>
      <c r="W20" s="1116"/>
      <c r="X20" s="1116"/>
      <c r="Y20" s="1116"/>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4"/>
      <c r="AY20" s="534"/>
      <c r="AZ20" s="534"/>
      <c r="BA20" s="534"/>
      <c r="BB20" s="534"/>
      <c r="BC20" s="534"/>
      <c r="BD20" s="534"/>
      <c r="BE20" s="534"/>
      <c r="BF20" s="534"/>
      <c r="BG20" s="534"/>
    </row>
    <row r="21" spans="1:59" ht="15.75" customHeight="1">
      <c r="A21" s="85">
        <v>1977</v>
      </c>
      <c r="B21" s="311">
        <v>1187.3969999999999</v>
      </c>
      <c r="C21" s="88">
        <v>1161.5409999999999</v>
      </c>
      <c r="D21" s="88">
        <v>25.855999999999998</v>
      </c>
      <c r="E21" s="88">
        <v>4356.4359999999997</v>
      </c>
      <c r="F21" s="88">
        <v>257.15800000000002</v>
      </c>
      <c r="G21" s="88">
        <v>5800.991</v>
      </c>
      <c r="H21" s="88">
        <v>13.743</v>
      </c>
      <c r="I21" s="308">
        <v>324.66800000000001</v>
      </c>
      <c r="J21" s="308">
        <v>442.197</v>
      </c>
      <c r="K21" s="308">
        <v>5020.3829999999998</v>
      </c>
      <c r="L21" s="308"/>
      <c r="M21" s="309">
        <v>1977</v>
      </c>
      <c r="N21" s="308">
        <v>5020.3829999999998</v>
      </c>
      <c r="O21" s="308">
        <v>1880.085</v>
      </c>
      <c r="P21" s="308">
        <v>678.33199999999999</v>
      </c>
      <c r="Q21" s="308">
        <v>195.214</v>
      </c>
      <c r="R21" s="308">
        <v>216.08600000000001</v>
      </c>
      <c r="S21" s="308">
        <v>2036.914</v>
      </c>
      <c r="T21" s="308">
        <v>13.752000000000001</v>
      </c>
      <c r="V21" s="1116"/>
      <c r="W21" s="1116"/>
      <c r="X21" s="1116"/>
      <c r="Y21" s="1116"/>
      <c r="Z21" s="534"/>
      <c r="AA21" s="534"/>
      <c r="AB21" s="534"/>
      <c r="AC21" s="534"/>
      <c r="AD21" s="534"/>
      <c r="AE21" s="534"/>
      <c r="AF21" s="534"/>
      <c r="AG21" s="534"/>
      <c r="AH21" s="534"/>
      <c r="AI21" s="534"/>
      <c r="AJ21" s="534"/>
      <c r="AK21" s="534"/>
      <c r="AL21" s="534"/>
      <c r="AM21" s="534"/>
      <c r="AN21" s="534"/>
      <c r="AO21" s="534"/>
      <c r="AP21" s="534"/>
      <c r="AQ21" s="534"/>
      <c r="AR21" s="534"/>
      <c r="AS21" s="534"/>
      <c r="AT21" s="534"/>
      <c r="AU21" s="534"/>
      <c r="AV21" s="534"/>
      <c r="AW21" s="534"/>
      <c r="AX21" s="534"/>
      <c r="AY21" s="534"/>
      <c r="AZ21" s="534"/>
      <c r="BA21" s="534"/>
      <c r="BB21" s="534"/>
      <c r="BC21" s="534"/>
      <c r="BD21" s="534"/>
      <c r="BE21" s="534"/>
      <c r="BF21" s="534"/>
      <c r="BG21" s="534"/>
    </row>
    <row r="22" spans="1:59" ht="15.75" customHeight="1">
      <c r="A22" s="85">
        <v>1978</v>
      </c>
      <c r="B22" s="311">
        <v>1036.0350000000001</v>
      </c>
      <c r="C22" s="88">
        <v>1013.728</v>
      </c>
      <c r="D22" s="88">
        <v>22.306999999999999</v>
      </c>
      <c r="E22" s="88">
        <v>4885.049</v>
      </c>
      <c r="F22" s="88">
        <v>326.31799999999998</v>
      </c>
      <c r="G22" s="88">
        <v>6247.402</v>
      </c>
      <c r="H22" s="88">
        <v>15.823</v>
      </c>
      <c r="I22" s="308">
        <v>348.03899999999999</v>
      </c>
      <c r="J22" s="308">
        <v>203.83</v>
      </c>
      <c r="K22" s="308">
        <v>5679.71</v>
      </c>
      <c r="L22" s="308"/>
      <c r="M22" s="309">
        <v>1978</v>
      </c>
      <c r="N22" s="308">
        <v>5679.71</v>
      </c>
      <c r="O22" s="308">
        <v>2110.5219999999999</v>
      </c>
      <c r="P22" s="308">
        <v>917.01400000000001</v>
      </c>
      <c r="Q22" s="308">
        <v>232.13399999999999</v>
      </c>
      <c r="R22" s="308">
        <v>253.80699999999999</v>
      </c>
      <c r="S22" s="308">
        <v>2132.2740000000003</v>
      </c>
      <c r="T22" s="308">
        <v>33.959000000000003</v>
      </c>
      <c r="V22" s="1116"/>
      <c r="W22" s="1116"/>
      <c r="X22" s="1116"/>
      <c r="Y22" s="1116"/>
      <c r="Z22" s="534"/>
      <c r="AA22" s="534"/>
      <c r="AB22" s="534"/>
      <c r="AC22" s="534"/>
      <c r="AD22" s="534"/>
      <c r="AE22" s="534"/>
      <c r="AF22" s="534"/>
      <c r="AG22" s="534"/>
      <c r="AH22" s="534"/>
      <c r="AI22" s="534"/>
      <c r="AJ22" s="534"/>
      <c r="AK22" s="534"/>
      <c r="AL22" s="534"/>
      <c r="AM22" s="534"/>
      <c r="AN22" s="534"/>
      <c r="AO22" s="534"/>
      <c r="AP22" s="534"/>
      <c r="AQ22" s="534"/>
      <c r="AR22" s="534"/>
      <c r="AS22" s="534"/>
      <c r="AT22" s="534"/>
      <c r="AU22" s="534"/>
      <c r="AV22" s="534"/>
      <c r="AW22" s="534"/>
      <c r="AX22" s="534"/>
      <c r="AY22" s="534"/>
      <c r="AZ22" s="534"/>
      <c r="BA22" s="534"/>
      <c r="BB22" s="534"/>
      <c r="BC22" s="534"/>
      <c r="BD22" s="534"/>
      <c r="BE22" s="534"/>
      <c r="BF22" s="534"/>
      <c r="BG22" s="534"/>
    </row>
    <row r="23" spans="1:59" ht="15.75" customHeight="1">
      <c r="A23" s="85">
        <v>1979</v>
      </c>
      <c r="B23" s="311">
        <v>852.774</v>
      </c>
      <c r="C23" s="88">
        <v>834.79</v>
      </c>
      <c r="D23" s="88">
        <v>17.983999999999998</v>
      </c>
      <c r="E23" s="88">
        <v>5489.6909999999998</v>
      </c>
      <c r="F23" s="88">
        <v>371.11500000000001</v>
      </c>
      <c r="G23" s="88">
        <v>6713.58</v>
      </c>
      <c r="H23" s="88">
        <v>15.323</v>
      </c>
      <c r="I23" s="308">
        <v>422.83800000000002</v>
      </c>
      <c r="J23" s="308">
        <v>158.54300000000001</v>
      </c>
      <c r="K23" s="308">
        <v>6116.8760000000002</v>
      </c>
      <c r="L23" s="308"/>
      <c r="M23" s="309">
        <v>1979</v>
      </c>
      <c r="N23" s="308">
        <v>6116.8760000000002</v>
      </c>
      <c r="O23" s="308">
        <v>2207.4009999999998</v>
      </c>
      <c r="P23" s="308">
        <v>996.99599999999998</v>
      </c>
      <c r="Q23" s="308">
        <v>254.99799999999999</v>
      </c>
      <c r="R23" s="308">
        <v>295.36599999999999</v>
      </c>
      <c r="S23" s="308">
        <v>2324.0759999999996</v>
      </c>
      <c r="T23" s="308">
        <v>38.039000000000001</v>
      </c>
      <c r="V23" s="1116"/>
      <c r="W23" s="1116"/>
      <c r="X23" s="1116"/>
      <c r="Y23" s="1116"/>
      <c r="Z23" s="534"/>
      <c r="AA23" s="534"/>
      <c r="AB23" s="534"/>
      <c r="AC23" s="534"/>
      <c r="AD23" s="534"/>
      <c r="AE23" s="534"/>
      <c r="AF23" s="534"/>
      <c r="AG23" s="534"/>
      <c r="AH23" s="534"/>
      <c r="AI23" s="534"/>
      <c r="AJ23" s="534"/>
      <c r="AK23" s="534"/>
      <c r="AL23" s="534"/>
      <c r="AM23" s="534"/>
      <c r="AN23" s="534"/>
      <c r="AO23" s="534"/>
      <c r="AP23" s="534"/>
      <c r="AQ23" s="534"/>
      <c r="AR23" s="534"/>
      <c r="AS23" s="534"/>
      <c r="AT23" s="534"/>
      <c r="AU23" s="534"/>
      <c r="AV23" s="534"/>
      <c r="AW23" s="534"/>
      <c r="AX23" s="534"/>
      <c r="AY23" s="534"/>
      <c r="AZ23" s="534"/>
      <c r="BA23" s="534"/>
      <c r="BB23" s="534"/>
      <c r="BC23" s="534"/>
      <c r="BD23" s="534"/>
      <c r="BE23" s="534"/>
      <c r="BF23" s="534"/>
      <c r="BG23" s="534"/>
    </row>
    <row r="24" spans="1:59" ht="15.75" customHeight="1">
      <c r="A24" s="99" t="s">
        <v>160</v>
      </c>
      <c r="B24" s="311"/>
      <c r="C24" s="88"/>
      <c r="D24" s="88"/>
      <c r="E24" s="88"/>
      <c r="F24" s="327"/>
      <c r="G24" s="88"/>
      <c r="H24" s="307"/>
      <c r="I24" s="307"/>
      <c r="J24" s="308"/>
      <c r="K24" s="308"/>
      <c r="L24" s="28"/>
      <c r="M24" s="99" t="s">
        <v>160</v>
      </c>
      <c r="N24" s="308"/>
      <c r="O24" s="308"/>
      <c r="P24" s="308"/>
      <c r="Q24" s="308"/>
      <c r="R24" s="308"/>
      <c r="S24" s="308"/>
      <c r="T24" s="308"/>
      <c r="V24" s="964"/>
      <c r="W24" s="964"/>
      <c r="X24" s="964"/>
      <c r="Y24" s="964"/>
      <c r="Z24" s="534"/>
      <c r="AA24" s="534"/>
      <c r="AB24" s="534"/>
      <c r="AC24" s="534"/>
      <c r="AD24" s="534"/>
      <c r="AE24" s="534"/>
      <c r="AF24" s="534"/>
      <c r="AG24" s="534"/>
      <c r="AH24" s="534"/>
      <c r="AI24" s="534"/>
      <c r="AJ24" s="534"/>
      <c r="AK24" s="534"/>
      <c r="AL24" s="534"/>
      <c r="AM24" s="534"/>
      <c r="AN24" s="534"/>
      <c r="AO24" s="534"/>
      <c r="AP24" s="534"/>
      <c r="AQ24" s="534"/>
      <c r="AR24" s="534"/>
      <c r="AS24" s="534"/>
      <c r="AT24" s="534"/>
      <c r="AU24" s="534"/>
      <c r="AV24" s="534"/>
      <c r="AW24" s="534"/>
      <c r="AX24" s="534"/>
      <c r="AY24" s="534"/>
      <c r="AZ24" s="534"/>
      <c r="BA24" s="534"/>
      <c r="BB24" s="534"/>
      <c r="BC24" s="534"/>
      <c r="BD24" s="534"/>
      <c r="BE24" s="534"/>
      <c r="BF24" s="534"/>
      <c r="BG24" s="534"/>
    </row>
    <row r="25" spans="1:59" ht="15.75" customHeight="1">
      <c r="A25" s="105" t="s">
        <v>364</v>
      </c>
      <c r="B25" s="88"/>
      <c r="C25" s="88"/>
      <c r="D25" s="88"/>
      <c r="E25" s="88"/>
      <c r="F25" s="327"/>
      <c r="G25" s="88"/>
      <c r="H25" s="307"/>
      <c r="I25" s="307"/>
      <c r="J25" s="308"/>
      <c r="K25" s="308"/>
      <c r="L25" s="28"/>
      <c r="M25" s="105" t="s">
        <v>554</v>
      </c>
      <c r="N25" s="308"/>
      <c r="O25" s="308"/>
      <c r="P25" s="308"/>
      <c r="Q25" s="308"/>
      <c r="R25" s="308"/>
      <c r="S25" s="308"/>
      <c r="T25" s="308"/>
      <c r="V25" s="964"/>
      <c r="W25" s="964"/>
      <c r="X25" s="964"/>
      <c r="Y25" s="964"/>
      <c r="Z25" s="534"/>
      <c r="AA25" s="534"/>
      <c r="AB25" s="534"/>
      <c r="AC25" s="534"/>
      <c r="AD25" s="534"/>
      <c r="AE25" s="534"/>
      <c r="AF25" s="534"/>
      <c r="AG25" s="534"/>
      <c r="AH25" s="534"/>
      <c r="AI25" s="534"/>
      <c r="AJ25" s="534"/>
      <c r="AK25" s="534"/>
      <c r="AL25" s="534"/>
      <c r="AM25" s="534"/>
      <c r="AN25" s="534"/>
      <c r="AO25" s="534"/>
      <c r="AP25" s="534"/>
      <c r="AQ25" s="534"/>
      <c r="AR25" s="534"/>
      <c r="AS25" s="534"/>
      <c r="AT25" s="534"/>
      <c r="AU25" s="534"/>
      <c r="AV25" s="534"/>
      <c r="AW25" s="534"/>
      <c r="AX25" s="534"/>
      <c r="AY25" s="534"/>
      <c r="AZ25" s="534"/>
      <c r="BA25" s="534"/>
      <c r="BB25" s="534"/>
      <c r="BC25" s="534"/>
      <c r="BD25" s="534"/>
      <c r="BE25" s="534"/>
      <c r="BF25" s="534"/>
      <c r="BG25" s="534"/>
    </row>
    <row r="26" spans="1:59" ht="15.75" customHeight="1">
      <c r="A26" s="105" t="s">
        <v>365</v>
      </c>
      <c r="B26" s="88"/>
      <c r="C26" s="88"/>
      <c r="D26" s="88"/>
      <c r="E26" s="88"/>
      <c r="F26" s="327"/>
      <c r="G26" s="88"/>
      <c r="H26" s="307"/>
      <c r="J26" s="308"/>
      <c r="K26" s="308"/>
      <c r="L26" s="28"/>
      <c r="M26" s="105" t="s">
        <v>552</v>
      </c>
      <c r="N26" s="308"/>
      <c r="O26" s="308"/>
      <c r="P26" s="308"/>
      <c r="Q26" s="308"/>
      <c r="R26" s="308"/>
      <c r="S26" s="308"/>
      <c r="T26" s="308"/>
      <c r="V26" s="964"/>
      <c r="W26" s="964"/>
      <c r="X26" s="964"/>
      <c r="Y26" s="964"/>
      <c r="Z26" s="534"/>
      <c r="AA26" s="534"/>
      <c r="AB26" s="534"/>
      <c r="AC26" s="534"/>
      <c r="AD26" s="534"/>
      <c r="AE26" s="534"/>
      <c r="AF26" s="534"/>
      <c r="AG26" s="534"/>
      <c r="AH26" s="534"/>
      <c r="AI26" s="534"/>
      <c r="AJ26" s="534"/>
      <c r="AK26" s="534"/>
      <c r="AL26" s="534"/>
      <c r="AM26" s="534"/>
      <c r="AN26" s="534"/>
      <c r="AO26" s="534"/>
      <c r="AP26" s="534"/>
      <c r="AQ26" s="534"/>
      <c r="AR26" s="534"/>
      <c r="AS26" s="534"/>
      <c r="AT26" s="534"/>
      <c r="AU26" s="534"/>
      <c r="AV26" s="534"/>
      <c r="AW26" s="534"/>
      <c r="AX26" s="534"/>
      <c r="AY26" s="534"/>
      <c r="AZ26" s="534"/>
      <c r="BA26" s="534"/>
      <c r="BB26" s="534"/>
      <c r="BC26" s="534"/>
      <c r="BD26" s="534"/>
      <c r="BE26" s="534"/>
      <c r="BF26" s="534"/>
      <c r="BG26" s="534"/>
    </row>
    <row r="27" spans="1:59" ht="15.75" customHeight="1">
      <c r="A27" s="105" t="s">
        <v>369</v>
      </c>
      <c r="B27" s="88"/>
      <c r="C27" s="88"/>
      <c r="D27" s="88"/>
      <c r="E27" s="88"/>
      <c r="F27" s="327"/>
      <c r="G27" s="88"/>
      <c r="H27" s="307"/>
      <c r="J27" s="308"/>
      <c r="K27" s="308"/>
      <c r="L27" s="28"/>
      <c r="M27" s="105" t="s">
        <v>693</v>
      </c>
      <c r="N27" s="308"/>
      <c r="O27" s="308"/>
      <c r="P27" s="308"/>
      <c r="Q27" s="308"/>
      <c r="R27" s="308"/>
      <c r="S27" s="308"/>
      <c r="T27" s="308"/>
      <c r="V27" s="964"/>
      <c r="W27" s="964"/>
      <c r="X27" s="964"/>
      <c r="Y27" s="964"/>
      <c r="Z27" s="534"/>
      <c r="AA27" s="534"/>
      <c r="AB27" s="534"/>
      <c r="AC27" s="534"/>
      <c r="AD27" s="534"/>
      <c r="AE27" s="534"/>
      <c r="AF27" s="534"/>
      <c r="AG27" s="534"/>
      <c r="AH27" s="534"/>
      <c r="AI27" s="534"/>
      <c r="AJ27" s="534"/>
      <c r="AK27" s="534"/>
      <c r="AL27" s="534"/>
      <c r="AM27" s="534"/>
      <c r="AN27" s="534"/>
      <c r="AO27" s="534"/>
      <c r="AP27" s="534"/>
      <c r="AQ27" s="534"/>
      <c r="AR27" s="534"/>
      <c r="AS27" s="534"/>
      <c r="AT27" s="534"/>
      <c r="AU27" s="534"/>
      <c r="AV27" s="534"/>
      <c r="AW27" s="534"/>
      <c r="AX27" s="534"/>
      <c r="AY27" s="534"/>
      <c r="AZ27" s="534"/>
      <c r="BA27" s="534"/>
      <c r="BB27" s="534"/>
      <c r="BC27" s="534"/>
      <c r="BD27" s="534"/>
      <c r="BE27" s="534"/>
      <c r="BF27" s="534"/>
      <c r="BG27" s="534"/>
    </row>
    <row r="28" spans="1:59" ht="15.75" customHeight="1">
      <c r="A28" s="105" t="s">
        <v>371</v>
      </c>
      <c r="B28" s="88"/>
      <c r="C28" s="88"/>
      <c r="D28" s="88"/>
      <c r="E28" s="88"/>
      <c r="F28" s="327"/>
      <c r="G28" s="88"/>
      <c r="H28" s="307"/>
      <c r="I28" s="307"/>
      <c r="J28" s="308"/>
      <c r="K28" s="308"/>
      <c r="L28" s="28"/>
      <c r="M28" s="105"/>
      <c r="N28" s="308"/>
      <c r="O28" s="308"/>
      <c r="P28" s="308"/>
      <c r="Q28" s="308"/>
      <c r="R28" s="308"/>
      <c r="S28" s="308"/>
      <c r="T28" s="308"/>
      <c r="V28" s="964"/>
      <c r="W28" s="964"/>
      <c r="X28" s="964"/>
      <c r="Y28" s="964"/>
      <c r="Z28" s="534"/>
      <c r="AA28" s="534"/>
      <c r="AB28" s="534"/>
      <c r="AC28" s="534"/>
      <c r="AD28" s="534"/>
      <c r="AE28" s="534"/>
      <c r="AF28" s="534"/>
      <c r="AG28" s="534"/>
      <c r="AH28" s="534"/>
      <c r="AI28" s="534"/>
      <c r="AJ28" s="534"/>
      <c r="AK28" s="534"/>
      <c r="AL28" s="534"/>
      <c r="AM28" s="534"/>
      <c r="AN28" s="534"/>
      <c r="AO28" s="534"/>
      <c r="AP28" s="534"/>
      <c r="AQ28" s="534"/>
      <c r="AR28" s="534"/>
      <c r="AS28" s="534"/>
      <c r="AT28" s="534"/>
      <c r="AU28" s="534"/>
      <c r="AV28" s="534"/>
      <c r="AW28" s="534"/>
      <c r="AX28" s="534"/>
      <c r="AY28" s="534"/>
      <c r="AZ28" s="534"/>
      <c r="BA28" s="534"/>
      <c r="BB28" s="534"/>
      <c r="BC28" s="534"/>
      <c r="BD28" s="534"/>
      <c r="BE28" s="534"/>
      <c r="BF28" s="534"/>
      <c r="BG28" s="534"/>
    </row>
    <row r="29" spans="1:59" ht="15.75" customHeight="1">
      <c r="A29" s="105" t="s">
        <v>689</v>
      </c>
      <c r="B29" s="88"/>
      <c r="C29" s="88"/>
      <c r="D29" s="88"/>
      <c r="E29" s="88"/>
      <c r="F29" s="327"/>
      <c r="G29" s="88"/>
      <c r="H29" s="307"/>
      <c r="I29" s="307"/>
      <c r="J29" s="308"/>
      <c r="K29" s="308"/>
      <c r="L29" s="28"/>
      <c r="N29" s="308"/>
      <c r="O29" s="308"/>
      <c r="P29" s="308"/>
      <c r="Q29" s="308"/>
      <c r="R29" s="308"/>
      <c r="S29" s="308"/>
      <c r="T29" s="308"/>
      <c r="V29" s="964"/>
      <c r="W29" s="964"/>
      <c r="X29" s="964"/>
      <c r="Y29" s="964"/>
      <c r="Z29" s="534"/>
      <c r="AA29" s="534"/>
      <c r="AB29" s="534"/>
      <c r="AC29" s="534"/>
      <c r="AD29" s="534"/>
      <c r="AE29" s="534"/>
      <c r="AF29" s="534"/>
      <c r="AG29" s="534"/>
      <c r="AH29" s="534"/>
      <c r="AI29" s="534"/>
      <c r="AJ29" s="534"/>
      <c r="AK29" s="534"/>
      <c r="AL29" s="534"/>
      <c r="AM29" s="534"/>
      <c r="AN29" s="534"/>
      <c r="AO29" s="534"/>
      <c r="AP29" s="534"/>
      <c r="AQ29" s="534"/>
      <c r="AR29" s="534"/>
      <c r="AS29" s="534"/>
      <c r="AT29" s="534"/>
      <c r="AU29" s="534"/>
      <c r="AV29" s="534"/>
      <c r="AW29" s="534"/>
      <c r="AX29" s="534"/>
      <c r="AY29" s="534"/>
      <c r="AZ29" s="534"/>
      <c r="BA29" s="534"/>
      <c r="BB29" s="534"/>
      <c r="BC29" s="534"/>
      <c r="BD29" s="534"/>
      <c r="BE29" s="534"/>
      <c r="BF29" s="534"/>
      <c r="BG29" s="534"/>
    </row>
    <row r="30" spans="1:59" ht="15.75" customHeight="1">
      <c r="A30" s="493" t="s">
        <v>767</v>
      </c>
      <c r="B30" s="534"/>
      <c r="C30" s="534"/>
      <c r="D30" s="534"/>
      <c r="E30" s="534"/>
      <c r="F30" s="534"/>
      <c r="G30" s="534"/>
      <c r="H30" s="534"/>
      <c r="I30" s="534"/>
      <c r="J30" s="534"/>
      <c r="K30" s="534"/>
      <c r="L30" s="28"/>
      <c r="M30" s="493" t="s">
        <v>767</v>
      </c>
      <c r="N30" s="534"/>
      <c r="O30" s="534"/>
      <c r="P30" s="534"/>
      <c r="Q30" s="534"/>
      <c r="R30" s="534"/>
      <c r="S30" s="534"/>
      <c r="T30" s="534"/>
      <c r="V30" s="964"/>
      <c r="W30" s="964"/>
      <c r="X30" s="964"/>
      <c r="Y30" s="964"/>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4"/>
      <c r="AY30" s="534"/>
      <c r="AZ30" s="534"/>
      <c r="BA30" s="534"/>
      <c r="BB30" s="534"/>
      <c r="BC30" s="534"/>
      <c r="BD30" s="534"/>
      <c r="BE30" s="534"/>
      <c r="BF30" s="534"/>
      <c r="BG30" s="534"/>
    </row>
    <row r="31" spans="1:59" ht="9.65" customHeight="1">
      <c r="A31" s="535"/>
      <c r="B31" s="536"/>
      <c r="C31" s="536"/>
      <c r="D31" s="536"/>
      <c r="E31" s="536"/>
      <c r="F31" s="536"/>
      <c r="G31" s="536"/>
      <c r="H31" s="536"/>
      <c r="I31" s="536"/>
      <c r="J31" s="536"/>
      <c r="K31" s="537"/>
      <c r="L31" s="28"/>
      <c r="M31" s="535"/>
      <c r="N31" s="537"/>
      <c r="O31" s="537"/>
      <c r="P31" s="536"/>
      <c r="Q31" s="534"/>
      <c r="R31" s="534"/>
      <c r="S31" s="534"/>
      <c r="T31" s="534"/>
      <c r="V31" s="964"/>
      <c r="W31" s="964"/>
      <c r="X31" s="964"/>
      <c r="Y31" s="964"/>
      <c r="Z31" s="534"/>
      <c r="AA31" s="534"/>
      <c r="AB31" s="534"/>
      <c r="AC31" s="534"/>
      <c r="AD31" s="534"/>
      <c r="AE31" s="534"/>
      <c r="AF31" s="534"/>
      <c r="AG31" s="534"/>
      <c r="AH31" s="534"/>
      <c r="AI31" s="534"/>
      <c r="AJ31" s="534"/>
      <c r="AK31" s="534"/>
      <c r="AL31" s="534"/>
      <c r="AM31" s="534"/>
      <c r="AN31" s="534"/>
      <c r="AO31" s="534"/>
      <c r="AP31" s="534"/>
      <c r="AQ31" s="534"/>
      <c r="AR31" s="534"/>
      <c r="AS31" s="534"/>
      <c r="AT31" s="534"/>
      <c r="AU31" s="534"/>
      <c r="AV31" s="534"/>
      <c r="AW31" s="534"/>
      <c r="AX31" s="534"/>
      <c r="AY31" s="534"/>
      <c r="AZ31" s="534"/>
      <c r="BA31" s="534"/>
      <c r="BB31" s="534"/>
      <c r="BC31" s="534"/>
      <c r="BD31" s="534"/>
      <c r="BE31" s="534"/>
      <c r="BF31" s="534"/>
      <c r="BG31" s="534"/>
    </row>
    <row r="32" spans="1:59" ht="14.5">
      <c r="A32" s="262"/>
      <c r="B32" s="472"/>
      <c r="C32" s="330" t="s">
        <v>11</v>
      </c>
      <c r="D32" s="538"/>
      <c r="E32" s="539"/>
      <c r="F32" s="540"/>
      <c r="G32" s="540"/>
      <c r="H32" s="539"/>
      <c r="I32" s="541"/>
      <c r="J32" s="541"/>
      <c r="K32" s="542"/>
      <c r="L32" s="28"/>
      <c r="M32" s="401"/>
      <c r="N32" s="543"/>
      <c r="O32" s="274" t="s">
        <v>11</v>
      </c>
      <c r="P32" s="366"/>
      <c r="Q32" s="333"/>
      <c r="R32" s="333"/>
      <c r="S32" s="333"/>
      <c r="T32" s="333"/>
      <c r="V32" s="964"/>
      <c r="W32" s="964"/>
      <c r="X32" s="964"/>
      <c r="Y32" s="96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4"/>
      <c r="AY32" s="534"/>
      <c r="AZ32" s="534"/>
      <c r="BA32" s="534"/>
      <c r="BB32" s="534"/>
      <c r="BC32" s="534"/>
      <c r="BD32" s="534"/>
      <c r="BE32" s="534"/>
      <c r="BF32" s="534"/>
      <c r="BG32" s="534"/>
    </row>
    <row r="33" spans="1:59" ht="31.15" customHeight="1">
      <c r="A33" s="262"/>
      <c r="B33" s="264"/>
      <c r="C33" s="484" t="s">
        <v>361</v>
      </c>
      <c r="D33" s="486" t="s">
        <v>362</v>
      </c>
      <c r="E33" s="485"/>
      <c r="F33" s="486"/>
      <c r="G33" s="486"/>
      <c r="H33" s="484"/>
      <c r="I33" s="484"/>
      <c r="J33" s="484"/>
      <c r="K33" s="484"/>
      <c r="L33" s="28"/>
      <c r="M33" s="262"/>
      <c r="N33" s="486"/>
      <c r="O33" s="331" t="s">
        <v>372</v>
      </c>
      <c r="P33" s="339" t="s">
        <v>49</v>
      </c>
      <c r="Q33" s="339" t="s">
        <v>377</v>
      </c>
      <c r="R33" s="339" t="s">
        <v>373</v>
      </c>
      <c r="S33" s="320" t="s">
        <v>366</v>
      </c>
      <c r="T33" s="320" t="s">
        <v>482</v>
      </c>
      <c r="V33" s="964"/>
      <c r="W33" s="964"/>
      <c r="X33" s="964"/>
      <c r="Y33" s="964"/>
      <c r="Z33" s="534"/>
      <c r="AA33" s="534"/>
      <c r="AB33" s="534"/>
      <c r="AC33" s="534"/>
      <c r="AD33" s="534"/>
      <c r="AE33" s="534"/>
      <c r="AF33" s="534"/>
      <c r="AG33" s="534"/>
      <c r="AH33" s="534"/>
      <c r="AI33" s="534"/>
      <c r="AJ33" s="534"/>
      <c r="AK33" s="534"/>
      <c r="AL33" s="534"/>
      <c r="AM33" s="534"/>
      <c r="AN33" s="534"/>
      <c r="AO33" s="534"/>
      <c r="AP33" s="534"/>
      <c r="AQ33" s="534"/>
      <c r="AR33" s="534"/>
      <c r="AS33" s="534"/>
      <c r="AT33" s="534"/>
      <c r="AU33" s="534"/>
      <c r="AV33" s="534"/>
      <c r="AW33" s="534"/>
      <c r="AX33" s="534"/>
      <c r="AY33" s="534"/>
      <c r="AZ33" s="534"/>
      <c r="BA33" s="534"/>
      <c r="BB33" s="534"/>
      <c r="BC33" s="534"/>
      <c r="BD33" s="534"/>
      <c r="BE33" s="534"/>
      <c r="BF33" s="534"/>
      <c r="BG33" s="534"/>
    </row>
    <row r="34" spans="1:59" ht="15" customHeight="1">
      <c r="A34" s="261"/>
      <c r="B34" s="320" t="s">
        <v>367</v>
      </c>
      <c r="C34" s="274"/>
      <c r="D34" s="465"/>
      <c r="E34" s="465"/>
      <c r="F34" s="465"/>
      <c r="G34" s="465"/>
      <c r="H34" s="465"/>
      <c r="I34" s="465"/>
      <c r="J34" s="465"/>
      <c r="K34" s="465"/>
      <c r="L34" s="28"/>
      <c r="M34" s="261"/>
      <c r="N34" s="320" t="s">
        <v>367</v>
      </c>
      <c r="O34" s="274"/>
      <c r="P34" s="333"/>
      <c r="Q34" s="333"/>
      <c r="R34" s="333"/>
      <c r="S34" s="333"/>
      <c r="T34" s="333"/>
      <c r="V34" s="964"/>
      <c r="W34" s="964"/>
      <c r="X34" s="964"/>
      <c r="Y34" s="964"/>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4"/>
      <c r="AY34" s="534"/>
      <c r="AZ34" s="534"/>
      <c r="BA34" s="534"/>
      <c r="BB34" s="534"/>
      <c r="BC34" s="534"/>
      <c r="BD34" s="534"/>
      <c r="BE34" s="534"/>
      <c r="BF34" s="534"/>
      <c r="BG34" s="534"/>
    </row>
    <row r="35" spans="1:59" ht="15.75" customHeight="1">
      <c r="A35" s="85">
        <v>1980</v>
      </c>
      <c r="B35" s="311">
        <v>675</v>
      </c>
      <c r="C35" s="88">
        <v>664</v>
      </c>
      <c r="D35" s="88">
        <v>11</v>
      </c>
      <c r="E35" s="88">
        <v>5540</v>
      </c>
      <c r="F35" s="88">
        <v>492</v>
      </c>
      <c r="G35" s="88">
        <v>6707</v>
      </c>
      <c r="H35" s="88">
        <v>19</v>
      </c>
      <c r="I35" s="308">
        <v>507</v>
      </c>
      <c r="J35" s="308">
        <v>110</v>
      </c>
      <c r="K35" s="308">
        <v>6071</v>
      </c>
      <c r="L35" s="308"/>
      <c r="M35" s="309">
        <v>1980</v>
      </c>
      <c r="N35" s="308">
        <v>6071</v>
      </c>
      <c r="O35" s="308">
        <v>2316</v>
      </c>
      <c r="P35" s="308">
        <v>1093</v>
      </c>
      <c r="Q35" s="308">
        <v>295</v>
      </c>
      <c r="R35" s="308">
        <v>342</v>
      </c>
      <c r="S35" s="308">
        <v>1979</v>
      </c>
      <c r="T35" s="308">
        <v>46</v>
      </c>
      <c r="V35" s="1116"/>
      <c r="W35" s="1116"/>
      <c r="X35" s="1116"/>
      <c r="Y35" s="1116"/>
      <c r="Z35" s="534"/>
      <c r="AA35" s="534"/>
      <c r="AB35" s="534"/>
      <c r="AC35" s="534"/>
      <c r="AD35" s="534"/>
      <c r="AE35" s="534"/>
      <c r="AF35" s="534"/>
      <c r="AG35" s="534"/>
      <c r="AH35" s="534"/>
      <c r="AI35" s="534"/>
      <c r="AJ35" s="534"/>
      <c r="AK35" s="534"/>
      <c r="AL35" s="534"/>
      <c r="AM35" s="534"/>
      <c r="AN35" s="534"/>
      <c r="AO35" s="534"/>
      <c r="AP35" s="534"/>
      <c r="AQ35" s="534"/>
      <c r="AR35" s="534"/>
      <c r="AS35" s="534"/>
      <c r="AT35" s="534"/>
      <c r="AU35" s="534"/>
      <c r="AV35" s="534"/>
      <c r="AW35" s="534"/>
      <c r="AX35" s="534"/>
      <c r="AY35" s="534"/>
      <c r="AZ35" s="534"/>
      <c r="BA35" s="534"/>
      <c r="BB35" s="534"/>
      <c r="BC35" s="534"/>
      <c r="BD35" s="534"/>
      <c r="BE35" s="534"/>
      <c r="BF35" s="534"/>
      <c r="BG35" s="534"/>
    </row>
    <row r="36" spans="1:59" ht="15.75" customHeight="1">
      <c r="A36" s="85">
        <v>1981</v>
      </c>
      <c r="B36" s="311">
        <v>568.4</v>
      </c>
      <c r="C36" s="88">
        <v>562.5</v>
      </c>
      <c r="D36" s="88">
        <v>5.9</v>
      </c>
      <c r="E36" s="88">
        <v>5475.2</v>
      </c>
      <c r="F36" s="88">
        <v>275.39999999999998</v>
      </c>
      <c r="G36" s="88">
        <v>6319</v>
      </c>
      <c r="H36" s="88">
        <v>19.8</v>
      </c>
      <c r="I36" s="308">
        <v>375.3</v>
      </c>
      <c r="J36" s="308">
        <v>155.30000000000001</v>
      </c>
      <c r="K36" s="308">
        <v>5768.6</v>
      </c>
      <c r="L36" s="308"/>
      <c r="M36" s="309">
        <v>1981</v>
      </c>
      <c r="N36" s="308">
        <v>5768.6</v>
      </c>
      <c r="O36" s="308">
        <v>2303.3000000000002</v>
      </c>
      <c r="P36" s="308">
        <v>1137.3</v>
      </c>
      <c r="Q36" s="308">
        <v>299.10000000000002</v>
      </c>
      <c r="R36" s="308">
        <v>340.9</v>
      </c>
      <c r="S36" s="308">
        <v>1642.2</v>
      </c>
      <c r="T36" s="308">
        <v>45.8</v>
      </c>
      <c r="V36" s="1116"/>
      <c r="W36" s="1116"/>
      <c r="X36" s="1116"/>
      <c r="Y36" s="1116"/>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4"/>
      <c r="AY36" s="534"/>
      <c r="AZ36" s="534"/>
      <c r="BA36" s="534"/>
      <c r="BB36" s="534"/>
      <c r="BC36" s="534"/>
      <c r="BD36" s="534"/>
      <c r="BE36" s="534"/>
      <c r="BF36" s="534"/>
      <c r="BG36" s="534"/>
    </row>
    <row r="37" spans="1:59" ht="15.75" customHeight="1">
      <c r="A37" s="85">
        <v>1982</v>
      </c>
      <c r="B37" s="311">
        <v>364.8</v>
      </c>
      <c r="C37" s="88">
        <v>363.8</v>
      </c>
      <c r="D37" s="88">
        <v>1</v>
      </c>
      <c r="E37" s="88">
        <v>5459.4</v>
      </c>
      <c r="F37" s="88">
        <v>507.9</v>
      </c>
      <c r="G37" s="88">
        <v>6332.1</v>
      </c>
      <c r="H37" s="88">
        <v>19.2</v>
      </c>
      <c r="I37" s="308">
        <v>470.5</v>
      </c>
      <c r="J37" s="308">
        <v>153.4</v>
      </c>
      <c r="K37" s="308">
        <v>5689</v>
      </c>
      <c r="L37" s="308"/>
      <c r="M37" s="309">
        <v>1982</v>
      </c>
      <c r="N37" s="308">
        <v>5689</v>
      </c>
      <c r="O37" s="308">
        <v>2435.6</v>
      </c>
      <c r="P37" s="308">
        <v>1120.0999999999999</v>
      </c>
      <c r="Q37" s="308">
        <v>310.2</v>
      </c>
      <c r="R37" s="308">
        <v>326.8</v>
      </c>
      <c r="S37" s="308">
        <v>1475.1</v>
      </c>
      <c r="T37" s="308">
        <v>21.2</v>
      </c>
      <c r="V37" s="1116"/>
      <c r="W37" s="1116"/>
      <c r="X37" s="1116"/>
      <c r="Y37" s="1116"/>
      <c r="Z37" s="534"/>
      <c r="AA37" s="534"/>
      <c r="AB37" s="534"/>
      <c r="AC37" s="534"/>
      <c r="AD37" s="534"/>
      <c r="AE37" s="534"/>
      <c r="AF37" s="534"/>
      <c r="AG37" s="534"/>
      <c r="AH37" s="534"/>
      <c r="AI37" s="534"/>
      <c r="AJ37" s="534"/>
      <c r="AK37" s="534"/>
      <c r="AL37" s="534"/>
      <c r="AM37" s="534"/>
      <c r="AN37" s="534"/>
      <c r="AO37" s="534"/>
      <c r="AP37" s="534"/>
      <c r="AQ37" s="534"/>
      <c r="AR37" s="534"/>
      <c r="AS37" s="534"/>
      <c r="AT37" s="534"/>
      <c r="AU37" s="534"/>
      <c r="AV37" s="534"/>
      <c r="AW37" s="534"/>
      <c r="AX37" s="534"/>
      <c r="AY37" s="534"/>
      <c r="AZ37" s="534"/>
      <c r="BA37" s="534"/>
      <c r="BB37" s="534"/>
      <c r="BC37" s="534"/>
      <c r="BD37" s="534"/>
      <c r="BE37" s="534"/>
      <c r="BF37" s="534"/>
      <c r="BG37" s="534"/>
    </row>
    <row r="38" spans="1:59" ht="15.75" customHeight="1">
      <c r="A38" s="85">
        <v>1983</v>
      </c>
      <c r="B38" s="311">
        <v>297.7</v>
      </c>
      <c r="C38" s="88">
        <v>296.39999999999998</v>
      </c>
      <c r="D38" s="88">
        <v>1.3</v>
      </c>
      <c r="E38" s="88">
        <v>5715.3</v>
      </c>
      <c r="F38" s="88">
        <v>514.70000000000005</v>
      </c>
      <c r="G38" s="88">
        <v>6527.7</v>
      </c>
      <c r="H38" s="88">
        <v>21.3</v>
      </c>
      <c r="I38" s="308">
        <v>526.5</v>
      </c>
      <c r="J38" s="308">
        <v>165.6</v>
      </c>
      <c r="K38" s="308">
        <v>5814.3</v>
      </c>
      <c r="L38" s="308"/>
      <c r="M38" s="309">
        <v>1983</v>
      </c>
      <c r="N38" s="308">
        <v>5814.3</v>
      </c>
      <c r="O38" s="308">
        <v>2714.7</v>
      </c>
      <c r="P38" s="308">
        <v>1173.5</v>
      </c>
      <c r="Q38" s="308">
        <v>331.6</v>
      </c>
      <c r="R38" s="308">
        <v>344.2</v>
      </c>
      <c r="S38" s="308">
        <v>1208.7</v>
      </c>
      <c r="T38" s="308">
        <v>41.6</v>
      </c>
      <c r="V38" s="1116"/>
      <c r="W38" s="1116"/>
      <c r="X38" s="1116"/>
      <c r="Y38" s="1116"/>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4"/>
      <c r="AY38" s="534"/>
      <c r="AZ38" s="534"/>
      <c r="BA38" s="534"/>
      <c r="BB38" s="534"/>
      <c r="BC38" s="534"/>
      <c r="BD38" s="534"/>
      <c r="BE38" s="534"/>
      <c r="BF38" s="534"/>
      <c r="BG38" s="534"/>
    </row>
    <row r="39" spans="1:59" ht="15.75" customHeight="1">
      <c r="A39" s="85">
        <v>1984</v>
      </c>
      <c r="B39" s="311">
        <v>241.4</v>
      </c>
      <c r="C39" s="88">
        <v>240.2</v>
      </c>
      <c r="D39" s="88">
        <v>1.2</v>
      </c>
      <c r="E39" s="88">
        <v>6535</v>
      </c>
      <c r="F39" s="88">
        <v>381.5</v>
      </c>
      <c r="G39" s="308">
        <v>7157.9</v>
      </c>
      <c r="H39" s="88">
        <v>23.5</v>
      </c>
      <c r="I39" s="308">
        <v>554.29999999999995</v>
      </c>
      <c r="J39" s="308">
        <v>128.69999999999999</v>
      </c>
      <c r="K39" s="308">
        <v>6451.4</v>
      </c>
      <c r="L39" s="308"/>
      <c r="M39" s="309">
        <v>1984</v>
      </c>
      <c r="N39" s="308">
        <v>6451.4</v>
      </c>
      <c r="O39" s="308">
        <v>3151</v>
      </c>
      <c r="P39" s="308">
        <v>1326.6</v>
      </c>
      <c r="Q39" s="308">
        <v>349</v>
      </c>
      <c r="R39" s="308">
        <v>306.3</v>
      </c>
      <c r="S39" s="308">
        <v>1243.5</v>
      </c>
      <c r="T39" s="308">
        <v>75</v>
      </c>
      <c r="V39" s="1116"/>
      <c r="W39" s="1116"/>
      <c r="X39" s="1116"/>
      <c r="Y39" s="1116"/>
      <c r="Z39" s="534"/>
      <c r="AA39" s="534"/>
      <c r="AB39" s="534"/>
      <c r="AC39" s="534"/>
      <c r="AD39" s="534"/>
      <c r="AE39" s="534"/>
      <c r="AF39" s="534"/>
      <c r="AG39" s="534"/>
      <c r="AH39" s="534"/>
      <c r="AI39" s="534"/>
      <c r="AJ39" s="534"/>
      <c r="AK39" s="534"/>
      <c r="AL39" s="534"/>
      <c r="AM39" s="534"/>
      <c r="AN39" s="534"/>
      <c r="AO39" s="534"/>
      <c r="AP39" s="534"/>
      <c r="AQ39" s="534"/>
      <c r="AR39" s="534"/>
      <c r="AS39" s="534"/>
      <c r="AT39" s="534"/>
      <c r="AU39" s="534"/>
      <c r="AV39" s="534"/>
      <c r="AW39" s="534"/>
      <c r="AX39" s="534"/>
      <c r="AY39" s="534"/>
      <c r="AZ39" s="534"/>
      <c r="BA39" s="534"/>
      <c r="BB39" s="534"/>
      <c r="BC39" s="534"/>
      <c r="BD39" s="534"/>
      <c r="BE39" s="534"/>
      <c r="BF39" s="534"/>
      <c r="BG39" s="534"/>
    </row>
    <row r="40" spans="1:59" ht="15.75" customHeight="1">
      <c r="A40" s="85">
        <v>1985</v>
      </c>
      <c r="B40" s="311">
        <v>257</v>
      </c>
      <c r="C40" s="88">
        <v>254</v>
      </c>
      <c r="D40" s="88">
        <v>3</v>
      </c>
      <c r="E40" s="88">
        <v>6702</v>
      </c>
      <c r="F40" s="88">
        <v>449</v>
      </c>
      <c r="G40" s="308">
        <v>7408</v>
      </c>
      <c r="H40" s="88">
        <v>24</v>
      </c>
      <c r="I40" s="308">
        <v>464</v>
      </c>
      <c r="J40" s="308">
        <v>129</v>
      </c>
      <c r="K40" s="308">
        <v>6791</v>
      </c>
      <c r="L40" s="308"/>
      <c r="M40" s="309">
        <v>1985</v>
      </c>
      <c r="N40" s="308">
        <v>6791</v>
      </c>
      <c r="O40" s="308">
        <v>3313</v>
      </c>
      <c r="P40" s="308">
        <v>1538</v>
      </c>
      <c r="Q40" s="308">
        <v>431</v>
      </c>
      <c r="R40" s="308">
        <v>340</v>
      </c>
      <c r="S40" s="308">
        <v>982</v>
      </c>
      <c r="T40" s="308">
        <v>187</v>
      </c>
      <c r="V40" s="1116"/>
      <c r="W40" s="1116"/>
      <c r="X40" s="1116"/>
      <c r="Y40" s="1116"/>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4"/>
      <c r="AY40" s="534"/>
      <c r="AZ40" s="534"/>
      <c r="BA40" s="534"/>
      <c r="BB40" s="534"/>
      <c r="BC40" s="534"/>
      <c r="BD40" s="534"/>
      <c r="BE40" s="534"/>
      <c r="BF40" s="534"/>
      <c r="BG40" s="534"/>
    </row>
    <row r="41" spans="1:59" ht="15.75" customHeight="1">
      <c r="A41" s="85">
        <v>1986</v>
      </c>
      <c r="B41" s="311">
        <v>233.2</v>
      </c>
      <c r="C41" s="88">
        <v>229.9</v>
      </c>
      <c r="D41" s="88">
        <v>3.3</v>
      </c>
      <c r="E41" s="88">
        <v>6441.6</v>
      </c>
      <c r="F41" s="88">
        <v>904.2</v>
      </c>
      <c r="G41" s="308">
        <v>7579</v>
      </c>
      <c r="H41" s="88">
        <v>23.9</v>
      </c>
      <c r="I41" s="308">
        <v>725</v>
      </c>
      <c r="J41" s="308">
        <v>72.5</v>
      </c>
      <c r="K41" s="308">
        <v>6757.6</v>
      </c>
      <c r="L41" s="308"/>
      <c r="M41" s="309">
        <v>1986</v>
      </c>
      <c r="N41" s="308">
        <v>6757.6</v>
      </c>
      <c r="O41" s="308">
        <v>3579</v>
      </c>
      <c r="P41" s="308">
        <v>1495.9</v>
      </c>
      <c r="Q41" s="308">
        <v>372.8</v>
      </c>
      <c r="R41" s="308">
        <v>307.39999999999998</v>
      </c>
      <c r="S41" s="308">
        <v>932.1</v>
      </c>
      <c r="T41" s="308">
        <v>70.400000000000006</v>
      </c>
      <c r="V41" s="1116"/>
      <c r="W41" s="1116"/>
      <c r="X41" s="1116"/>
      <c r="Y41" s="1116"/>
      <c r="Z41" s="534"/>
      <c r="AA41" s="534"/>
      <c r="AB41" s="534"/>
      <c r="AC41" s="534"/>
      <c r="AD41" s="534"/>
      <c r="AE41" s="534"/>
      <c r="AF41" s="534"/>
      <c r="AG41" s="534"/>
      <c r="AH41" s="534"/>
      <c r="AI41" s="534"/>
      <c r="AJ41" s="534"/>
      <c r="AK41" s="534"/>
      <c r="AL41" s="534"/>
      <c r="AM41" s="534"/>
      <c r="AN41" s="534"/>
      <c r="AO41" s="534"/>
      <c r="AP41" s="534"/>
      <c r="AQ41" s="534"/>
      <c r="AR41" s="534"/>
      <c r="AS41" s="534"/>
      <c r="AT41" s="534"/>
      <c r="AU41" s="534"/>
      <c r="AV41" s="534"/>
      <c r="AW41" s="534"/>
      <c r="AX41" s="534"/>
      <c r="AY41" s="534"/>
      <c r="AZ41" s="534"/>
      <c r="BA41" s="534"/>
      <c r="BB41" s="534"/>
      <c r="BC41" s="534"/>
      <c r="BD41" s="534"/>
      <c r="BE41" s="534"/>
      <c r="BF41" s="534"/>
      <c r="BG41" s="534"/>
    </row>
    <row r="42" spans="1:59" ht="15.75" customHeight="1">
      <c r="A42" s="85">
        <v>1987</v>
      </c>
      <c r="B42" s="311">
        <v>202.7</v>
      </c>
      <c r="C42" s="88">
        <v>199.8</v>
      </c>
      <c r="D42" s="88">
        <v>2.9</v>
      </c>
      <c r="E42" s="88">
        <v>7319.9</v>
      </c>
      <c r="F42" s="88">
        <v>624.79999999999995</v>
      </c>
      <c r="G42" s="308">
        <v>8147.4</v>
      </c>
      <c r="H42" s="88">
        <v>25.5</v>
      </c>
      <c r="I42" s="308">
        <v>757.6</v>
      </c>
      <c r="J42" s="308">
        <v>56.5</v>
      </c>
      <c r="K42" s="308">
        <v>7307.8</v>
      </c>
      <c r="L42" s="308"/>
      <c r="M42" s="309">
        <v>1987</v>
      </c>
      <c r="N42" s="308">
        <v>7307.8</v>
      </c>
      <c r="O42" s="308">
        <v>3588.8</v>
      </c>
      <c r="P42" s="308">
        <v>1861.4</v>
      </c>
      <c r="Q42" s="308">
        <v>427.8</v>
      </c>
      <c r="R42" s="308">
        <v>377.9</v>
      </c>
      <c r="S42" s="308">
        <v>913</v>
      </c>
      <c r="T42" s="308">
        <v>138.9</v>
      </c>
      <c r="V42" s="1116"/>
      <c r="W42" s="1116"/>
      <c r="X42" s="1116"/>
      <c r="Y42" s="1116"/>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4"/>
      <c r="AY42" s="534"/>
      <c r="AZ42" s="534"/>
      <c r="BA42" s="534"/>
      <c r="BB42" s="534"/>
      <c r="BC42" s="534"/>
      <c r="BD42" s="534"/>
      <c r="BE42" s="534"/>
      <c r="BF42" s="534"/>
      <c r="BG42" s="534"/>
    </row>
    <row r="43" spans="1:59" ht="15.75" customHeight="1">
      <c r="A43" s="85">
        <v>1988</v>
      </c>
      <c r="B43" s="311">
        <v>134.9</v>
      </c>
      <c r="C43" s="88">
        <v>134.30000000000001</v>
      </c>
      <c r="D43" s="88">
        <v>0.6</v>
      </c>
      <c r="E43" s="88">
        <v>6939.9</v>
      </c>
      <c r="F43" s="88">
        <v>485.7</v>
      </c>
      <c r="G43" s="308">
        <v>7560.5</v>
      </c>
      <c r="H43" s="88">
        <v>42.4</v>
      </c>
      <c r="I43" s="308">
        <v>360.7</v>
      </c>
      <c r="J43" s="308">
        <v>-160.1</v>
      </c>
      <c r="K43" s="308">
        <v>7317.5</v>
      </c>
      <c r="L43" s="308"/>
      <c r="M43" s="309">
        <v>1988</v>
      </c>
      <c r="N43" s="308">
        <v>7317.5</v>
      </c>
      <c r="O43" s="308">
        <v>3721.5</v>
      </c>
      <c r="P43" s="308">
        <v>1755.7</v>
      </c>
      <c r="Q43" s="308">
        <v>403.4</v>
      </c>
      <c r="R43" s="308">
        <v>342.4</v>
      </c>
      <c r="S43" s="308">
        <v>970.6</v>
      </c>
      <c r="T43" s="308">
        <v>123.9</v>
      </c>
      <c r="V43" s="1116"/>
      <c r="W43" s="1116"/>
      <c r="X43" s="1116"/>
      <c r="Y43" s="1116"/>
      <c r="Z43" s="534"/>
      <c r="AA43" s="534"/>
      <c r="AB43" s="534"/>
      <c r="AC43" s="534"/>
      <c r="AD43" s="534"/>
      <c r="AE43" s="534"/>
      <c r="AF43" s="534"/>
      <c r="AG43" s="534"/>
      <c r="AH43" s="534"/>
      <c r="AI43" s="534"/>
      <c r="AJ43" s="534"/>
      <c r="AK43" s="534"/>
      <c r="AL43" s="534"/>
      <c r="AM43" s="534"/>
      <c r="AN43" s="534"/>
      <c r="AO43" s="534"/>
      <c r="AP43" s="534"/>
      <c r="AQ43" s="534"/>
      <c r="AR43" s="534"/>
      <c r="AS43" s="534"/>
      <c r="AT43" s="534"/>
      <c r="AU43" s="534"/>
      <c r="AV43" s="534"/>
      <c r="AW43" s="534"/>
      <c r="AX43" s="534"/>
      <c r="AY43" s="534"/>
      <c r="AZ43" s="534"/>
      <c r="BA43" s="534"/>
      <c r="BB43" s="534"/>
      <c r="BC43" s="534"/>
      <c r="BD43" s="534"/>
      <c r="BE43" s="534"/>
      <c r="BF43" s="534"/>
      <c r="BG43" s="534"/>
    </row>
    <row r="44" spans="1:59" ht="15.75" customHeight="1">
      <c r="A44" s="85">
        <v>1989</v>
      </c>
      <c r="B44" s="311">
        <v>131.30000000000001</v>
      </c>
      <c r="C44" s="88">
        <v>130.69999999999999</v>
      </c>
      <c r="D44" s="88">
        <v>0.6</v>
      </c>
      <c r="E44" s="88">
        <v>7893.3</v>
      </c>
      <c r="F44" s="88">
        <v>269.89999999999998</v>
      </c>
      <c r="G44" s="308">
        <v>8294.5</v>
      </c>
      <c r="H44" s="88">
        <v>30.8</v>
      </c>
      <c r="I44" s="308">
        <v>294.7</v>
      </c>
      <c r="J44" s="308">
        <v>46.5</v>
      </c>
      <c r="K44" s="308">
        <v>7922.5</v>
      </c>
      <c r="L44" s="308"/>
      <c r="M44" s="309">
        <v>1989</v>
      </c>
      <c r="N44" s="308">
        <v>7922.5</v>
      </c>
      <c r="O44" s="308">
        <v>4060.1</v>
      </c>
      <c r="P44" s="308">
        <v>1827</v>
      </c>
      <c r="Q44" s="308">
        <v>424.4</v>
      </c>
      <c r="R44" s="308">
        <v>360.9</v>
      </c>
      <c r="S44" s="308">
        <v>1134.3</v>
      </c>
      <c r="T44" s="308">
        <v>116.3</v>
      </c>
      <c r="V44" s="1116"/>
      <c r="W44" s="1116"/>
      <c r="X44" s="1116"/>
      <c r="Y44" s="1116"/>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4"/>
      <c r="AZ44" s="534"/>
      <c r="BA44" s="534"/>
      <c r="BB44" s="534"/>
      <c r="BC44" s="534"/>
      <c r="BD44" s="534"/>
      <c r="BE44" s="534"/>
      <c r="BF44" s="534"/>
      <c r="BG44" s="534"/>
    </row>
    <row r="45" spans="1:59" ht="15.75" customHeight="1">
      <c r="A45" s="309">
        <v>1990</v>
      </c>
      <c r="B45" s="311">
        <v>154.99747920342827</v>
      </c>
      <c r="C45" s="88">
        <v>153.98916057474162</v>
      </c>
      <c r="D45" s="88">
        <v>1.008318628686665</v>
      </c>
      <c r="E45" s="88">
        <v>8433.0265660061596</v>
      </c>
      <c r="F45" s="88">
        <v>255.98689185782706</v>
      </c>
      <c r="G45" s="308">
        <v>8844.0109370674145</v>
      </c>
      <c r="H45" s="88">
        <v>33.999243761028481</v>
      </c>
      <c r="I45" s="308">
        <v>286.99268968994204</v>
      </c>
      <c r="J45" s="308">
        <v>38.001008318628685</v>
      </c>
      <c r="K45" s="308">
        <v>8485.017995297816</v>
      </c>
      <c r="L45" s="308"/>
      <c r="M45" s="309">
        <v>1990</v>
      </c>
      <c r="N45" s="983">
        <v>8466</v>
      </c>
      <c r="O45" s="959">
        <v>4134</v>
      </c>
      <c r="P45" s="308">
        <v>1894</v>
      </c>
      <c r="Q45" s="308">
        <v>455</v>
      </c>
      <c r="R45" s="308">
        <v>396</v>
      </c>
      <c r="S45" s="959">
        <v>1440</v>
      </c>
      <c r="T45" s="959">
        <v>147</v>
      </c>
      <c r="V45" s="1116"/>
      <c r="W45" s="1116"/>
      <c r="X45" s="1116"/>
      <c r="Y45" s="1116"/>
      <c r="Z45" s="534"/>
      <c r="AA45" s="534"/>
      <c r="AB45" s="534"/>
      <c r="AC45" s="534"/>
      <c r="AD45" s="534"/>
      <c r="AE45" s="534"/>
      <c r="AF45" s="534"/>
      <c r="AG45" s="534"/>
      <c r="AH45" s="534"/>
      <c r="AI45" s="534"/>
      <c r="AJ45" s="534"/>
      <c r="AK45" s="534"/>
      <c r="AL45" s="534"/>
      <c r="AM45" s="534"/>
      <c r="AN45" s="534"/>
      <c r="AO45" s="534"/>
      <c r="AP45" s="534"/>
      <c r="AQ45" s="534"/>
      <c r="AR45" s="534"/>
      <c r="AS45" s="534"/>
      <c r="AT45" s="534"/>
      <c r="AU45" s="534"/>
      <c r="AV45" s="534"/>
      <c r="AW45" s="534"/>
      <c r="AX45" s="534"/>
      <c r="AY45" s="534"/>
      <c r="AZ45" s="534"/>
      <c r="BA45" s="534"/>
      <c r="BB45" s="534"/>
      <c r="BC45" s="534"/>
      <c r="BD45" s="534"/>
      <c r="BE45" s="534"/>
      <c r="BF45" s="534"/>
      <c r="BG45" s="534"/>
    </row>
    <row r="46" spans="1:59" ht="15.75" customHeight="1">
      <c r="A46" s="309">
        <v>1991</v>
      </c>
      <c r="B46" s="1006">
        <v>142</v>
      </c>
      <c r="C46" s="1004">
        <v>141</v>
      </c>
      <c r="D46" s="1004">
        <v>1</v>
      </c>
      <c r="E46" s="1004">
        <v>8847</v>
      </c>
      <c r="F46" s="1004">
        <v>306</v>
      </c>
      <c r="G46" s="1005">
        <v>9295</v>
      </c>
      <c r="H46" s="1004">
        <v>94</v>
      </c>
      <c r="I46" s="1005">
        <v>255</v>
      </c>
      <c r="J46" s="1005">
        <v>54</v>
      </c>
      <c r="K46" s="1005">
        <v>8892</v>
      </c>
      <c r="L46" s="308"/>
      <c r="M46" s="309">
        <v>1991</v>
      </c>
      <c r="N46" s="983">
        <v>8892</v>
      </c>
      <c r="O46" s="959">
        <v>4278</v>
      </c>
      <c r="P46" s="959">
        <v>2277</v>
      </c>
      <c r="Q46" s="959">
        <v>487</v>
      </c>
      <c r="R46" s="959">
        <v>450</v>
      </c>
      <c r="S46" s="959">
        <v>1221</v>
      </c>
      <c r="T46" s="959">
        <v>179</v>
      </c>
      <c r="V46" s="1116"/>
      <c r="W46" s="1116"/>
      <c r="X46" s="1116"/>
      <c r="Y46" s="1116"/>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4"/>
      <c r="AY46" s="534"/>
      <c r="AZ46" s="534"/>
      <c r="BA46" s="534"/>
      <c r="BB46" s="534"/>
      <c r="BC46" s="534"/>
      <c r="BD46" s="534"/>
      <c r="BE46" s="534"/>
      <c r="BF46" s="534"/>
      <c r="BG46" s="534"/>
    </row>
    <row r="47" spans="1:59" ht="15.75" customHeight="1">
      <c r="A47" s="309">
        <v>1992</v>
      </c>
      <c r="B47" s="1006">
        <v>121</v>
      </c>
      <c r="C47" s="1004">
        <v>119</v>
      </c>
      <c r="D47" s="1004">
        <v>2</v>
      </c>
      <c r="E47" s="1004">
        <v>8777</v>
      </c>
      <c r="F47" s="1004">
        <v>268</v>
      </c>
      <c r="G47" s="1005">
        <v>9166</v>
      </c>
      <c r="H47" s="1004">
        <v>218</v>
      </c>
      <c r="I47" s="1005">
        <v>327</v>
      </c>
      <c r="J47" s="1005">
        <v>18</v>
      </c>
      <c r="K47" s="1005">
        <v>8603</v>
      </c>
      <c r="L47" s="308"/>
      <c r="M47" s="309">
        <v>1992</v>
      </c>
      <c r="N47" s="983">
        <v>8603</v>
      </c>
      <c r="O47" s="959">
        <v>4247</v>
      </c>
      <c r="P47" s="959">
        <v>2311</v>
      </c>
      <c r="Q47" s="959">
        <v>476</v>
      </c>
      <c r="R47" s="959">
        <v>454</v>
      </c>
      <c r="S47" s="959">
        <v>920</v>
      </c>
      <c r="T47" s="959">
        <v>195</v>
      </c>
      <c r="V47" s="1116"/>
      <c r="W47" s="1116"/>
      <c r="X47" s="1116"/>
      <c r="Y47" s="1116"/>
      <c r="Z47" s="534"/>
      <c r="AA47" s="534"/>
      <c r="AB47" s="534"/>
      <c r="AC47" s="534"/>
      <c r="AD47" s="534"/>
      <c r="AE47" s="534"/>
      <c r="AF47" s="534"/>
      <c r="AG47" s="534"/>
      <c r="AH47" s="534"/>
      <c r="AI47" s="534"/>
      <c r="AJ47" s="534"/>
      <c r="AK47" s="534"/>
      <c r="AL47" s="534"/>
      <c r="AM47" s="534"/>
      <c r="AN47" s="534"/>
      <c r="AO47" s="534"/>
      <c r="AP47" s="534"/>
      <c r="AQ47" s="534"/>
      <c r="AR47" s="534"/>
      <c r="AS47" s="534"/>
      <c r="AT47" s="534"/>
      <c r="AU47" s="534"/>
      <c r="AV47" s="534"/>
      <c r="AW47" s="534"/>
      <c r="AX47" s="534"/>
      <c r="AY47" s="534"/>
      <c r="AZ47" s="534"/>
      <c r="BA47" s="534"/>
      <c r="BB47" s="534"/>
      <c r="BC47" s="534"/>
      <c r="BD47" s="534"/>
      <c r="BE47" s="534"/>
      <c r="BF47" s="534"/>
      <c r="BG47" s="534"/>
    </row>
    <row r="48" spans="1:59" ht="15.75" customHeight="1">
      <c r="A48" s="309">
        <v>1993</v>
      </c>
      <c r="B48" s="1006">
        <v>81</v>
      </c>
      <c r="C48" s="1004">
        <v>79</v>
      </c>
      <c r="D48" s="1004">
        <v>2</v>
      </c>
      <c r="E48" s="1004">
        <v>8899</v>
      </c>
      <c r="F48" s="1004">
        <v>409</v>
      </c>
      <c r="G48" s="1005">
        <v>9389</v>
      </c>
      <c r="H48" s="1004">
        <v>333</v>
      </c>
      <c r="I48" s="1005">
        <v>348</v>
      </c>
      <c r="J48" s="1005">
        <v>-58</v>
      </c>
      <c r="K48" s="1005">
        <v>8766</v>
      </c>
      <c r="L48" s="308"/>
      <c r="M48" s="309">
        <v>1993</v>
      </c>
      <c r="N48" s="983">
        <v>8766</v>
      </c>
      <c r="O48" s="959">
        <v>4360</v>
      </c>
      <c r="P48" s="959">
        <v>2518</v>
      </c>
      <c r="Q48" s="959">
        <v>502</v>
      </c>
      <c r="R48" s="959">
        <v>484</v>
      </c>
      <c r="S48" s="959">
        <v>705</v>
      </c>
      <c r="T48" s="959">
        <v>197</v>
      </c>
      <c r="V48" s="1116"/>
      <c r="W48" s="1116"/>
      <c r="X48" s="1116"/>
      <c r="Y48" s="1116"/>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4"/>
      <c r="AY48" s="534"/>
      <c r="AZ48" s="534"/>
      <c r="BA48" s="534"/>
      <c r="BB48" s="534"/>
      <c r="BC48" s="534"/>
      <c r="BD48" s="534"/>
      <c r="BE48" s="534"/>
      <c r="BF48" s="534"/>
      <c r="BG48" s="534"/>
    </row>
    <row r="49" spans="1:59" ht="15.75" customHeight="1">
      <c r="A49" s="309">
        <v>1994</v>
      </c>
      <c r="B49" s="1112">
        <v>81</v>
      </c>
      <c r="C49" s="1122">
        <v>79</v>
      </c>
      <c r="D49" s="1122">
        <v>2</v>
      </c>
      <c r="E49" s="1122">
        <v>8966</v>
      </c>
      <c r="F49" s="1117">
        <v>0</v>
      </c>
      <c r="G49" s="1117">
        <v>9047</v>
      </c>
      <c r="H49" s="1122">
        <v>368</v>
      </c>
      <c r="I49" s="1117">
        <v>56</v>
      </c>
      <c r="J49" s="1117">
        <v>4</v>
      </c>
      <c r="K49" s="1117">
        <v>8619</v>
      </c>
      <c r="L49" s="1117"/>
      <c r="M49" s="1118">
        <v>1994</v>
      </c>
      <c r="N49" s="1122">
        <v>8619</v>
      </c>
      <c r="O49" s="1117">
        <v>3268</v>
      </c>
      <c r="P49" s="1117">
        <v>2433</v>
      </c>
      <c r="Q49" s="1117">
        <v>507</v>
      </c>
      <c r="R49" s="1117">
        <v>465</v>
      </c>
      <c r="S49" s="1117">
        <v>719</v>
      </c>
      <c r="T49" s="1117">
        <v>1227</v>
      </c>
      <c r="V49" s="1116"/>
      <c r="W49" s="1116"/>
      <c r="X49" s="1116"/>
      <c r="Y49" s="1116"/>
      <c r="Z49" s="534"/>
      <c r="AA49" s="534"/>
      <c r="AB49" s="534"/>
      <c r="AC49" s="534"/>
      <c r="AD49" s="534"/>
      <c r="AE49" s="534"/>
      <c r="AF49" s="534"/>
      <c r="AG49" s="534"/>
      <c r="AH49" s="534"/>
      <c r="AI49" s="534"/>
      <c r="AJ49" s="534"/>
      <c r="AK49" s="534"/>
      <c r="AL49" s="534"/>
      <c r="AM49" s="534"/>
      <c r="AN49" s="534"/>
      <c r="AO49" s="534"/>
      <c r="AP49" s="534"/>
      <c r="AQ49" s="534"/>
      <c r="AR49" s="534"/>
      <c r="AS49" s="534"/>
      <c r="AT49" s="534"/>
      <c r="AU49" s="534"/>
      <c r="AV49" s="534"/>
      <c r="AW49" s="534"/>
      <c r="AX49" s="534"/>
      <c r="AY49" s="534"/>
      <c r="AZ49" s="534"/>
      <c r="BA49" s="534"/>
      <c r="BB49" s="534"/>
      <c r="BC49" s="534"/>
      <c r="BD49" s="534"/>
      <c r="BE49" s="534"/>
      <c r="BF49" s="534"/>
      <c r="BG49" s="534"/>
    </row>
    <row r="50" spans="1:59" ht="15.75" customHeight="1">
      <c r="A50" s="309">
        <v>1995</v>
      </c>
      <c r="B50" s="987">
        <v>87.177589340424419</v>
      </c>
      <c r="C50" s="983">
        <v>85.265944038316107</v>
      </c>
      <c r="D50" s="983">
        <v>1.9116453021083133</v>
      </c>
      <c r="E50" s="983">
        <v>9532.8938933762147</v>
      </c>
      <c r="F50" s="959">
        <v>139.33703050163851</v>
      </c>
      <c r="G50" s="959">
        <v>9759.4085132182772</v>
      </c>
      <c r="H50" s="983">
        <v>403.51651121754475</v>
      </c>
      <c r="I50" s="959">
        <v>0</v>
      </c>
      <c r="J50" s="959">
        <v>5.7348122006554068</v>
      </c>
      <c r="K50" s="959">
        <v>9350.1571898000766</v>
      </c>
      <c r="L50" s="308"/>
      <c r="M50" s="309">
        <v>1995</v>
      </c>
      <c r="N50" s="983">
        <v>9350.1571898000766</v>
      </c>
      <c r="O50" s="959">
        <v>3984.058473418519</v>
      </c>
      <c r="P50" s="959">
        <v>2741.4369999999999</v>
      </c>
      <c r="Q50" s="959">
        <v>559.83799999999997</v>
      </c>
      <c r="R50" s="959">
        <v>503.5</v>
      </c>
      <c r="S50" s="959">
        <v>785.4171918326191</v>
      </c>
      <c r="T50" s="959">
        <v>775.90652454893802</v>
      </c>
      <c r="V50" s="1116"/>
      <c r="W50" s="1116"/>
      <c r="X50" s="1116"/>
      <c r="Y50" s="1116"/>
      <c r="Z50" s="534"/>
      <c r="AA50" s="534"/>
      <c r="AB50" s="534"/>
      <c r="AC50" s="534"/>
      <c r="AD50" s="534"/>
      <c r="AE50" s="534"/>
      <c r="AF50" s="534"/>
      <c r="AG50" s="534"/>
      <c r="AH50" s="534"/>
      <c r="AI50" s="534"/>
      <c r="AJ50" s="534"/>
      <c r="AK50" s="534"/>
      <c r="AL50" s="534"/>
      <c r="AM50" s="534"/>
      <c r="AN50" s="534"/>
      <c r="AO50" s="534"/>
      <c r="AP50" s="534"/>
      <c r="AQ50" s="534"/>
      <c r="AR50" s="534"/>
      <c r="AS50" s="534"/>
      <c r="AT50" s="534"/>
      <c r="AU50" s="534"/>
      <c r="AV50" s="534"/>
      <c r="AW50" s="534"/>
      <c r="AX50" s="534"/>
      <c r="AY50" s="534"/>
      <c r="AZ50" s="534"/>
      <c r="BA50" s="534"/>
      <c r="BB50" s="534"/>
      <c r="BC50" s="534"/>
      <c r="BD50" s="534"/>
      <c r="BE50" s="534"/>
      <c r="BF50" s="534"/>
      <c r="BG50" s="534"/>
    </row>
    <row r="51" spans="1:59" ht="15.75" customHeight="1">
      <c r="A51" s="309">
        <v>1996</v>
      </c>
      <c r="B51" s="311">
        <v>31.185025723949209</v>
      </c>
      <c r="C51" s="88">
        <v>27.980841946054952</v>
      </c>
      <c r="D51" s="983">
        <v>3.204183777894257</v>
      </c>
      <c r="E51" s="983">
        <v>10716.747988425612</v>
      </c>
      <c r="F51" s="308">
        <v>0</v>
      </c>
      <c r="G51" s="308">
        <v>10747.933014149561</v>
      </c>
      <c r="H51" s="88">
        <v>681.15074363498866</v>
      </c>
      <c r="I51" s="308">
        <v>31.919586589362236</v>
      </c>
      <c r="J51" s="308">
        <v>4.6949836148222834</v>
      </c>
      <c r="K51" s="308">
        <v>10030.167700310389</v>
      </c>
      <c r="L51" s="308"/>
      <c r="M51" s="309">
        <v>1996</v>
      </c>
      <c r="N51" s="983">
        <v>10030.167700310387</v>
      </c>
      <c r="O51" s="959">
        <v>3709.4200568254837</v>
      </c>
      <c r="P51" s="959">
        <v>3079</v>
      </c>
      <c r="Q51" s="959">
        <v>595</v>
      </c>
      <c r="R51" s="959">
        <v>555</v>
      </c>
      <c r="S51" s="959">
        <v>821.00993323080456</v>
      </c>
      <c r="T51" s="959">
        <v>1270.7377102540986</v>
      </c>
      <c r="V51" s="1116"/>
      <c r="W51" s="1116"/>
      <c r="X51" s="1116"/>
      <c r="Y51" s="1116"/>
      <c r="Z51" s="534"/>
      <c r="AA51" s="534"/>
      <c r="AB51" s="534"/>
      <c r="AC51" s="534"/>
      <c r="AD51" s="534"/>
      <c r="AE51" s="534"/>
      <c r="AF51" s="534"/>
      <c r="AG51" s="534"/>
      <c r="AH51" s="534"/>
      <c r="AI51" s="534"/>
      <c r="AJ51" s="534"/>
      <c r="AK51" s="534"/>
      <c r="AL51" s="534"/>
      <c r="AM51" s="534"/>
      <c r="AN51" s="534"/>
      <c r="AO51" s="534"/>
      <c r="AP51" s="534"/>
      <c r="AQ51" s="534"/>
      <c r="AR51" s="534"/>
      <c r="AS51" s="534"/>
      <c r="AT51" s="534"/>
      <c r="AU51" s="534"/>
      <c r="AV51" s="534"/>
      <c r="AW51" s="534"/>
      <c r="AX51" s="534"/>
      <c r="AY51" s="534"/>
      <c r="AZ51" s="534"/>
      <c r="BA51" s="534"/>
      <c r="BB51" s="534"/>
      <c r="BC51" s="534"/>
      <c r="BD51" s="534"/>
      <c r="BE51" s="534"/>
      <c r="BF51" s="534"/>
      <c r="BG51" s="534"/>
    </row>
    <row r="52" spans="1:59" ht="15.75" customHeight="1">
      <c r="A52" s="309">
        <v>1997</v>
      </c>
      <c r="B52" s="311">
        <v>22.614259347148526</v>
      </c>
      <c r="C52" s="88">
        <v>22.056970002520796</v>
      </c>
      <c r="D52" s="88">
        <v>0.55728934462773072</v>
      </c>
      <c r="E52" s="983">
        <v>10366.55132846925</v>
      </c>
      <c r="F52" s="308">
        <v>0</v>
      </c>
      <c r="G52" s="308">
        <v>10389.165587816398</v>
      </c>
      <c r="H52" s="88">
        <v>646.45828081673812</v>
      </c>
      <c r="I52" s="308">
        <v>57.852281320897404</v>
      </c>
      <c r="J52" s="308">
        <v>1.3234182001512478</v>
      </c>
      <c r="K52" s="308">
        <v>9683.5316074786133</v>
      </c>
      <c r="L52" s="308"/>
      <c r="M52" s="309">
        <v>1997</v>
      </c>
      <c r="N52" s="983">
        <v>9684.4694005389429</v>
      </c>
      <c r="O52" s="959">
        <v>3906.0784825072556</v>
      </c>
      <c r="P52" s="959">
        <v>2658</v>
      </c>
      <c r="Q52" s="959">
        <v>583</v>
      </c>
      <c r="R52" s="959">
        <v>528</v>
      </c>
      <c r="S52" s="959">
        <v>659.59192842356128</v>
      </c>
      <c r="T52" s="959">
        <v>1349.7989896081262</v>
      </c>
      <c r="V52" s="1116"/>
      <c r="W52" s="1116"/>
      <c r="X52" s="1116"/>
      <c r="Y52" s="1116"/>
      <c r="Z52" s="534"/>
      <c r="AA52" s="534"/>
      <c r="AB52" s="534"/>
      <c r="AC52" s="534"/>
      <c r="AD52" s="534"/>
      <c r="AE52" s="534"/>
      <c r="AF52" s="534"/>
      <c r="AG52" s="534"/>
      <c r="AH52" s="534"/>
      <c r="AI52" s="534"/>
      <c r="AJ52" s="534"/>
      <c r="AK52" s="534"/>
      <c r="AL52" s="534"/>
      <c r="AM52" s="534"/>
      <c r="AN52" s="534"/>
      <c r="AO52" s="534"/>
      <c r="AP52" s="534"/>
      <c r="AQ52" s="534"/>
      <c r="AR52" s="534"/>
      <c r="AS52" s="534"/>
      <c r="AT52" s="534"/>
      <c r="AU52" s="534"/>
      <c r="AV52" s="534"/>
      <c r="AW52" s="534"/>
      <c r="AX52" s="534"/>
      <c r="AY52" s="534"/>
      <c r="AZ52" s="534"/>
      <c r="BA52" s="534"/>
      <c r="BB52" s="534"/>
      <c r="BC52" s="534"/>
      <c r="BD52" s="534"/>
      <c r="BE52" s="534"/>
      <c r="BF52" s="534"/>
      <c r="BG52" s="534"/>
    </row>
    <row r="53" spans="1:59" ht="15.75" customHeight="1">
      <c r="A53" s="309">
        <v>1998</v>
      </c>
      <c r="B53" s="311">
        <v>15.830155583437902</v>
      </c>
      <c r="C53" s="88">
        <v>15.524000000000001</v>
      </c>
      <c r="D53" s="983">
        <v>0.30615558343790189</v>
      </c>
      <c r="E53" s="983">
        <v>10377.274251920637</v>
      </c>
      <c r="F53" s="88">
        <v>27.804426155672932</v>
      </c>
      <c r="G53" s="308">
        <v>10420.908833659749</v>
      </c>
      <c r="H53" s="88">
        <v>643.13260041763908</v>
      </c>
      <c r="I53" s="308">
        <v>18.416246980305452</v>
      </c>
      <c r="J53" s="308">
        <v>1.0707352000000001</v>
      </c>
      <c r="K53" s="308">
        <v>9758.289251061804</v>
      </c>
      <c r="L53" s="308"/>
      <c r="M53" s="309">
        <v>1998</v>
      </c>
      <c r="N53" s="983">
        <v>9758.2892510618003</v>
      </c>
      <c r="O53" s="959">
        <v>3793.177866748807</v>
      </c>
      <c r="P53" s="959">
        <v>2723</v>
      </c>
      <c r="Q53" s="959">
        <v>656</v>
      </c>
      <c r="R53" s="959">
        <v>454</v>
      </c>
      <c r="S53" s="959">
        <v>857.5169365298334</v>
      </c>
      <c r="T53" s="959">
        <v>1274.5944477831599</v>
      </c>
      <c r="V53" s="1116"/>
      <c r="W53" s="1116"/>
      <c r="X53" s="1116"/>
      <c r="Y53" s="1116"/>
      <c r="Z53" s="534"/>
      <c r="AA53" s="534"/>
      <c r="AB53" s="534"/>
      <c r="AC53" s="534"/>
      <c r="AD53" s="534"/>
      <c r="AE53" s="534"/>
      <c r="AF53" s="534"/>
      <c r="AG53" s="534"/>
      <c r="AH53" s="534"/>
      <c r="AI53" s="534"/>
      <c r="AJ53" s="534"/>
      <c r="AK53" s="534"/>
      <c r="AL53" s="534"/>
      <c r="AM53" s="534"/>
      <c r="AN53" s="534"/>
      <c r="AO53" s="534"/>
      <c r="AP53" s="534"/>
      <c r="AQ53" s="534"/>
      <c r="AR53" s="534"/>
      <c r="AS53" s="534"/>
      <c r="AT53" s="534"/>
      <c r="AU53" s="534"/>
      <c r="AV53" s="534"/>
      <c r="AW53" s="534"/>
      <c r="AX53" s="534"/>
      <c r="AY53" s="534"/>
      <c r="AZ53" s="534"/>
      <c r="BA53" s="534"/>
      <c r="BB53" s="534"/>
      <c r="BC53" s="534"/>
      <c r="BD53" s="534"/>
      <c r="BE53" s="534"/>
      <c r="BF53" s="534"/>
      <c r="BG53" s="534"/>
    </row>
    <row r="54" spans="1:59" ht="15.75" customHeight="1">
      <c r="A54" s="309">
        <v>1999</v>
      </c>
      <c r="B54" s="311">
        <v>8.2355732517336975</v>
      </c>
      <c r="C54" s="88">
        <v>7.9339999999999993</v>
      </c>
      <c r="D54" s="983">
        <v>0.30157325173369864</v>
      </c>
      <c r="E54" s="983">
        <v>11441.881080589061</v>
      </c>
      <c r="F54" s="88">
        <v>1.4583589239651147</v>
      </c>
      <c r="G54" s="308">
        <v>11451.575012764759</v>
      </c>
      <c r="H54" s="88">
        <v>1152.3259837038859</v>
      </c>
      <c r="I54" s="308">
        <v>1.4544298397166213</v>
      </c>
      <c r="J54" s="308">
        <v>0.53495000000000004</v>
      </c>
      <c r="K54" s="308">
        <v>10297.259649221158</v>
      </c>
      <c r="L54" s="308"/>
      <c r="M54" s="309">
        <v>1999</v>
      </c>
      <c r="N54" s="983">
        <v>10297.310830162191</v>
      </c>
      <c r="O54" s="959">
        <v>4106.9648168356816</v>
      </c>
      <c r="P54" s="959">
        <v>2868.5668222577078</v>
      </c>
      <c r="Q54" s="959">
        <v>568.78946075420708</v>
      </c>
      <c r="R54" s="959">
        <v>480.1020554395447</v>
      </c>
      <c r="S54" s="959">
        <v>880.97070948895623</v>
      </c>
      <c r="T54" s="959">
        <v>1391.9169653860929</v>
      </c>
      <c r="V54" s="1116"/>
      <c r="W54" s="1116"/>
      <c r="X54" s="1116"/>
      <c r="Y54" s="1116"/>
      <c r="Z54" s="534"/>
      <c r="AA54" s="534"/>
      <c r="AB54" s="534"/>
      <c r="AC54" s="534"/>
      <c r="AD54" s="534"/>
      <c r="AE54" s="534"/>
      <c r="AF54" s="534"/>
      <c r="AG54" s="534"/>
      <c r="AH54" s="534"/>
      <c r="AI54" s="534"/>
      <c r="AJ54" s="534"/>
      <c r="AK54" s="534"/>
      <c r="AL54" s="534"/>
      <c r="AM54" s="534"/>
      <c r="AN54" s="534"/>
      <c r="AO54" s="534"/>
      <c r="AP54" s="534"/>
      <c r="AQ54" s="534"/>
      <c r="AR54" s="534"/>
      <c r="AS54" s="534"/>
      <c r="AT54" s="534"/>
      <c r="AU54" s="534"/>
      <c r="AV54" s="534"/>
      <c r="AW54" s="534"/>
      <c r="AX54" s="534"/>
      <c r="AY54" s="534"/>
      <c r="AZ54" s="534"/>
      <c r="BA54" s="534"/>
      <c r="BB54" s="534"/>
      <c r="BC54" s="534"/>
      <c r="BD54" s="534"/>
      <c r="BE54" s="534"/>
      <c r="BF54" s="534"/>
      <c r="BG54" s="534"/>
    </row>
    <row r="55" spans="1:59" ht="15.75" customHeight="1">
      <c r="A55" s="99" t="s">
        <v>160</v>
      </c>
      <c r="B55" s="88"/>
      <c r="C55" s="88"/>
      <c r="D55" s="88"/>
      <c r="E55" s="88"/>
      <c r="F55" s="88"/>
      <c r="G55" s="308"/>
      <c r="H55" s="88"/>
      <c r="I55" s="308"/>
      <c r="J55" s="308"/>
      <c r="K55" s="308"/>
      <c r="L55" s="308"/>
      <c r="M55" s="99" t="s">
        <v>160</v>
      </c>
      <c r="N55" s="308"/>
      <c r="O55" s="308"/>
      <c r="P55" s="308"/>
      <c r="Q55" s="308"/>
      <c r="R55" s="308"/>
      <c r="S55" s="308"/>
      <c r="T55" s="308"/>
      <c r="V55" s="964"/>
      <c r="W55" s="964"/>
      <c r="X55" s="964"/>
      <c r="Y55" s="964"/>
      <c r="Z55" s="534"/>
      <c r="AA55" s="534"/>
      <c r="AB55" s="534"/>
      <c r="AC55" s="534"/>
      <c r="AD55" s="534"/>
      <c r="AE55" s="534"/>
      <c r="AF55" s="534"/>
      <c r="AG55" s="534"/>
      <c r="AH55" s="534"/>
      <c r="AI55" s="534"/>
      <c r="AJ55" s="534"/>
      <c r="AK55" s="534"/>
      <c r="AL55" s="534"/>
      <c r="AM55" s="534"/>
      <c r="AN55" s="534"/>
      <c r="AO55" s="534"/>
      <c r="AP55" s="534"/>
      <c r="AQ55" s="534"/>
      <c r="AR55" s="534"/>
      <c r="AS55" s="534"/>
      <c r="AT55" s="534"/>
      <c r="AU55" s="534"/>
      <c r="AV55" s="534"/>
      <c r="AW55" s="534"/>
      <c r="AX55" s="534"/>
      <c r="AY55" s="534"/>
      <c r="AZ55" s="534"/>
      <c r="BA55" s="534"/>
      <c r="BB55" s="534"/>
      <c r="BC55" s="534"/>
      <c r="BD55" s="534"/>
      <c r="BE55" s="534"/>
      <c r="BF55" s="534"/>
      <c r="BG55" s="534"/>
    </row>
    <row r="56" spans="1:59" ht="14.5">
      <c r="A56" s="105" t="s">
        <v>370</v>
      </c>
      <c r="B56" s="88"/>
      <c r="C56" s="88"/>
      <c r="D56" s="88"/>
      <c r="E56" s="88"/>
      <c r="F56" s="88"/>
      <c r="G56" s="308"/>
      <c r="H56" s="88"/>
      <c r="I56" s="308"/>
      <c r="J56" s="308"/>
      <c r="K56" s="308"/>
      <c r="L56" s="308"/>
      <c r="M56" s="105" t="s">
        <v>555</v>
      </c>
      <c r="N56" s="308"/>
      <c r="O56" s="308"/>
      <c r="P56" s="308"/>
      <c r="Q56" s="308"/>
      <c r="R56" s="308"/>
      <c r="S56" s="308"/>
      <c r="T56" s="308"/>
      <c r="V56" s="964"/>
      <c r="W56" s="964"/>
      <c r="X56" s="964"/>
      <c r="Y56" s="964"/>
      <c r="Z56" s="534"/>
      <c r="AA56" s="534"/>
      <c r="AB56" s="534"/>
      <c r="AC56" s="534"/>
      <c r="AD56" s="534"/>
      <c r="AE56" s="534"/>
      <c r="AF56" s="534"/>
      <c r="AG56" s="534"/>
      <c r="AH56" s="534"/>
      <c r="AI56" s="534"/>
      <c r="AJ56" s="534"/>
      <c r="AK56" s="534"/>
      <c r="AL56" s="534"/>
      <c r="AM56" s="534"/>
      <c r="AN56" s="534"/>
      <c r="AO56" s="534"/>
      <c r="AP56" s="534"/>
      <c r="AQ56" s="534"/>
      <c r="AR56" s="534"/>
      <c r="AS56" s="534"/>
      <c r="AT56" s="534"/>
      <c r="AU56" s="534"/>
      <c r="AV56" s="534"/>
      <c r="AW56" s="534"/>
      <c r="AX56" s="534"/>
      <c r="AY56" s="534"/>
      <c r="AZ56" s="534"/>
      <c r="BA56" s="534"/>
      <c r="BB56" s="534"/>
      <c r="BC56" s="534"/>
      <c r="BD56" s="534"/>
      <c r="BE56" s="534"/>
      <c r="BF56" s="534"/>
      <c r="BG56" s="534"/>
    </row>
    <row r="57" spans="1:59" ht="14.5">
      <c r="A57" s="105" t="s">
        <v>365</v>
      </c>
      <c r="B57" s="88"/>
      <c r="C57" s="88"/>
      <c r="D57" s="88"/>
      <c r="E57" s="88"/>
      <c r="F57" s="88"/>
      <c r="G57" s="308"/>
      <c r="H57" s="88"/>
      <c r="I57" s="308"/>
      <c r="J57" s="308"/>
      <c r="K57" s="308"/>
      <c r="L57" s="308"/>
      <c r="M57" s="105" t="s">
        <v>552</v>
      </c>
      <c r="N57" s="308"/>
      <c r="O57" s="308"/>
      <c r="P57" s="308"/>
      <c r="Q57" s="308"/>
      <c r="R57" s="308"/>
      <c r="S57" s="308"/>
      <c r="T57" s="308"/>
      <c r="V57" s="964"/>
      <c r="W57" s="964"/>
      <c r="X57" s="964"/>
      <c r="Y57" s="964"/>
      <c r="Z57" s="534"/>
      <c r="AA57" s="534"/>
      <c r="AB57" s="534"/>
      <c r="AC57" s="534"/>
      <c r="AD57" s="534"/>
      <c r="AE57" s="534"/>
      <c r="AF57" s="534"/>
      <c r="AG57" s="534"/>
      <c r="AH57" s="534"/>
      <c r="AI57" s="534"/>
      <c r="AJ57" s="534"/>
      <c r="AK57" s="534"/>
      <c r="AL57" s="534"/>
      <c r="AM57" s="534"/>
      <c r="AN57" s="534"/>
      <c r="AO57" s="534"/>
      <c r="AP57" s="534"/>
      <c r="AQ57" s="534"/>
      <c r="AR57" s="534"/>
      <c r="AS57" s="534"/>
      <c r="AT57" s="534"/>
      <c r="AU57" s="534"/>
      <c r="AV57" s="534"/>
      <c r="AW57" s="534"/>
      <c r="AX57" s="534"/>
      <c r="AY57" s="534"/>
      <c r="AZ57" s="534"/>
      <c r="BA57" s="534"/>
      <c r="BB57" s="534"/>
      <c r="BC57" s="534"/>
      <c r="BD57" s="534"/>
      <c r="BE57" s="534"/>
      <c r="BF57" s="534"/>
      <c r="BG57" s="534"/>
    </row>
    <row r="58" spans="1:59" ht="14.5">
      <c r="A58" s="105" t="s">
        <v>376</v>
      </c>
      <c r="B58" s="88"/>
      <c r="C58" s="88"/>
      <c r="D58" s="88"/>
      <c r="E58" s="88"/>
      <c r="F58" s="88"/>
      <c r="G58" s="308"/>
      <c r="H58" s="88"/>
      <c r="I58" s="308"/>
      <c r="J58" s="308"/>
      <c r="K58" s="308"/>
      <c r="L58" s="308"/>
      <c r="M58" s="105" t="s">
        <v>374</v>
      </c>
      <c r="N58" s="308"/>
      <c r="O58" s="308"/>
      <c r="P58" s="308"/>
      <c r="Q58" s="308"/>
      <c r="R58" s="308"/>
      <c r="S58" s="308"/>
      <c r="T58" s="308"/>
      <c r="V58" s="964"/>
      <c r="W58" s="964"/>
      <c r="X58" s="964"/>
      <c r="Y58" s="964"/>
      <c r="Z58" s="534"/>
      <c r="AA58" s="534"/>
      <c r="AB58" s="534"/>
      <c r="AC58" s="534"/>
      <c r="AD58" s="534"/>
      <c r="AE58" s="534"/>
      <c r="AF58" s="534"/>
      <c r="AG58" s="534"/>
      <c r="AH58" s="534"/>
      <c r="AI58" s="534"/>
      <c r="AJ58" s="534"/>
      <c r="AK58" s="534"/>
      <c r="AL58" s="534"/>
      <c r="AM58" s="534"/>
      <c r="AN58" s="534"/>
      <c r="AO58" s="534"/>
      <c r="AP58" s="534"/>
      <c r="AQ58" s="534"/>
      <c r="AR58" s="534"/>
      <c r="AS58" s="534"/>
      <c r="AT58" s="534"/>
      <c r="AU58" s="534"/>
      <c r="AV58" s="534"/>
      <c r="AW58" s="534"/>
      <c r="AX58" s="534"/>
      <c r="AY58" s="534"/>
      <c r="AZ58" s="534"/>
      <c r="BA58" s="534"/>
      <c r="BB58" s="534"/>
      <c r="BC58" s="534"/>
      <c r="BD58" s="534"/>
      <c r="BE58" s="534"/>
      <c r="BF58" s="534"/>
      <c r="BG58" s="534"/>
    </row>
    <row r="59" spans="1:59" ht="14.5">
      <c r="A59" s="105" t="s">
        <v>687</v>
      </c>
      <c r="B59" s="88"/>
      <c r="C59" s="88"/>
      <c r="D59" s="88"/>
      <c r="E59" s="88"/>
      <c r="F59" s="88"/>
      <c r="G59" s="308"/>
      <c r="H59" s="88"/>
      <c r="I59" s="308"/>
      <c r="J59" s="308"/>
      <c r="K59" s="308"/>
      <c r="L59" s="308"/>
      <c r="M59" s="105" t="s">
        <v>687</v>
      </c>
      <c r="N59" s="308"/>
      <c r="O59" s="308"/>
      <c r="P59" s="308"/>
      <c r="Q59" s="308"/>
      <c r="R59" s="308"/>
      <c r="S59" s="308"/>
      <c r="T59" s="308"/>
      <c r="V59" s="964"/>
      <c r="W59" s="964"/>
      <c r="X59" s="964"/>
      <c r="Y59" s="964"/>
      <c r="Z59" s="534"/>
      <c r="AA59" s="534"/>
      <c r="AB59" s="534"/>
      <c r="AC59" s="534"/>
      <c r="AD59" s="534"/>
      <c r="AE59" s="534"/>
      <c r="AF59" s="534"/>
      <c r="AG59" s="534"/>
      <c r="AH59" s="534"/>
      <c r="AI59" s="534"/>
      <c r="AJ59" s="534"/>
      <c r="AK59" s="534"/>
      <c r="AL59" s="534"/>
      <c r="AM59" s="534"/>
      <c r="AN59" s="534"/>
      <c r="AO59" s="534"/>
      <c r="AP59" s="534"/>
      <c r="AQ59" s="534"/>
      <c r="AR59" s="534"/>
      <c r="AS59" s="534"/>
      <c r="AT59" s="534"/>
      <c r="AU59" s="534"/>
      <c r="AV59" s="534"/>
      <c r="AW59" s="534"/>
      <c r="AX59" s="534"/>
      <c r="AY59" s="534"/>
      <c r="AZ59" s="534"/>
      <c r="BA59" s="534"/>
      <c r="BB59" s="534"/>
      <c r="BC59" s="534"/>
      <c r="BD59" s="534"/>
      <c r="BE59" s="534"/>
      <c r="BF59" s="534"/>
      <c r="BG59" s="534"/>
    </row>
    <row r="60" spans="1:59" ht="15.75" customHeight="1">
      <c r="A60" s="493" t="s">
        <v>767</v>
      </c>
      <c r="B60" s="534"/>
      <c r="C60" s="534"/>
      <c r="D60" s="534"/>
      <c r="E60" s="534"/>
      <c r="F60" s="534"/>
      <c r="G60" s="534"/>
      <c r="H60" s="534"/>
      <c r="I60" s="534"/>
      <c r="J60" s="534"/>
      <c r="K60" s="534"/>
      <c r="L60" s="28"/>
      <c r="M60" s="493" t="s">
        <v>767</v>
      </c>
      <c r="N60" s="534"/>
      <c r="O60" s="534"/>
      <c r="P60" s="534"/>
      <c r="Q60" s="534"/>
      <c r="R60" s="534"/>
      <c r="S60" s="534"/>
      <c r="T60" s="534"/>
      <c r="V60" s="964"/>
      <c r="W60" s="964"/>
      <c r="X60" s="964"/>
      <c r="Y60" s="964"/>
      <c r="Z60" s="534"/>
      <c r="AA60" s="534"/>
      <c r="AB60" s="534"/>
      <c r="AC60" s="534"/>
      <c r="AD60" s="534"/>
      <c r="AE60" s="534"/>
      <c r="AF60" s="534"/>
      <c r="AG60" s="534"/>
      <c r="AH60" s="534"/>
      <c r="AI60" s="534"/>
      <c r="AJ60" s="534"/>
      <c r="AK60" s="534"/>
      <c r="AL60" s="534"/>
      <c r="AM60" s="534"/>
      <c r="AN60" s="534"/>
      <c r="AO60" s="534"/>
      <c r="AP60" s="534"/>
      <c r="AQ60" s="534"/>
      <c r="AR60" s="534"/>
      <c r="AS60" s="534"/>
      <c r="AT60" s="534"/>
      <c r="AU60" s="534"/>
      <c r="AV60" s="534"/>
      <c r="AW60" s="534"/>
      <c r="AX60" s="534"/>
      <c r="AY60" s="534"/>
      <c r="AZ60" s="534"/>
      <c r="BA60" s="534"/>
      <c r="BB60" s="534"/>
      <c r="BC60" s="534"/>
      <c r="BD60" s="534"/>
      <c r="BE60" s="534"/>
      <c r="BF60" s="534"/>
      <c r="BG60" s="534"/>
    </row>
    <row r="61" spans="1:59" ht="15.75" customHeight="1">
      <c r="A61" s="535"/>
      <c r="B61" s="536"/>
      <c r="C61" s="536"/>
      <c r="D61" s="536"/>
      <c r="E61" s="536"/>
      <c r="F61" s="536"/>
      <c r="G61" s="536"/>
      <c r="H61" s="536"/>
      <c r="I61" s="536"/>
      <c r="J61" s="536"/>
      <c r="K61" s="537"/>
      <c r="L61" s="28"/>
      <c r="M61" s="535"/>
      <c r="N61" s="537"/>
      <c r="O61" s="537"/>
      <c r="P61" s="536"/>
      <c r="Q61" s="534"/>
      <c r="R61" s="534"/>
      <c r="S61" s="534"/>
      <c r="T61" s="534"/>
      <c r="V61" s="964"/>
      <c r="W61" s="964"/>
      <c r="X61" s="964"/>
      <c r="Y61" s="964"/>
      <c r="Z61" s="534"/>
      <c r="AA61" s="534"/>
      <c r="AB61" s="534"/>
      <c r="AC61" s="534"/>
      <c r="AD61" s="534"/>
      <c r="AE61" s="534"/>
      <c r="AF61" s="534"/>
      <c r="AG61" s="534"/>
      <c r="AH61" s="534"/>
      <c r="AI61" s="534"/>
      <c r="AJ61" s="534"/>
      <c r="AK61" s="534"/>
      <c r="AL61" s="534"/>
      <c r="AM61" s="534"/>
      <c r="AN61" s="534"/>
      <c r="AO61" s="534"/>
      <c r="AP61" s="534"/>
      <c r="AQ61" s="534"/>
      <c r="AR61" s="534"/>
      <c r="AS61" s="534"/>
      <c r="AT61" s="534"/>
      <c r="AU61" s="534"/>
      <c r="AV61" s="534"/>
      <c r="AW61" s="534"/>
      <c r="AX61" s="534"/>
      <c r="AY61" s="534"/>
      <c r="AZ61" s="534"/>
      <c r="BA61" s="534"/>
      <c r="BB61" s="534"/>
      <c r="BC61" s="534"/>
      <c r="BD61" s="534"/>
      <c r="BE61" s="534"/>
      <c r="BF61" s="534"/>
      <c r="BG61" s="534"/>
    </row>
    <row r="62" spans="1:59" ht="15.75" customHeight="1">
      <c r="A62" s="262"/>
      <c r="B62" s="472"/>
      <c r="C62" s="330" t="s">
        <v>11</v>
      </c>
      <c r="D62" s="538"/>
      <c r="E62" s="539"/>
      <c r="F62" s="540"/>
      <c r="G62" s="540"/>
      <c r="H62" s="539"/>
      <c r="I62" s="541"/>
      <c r="J62" s="541"/>
      <c r="K62" s="542"/>
      <c r="L62" s="28"/>
      <c r="M62" s="401"/>
      <c r="N62" s="543"/>
      <c r="O62" s="274" t="s">
        <v>11</v>
      </c>
      <c r="P62" s="366"/>
      <c r="Q62" s="333"/>
      <c r="R62" s="333"/>
      <c r="S62" s="333"/>
      <c r="T62" s="333"/>
      <c r="V62" s="964"/>
      <c r="W62" s="964"/>
      <c r="X62" s="964"/>
      <c r="Y62" s="964"/>
      <c r="Z62" s="534"/>
      <c r="AA62" s="534"/>
      <c r="AB62" s="534"/>
      <c r="AC62" s="534"/>
      <c r="AD62" s="534"/>
      <c r="AE62" s="534"/>
      <c r="AF62" s="534"/>
      <c r="AG62" s="534"/>
      <c r="AH62" s="534"/>
      <c r="AI62" s="534"/>
      <c r="AJ62" s="534"/>
      <c r="AK62" s="534"/>
      <c r="AL62" s="534"/>
      <c r="AM62" s="534"/>
      <c r="AN62" s="534"/>
      <c r="AO62" s="534"/>
      <c r="AP62" s="534"/>
      <c r="AQ62" s="534"/>
      <c r="AR62" s="534"/>
      <c r="AS62" s="534"/>
      <c r="AT62" s="534"/>
      <c r="AU62" s="534"/>
      <c r="AV62" s="534"/>
      <c r="AW62" s="534"/>
      <c r="AX62" s="534"/>
      <c r="AY62" s="534"/>
      <c r="AZ62" s="534"/>
      <c r="BA62" s="534"/>
      <c r="BB62" s="534"/>
      <c r="BC62" s="534"/>
      <c r="BD62" s="534"/>
      <c r="BE62" s="534"/>
      <c r="BF62" s="534"/>
      <c r="BG62" s="534"/>
    </row>
    <row r="63" spans="1:59" ht="31.5" customHeight="1">
      <c r="A63" s="262"/>
      <c r="B63" s="264"/>
      <c r="C63" s="484" t="s">
        <v>18</v>
      </c>
      <c r="D63" s="486" t="s">
        <v>53</v>
      </c>
      <c r="E63" s="485"/>
      <c r="F63" s="486"/>
      <c r="G63" s="486"/>
      <c r="H63" s="484"/>
      <c r="I63" s="484"/>
      <c r="J63" s="484"/>
      <c r="K63" s="484"/>
      <c r="L63" s="28"/>
      <c r="M63" s="262"/>
      <c r="N63" s="486"/>
      <c r="O63" s="331" t="s">
        <v>372</v>
      </c>
      <c r="P63" s="339" t="s">
        <v>49</v>
      </c>
      <c r="Q63" s="339" t="s">
        <v>377</v>
      </c>
      <c r="R63" s="339" t="s">
        <v>373</v>
      </c>
      <c r="S63" s="320" t="s">
        <v>366</v>
      </c>
      <c r="T63" s="320" t="s">
        <v>482</v>
      </c>
      <c r="V63" s="964"/>
      <c r="W63" s="964"/>
      <c r="X63" s="964"/>
      <c r="Y63" s="964"/>
      <c r="Z63" s="534"/>
      <c r="AA63" s="534"/>
      <c r="AB63" s="534"/>
      <c r="AC63" s="534"/>
      <c r="AD63" s="534"/>
      <c r="AE63" s="534"/>
      <c r="AF63" s="534"/>
      <c r="AG63" s="534"/>
      <c r="AH63" s="534"/>
      <c r="AI63" s="534"/>
      <c r="AJ63" s="534"/>
      <c r="AK63" s="534"/>
      <c r="AL63" s="534"/>
      <c r="AM63" s="534"/>
      <c r="AN63" s="534"/>
      <c r="AO63" s="534"/>
      <c r="AP63" s="534"/>
      <c r="AQ63" s="534"/>
      <c r="AR63" s="534"/>
      <c r="AS63" s="534"/>
      <c r="AT63" s="534"/>
      <c r="AU63" s="534"/>
      <c r="AV63" s="534"/>
      <c r="AW63" s="534"/>
      <c r="AX63" s="534"/>
      <c r="AY63" s="534"/>
      <c r="AZ63" s="534"/>
      <c r="BA63" s="534"/>
      <c r="BB63" s="534"/>
      <c r="BC63" s="534"/>
      <c r="BD63" s="534"/>
      <c r="BE63" s="534"/>
      <c r="BF63" s="534"/>
      <c r="BG63" s="534"/>
    </row>
    <row r="64" spans="1:59" ht="15.75" customHeight="1">
      <c r="A64" s="261"/>
      <c r="B64" s="320" t="s">
        <v>356</v>
      </c>
      <c r="C64" s="274"/>
      <c r="D64" s="319"/>
      <c r="E64" s="465"/>
      <c r="F64" s="465"/>
      <c r="G64" s="465"/>
      <c r="H64" s="465"/>
      <c r="I64" s="465"/>
      <c r="J64" s="465"/>
      <c r="K64" s="465"/>
      <c r="L64" s="28"/>
      <c r="M64" s="261"/>
      <c r="N64" s="320" t="s">
        <v>367</v>
      </c>
      <c r="O64" s="274"/>
      <c r="P64" s="333"/>
      <c r="Q64" s="333"/>
      <c r="R64" s="333"/>
      <c r="S64" s="333"/>
      <c r="T64" s="333"/>
      <c r="V64" s="964"/>
      <c r="W64" s="964"/>
      <c r="X64" s="964"/>
      <c r="Y64" s="964"/>
      <c r="Z64" s="534"/>
      <c r="AA64" s="534"/>
      <c r="AB64" s="534"/>
      <c r="AC64" s="534"/>
      <c r="AD64" s="534"/>
      <c r="AE64" s="534"/>
      <c r="AF64" s="534"/>
      <c r="AG64" s="534"/>
      <c r="AH64" s="534"/>
      <c r="AI64" s="534"/>
      <c r="AJ64" s="534"/>
      <c r="AK64" s="534"/>
      <c r="AL64" s="534"/>
      <c r="AM64" s="534"/>
      <c r="AN64" s="534"/>
      <c r="AO64" s="534"/>
      <c r="AP64" s="534"/>
      <c r="AQ64" s="534"/>
      <c r="AR64" s="534"/>
      <c r="AS64" s="534"/>
      <c r="AT64" s="534"/>
      <c r="AU64" s="534"/>
      <c r="AV64" s="534"/>
      <c r="AW64" s="534"/>
      <c r="AX64" s="534"/>
      <c r="AY64" s="534"/>
      <c r="AZ64" s="534"/>
      <c r="BA64" s="534"/>
      <c r="BB64" s="534"/>
      <c r="BC64" s="534"/>
      <c r="BD64" s="534"/>
      <c r="BE64" s="534"/>
      <c r="BF64" s="534"/>
      <c r="BG64" s="534"/>
    </row>
    <row r="65" spans="1:59" ht="15.75" customHeight="1">
      <c r="A65" s="309">
        <v>2000</v>
      </c>
      <c r="B65" s="1018">
        <v>3.6769999999999996</v>
      </c>
      <c r="C65" s="1015">
        <v>3.6769999999999996</v>
      </c>
      <c r="D65" s="593">
        <v>0</v>
      </c>
      <c r="E65" s="1015">
        <v>11550.787285393408</v>
      </c>
      <c r="F65" s="593">
        <v>0</v>
      </c>
      <c r="G65" s="1017">
        <v>11554.464285393407</v>
      </c>
      <c r="H65" s="1015">
        <v>1180.537505629939</v>
      </c>
      <c r="I65" s="1017">
        <v>138.27529378045287</v>
      </c>
      <c r="J65" s="1015">
        <v>0.2438784</v>
      </c>
      <c r="K65" s="1015">
        <v>10235.407607583014</v>
      </c>
      <c r="L65" s="1017"/>
      <c r="M65" s="960">
        <v>2000</v>
      </c>
      <c r="N65" s="1015">
        <v>10235.407607583016</v>
      </c>
      <c r="O65" s="1017">
        <v>3463.6071530933959</v>
      </c>
      <c r="P65" s="1017">
        <v>2647.8486600265001</v>
      </c>
      <c r="Q65" s="958" t="s">
        <v>31</v>
      </c>
      <c r="R65" s="958" t="s">
        <v>31</v>
      </c>
      <c r="S65" s="1017">
        <v>3008.6915249243762</v>
      </c>
      <c r="T65" s="1017">
        <v>1115.2602695387445</v>
      </c>
      <c r="V65" s="1116"/>
      <c r="W65" s="1116"/>
      <c r="X65" s="1116"/>
      <c r="Y65" s="1116"/>
      <c r="Z65" s="534"/>
      <c r="AA65" s="534"/>
      <c r="AB65" s="534"/>
      <c r="AC65" s="534"/>
      <c r="AD65" s="534"/>
      <c r="AE65" s="534"/>
      <c r="AF65" s="534"/>
      <c r="AG65" s="534"/>
      <c r="AH65" s="534"/>
      <c r="AI65" s="534"/>
      <c r="AJ65" s="534"/>
      <c r="AK65" s="534"/>
      <c r="AL65" s="534"/>
      <c r="AM65" s="534"/>
      <c r="AN65" s="534"/>
      <c r="AO65" s="534"/>
      <c r="AP65" s="534"/>
      <c r="AQ65" s="534"/>
      <c r="AR65" s="534"/>
      <c r="AS65" s="534"/>
      <c r="AT65" s="534"/>
      <c r="AU65" s="534"/>
      <c r="AV65" s="534"/>
      <c r="AW65" s="534"/>
      <c r="AX65" s="534"/>
      <c r="AY65" s="534"/>
      <c r="AZ65" s="534"/>
      <c r="BA65" s="534"/>
      <c r="BB65" s="534"/>
      <c r="BC65" s="534"/>
      <c r="BD65" s="534"/>
      <c r="BE65" s="534"/>
      <c r="BF65" s="534"/>
      <c r="BG65" s="534"/>
    </row>
    <row r="66" spans="1:59" ht="15.75" customHeight="1">
      <c r="A66" s="309">
        <v>2001</v>
      </c>
      <c r="B66" s="1018">
        <v>15.626999999999999</v>
      </c>
      <c r="C66" s="1015">
        <v>15.626999999999999</v>
      </c>
      <c r="D66" s="965">
        <v>0</v>
      </c>
      <c r="E66" s="1015">
        <v>11892.23386770785</v>
      </c>
      <c r="F66" s="1015">
        <v>166.52346149121732</v>
      </c>
      <c r="G66" s="1017">
        <v>12074.384329199067</v>
      </c>
      <c r="H66" s="1015">
        <v>1160.9631290177294</v>
      </c>
      <c r="I66" s="965">
        <v>0</v>
      </c>
      <c r="J66" s="1015">
        <v>0.9916256</v>
      </c>
      <c r="K66" s="1015">
        <v>10912.429574581338</v>
      </c>
      <c r="L66" s="1017"/>
      <c r="M66" s="960">
        <v>2001</v>
      </c>
      <c r="N66" s="1015">
        <v>10912.429574581338</v>
      </c>
      <c r="O66" s="1017">
        <v>3367.8254104737334</v>
      </c>
      <c r="P66" s="1017">
        <v>2648.8486601264999</v>
      </c>
      <c r="Q66" s="958" t="s">
        <v>31</v>
      </c>
      <c r="R66" s="958" t="s">
        <v>31</v>
      </c>
      <c r="S66" s="1017">
        <v>3008.6915249243762</v>
      </c>
      <c r="T66" s="1017">
        <v>1887.0639790567288</v>
      </c>
      <c r="V66" s="1116"/>
      <c r="W66" s="1116"/>
      <c r="X66" s="1116"/>
      <c r="Y66" s="1116"/>
      <c r="Z66" s="534"/>
      <c r="AA66" s="534"/>
      <c r="AB66" s="534"/>
      <c r="AC66" s="534"/>
      <c r="AD66" s="534"/>
      <c r="AE66" s="534"/>
      <c r="AF66" s="534"/>
      <c r="AG66" s="534"/>
      <c r="AH66" s="534"/>
      <c r="AI66" s="534"/>
      <c r="AJ66" s="534"/>
      <c r="AK66" s="534"/>
      <c r="AL66" s="534"/>
      <c r="AM66" s="534"/>
      <c r="AN66" s="534"/>
      <c r="AO66" s="534"/>
      <c r="AP66" s="534"/>
      <c r="AQ66" s="534"/>
      <c r="AR66" s="534"/>
      <c r="AS66" s="534"/>
      <c r="AT66" s="534"/>
      <c r="AU66" s="534"/>
      <c r="AV66" s="534"/>
      <c r="AW66" s="534"/>
      <c r="AX66" s="534"/>
      <c r="AY66" s="534"/>
      <c r="AZ66" s="534"/>
      <c r="BA66" s="534"/>
      <c r="BB66" s="534"/>
      <c r="BC66" s="534"/>
      <c r="BD66" s="534"/>
      <c r="BE66" s="534"/>
      <c r="BF66" s="534"/>
      <c r="BG66" s="534"/>
    </row>
    <row r="67" spans="1:59" ht="15.75" customHeight="1">
      <c r="A67" s="309">
        <v>2002</v>
      </c>
      <c r="B67" s="1018">
        <v>24.959</v>
      </c>
      <c r="C67" s="1015">
        <v>24.959</v>
      </c>
      <c r="D67" s="965">
        <v>0</v>
      </c>
      <c r="E67" s="1015">
        <v>11834.745989338639</v>
      </c>
      <c r="F67" s="1015">
        <v>47.081337264054369</v>
      </c>
      <c r="G67" s="1017">
        <v>11906.786326602694</v>
      </c>
      <c r="H67" s="1015">
        <v>1066.7955410883183</v>
      </c>
      <c r="I67" s="1017">
        <v>91.128649224092044</v>
      </c>
      <c r="J67" s="1015">
        <v>1.4459712</v>
      </c>
      <c r="K67" s="1015">
        <v>10747.416165090282</v>
      </c>
      <c r="L67" s="1017"/>
      <c r="M67" s="960">
        <v>2002</v>
      </c>
      <c r="N67" s="1015">
        <v>10747.416165090282</v>
      </c>
      <c r="O67" s="1017">
        <v>3393.343742801143</v>
      </c>
      <c r="P67" s="1017">
        <v>2649.8486602265002</v>
      </c>
      <c r="Q67" s="958" t="s">
        <v>31</v>
      </c>
      <c r="R67" s="958" t="s">
        <v>31</v>
      </c>
      <c r="S67" s="1017">
        <v>3008.6915249243762</v>
      </c>
      <c r="T67" s="1017">
        <v>1695.5322371382631</v>
      </c>
      <c r="V67" s="1116"/>
      <c r="W67" s="1116"/>
      <c r="X67" s="1116"/>
      <c r="Y67" s="1116"/>
      <c r="Z67" s="534"/>
      <c r="AA67" s="534"/>
      <c r="AB67" s="534"/>
      <c r="AC67" s="534"/>
      <c r="AD67" s="534"/>
      <c r="AE67" s="534"/>
      <c r="AF67" s="534"/>
      <c r="AG67" s="534"/>
      <c r="AH67" s="534"/>
      <c r="AI67" s="534"/>
      <c r="AJ67" s="534"/>
      <c r="AK67" s="534"/>
      <c r="AL67" s="534"/>
      <c r="AM67" s="534"/>
      <c r="AN67" s="534"/>
      <c r="AO67" s="534"/>
      <c r="AP67" s="534"/>
      <c r="AQ67" s="534"/>
      <c r="AR67" s="534"/>
      <c r="AS67" s="534"/>
      <c r="AT67" s="534"/>
      <c r="AU67" s="534"/>
      <c r="AV67" s="534"/>
      <c r="AW67" s="534"/>
      <c r="AX67" s="534"/>
      <c r="AY67" s="534"/>
      <c r="AZ67" s="534"/>
      <c r="BA67" s="534"/>
      <c r="BB67" s="534"/>
      <c r="BC67" s="534"/>
      <c r="BD67" s="534"/>
      <c r="BE67" s="534"/>
      <c r="BF67" s="534"/>
      <c r="BG67" s="534"/>
    </row>
    <row r="68" spans="1:59" ht="15.75" customHeight="1">
      <c r="A68" s="309">
        <v>2003</v>
      </c>
      <c r="B68" s="1018">
        <v>35.079000000000001</v>
      </c>
      <c r="C68" s="1015">
        <v>35.079000000000001</v>
      </c>
      <c r="D68" s="965">
        <v>0</v>
      </c>
      <c r="E68" s="1015">
        <v>12505.197931736835</v>
      </c>
      <c r="F68" s="1015">
        <v>34.249785038693034</v>
      </c>
      <c r="G68" s="1017">
        <v>12574.526716775528</v>
      </c>
      <c r="H68" s="1015">
        <v>1135.4392376038979</v>
      </c>
      <c r="I68" s="1017">
        <v>29.65708553412767</v>
      </c>
      <c r="J68" s="1015">
        <v>2.1662368999999995</v>
      </c>
      <c r="K68" s="1015">
        <v>11407.264156737503</v>
      </c>
      <c r="L68" s="1017"/>
      <c r="M68" s="960">
        <v>2003</v>
      </c>
      <c r="N68" s="1015">
        <v>11407.264156737503</v>
      </c>
      <c r="O68" s="1017">
        <v>3598.1057429230759</v>
      </c>
      <c r="P68" s="1017">
        <v>2650.8486603265001</v>
      </c>
      <c r="Q68" s="958" t="s">
        <v>31</v>
      </c>
      <c r="R68" s="958" t="s">
        <v>31</v>
      </c>
      <c r="S68" s="1017">
        <v>3008.6915249243762</v>
      </c>
      <c r="T68" s="1017">
        <v>2149.6182285635509</v>
      </c>
      <c r="V68" s="1116"/>
      <c r="W68" s="1116"/>
      <c r="X68" s="1116"/>
      <c r="Y68" s="1116"/>
      <c r="Z68" s="534"/>
      <c r="AA68" s="534"/>
      <c r="AB68" s="534"/>
      <c r="AC68" s="534"/>
      <c r="AD68" s="534"/>
      <c r="AE68" s="534"/>
      <c r="AF68" s="534"/>
      <c r="AG68" s="534"/>
      <c r="AH68" s="534"/>
      <c r="AI68" s="534"/>
      <c r="AJ68" s="534"/>
      <c r="AK68" s="534"/>
      <c r="AL68" s="534"/>
      <c r="AM68" s="534"/>
      <c r="AN68" s="534"/>
      <c r="AO68" s="534"/>
      <c r="AP68" s="534"/>
      <c r="AQ68" s="534"/>
      <c r="AR68" s="534"/>
      <c r="AS68" s="534"/>
      <c r="AT68" s="534"/>
      <c r="AU68" s="534"/>
      <c r="AV68" s="534"/>
      <c r="AW68" s="534"/>
      <c r="AX68" s="534"/>
      <c r="AY68" s="534"/>
      <c r="AZ68" s="534"/>
      <c r="BA68" s="534"/>
      <c r="BB68" s="534"/>
      <c r="BC68" s="534"/>
      <c r="BD68" s="534"/>
      <c r="BE68" s="534"/>
      <c r="BF68" s="534"/>
      <c r="BG68" s="534"/>
    </row>
    <row r="69" spans="1:59" ht="15.75" customHeight="1">
      <c r="A69" s="309">
        <v>2004</v>
      </c>
      <c r="B69" s="1018">
        <v>14.834999999999999</v>
      </c>
      <c r="C69" s="1015">
        <v>14.834999999999999</v>
      </c>
      <c r="D69" s="965">
        <v>0</v>
      </c>
      <c r="E69" s="1015">
        <v>12794.738542803161</v>
      </c>
      <c r="F69" s="1015">
        <v>14.945543135568931</v>
      </c>
      <c r="G69" s="1017">
        <v>12824.519085938729</v>
      </c>
      <c r="H69" s="1015">
        <v>1134.1909265855957</v>
      </c>
      <c r="I69" s="965">
        <v>0</v>
      </c>
      <c r="J69" s="1015">
        <v>0.92953920000000001</v>
      </c>
      <c r="K69" s="1015">
        <v>11689.398620153133</v>
      </c>
      <c r="L69" s="1017"/>
      <c r="M69" s="960">
        <v>2004</v>
      </c>
      <c r="N69" s="1015">
        <v>11689.398620153135</v>
      </c>
      <c r="O69" s="1017">
        <v>3944.45292123231</v>
      </c>
      <c r="P69" s="1017">
        <v>2651.8486604264999</v>
      </c>
      <c r="Q69" s="958" t="s">
        <v>31</v>
      </c>
      <c r="R69" s="958" t="s">
        <v>31</v>
      </c>
      <c r="S69" s="1017">
        <v>3008.6915249243762</v>
      </c>
      <c r="T69" s="1017">
        <v>2084.4055135699487</v>
      </c>
      <c r="V69" s="1116"/>
      <c r="W69" s="1116"/>
      <c r="X69" s="1116"/>
      <c r="Y69" s="1116"/>
      <c r="Z69" s="534"/>
      <c r="AA69" s="534"/>
      <c r="AB69" s="534"/>
      <c r="AC69" s="534"/>
      <c r="AD69" s="534"/>
      <c r="AE69" s="534"/>
      <c r="AF69" s="534"/>
      <c r="AG69" s="534"/>
      <c r="AH69" s="534"/>
      <c r="AI69" s="534"/>
      <c r="AJ69" s="534"/>
      <c r="AK69" s="534"/>
      <c r="AL69" s="534"/>
      <c r="AM69" s="534"/>
      <c r="AN69" s="534"/>
      <c r="AO69" s="534"/>
      <c r="AP69" s="534"/>
      <c r="AQ69" s="534"/>
      <c r="AR69" s="534"/>
      <c r="AS69" s="534"/>
      <c r="AT69" s="534"/>
      <c r="AU69" s="534"/>
      <c r="AV69" s="534"/>
      <c r="AW69" s="534"/>
      <c r="AX69" s="534"/>
      <c r="AY69" s="534"/>
      <c r="AZ69" s="534"/>
      <c r="BA69" s="534"/>
      <c r="BB69" s="534"/>
      <c r="BC69" s="534"/>
      <c r="BD69" s="534"/>
      <c r="BE69" s="534"/>
      <c r="BF69" s="534"/>
      <c r="BG69" s="534"/>
    </row>
    <row r="70" spans="1:59" ht="15.75" customHeight="1">
      <c r="A70" s="309">
        <v>2005</v>
      </c>
      <c r="B70" s="1018">
        <v>33.372</v>
      </c>
      <c r="C70" s="1015">
        <v>33.372</v>
      </c>
      <c r="D70" s="965">
        <v>0</v>
      </c>
      <c r="E70" s="1015">
        <v>12823.303495227879</v>
      </c>
      <c r="F70" s="1015">
        <v>6.926872210621136</v>
      </c>
      <c r="G70" s="1015">
        <v>12863.6023674385</v>
      </c>
      <c r="H70" s="965">
        <v>1300.8554436391923</v>
      </c>
      <c r="I70" s="965">
        <v>0</v>
      </c>
      <c r="J70" s="1015">
        <v>2.5660115999999995</v>
      </c>
      <c r="K70" s="1015">
        <v>11560.180912199306</v>
      </c>
      <c r="L70" s="1017"/>
      <c r="M70" s="960">
        <v>2005</v>
      </c>
      <c r="N70" s="1015">
        <v>11560.180912199308</v>
      </c>
      <c r="O70" s="1017">
        <v>3902.1522124088692</v>
      </c>
      <c r="P70" s="1017">
        <v>2652.8486605265002</v>
      </c>
      <c r="Q70" s="958" t="s">
        <v>31</v>
      </c>
      <c r="R70" s="958" t="s">
        <v>31</v>
      </c>
      <c r="S70" s="1017">
        <v>3008.6915249243762</v>
      </c>
      <c r="T70" s="1017">
        <v>1996.4885143395618</v>
      </c>
      <c r="V70" s="1116"/>
      <c r="W70" s="1116"/>
      <c r="X70" s="1116"/>
      <c r="Y70" s="1116"/>
      <c r="Z70" s="534"/>
      <c r="AA70" s="534"/>
      <c r="AB70" s="534"/>
      <c r="AC70" s="534"/>
      <c r="AD70" s="534"/>
      <c r="AE70" s="534"/>
      <c r="AF70" s="534"/>
      <c r="AG70" s="534"/>
      <c r="AH70" s="534"/>
      <c r="AI70" s="534"/>
      <c r="AJ70" s="534"/>
      <c r="AK70" s="534"/>
      <c r="AL70" s="534"/>
      <c r="AM70" s="534"/>
      <c r="AN70" s="534"/>
      <c r="AO70" s="534"/>
      <c r="AP70" s="534"/>
      <c r="AQ70" s="534"/>
      <c r="AR70" s="534"/>
      <c r="AS70" s="534"/>
      <c r="AT70" s="534"/>
      <c r="AU70" s="534"/>
      <c r="AV70" s="534"/>
      <c r="AW70" s="534"/>
      <c r="AX70" s="534"/>
      <c r="AY70" s="534"/>
      <c r="AZ70" s="534"/>
      <c r="BA70" s="534"/>
      <c r="BB70" s="534"/>
      <c r="BC70" s="534"/>
      <c r="BD70" s="534"/>
      <c r="BE70" s="534"/>
      <c r="BF70" s="534"/>
      <c r="BG70" s="534"/>
    </row>
    <row r="71" spans="1:59" ht="15.75" customHeight="1">
      <c r="A71" s="309">
        <v>2006</v>
      </c>
      <c r="B71" s="1018">
        <v>17.797831999999996</v>
      </c>
      <c r="C71" s="1015">
        <v>17.797831999999996</v>
      </c>
      <c r="D71" s="965">
        <v>0</v>
      </c>
      <c r="E71" s="1015">
        <v>13433.058896875889</v>
      </c>
      <c r="F71" s="1015">
        <v>0</v>
      </c>
      <c r="G71" s="1015">
        <v>13450.85672887589</v>
      </c>
      <c r="H71" s="965">
        <v>1243.9695164394218</v>
      </c>
      <c r="I71" s="965">
        <v>88.356569626990947</v>
      </c>
      <c r="J71" s="1015">
        <v>1.394296</v>
      </c>
      <c r="K71" s="1015">
        <v>12117.136346809477</v>
      </c>
      <c r="L71" s="1017"/>
      <c r="M71" s="960">
        <v>2006</v>
      </c>
      <c r="N71" s="1015">
        <v>12117.136346809479</v>
      </c>
      <c r="O71" s="1017">
        <v>3926.3253347668301</v>
      </c>
      <c r="P71" s="1017">
        <v>2653.8486606265001</v>
      </c>
      <c r="Q71" s="958" t="s">
        <v>31</v>
      </c>
      <c r="R71" s="958" t="s">
        <v>31</v>
      </c>
      <c r="S71" s="1017">
        <v>3008.6915249243762</v>
      </c>
      <c r="T71" s="1017">
        <v>2528.2708264917724</v>
      </c>
      <c r="V71" s="1116"/>
      <c r="W71" s="1116"/>
      <c r="X71" s="1116"/>
      <c r="Y71" s="1116"/>
      <c r="Z71" s="534"/>
      <c r="AA71" s="534"/>
      <c r="AB71" s="534"/>
      <c r="AC71" s="534"/>
      <c r="AD71" s="534"/>
      <c r="AE71" s="534"/>
      <c r="AF71" s="534"/>
      <c r="AG71" s="534"/>
      <c r="AH71" s="534"/>
      <c r="AI71" s="534"/>
      <c r="AJ71" s="534"/>
      <c r="AK71" s="534"/>
      <c r="AL71" s="534"/>
      <c r="AM71" s="534"/>
      <c r="AN71" s="534"/>
      <c r="AO71" s="534"/>
      <c r="AP71" s="534"/>
      <c r="AQ71" s="534"/>
      <c r="AR71" s="534"/>
      <c r="AS71" s="534"/>
      <c r="AT71" s="534"/>
      <c r="AU71" s="534"/>
      <c r="AV71" s="534"/>
      <c r="AW71" s="534"/>
      <c r="AX71" s="534"/>
      <c r="AY71" s="534"/>
      <c r="AZ71" s="534"/>
      <c r="BA71" s="534"/>
      <c r="BB71" s="534"/>
      <c r="BC71" s="534"/>
      <c r="BD71" s="534"/>
      <c r="BE71" s="534"/>
      <c r="BF71" s="534"/>
      <c r="BG71" s="534"/>
    </row>
    <row r="72" spans="1:59" ht="15.75" customHeight="1">
      <c r="A72" s="309">
        <v>2007</v>
      </c>
      <c r="B72" s="1018">
        <v>11.53472</v>
      </c>
      <c r="C72" s="1015">
        <v>11.53472</v>
      </c>
      <c r="D72" s="965">
        <v>0</v>
      </c>
      <c r="E72" s="1015">
        <v>12540.85970368981</v>
      </c>
      <c r="F72" s="1015">
        <v>80.520718175490316</v>
      </c>
      <c r="G72" s="1015">
        <v>12632.9151418653</v>
      </c>
      <c r="H72" s="965">
        <v>1083.0813167915489</v>
      </c>
      <c r="I72" s="965">
        <v>0</v>
      </c>
      <c r="J72" s="1015">
        <v>0.90048465814780088</v>
      </c>
      <c r="K72" s="1015">
        <v>11548.933340415602</v>
      </c>
      <c r="L72" s="1017"/>
      <c r="M72" s="960">
        <v>2007</v>
      </c>
      <c r="N72" s="1015">
        <v>11548.83593167375</v>
      </c>
      <c r="O72" s="1017">
        <v>3969.8560956502947</v>
      </c>
      <c r="P72" s="1017">
        <v>2654.8486607264999</v>
      </c>
      <c r="Q72" s="958" t="s">
        <v>31</v>
      </c>
      <c r="R72" s="958" t="s">
        <v>31</v>
      </c>
      <c r="S72" s="1017">
        <v>3008.6915249243762</v>
      </c>
      <c r="T72" s="1017">
        <v>1915.4396503725779</v>
      </c>
      <c r="V72" s="1116"/>
      <c r="W72" s="1116"/>
      <c r="X72" s="1116"/>
      <c r="Y72" s="1116"/>
      <c r="Z72" s="534"/>
      <c r="AA72" s="534"/>
      <c r="AB72" s="534"/>
      <c r="AC72" s="534"/>
      <c r="AD72" s="534"/>
      <c r="AE72" s="534"/>
      <c r="AF72" s="534"/>
      <c r="AG72" s="534"/>
      <c r="AH72" s="534"/>
      <c r="AI72" s="534"/>
      <c r="AJ72" s="534"/>
      <c r="AK72" s="534"/>
      <c r="AL72" s="534"/>
      <c r="AM72" s="534"/>
      <c r="AN72" s="534"/>
      <c r="AO72" s="534"/>
      <c r="AP72" s="534"/>
      <c r="AQ72" s="534"/>
      <c r="AR72" s="534"/>
      <c r="AS72" s="534"/>
      <c r="AT72" s="534"/>
      <c r="AU72" s="534"/>
      <c r="AV72" s="534"/>
      <c r="AW72" s="534"/>
      <c r="AX72" s="534"/>
      <c r="AY72" s="534"/>
      <c r="AZ72" s="534"/>
      <c r="BA72" s="534"/>
      <c r="BB72" s="534"/>
      <c r="BC72" s="534"/>
      <c r="BD72" s="534"/>
      <c r="BE72" s="534"/>
      <c r="BF72" s="534"/>
      <c r="BG72" s="534"/>
    </row>
    <row r="73" spans="1:59" ht="15.75" customHeight="1">
      <c r="A73" s="309">
        <v>2008</v>
      </c>
      <c r="B73" s="1018">
        <v>8.0160449009070511</v>
      </c>
      <c r="C73" s="1015">
        <v>8.0160449009070511</v>
      </c>
      <c r="D73" s="965">
        <v>0</v>
      </c>
      <c r="E73" s="1015">
        <v>11934.621239892733</v>
      </c>
      <c r="F73" s="1015">
        <v>17.471567501251773</v>
      </c>
      <c r="G73" s="1015">
        <v>11960.108852294892</v>
      </c>
      <c r="H73" s="965">
        <v>1010.3616090610312</v>
      </c>
      <c r="I73" s="965">
        <v>0</v>
      </c>
      <c r="J73" s="1015">
        <v>0.71645831900093826</v>
      </c>
      <c r="K73" s="1015">
        <v>10949.030784914861</v>
      </c>
      <c r="L73" s="1017"/>
      <c r="M73" s="960">
        <v>2008</v>
      </c>
      <c r="N73" s="1015">
        <v>10949.030784914861</v>
      </c>
      <c r="O73" s="1017">
        <v>3467.8222320530194</v>
      </c>
      <c r="P73" s="1017">
        <v>2655.8486608264998</v>
      </c>
      <c r="Q73" s="958" t="s">
        <v>31</v>
      </c>
      <c r="R73" s="958" t="s">
        <v>31</v>
      </c>
      <c r="S73" s="1017">
        <v>2714.999978247889</v>
      </c>
      <c r="T73" s="1017">
        <v>2110.3599137874526</v>
      </c>
      <c r="V73" s="1116"/>
      <c r="W73" s="1116"/>
      <c r="X73" s="1116"/>
      <c r="Y73" s="1116"/>
      <c r="Z73" s="534"/>
      <c r="AA73" s="534"/>
      <c r="AB73" s="534"/>
      <c r="AC73" s="534"/>
      <c r="AD73" s="534"/>
      <c r="AE73" s="534"/>
      <c r="AF73" s="534"/>
      <c r="AG73" s="534"/>
      <c r="AH73" s="534"/>
      <c r="AI73" s="534"/>
      <c r="AJ73" s="534"/>
      <c r="AK73" s="534"/>
      <c r="AL73" s="534"/>
      <c r="AM73" s="534"/>
      <c r="AN73" s="534"/>
      <c r="AO73" s="534"/>
      <c r="AP73" s="534"/>
      <c r="AQ73" s="534"/>
      <c r="AR73" s="534"/>
      <c r="AS73" s="534"/>
      <c r="AT73" s="534"/>
      <c r="AU73" s="534"/>
      <c r="AV73" s="534"/>
      <c r="AW73" s="534"/>
      <c r="AX73" s="534"/>
      <c r="AY73" s="534"/>
      <c r="AZ73" s="534"/>
      <c r="BA73" s="534"/>
      <c r="BB73" s="534"/>
      <c r="BC73" s="534"/>
      <c r="BD73" s="534"/>
      <c r="BE73" s="534"/>
      <c r="BF73" s="534"/>
      <c r="BG73" s="534"/>
    </row>
    <row r="74" spans="1:59" ht="15.75" customHeight="1">
      <c r="A74" s="309">
        <v>2009</v>
      </c>
      <c r="B74" s="1018">
        <v>9.941670850123689</v>
      </c>
      <c r="C74" s="1015">
        <v>9.941670850123689</v>
      </c>
      <c r="D74" s="965">
        <v>0</v>
      </c>
      <c r="E74" s="1015">
        <v>10727.092292387171</v>
      </c>
      <c r="F74" s="1015">
        <v>0</v>
      </c>
      <c r="G74" s="1015">
        <v>10737.033963237294</v>
      </c>
      <c r="H74" s="965">
        <v>0</v>
      </c>
      <c r="I74" s="965">
        <v>74.379093338701949</v>
      </c>
      <c r="J74" s="1015">
        <v>0.54373808195117301</v>
      </c>
      <c r="K74" s="1015">
        <v>10662.11113181664</v>
      </c>
      <c r="L74" s="1017"/>
      <c r="M74" s="960">
        <v>2009</v>
      </c>
      <c r="N74" s="1015">
        <v>10661.789659366697</v>
      </c>
      <c r="O74" s="1017">
        <v>3222.9593608007058</v>
      </c>
      <c r="P74" s="1017">
        <v>2656.8486609265001</v>
      </c>
      <c r="Q74" s="958" t="s">
        <v>31</v>
      </c>
      <c r="R74" s="958" t="s">
        <v>31</v>
      </c>
      <c r="S74" s="1017">
        <v>2714.999978247889</v>
      </c>
      <c r="T74" s="1017">
        <v>2066.981659391603</v>
      </c>
      <c r="V74" s="1116"/>
      <c r="W74" s="1116"/>
      <c r="X74" s="1116"/>
      <c r="Y74" s="1116"/>
      <c r="Z74" s="534"/>
      <c r="AA74" s="534"/>
      <c r="AB74" s="534"/>
      <c r="AC74" s="534"/>
      <c r="AD74" s="534"/>
      <c r="AE74" s="534"/>
      <c r="AF74" s="534"/>
      <c r="AG74" s="534"/>
      <c r="AH74" s="534"/>
      <c r="AI74" s="534"/>
      <c r="AJ74" s="534"/>
      <c r="AK74" s="534"/>
      <c r="AL74" s="534"/>
      <c r="AM74" s="534"/>
      <c r="AN74" s="534"/>
      <c r="AO74" s="534"/>
      <c r="AP74" s="534"/>
      <c r="AQ74" s="534"/>
      <c r="AR74" s="534"/>
      <c r="AS74" s="534"/>
      <c r="AT74" s="534"/>
      <c r="AU74" s="534"/>
      <c r="AV74" s="534"/>
      <c r="AW74" s="534"/>
      <c r="AX74" s="534"/>
      <c r="AY74" s="534"/>
      <c r="AZ74" s="534"/>
      <c r="BA74" s="534"/>
      <c r="BB74" s="534"/>
      <c r="BC74" s="534"/>
      <c r="BD74" s="534"/>
      <c r="BE74" s="534"/>
      <c r="BF74" s="534"/>
      <c r="BG74" s="534"/>
    </row>
    <row r="75" spans="1:59" ht="15.75" customHeight="1">
      <c r="A75" s="309">
        <v>2010</v>
      </c>
      <c r="B75" s="1018">
        <v>6.396836623617391</v>
      </c>
      <c r="C75" s="1015">
        <v>6.396836623617391</v>
      </c>
      <c r="D75" s="965">
        <v>0</v>
      </c>
      <c r="E75" s="1015">
        <v>12122.446364385103</v>
      </c>
      <c r="F75" s="1015">
        <v>40.575253924284397</v>
      </c>
      <c r="G75" s="1015">
        <v>12169.418454933004</v>
      </c>
      <c r="H75" s="965">
        <v>0</v>
      </c>
      <c r="I75" s="965">
        <v>0</v>
      </c>
      <c r="J75" s="1015">
        <v>0.54373808195117301</v>
      </c>
      <c r="K75" s="1015">
        <v>12168.874716851053</v>
      </c>
      <c r="L75" s="1017"/>
      <c r="M75" s="960">
        <v>2010</v>
      </c>
      <c r="N75" s="1015">
        <v>12168.874716851054</v>
      </c>
      <c r="O75" s="1017">
        <v>3897.5089169438993</v>
      </c>
      <c r="P75" s="1017">
        <v>2657.8486610264999</v>
      </c>
      <c r="Q75" s="958" t="s">
        <v>31</v>
      </c>
      <c r="R75" s="958" t="s">
        <v>31</v>
      </c>
      <c r="S75" s="1017">
        <v>2714.999978247889</v>
      </c>
      <c r="T75" s="1017">
        <v>2898.5171606327658</v>
      </c>
      <c r="V75" s="1116"/>
      <c r="W75" s="1116"/>
      <c r="X75" s="1116"/>
      <c r="Y75" s="1116"/>
      <c r="Z75" s="534"/>
      <c r="AA75" s="534"/>
      <c r="AB75" s="534"/>
      <c r="AC75" s="534"/>
      <c r="AD75" s="534"/>
      <c r="AE75" s="534"/>
      <c r="AF75" s="534"/>
      <c r="AG75" s="534"/>
      <c r="AH75" s="534"/>
      <c r="AI75" s="534"/>
      <c r="AJ75" s="534"/>
      <c r="AK75" s="534"/>
      <c r="AL75" s="534"/>
      <c r="AM75" s="534"/>
      <c r="AN75" s="534"/>
      <c r="AO75" s="534"/>
      <c r="AP75" s="534"/>
      <c r="AQ75" s="534"/>
      <c r="AR75" s="534"/>
      <c r="AS75" s="534"/>
      <c r="AT75" s="534"/>
      <c r="AU75" s="534"/>
      <c r="AV75" s="534"/>
      <c r="AW75" s="534"/>
      <c r="AX75" s="534"/>
      <c r="AY75" s="534"/>
      <c r="AZ75" s="534"/>
      <c r="BA75" s="534"/>
      <c r="BB75" s="534"/>
      <c r="BC75" s="534"/>
      <c r="BD75" s="534"/>
      <c r="BE75" s="534"/>
      <c r="BF75" s="534"/>
      <c r="BG75" s="534"/>
    </row>
    <row r="76" spans="1:59" ht="15.75" customHeight="1">
      <c r="A76" s="309">
        <v>2011</v>
      </c>
      <c r="B76" s="1018">
        <v>7.0546378431004584</v>
      </c>
      <c r="C76" s="1015">
        <v>7.0546378431004584</v>
      </c>
      <c r="D76" s="965">
        <v>0</v>
      </c>
      <c r="E76" s="1015">
        <v>11708.698811175536</v>
      </c>
      <c r="F76" s="1015">
        <v>25.238042474607568</v>
      </c>
      <c r="G76" s="1015">
        <v>11740.991491493245</v>
      </c>
      <c r="H76" s="965">
        <v>0</v>
      </c>
      <c r="I76" s="965">
        <v>0</v>
      </c>
      <c r="J76" s="1015">
        <v>0.60061211151302552</v>
      </c>
      <c r="K76" s="1015">
        <v>11740.390879381732</v>
      </c>
      <c r="L76" s="1015"/>
      <c r="M76" s="960">
        <v>2011</v>
      </c>
      <c r="N76" s="1015">
        <v>11740.39087938173</v>
      </c>
      <c r="O76" s="1015">
        <v>3992.5004049020458</v>
      </c>
      <c r="P76" s="1015">
        <v>2262.6093259464451</v>
      </c>
      <c r="Q76" s="958" t="s">
        <v>31</v>
      </c>
      <c r="R76" s="958" t="s">
        <v>31</v>
      </c>
      <c r="S76" s="1015">
        <v>2747.6500965338792</v>
      </c>
      <c r="T76" s="1015">
        <v>2737.6310519993594</v>
      </c>
      <c r="V76" s="1116"/>
      <c r="W76" s="1116"/>
      <c r="X76" s="1116"/>
      <c r="Y76" s="1116"/>
      <c r="Z76" s="534"/>
      <c r="AA76" s="534"/>
      <c r="AB76" s="534"/>
      <c r="AC76" s="534"/>
      <c r="AD76" s="534"/>
      <c r="AE76" s="534"/>
      <c r="AF76" s="534"/>
      <c r="AG76" s="534"/>
      <c r="AH76" s="534"/>
      <c r="AI76" s="534"/>
      <c r="AJ76" s="534"/>
      <c r="AK76" s="534"/>
      <c r="AL76" s="534"/>
      <c r="AM76" s="534"/>
      <c r="AN76" s="534"/>
      <c r="AO76" s="534"/>
      <c r="AP76" s="534"/>
      <c r="AQ76" s="534"/>
      <c r="AR76" s="534"/>
      <c r="AS76" s="534"/>
      <c r="AT76" s="534"/>
      <c r="AU76" s="534"/>
      <c r="AV76" s="534"/>
      <c r="AW76" s="534"/>
      <c r="AX76" s="534"/>
      <c r="AY76" s="534"/>
      <c r="AZ76" s="534"/>
      <c r="BA76" s="534"/>
      <c r="BB76" s="534"/>
      <c r="BC76" s="534"/>
      <c r="BD76" s="534"/>
      <c r="BE76" s="534"/>
      <c r="BF76" s="534"/>
      <c r="BG76" s="534"/>
    </row>
    <row r="77" spans="1:59" ht="15.75" customHeight="1">
      <c r="A77" s="1118">
        <v>2012</v>
      </c>
      <c r="B77" s="967">
        <v>6.0925377531348639</v>
      </c>
      <c r="C77" s="1015">
        <v>6.0925377531348639</v>
      </c>
      <c r="D77" s="965">
        <v>0</v>
      </c>
      <c r="E77" s="1015">
        <v>11627.408858877629</v>
      </c>
      <c r="F77" s="1015">
        <v>8.270175438596489</v>
      </c>
      <c r="G77" s="968">
        <v>11641.77157206936</v>
      </c>
      <c r="H77" s="965">
        <v>0</v>
      </c>
      <c r="I77" s="965">
        <v>0</v>
      </c>
      <c r="J77" s="1015">
        <v>0.58250414703745268</v>
      </c>
      <c r="K77" s="1015">
        <v>11641.189067922322</v>
      </c>
      <c r="L77" s="1015"/>
      <c r="M77" s="960">
        <v>2012</v>
      </c>
      <c r="N77" s="1015">
        <v>11641.189067922323</v>
      </c>
      <c r="O77" s="1015">
        <v>4058.1063055531863</v>
      </c>
      <c r="P77" s="1015">
        <v>2642.3330563250229</v>
      </c>
      <c r="Q77" s="958" t="s">
        <v>31</v>
      </c>
      <c r="R77" s="958" t="s">
        <v>31</v>
      </c>
      <c r="S77" s="1015">
        <v>2399.6776632830051</v>
      </c>
      <c r="T77" s="1015">
        <v>2541.0720427611086</v>
      </c>
      <c r="V77" s="1116"/>
      <c r="W77" s="1116"/>
      <c r="X77" s="1116"/>
      <c r="Y77" s="1116"/>
      <c r="Z77" s="534"/>
      <c r="AA77" s="534"/>
      <c r="AB77" s="534"/>
      <c r="AC77" s="534"/>
      <c r="AD77" s="534"/>
      <c r="AE77" s="534"/>
      <c r="AF77" s="534"/>
      <c r="AG77" s="534"/>
      <c r="AH77" s="534"/>
      <c r="AI77" s="534"/>
      <c r="AJ77" s="534"/>
      <c r="AK77" s="534"/>
      <c r="AL77" s="534"/>
      <c r="AM77" s="534"/>
      <c r="AN77" s="534"/>
      <c r="AO77" s="534"/>
      <c r="AP77" s="534"/>
      <c r="AQ77" s="534"/>
      <c r="AR77" s="534"/>
      <c r="AS77" s="534"/>
      <c r="AT77" s="534"/>
      <c r="AU77" s="534"/>
      <c r="AV77" s="534"/>
      <c r="AW77" s="534"/>
      <c r="AX77" s="534"/>
      <c r="AY77" s="534"/>
      <c r="AZ77" s="534"/>
      <c r="BA77" s="534"/>
      <c r="BB77" s="534"/>
      <c r="BC77" s="534"/>
      <c r="BD77" s="534"/>
      <c r="BE77" s="534"/>
      <c r="BF77" s="534"/>
      <c r="BG77" s="534"/>
    </row>
    <row r="78" spans="1:59" s="698" customFormat="1" ht="15.75" customHeight="1">
      <c r="A78" s="1118">
        <v>2013</v>
      </c>
      <c r="B78" s="967">
        <v>8.8409638599283706</v>
      </c>
      <c r="C78" s="1122">
        <v>8.8409638599283706</v>
      </c>
      <c r="D78" s="965">
        <v>0</v>
      </c>
      <c r="E78" s="1122">
        <v>11053.39943829868</v>
      </c>
      <c r="F78" s="1122">
        <v>0</v>
      </c>
      <c r="G78" s="1126">
        <v>11062.240402158608</v>
      </c>
      <c r="H78" s="965">
        <v>0</v>
      </c>
      <c r="I78" s="965">
        <v>97.922529313733975</v>
      </c>
      <c r="J78" s="1122">
        <v>0.83749273570767302</v>
      </c>
      <c r="K78" s="1122">
        <v>10963.480380109168</v>
      </c>
      <c r="L78" s="1122"/>
      <c r="M78" s="1118">
        <v>2013</v>
      </c>
      <c r="N78" s="1122">
        <v>10967.532961784545</v>
      </c>
      <c r="O78" s="1122">
        <v>4130.0572721846402</v>
      </c>
      <c r="P78" s="1122">
        <v>2737.6770083102492</v>
      </c>
      <c r="Q78" s="958" t="s">
        <v>31</v>
      </c>
      <c r="R78" s="958" t="s">
        <v>31</v>
      </c>
      <c r="S78" s="1122">
        <v>1862.5893132070385</v>
      </c>
      <c r="T78" s="1122">
        <v>2237.2093680826174</v>
      </c>
      <c r="U78" s="28"/>
      <c r="V78" s="1116"/>
      <c r="W78" s="1116"/>
      <c r="X78" s="1116"/>
      <c r="Y78" s="1116"/>
      <c r="Z78" s="534"/>
      <c r="AA78" s="534"/>
      <c r="AB78" s="534"/>
      <c r="AC78" s="534"/>
      <c r="AD78" s="534"/>
      <c r="AE78" s="534"/>
      <c r="AF78" s="534"/>
      <c r="AG78" s="534"/>
      <c r="AH78" s="534"/>
      <c r="AI78" s="534"/>
      <c r="AJ78" s="534"/>
      <c r="AK78" s="534"/>
      <c r="AL78" s="534"/>
      <c r="AM78" s="534"/>
      <c r="AN78" s="534"/>
      <c r="AO78" s="534"/>
      <c r="AP78" s="534"/>
      <c r="AQ78" s="534"/>
      <c r="AR78" s="534"/>
      <c r="AS78" s="534"/>
      <c r="AT78" s="534"/>
      <c r="AU78" s="534"/>
      <c r="AV78" s="534"/>
      <c r="AW78" s="534"/>
      <c r="AX78" s="534"/>
      <c r="AY78" s="534"/>
      <c r="AZ78" s="534"/>
      <c r="BA78" s="534"/>
      <c r="BB78" s="534"/>
      <c r="BC78" s="534"/>
      <c r="BD78" s="534"/>
      <c r="BE78" s="534"/>
      <c r="BF78" s="534"/>
      <c r="BG78" s="534"/>
    </row>
    <row r="79" spans="1:59" s="698" customFormat="1" ht="15.75" customHeight="1">
      <c r="A79" s="1118">
        <v>2014</v>
      </c>
      <c r="B79" s="967">
        <v>7.4802542197714752</v>
      </c>
      <c r="C79" s="1122">
        <v>7.4802542197714752</v>
      </c>
      <c r="D79" s="965">
        <v>0</v>
      </c>
      <c r="E79" s="1122">
        <v>10013.385883974201</v>
      </c>
      <c r="F79" s="1122">
        <v>0</v>
      </c>
      <c r="G79" s="1126">
        <v>10020.866138193973</v>
      </c>
      <c r="H79" s="965">
        <v>0</v>
      </c>
      <c r="I79" s="965">
        <v>35.89192460283612</v>
      </c>
      <c r="J79" s="1122">
        <v>0.75525547884579358</v>
      </c>
      <c r="K79" s="1122">
        <v>9984.2189581122911</v>
      </c>
      <c r="L79" s="1122"/>
      <c r="M79" s="1118">
        <v>2014</v>
      </c>
      <c r="N79" s="1122">
        <v>9987.9095619524796</v>
      </c>
      <c r="O79" s="1122">
        <v>4142.9225362401221</v>
      </c>
      <c r="P79" s="1122">
        <v>2331.5188699011969</v>
      </c>
      <c r="Q79" s="958" t="s">
        <v>31</v>
      </c>
      <c r="R79" s="958" t="s">
        <v>31</v>
      </c>
      <c r="S79" s="1122">
        <v>1484.4233076139799</v>
      </c>
      <c r="T79" s="1122">
        <v>2029.0448481971807</v>
      </c>
      <c r="U79" s="28"/>
      <c r="V79" s="1116"/>
      <c r="W79" s="1116"/>
      <c r="X79" s="1116"/>
      <c r="Y79" s="1116"/>
      <c r="Z79" s="534"/>
      <c r="AA79" s="534"/>
      <c r="AB79" s="534"/>
      <c r="AC79" s="534"/>
      <c r="AD79" s="534"/>
      <c r="AE79" s="534"/>
      <c r="AF79" s="534"/>
      <c r="AG79" s="534"/>
      <c r="AH79" s="534"/>
      <c r="AI79" s="534"/>
      <c r="AJ79" s="534"/>
      <c r="AK79" s="534"/>
      <c r="AL79" s="534"/>
      <c r="AM79" s="534"/>
      <c r="AN79" s="534"/>
      <c r="AO79" s="534"/>
      <c r="AP79" s="534"/>
      <c r="AQ79" s="534"/>
      <c r="AR79" s="534"/>
      <c r="AS79" s="534"/>
      <c r="AT79" s="534"/>
      <c r="AU79" s="534"/>
      <c r="AV79" s="534"/>
      <c r="AW79" s="534"/>
      <c r="AX79" s="534"/>
      <c r="AY79" s="534"/>
      <c r="AZ79" s="534"/>
      <c r="BA79" s="534"/>
      <c r="BB79" s="534"/>
      <c r="BC79" s="534"/>
      <c r="BD79" s="534"/>
      <c r="BE79" s="534"/>
      <c r="BF79" s="534"/>
      <c r="BG79" s="534"/>
    </row>
    <row r="80" spans="1:59" s="698" customFormat="1" ht="15.75" customHeight="1">
      <c r="A80" s="953">
        <v>2015</v>
      </c>
      <c r="B80" s="967">
        <v>12.576351136603947</v>
      </c>
      <c r="C80" s="1122">
        <v>12.576351136603947</v>
      </c>
      <c r="D80" s="965">
        <v>0</v>
      </c>
      <c r="E80" s="1122">
        <v>10538.385076545606</v>
      </c>
      <c r="F80" s="1122">
        <v>121.99778895209208</v>
      </c>
      <c r="G80" s="1126">
        <v>10672.959216634303</v>
      </c>
      <c r="H80" s="965">
        <v>0</v>
      </c>
      <c r="I80" s="965">
        <v>0</v>
      </c>
      <c r="J80" s="1122">
        <v>1.325415480713231</v>
      </c>
      <c r="K80" s="1122">
        <v>10671.63380115359</v>
      </c>
      <c r="L80" s="1122"/>
      <c r="M80" s="1118">
        <v>2015</v>
      </c>
      <c r="N80" s="1122">
        <v>10675.578503573763</v>
      </c>
      <c r="O80" s="1122">
        <v>4312.7386353817292</v>
      </c>
      <c r="P80" s="1122">
        <v>2495.3819055497725</v>
      </c>
      <c r="Q80" s="958" t="s">
        <v>31</v>
      </c>
      <c r="R80" s="958" t="s">
        <v>31</v>
      </c>
      <c r="S80" s="1122">
        <v>1757.0401480652883</v>
      </c>
      <c r="T80" s="1122">
        <v>2110.4178145769729</v>
      </c>
      <c r="U80" s="28"/>
      <c r="V80" s="1116"/>
      <c r="W80" s="1116"/>
      <c r="X80" s="1116"/>
      <c r="Y80" s="1116"/>
      <c r="Z80" s="534"/>
      <c r="AA80" s="534"/>
      <c r="AB80" s="534"/>
      <c r="AC80" s="534"/>
      <c r="AD80" s="534"/>
      <c r="AE80" s="534"/>
      <c r="AF80" s="534"/>
      <c r="AG80" s="534"/>
      <c r="AH80" s="534"/>
      <c r="AI80" s="534"/>
      <c r="AJ80" s="534"/>
      <c r="AK80" s="534"/>
      <c r="AL80" s="534"/>
      <c r="AM80" s="534"/>
      <c r="AN80" s="534"/>
      <c r="AO80" s="534"/>
      <c r="AP80" s="534"/>
      <c r="AQ80" s="534"/>
      <c r="AR80" s="534"/>
      <c r="AS80" s="534"/>
      <c r="AT80" s="534"/>
      <c r="AU80" s="534"/>
      <c r="AV80" s="534"/>
      <c r="AW80" s="534"/>
      <c r="AX80" s="534"/>
      <c r="AY80" s="534"/>
      <c r="AZ80" s="534"/>
      <c r="BA80" s="534"/>
      <c r="BB80" s="534"/>
      <c r="BC80" s="534"/>
      <c r="BD80" s="534"/>
      <c r="BE80" s="534"/>
      <c r="BF80" s="534"/>
      <c r="BG80" s="534"/>
    </row>
    <row r="81" spans="1:59" s="780" customFormat="1" ht="15.75" customHeight="1">
      <c r="A81" s="953">
        <v>2016</v>
      </c>
      <c r="B81" s="967">
        <v>14.435855043147063</v>
      </c>
      <c r="C81" s="1122">
        <v>14.435855043147063</v>
      </c>
      <c r="D81" s="965">
        <v>0</v>
      </c>
      <c r="E81" s="1122">
        <v>11158.58917102845</v>
      </c>
      <c r="F81" s="1122">
        <v>97.195514726437636</v>
      </c>
      <c r="G81" s="1126">
        <v>11270.220540798036</v>
      </c>
      <c r="H81" s="965">
        <v>0</v>
      </c>
      <c r="I81" s="965">
        <v>0</v>
      </c>
      <c r="J81" s="1122">
        <v>1.4083559383835638</v>
      </c>
      <c r="K81" s="1122">
        <v>11268.812184859653</v>
      </c>
      <c r="L81" s="1122"/>
      <c r="M81" s="1118">
        <v>2016</v>
      </c>
      <c r="N81" s="1122">
        <v>11272.977630519274</v>
      </c>
      <c r="O81" s="1122">
        <v>4543.6348528533654</v>
      </c>
      <c r="P81" s="1122">
        <v>2682.2864723563134</v>
      </c>
      <c r="Q81" s="958" t="s">
        <v>31</v>
      </c>
      <c r="R81" s="958" t="s">
        <v>31</v>
      </c>
      <c r="S81" s="1122">
        <v>1773.7184544293634</v>
      </c>
      <c r="T81" s="1122">
        <v>2273.3378508802316</v>
      </c>
      <c r="U81" s="782"/>
      <c r="V81" s="1116"/>
      <c r="W81" s="1116"/>
      <c r="X81" s="1116"/>
      <c r="Y81" s="1116"/>
      <c r="Z81" s="792"/>
      <c r="AA81" s="792"/>
      <c r="AB81" s="792"/>
      <c r="AC81" s="792"/>
      <c r="AD81" s="792"/>
      <c r="AE81" s="792"/>
      <c r="AF81" s="792"/>
      <c r="AG81" s="792"/>
      <c r="AH81" s="792"/>
      <c r="AI81" s="792"/>
      <c r="AJ81" s="792"/>
      <c r="AK81" s="792"/>
      <c r="AL81" s="792"/>
      <c r="AM81" s="792"/>
      <c r="AN81" s="792"/>
      <c r="AO81" s="792"/>
      <c r="AP81" s="792"/>
      <c r="AQ81" s="792"/>
      <c r="AR81" s="792"/>
      <c r="AS81" s="792"/>
      <c r="AT81" s="792"/>
      <c r="AU81" s="792"/>
      <c r="AV81" s="792"/>
      <c r="AW81" s="792"/>
      <c r="AX81" s="792"/>
      <c r="AY81" s="792"/>
      <c r="AZ81" s="792"/>
      <c r="BA81" s="792"/>
      <c r="BB81" s="792"/>
      <c r="BC81" s="792"/>
      <c r="BD81" s="792"/>
      <c r="BE81" s="792"/>
      <c r="BF81" s="792"/>
      <c r="BG81" s="792"/>
    </row>
    <row r="82" spans="1:59" s="868" customFormat="1" ht="15.75" customHeight="1">
      <c r="A82" s="953">
        <v>2017</v>
      </c>
      <c r="B82" s="967">
        <v>12.948380911375136</v>
      </c>
      <c r="C82" s="1122">
        <v>12.948380911375136</v>
      </c>
      <c r="D82" s="965">
        <v>0</v>
      </c>
      <c r="E82" s="1122" t="s">
        <v>29</v>
      </c>
      <c r="F82" s="1122" t="s">
        <v>29</v>
      </c>
      <c r="G82" s="1126">
        <v>11586.635416152247</v>
      </c>
      <c r="H82" s="965">
        <v>0</v>
      </c>
      <c r="I82" s="965">
        <v>0</v>
      </c>
      <c r="J82" s="1122">
        <v>1.4532224175732302</v>
      </c>
      <c r="K82" s="1122">
        <v>11585.182193734674</v>
      </c>
      <c r="L82" s="1122"/>
      <c r="M82" s="1118">
        <v>2017</v>
      </c>
      <c r="N82" s="1122">
        <v>11589.464583581372</v>
      </c>
      <c r="O82" s="1122">
        <v>4554.1172333589238</v>
      </c>
      <c r="P82" s="1122">
        <v>2805.472486150551</v>
      </c>
      <c r="Q82" s="958" t="s">
        <v>31</v>
      </c>
      <c r="R82" s="958" t="s">
        <v>31</v>
      </c>
      <c r="S82" s="1122">
        <v>2075.3041372858029</v>
      </c>
      <c r="T82" s="1122">
        <v>2154.5707267860939</v>
      </c>
      <c r="U82" s="869"/>
      <c r="V82" s="1116"/>
      <c r="W82" s="1116"/>
      <c r="X82" s="1116"/>
      <c r="Y82" s="1116"/>
      <c r="Z82" s="871"/>
      <c r="AA82" s="871"/>
      <c r="AB82" s="871"/>
      <c r="AC82" s="871"/>
      <c r="AD82" s="871"/>
      <c r="AE82" s="871"/>
      <c r="AF82" s="871"/>
      <c r="AG82" s="871"/>
      <c r="AH82" s="871"/>
      <c r="AI82" s="871"/>
      <c r="AJ82" s="871"/>
      <c r="AK82" s="871"/>
      <c r="AL82" s="871"/>
      <c r="AM82" s="871"/>
      <c r="AN82" s="871"/>
      <c r="AO82" s="871"/>
      <c r="AP82" s="871"/>
      <c r="AQ82" s="871"/>
      <c r="AR82" s="871"/>
      <c r="AS82" s="871"/>
      <c r="AT82" s="871"/>
      <c r="AU82" s="871"/>
      <c r="AV82" s="871"/>
      <c r="AW82" s="871"/>
      <c r="AX82" s="871"/>
      <c r="AY82" s="871"/>
      <c r="AZ82" s="871"/>
      <c r="BA82" s="871"/>
      <c r="BB82" s="871"/>
      <c r="BC82" s="871"/>
      <c r="BD82" s="871"/>
      <c r="BE82" s="871"/>
      <c r="BF82" s="871"/>
      <c r="BG82" s="871"/>
    </row>
    <row r="83" spans="1:59" s="951" customFormat="1" ht="15.75" customHeight="1">
      <c r="A83" s="953">
        <v>2018</v>
      </c>
      <c r="B83" s="967">
        <v>9.6859260126147362</v>
      </c>
      <c r="C83" s="1122">
        <v>9.6859260126147362</v>
      </c>
      <c r="D83" s="965">
        <v>0</v>
      </c>
      <c r="E83" s="1122">
        <v>11370.505861993732</v>
      </c>
      <c r="F83" s="1122">
        <v>73.933839290292809</v>
      </c>
      <c r="G83" s="1126">
        <v>11454.12562729664</v>
      </c>
      <c r="H83" s="965">
        <v>0</v>
      </c>
      <c r="I83" s="965">
        <v>0</v>
      </c>
      <c r="J83" s="1122">
        <v>2.5194200457307954</v>
      </c>
      <c r="K83" s="1122">
        <v>11451.60620725091</v>
      </c>
      <c r="L83" s="1122"/>
      <c r="M83" s="1118">
        <v>2018</v>
      </c>
      <c r="N83" s="1122">
        <v>11451.606207250908</v>
      </c>
      <c r="O83" s="1122">
        <v>4238.9639872662165</v>
      </c>
      <c r="P83" s="1122">
        <v>2691.8777088354441</v>
      </c>
      <c r="Q83" s="958" t="s">
        <v>31</v>
      </c>
      <c r="R83" s="958" t="s">
        <v>31</v>
      </c>
      <c r="S83" s="1122">
        <v>2093.4512510948152</v>
      </c>
      <c r="T83" s="1122">
        <v>2427.3132600544322</v>
      </c>
      <c r="U83" s="952"/>
      <c r="V83" s="1116"/>
      <c r="W83" s="1116"/>
      <c r="X83" s="1116"/>
      <c r="Y83" s="1116"/>
      <c r="Z83" s="964"/>
      <c r="AA83" s="964"/>
      <c r="AB83" s="964"/>
      <c r="AC83" s="964"/>
      <c r="AD83" s="964"/>
      <c r="AE83" s="964"/>
      <c r="AF83" s="964"/>
      <c r="AG83" s="964"/>
      <c r="AH83" s="964"/>
      <c r="AI83" s="964"/>
      <c r="AJ83" s="964"/>
      <c r="AK83" s="964"/>
      <c r="AL83" s="964"/>
      <c r="AM83" s="964"/>
      <c r="AN83" s="964"/>
      <c r="AO83" s="964"/>
      <c r="AP83" s="964"/>
      <c r="AQ83" s="964"/>
      <c r="AR83" s="964"/>
      <c r="AS83" s="964"/>
      <c r="AT83" s="964"/>
      <c r="AU83" s="964"/>
      <c r="AV83" s="964"/>
      <c r="AW83" s="964"/>
      <c r="AX83" s="964"/>
      <c r="AY83" s="964"/>
      <c r="AZ83" s="964"/>
      <c r="BA83" s="964"/>
      <c r="BB83" s="964"/>
      <c r="BC83" s="964"/>
      <c r="BD83" s="964"/>
      <c r="BE83" s="964"/>
      <c r="BF83" s="964"/>
      <c r="BG83" s="964"/>
    </row>
    <row r="84" spans="1:59" s="951" customFormat="1" ht="15.75" customHeight="1">
      <c r="A84" s="960">
        <v>2019</v>
      </c>
      <c r="B84" s="967" t="s">
        <v>29</v>
      </c>
      <c r="C84" s="1122" t="s">
        <v>29</v>
      </c>
      <c r="D84" s="965">
        <v>0</v>
      </c>
      <c r="E84" s="1122">
        <v>12258.578057727924</v>
      </c>
      <c r="F84" s="1133">
        <v>0</v>
      </c>
      <c r="G84" s="1126">
        <v>12260.394120613109</v>
      </c>
      <c r="H84" s="965">
        <v>0</v>
      </c>
      <c r="I84" s="965" t="s">
        <v>29</v>
      </c>
      <c r="J84" s="1122">
        <v>0.99206962906056917</v>
      </c>
      <c r="K84" s="1122">
        <v>11212.22839835085</v>
      </c>
      <c r="L84" s="1122"/>
      <c r="M84" s="1118">
        <v>2019</v>
      </c>
      <c r="N84" s="1122">
        <v>11212.228398350853</v>
      </c>
      <c r="O84" s="1122">
        <v>4090.2089136490249</v>
      </c>
      <c r="P84" s="1133">
        <v>2807.0339572329622</v>
      </c>
      <c r="Q84" s="958" t="s">
        <v>31</v>
      </c>
      <c r="R84" s="958" t="s">
        <v>31</v>
      </c>
      <c r="S84" s="1122">
        <v>1873.230828995436</v>
      </c>
      <c r="T84" s="1122">
        <v>2441.7546984734299</v>
      </c>
      <c r="U84" s="952"/>
      <c r="V84" s="1116"/>
      <c r="W84" s="1116"/>
      <c r="X84" s="1116"/>
      <c r="Y84" s="1116"/>
      <c r="Z84" s="964"/>
      <c r="AA84" s="964"/>
      <c r="AB84" s="964"/>
      <c r="AC84" s="964"/>
      <c r="AD84" s="964"/>
      <c r="AE84" s="964"/>
      <c r="AF84" s="964"/>
      <c r="AG84" s="964"/>
      <c r="AH84" s="964"/>
      <c r="AI84" s="964"/>
      <c r="AJ84" s="964"/>
      <c r="AK84" s="964"/>
      <c r="AL84" s="964"/>
      <c r="AM84" s="964"/>
      <c r="AN84" s="964"/>
      <c r="AO84" s="964"/>
      <c r="AP84" s="964"/>
      <c r="AQ84" s="964"/>
      <c r="AR84" s="964"/>
      <c r="AS84" s="964"/>
      <c r="AT84" s="964"/>
      <c r="AU84" s="964"/>
      <c r="AV84" s="964"/>
      <c r="AW84" s="964"/>
      <c r="AX84" s="964"/>
      <c r="AY84" s="964"/>
      <c r="AZ84" s="964"/>
      <c r="BA84" s="964"/>
      <c r="BB84" s="964"/>
      <c r="BC84" s="964"/>
      <c r="BD84" s="964"/>
      <c r="BE84" s="964"/>
      <c r="BF84" s="964"/>
      <c r="BG84" s="964"/>
    </row>
    <row r="85" spans="1:59" s="951" customFormat="1" ht="15.75" customHeight="1">
      <c r="A85" s="635" t="s">
        <v>160</v>
      </c>
      <c r="B85" s="1272"/>
      <c r="C85" s="1122"/>
      <c r="D85" s="965"/>
      <c r="E85" s="1122"/>
      <c r="F85" s="1133"/>
      <c r="G85" s="1126"/>
      <c r="H85" s="965"/>
      <c r="I85" s="965"/>
      <c r="J85" s="1122"/>
      <c r="K85" s="1122"/>
      <c r="L85" s="1122"/>
      <c r="M85" s="99" t="s">
        <v>160</v>
      </c>
      <c r="N85" s="1122"/>
      <c r="O85" s="1122"/>
      <c r="P85" s="1133"/>
      <c r="Q85" s="958"/>
      <c r="R85" s="958"/>
      <c r="S85" s="1122"/>
      <c r="T85" s="1122"/>
      <c r="U85" s="1109"/>
      <c r="V85" s="1116"/>
      <c r="W85" s="1116"/>
      <c r="X85" s="1116"/>
      <c r="Y85" s="1116"/>
      <c r="Z85" s="964"/>
      <c r="AA85" s="964"/>
      <c r="AB85" s="964"/>
      <c r="AC85" s="964"/>
      <c r="AD85" s="964"/>
      <c r="AE85" s="964"/>
      <c r="AF85" s="964"/>
      <c r="AG85" s="964"/>
      <c r="AH85" s="964"/>
      <c r="AI85" s="964"/>
      <c r="AJ85" s="964"/>
      <c r="AK85" s="964"/>
      <c r="AL85" s="964"/>
      <c r="AM85" s="964"/>
      <c r="AN85" s="964"/>
      <c r="AO85" s="964"/>
      <c r="AP85" s="964"/>
      <c r="AQ85" s="964"/>
      <c r="AR85" s="964"/>
      <c r="AS85" s="964"/>
      <c r="AT85" s="964"/>
      <c r="AU85" s="964"/>
      <c r="AV85" s="964"/>
      <c r="AW85" s="964"/>
      <c r="AX85" s="964"/>
      <c r="AY85" s="964"/>
      <c r="AZ85" s="964"/>
      <c r="BA85" s="964"/>
      <c r="BB85" s="964"/>
      <c r="BC85" s="964"/>
      <c r="BD85" s="964"/>
      <c r="BE85" s="964"/>
      <c r="BF85" s="964"/>
      <c r="BG85" s="964"/>
    </row>
    <row r="86" spans="1:59" s="951" customFormat="1" ht="15.75" customHeight="1">
      <c r="A86" s="908" t="s">
        <v>257</v>
      </c>
      <c r="B86" s="1272"/>
      <c r="C86" s="1122"/>
      <c r="D86" s="965"/>
      <c r="E86" s="1122"/>
      <c r="F86" s="1133"/>
      <c r="G86" s="1126"/>
      <c r="H86" s="965"/>
      <c r="I86" s="965"/>
      <c r="J86" s="1122"/>
      <c r="K86" s="1122"/>
      <c r="L86" s="1122"/>
      <c r="M86" s="908" t="s">
        <v>556</v>
      </c>
      <c r="N86" s="1122"/>
      <c r="O86" s="1122"/>
      <c r="P86" s="1133"/>
      <c r="Q86" s="958"/>
      <c r="R86" s="958"/>
      <c r="S86" s="1122"/>
      <c r="T86" s="1122"/>
      <c r="U86" s="1109"/>
      <c r="V86" s="964"/>
      <c r="W86" s="964"/>
      <c r="X86" s="964"/>
      <c r="Y86" s="964"/>
      <c r="Z86" s="964"/>
      <c r="AA86" s="964"/>
      <c r="AB86" s="964"/>
      <c r="AC86" s="964"/>
      <c r="AD86" s="964"/>
      <c r="AE86" s="964"/>
      <c r="AF86" s="964"/>
      <c r="AG86" s="964"/>
      <c r="AH86" s="964"/>
      <c r="AI86" s="964"/>
      <c r="AJ86" s="964"/>
      <c r="AK86" s="964"/>
      <c r="AL86" s="964"/>
      <c r="AM86" s="964"/>
      <c r="AN86" s="964"/>
      <c r="AO86" s="964"/>
      <c r="AP86" s="964"/>
      <c r="AQ86" s="964"/>
      <c r="AR86" s="964"/>
      <c r="AS86" s="964"/>
      <c r="AT86" s="964"/>
      <c r="AU86" s="964"/>
      <c r="AV86" s="964"/>
      <c r="AW86" s="964"/>
      <c r="AX86" s="964"/>
      <c r="AY86" s="964"/>
      <c r="AZ86" s="964"/>
      <c r="BA86" s="964"/>
      <c r="BB86" s="964"/>
      <c r="BC86" s="964"/>
      <c r="BD86" s="964"/>
      <c r="BE86" s="964"/>
      <c r="BF86" s="964"/>
      <c r="BG86" s="964"/>
    </row>
    <row r="87" spans="1:59" s="951" customFormat="1" ht="15.75" customHeight="1">
      <c r="A87" s="908" t="s">
        <v>688</v>
      </c>
      <c r="B87" s="1272"/>
      <c r="C87" s="1122"/>
      <c r="D87" s="965"/>
      <c r="E87" s="1122"/>
      <c r="F87" s="1133"/>
      <c r="G87" s="1126"/>
      <c r="H87" s="965"/>
      <c r="I87" s="965"/>
      <c r="J87" s="1122"/>
      <c r="K87" s="1122"/>
      <c r="L87" s="1122"/>
      <c r="M87" s="908" t="s">
        <v>552</v>
      </c>
      <c r="N87" s="1122"/>
      <c r="O87" s="1122"/>
      <c r="P87" s="1133"/>
      <c r="Q87" s="958"/>
      <c r="R87" s="958"/>
      <c r="S87" s="1122"/>
      <c r="T87" s="1122"/>
      <c r="U87" s="1109"/>
      <c r="V87" s="964"/>
      <c r="W87" s="964"/>
      <c r="X87" s="964"/>
      <c r="Y87" s="964"/>
      <c r="Z87" s="964"/>
      <c r="AA87" s="964"/>
      <c r="AB87" s="964"/>
      <c r="AC87" s="964"/>
      <c r="AD87" s="964"/>
      <c r="AE87" s="964"/>
      <c r="AF87" s="964"/>
      <c r="AG87" s="964"/>
      <c r="AH87" s="964"/>
      <c r="AI87" s="964"/>
      <c r="AJ87" s="964"/>
      <c r="AK87" s="964"/>
      <c r="AL87" s="964"/>
      <c r="AM87" s="964"/>
      <c r="AN87" s="964"/>
      <c r="AO87" s="964"/>
      <c r="AP87" s="964"/>
      <c r="AQ87" s="964"/>
      <c r="AR87" s="964"/>
      <c r="AS87" s="964"/>
      <c r="AT87" s="964"/>
      <c r="AU87" s="964"/>
      <c r="AV87" s="964"/>
      <c r="AW87" s="964"/>
      <c r="AX87" s="964"/>
      <c r="AY87" s="964"/>
      <c r="AZ87" s="964"/>
      <c r="BA87" s="964"/>
      <c r="BB87" s="964"/>
      <c r="BC87" s="964"/>
      <c r="BD87" s="964"/>
      <c r="BE87" s="964"/>
      <c r="BF87" s="964"/>
      <c r="BG87" s="964"/>
    </row>
    <row r="88" spans="1:59" s="951" customFormat="1" ht="15.75" customHeight="1">
      <c r="A88" s="908"/>
      <c r="B88" s="1126"/>
      <c r="C88" s="1122"/>
      <c r="D88" s="965"/>
      <c r="E88" s="1122"/>
      <c r="F88" s="1133"/>
      <c r="G88" s="1126"/>
      <c r="H88" s="965"/>
      <c r="I88" s="965"/>
      <c r="J88" s="1122"/>
      <c r="K88" s="1122"/>
      <c r="L88" s="1122"/>
      <c r="M88" s="908" t="s">
        <v>557</v>
      </c>
      <c r="N88" s="1122"/>
      <c r="O88" s="1122"/>
      <c r="P88" s="1133"/>
      <c r="Q88" s="958"/>
      <c r="R88" s="958"/>
      <c r="S88" s="1122"/>
      <c r="T88" s="1122"/>
      <c r="U88" s="1109"/>
      <c r="V88" s="964"/>
      <c r="W88" s="964"/>
      <c r="X88" s="964"/>
      <c r="Y88" s="964"/>
      <c r="Z88" s="964"/>
      <c r="AA88" s="964"/>
      <c r="AB88" s="964"/>
      <c r="AC88" s="964"/>
      <c r="AD88" s="964"/>
      <c r="AE88" s="964"/>
      <c r="AF88" s="964"/>
      <c r="AG88" s="964"/>
      <c r="AH88" s="964"/>
      <c r="AI88" s="964"/>
      <c r="AJ88" s="964"/>
      <c r="AK88" s="964"/>
      <c r="AL88" s="964"/>
      <c r="AM88" s="964"/>
      <c r="AN88" s="964"/>
      <c r="AO88" s="964"/>
      <c r="AP88" s="964"/>
      <c r="AQ88" s="964"/>
      <c r="AR88" s="964"/>
      <c r="AS88" s="964"/>
      <c r="AT88" s="964"/>
      <c r="AU88" s="964"/>
      <c r="AV88" s="964"/>
      <c r="AW88" s="964"/>
      <c r="AX88" s="964"/>
      <c r="AY88" s="964"/>
      <c r="AZ88" s="964"/>
      <c r="BA88" s="964"/>
      <c r="BB88" s="964"/>
      <c r="BC88" s="964"/>
      <c r="BD88" s="964"/>
      <c r="BE88" s="964"/>
      <c r="BF88" s="964"/>
      <c r="BG88" s="964"/>
    </row>
    <row r="89" spans="1:59" s="951" customFormat="1" ht="15.75" customHeight="1">
      <c r="A89" s="908"/>
      <c r="B89" s="1126"/>
      <c r="C89" s="1122"/>
      <c r="D89" s="965"/>
      <c r="E89" s="1122"/>
      <c r="F89" s="1133"/>
      <c r="G89" s="1126"/>
      <c r="H89" s="965"/>
      <c r="I89" s="965"/>
      <c r="J89" s="1122"/>
      <c r="K89" s="1122"/>
      <c r="L89" s="1122"/>
      <c r="M89" s="908" t="s">
        <v>690</v>
      </c>
      <c r="N89" s="1122"/>
      <c r="O89" s="1122"/>
      <c r="P89" s="1133"/>
      <c r="Q89" s="958"/>
      <c r="R89" s="958"/>
      <c r="S89" s="1122"/>
      <c r="T89" s="1122"/>
      <c r="U89" s="1109"/>
      <c r="V89" s="964"/>
      <c r="W89" s="964"/>
      <c r="X89" s="964"/>
      <c r="Y89" s="964"/>
      <c r="Z89" s="964"/>
      <c r="AA89" s="964"/>
      <c r="AB89" s="964"/>
      <c r="AC89" s="964"/>
      <c r="AD89" s="964"/>
      <c r="AE89" s="964"/>
      <c r="AF89" s="964"/>
      <c r="AG89" s="964"/>
      <c r="AH89" s="964"/>
      <c r="AI89" s="964"/>
      <c r="AJ89" s="964"/>
      <c r="AK89" s="964"/>
      <c r="AL89" s="964"/>
      <c r="AM89" s="964"/>
      <c r="AN89" s="964"/>
      <c r="AO89" s="964"/>
      <c r="AP89" s="964"/>
      <c r="AQ89" s="964"/>
      <c r="AR89" s="964"/>
      <c r="AS89" s="964"/>
      <c r="AT89" s="964"/>
      <c r="AU89" s="964"/>
      <c r="AV89" s="964"/>
      <c r="AW89" s="964"/>
      <c r="AX89" s="964"/>
      <c r="AY89" s="964"/>
      <c r="AZ89" s="964"/>
      <c r="BA89" s="964"/>
      <c r="BB89" s="964"/>
      <c r="BC89" s="964"/>
      <c r="BD89" s="964"/>
      <c r="BE89" s="964"/>
      <c r="BF89" s="964"/>
      <c r="BG89" s="964"/>
    </row>
    <row r="90" spans="1:59" s="951" customFormat="1" ht="15.75" customHeight="1">
      <c r="A90" s="493" t="s">
        <v>767</v>
      </c>
      <c r="B90" s="964"/>
      <c r="C90" s="964"/>
      <c r="D90" s="964"/>
      <c r="E90" s="964"/>
      <c r="F90" s="964"/>
      <c r="G90" s="964"/>
      <c r="H90" s="964"/>
      <c r="I90" s="964"/>
      <c r="J90" s="964"/>
      <c r="K90" s="964"/>
      <c r="L90" s="1109"/>
      <c r="M90" s="493" t="s">
        <v>767</v>
      </c>
      <c r="N90" s="964"/>
      <c r="O90" s="964"/>
      <c r="P90" s="964"/>
      <c r="Q90" s="964"/>
      <c r="R90" s="964"/>
      <c r="S90" s="964"/>
      <c r="T90" s="964"/>
      <c r="U90" s="1109"/>
      <c r="V90" s="964"/>
      <c r="W90" s="964"/>
      <c r="X90" s="964"/>
      <c r="Y90" s="964"/>
      <c r="Z90" s="964"/>
      <c r="AA90" s="964"/>
      <c r="AB90" s="964"/>
      <c r="AC90" s="964"/>
      <c r="AD90" s="964"/>
      <c r="AE90" s="964"/>
      <c r="AF90" s="964"/>
      <c r="AG90" s="964"/>
      <c r="AH90" s="964"/>
      <c r="AI90" s="964"/>
      <c r="AJ90" s="964"/>
      <c r="AK90" s="964"/>
      <c r="AL90" s="964"/>
      <c r="AM90" s="964"/>
      <c r="AN90" s="964"/>
      <c r="AO90" s="964"/>
      <c r="AP90" s="964"/>
      <c r="AQ90" s="964"/>
      <c r="AR90" s="964"/>
      <c r="AS90" s="964"/>
      <c r="AT90" s="964"/>
      <c r="AU90" s="964"/>
      <c r="AV90" s="964"/>
      <c r="AW90" s="964"/>
      <c r="AX90" s="964"/>
      <c r="AY90" s="964"/>
      <c r="AZ90" s="964"/>
      <c r="BA90" s="964"/>
      <c r="BB90" s="964"/>
      <c r="BC90" s="964"/>
      <c r="BD90" s="964"/>
      <c r="BE90" s="964"/>
      <c r="BF90" s="964"/>
      <c r="BG90" s="964"/>
    </row>
    <row r="91" spans="1:59" s="951" customFormat="1" ht="15.75" customHeight="1">
      <c r="A91" s="535"/>
      <c r="B91" s="536"/>
      <c r="C91" s="536"/>
      <c r="D91" s="536"/>
      <c r="E91" s="536"/>
      <c r="F91" s="536"/>
      <c r="G91" s="536"/>
      <c r="H91" s="536"/>
      <c r="I91" s="536"/>
      <c r="J91" s="536"/>
      <c r="K91" s="537"/>
      <c r="L91" s="1109"/>
      <c r="M91" s="535"/>
      <c r="N91" s="537"/>
      <c r="O91" s="537"/>
      <c r="P91" s="536"/>
      <c r="Q91" s="964"/>
      <c r="R91" s="964"/>
      <c r="S91" s="964"/>
      <c r="T91" s="964"/>
      <c r="U91" s="1109"/>
      <c r="V91" s="964"/>
      <c r="W91" s="964"/>
      <c r="X91" s="964"/>
      <c r="Y91" s="964"/>
      <c r="Z91" s="964"/>
      <c r="AA91" s="964"/>
      <c r="AB91" s="964"/>
      <c r="AC91" s="964"/>
      <c r="AD91" s="964"/>
      <c r="AE91" s="964"/>
      <c r="AF91" s="964"/>
      <c r="AG91" s="964"/>
      <c r="AH91" s="964"/>
      <c r="AI91" s="964"/>
      <c r="AJ91" s="964"/>
      <c r="AK91" s="964"/>
      <c r="AL91" s="964"/>
      <c r="AM91" s="964"/>
      <c r="AN91" s="964"/>
      <c r="AO91" s="964"/>
      <c r="AP91" s="964"/>
      <c r="AQ91" s="964"/>
      <c r="AR91" s="964"/>
      <c r="AS91" s="964"/>
      <c r="AT91" s="964"/>
      <c r="AU91" s="964"/>
      <c r="AV91" s="964"/>
      <c r="AW91" s="964"/>
      <c r="AX91" s="964"/>
      <c r="AY91" s="964"/>
      <c r="AZ91" s="964"/>
      <c r="BA91" s="964"/>
      <c r="BB91" s="964"/>
      <c r="BC91" s="964"/>
      <c r="BD91" s="964"/>
      <c r="BE91" s="964"/>
      <c r="BF91" s="964"/>
      <c r="BG91" s="964"/>
    </row>
    <row r="92" spans="1:59" s="951" customFormat="1" ht="15.75" customHeight="1">
      <c r="A92" s="262"/>
      <c r="B92" s="472"/>
      <c r="C92" s="330" t="s">
        <v>11</v>
      </c>
      <c r="D92" s="538"/>
      <c r="E92" s="539"/>
      <c r="F92" s="540"/>
      <c r="G92" s="540"/>
      <c r="H92" s="539"/>
      <c r="I92" s="541"/>
      <c r="J92" s="541"/>
      <c r="K92" s="542"/>
      <c r="L92" s="1109"/>
      <c r="M92" s="401"/>
      <c r="N92" s="543"/>
      <c r="O92" s="274" t="s">
        <v>11</v>
      </c>
      <c r="P92" s="366"/>
      <c r="Q92" s="333"/>
      <c r="R92" s="333"/>
      <c r="S92" s="333"/>
      <c r="T92" s="333"/>
      <c r="U92" s="1109"/>
      <c r="V92" s="964"/>
      <c r="W92" s="964"/>
      <c r="X92" s="964"/>
      <c r="Y92" s="964"/>
      <c r="Z92" s="964"/>
      <c r="AA92" s="964"/>
      <c r="AB92" s="964"/>
      <c r="AC92" s="964"/>
      <c r="AD92" s="964"/>
      <c r="AE92" s="964"/>
      <c r="AF92" s="964"/>
      <c r="AG92" s="964"/>
      <c r="AH92" s="964"/>
      <c r="AI92" s="964"/>
      <c r="AJ92" s="964"/>
      <c r="AK92" s="964"/>
      <c r="AL92" s="964"/>
      <c r="AM92" s="964"/>
      <c r="AN92" s="964"/>
      <c r="AO92" s="964"/>
      <c r="AP92" s="964"/>
      <c r="AQ92" s="964"/>
      <c r="AR92" s="964"/>
      <c r="AS92" s="964"/>
      <c r="AT92" s="964"/>
      <c r="AU92" s="964"/>
      <c r="AV92" s="964"/>
      <c r="AW92" s="964"/>
      <c r="AX92" s="964"/>
      <c r="AY92" s="964"/>
      <c r="AZ92" s="964"/>
      <c r="BA92" s="964"/>
      <c r="BB92" s="964"/>
      <c r="BC92" s="964"/>
      <c r="BD92" s="964"/>
      <c r="BE92" s="964"/>
      <c r="BF92" s="964"/>
      <c r="BG92" s="964"/>
    </row>
    <row r="93" spans="1:59" s="951" customFormat="1" ht="31.5" customHeight="1">
      <c r="A93" s="262"/>
      <c r="B93" s="264"/>
      <c r="C93" s="1268" t="s">
        <v>18</v>
      </c>
      <c r="D93" s="1270" t="s">
        <v>53</v>
      </c>
      <c r="E93" s="1269"/>
      <c r="F93" s="1270"/>
      <c r="G93" s="1270"/>
      <c r="H93" s="1268"/>
      <c r="I93" s="1268"/>
      <c r="J93" s="1268"/>
      <c r="K93" s="1268"/>
      <c r="L93" s="1109"/>
      <c r="M93" s="262"/>
      <c r="N93" s="1270"/>
      <c r="O93" s="331" t="s">
        <v>372</v>
      </c>
      <c r="P93" s="1267" t="s">
        <v>49</v>
      </c>
      <c r="Q93" s="1267" t="s">
        <v>377</v>
      </c>
      <c r="R93" s="1267" t="s">
        <v>373</v>
      </c>
      <c r="S93" s="320" t="s">
        <v>366</v>
      </c>
      <c r="T93" s="320" t="s">
        <v>482</v>
      </c>
      <c r="U93" s="595"/>
      <c r="V93" s="964"/>
      <c r="W93" s="964"/>
      <c r="X93" s="964"/>
      <c r="Y93" s="964"/>
      <c r="Z93" s="964"/>
      <c r="AA93" s="964"/>
      <c r="AB93" s="964"/>
      <c r="AC93" s="964"/>
      <c r="AD93" s="964"/>
      <c r="AE93" s="964"/>
      <c r="AF93" s="964"/>
      <c r="AG93" s="964"/>
      <c r="AH93" s="964"/>
      <c r="AI93" s="964"/>
      <c r="AJ93" s="964"/>
      <c r="AK93" s="964"/>
      <c r="AL93" s="964"/>
      <c r="AM93" s="964"/>
      <c r="AN93" s="964"/>
      <c r="AO93" s="964"/>
      <c r="AP93" s="964"/>
      <c r="AQ93" s="964"/>
      <c r="AR93" s="964"/>
      <c r="AS93" s="964"/>
      <c r="AT93" s="964"/>
      <c r="AU93" s="964"/>
      <c r="AV93" s="964"/>
      <c r="AW93" s="964"/>
      <c r="AX93" s="964"/>
      <c r="AY93" s="964"/>
      <c r="AZ93" s="964"/>
      <c r="BA93" s="964"/>
      <c r="BB93" s="964"/>
      <c r="BC93" s="964"/>
      <c r="BD93" s="964"/>
      <c r="BE93" s="964"/>
      <c r="BF93" s="964"/>
      <c r="BG93" s="964"/>
    </row>
    <row r="94" spans="1:59" s="951" customFormat="1" ht="15.75" customHeight="1">
      <c r="A94" s="261"/>
      <c r="B94" s="320" t="s">
        <v>356</v>
      </c>
      <c r="C94" s="274"/>
      <c r="D94" s="274"/>
      <c r="E94" s="274"/>
      <c r="F94" s="274"/>
      <c r="G94" s="274"/>
      <c r="H94" s="274"/>
      <c r="I94" s="274"/>
      <c r="J94" s="274"/>
      <c r="K94" s="274"/>
      <c r="L94" s="1109"/>
      <c r="M94" s="261"/>
      <c r="N94" s="320" t="s">
        <v>367</v>
      </c>
      <c r="O94" s="274"/>
      <c r="P94" s="333"/>
      <c r="Q94" s="333"/>
      <c r="R94" s="333"/>
      <c r="S94" s="333"/>
      <c r="T94" s="333"/>
      <c r="U94" s="595"/>
      <c r="V94" s="964"/>
      <c r="W94" s="964"/>
      <c r="X94" s="964"/>
      <c r="Y94" s="964"/>
      <c r="Z94" s="964"/>
      <c r="AA94" s="964"/>
      <c r="AB94" s="964"/>
      <c r="AC94" s="964"/>
      <c r="AD94" s="964"/>
      <c r="AE94" s="964"/>
      <c r="AF94" s="964"/>
      <c r="AG94" s="964"/>
      <c r="AH94" s="964"/>
      <c r="AI94" s="964"/>
      <c r="AJ94" s="964"/>
      <c r="AK94" s="964"/>
      <c r="AL94" s="964"/>
      <c r="AM94" s="964"/>
      <c r="AN94" s="964"/>
      <c r="AO94" s="964"/>
      <c r="AP94" s="964"/>
      <c r="AQ94" s="964"/>
      <c r="AR94" s="964"/>
      <c r="AS94" s="964"/>
      <c r="AT94" s="964"/>
      <c r="AU94" s="964"/>
      <c r="AV94" s="964"/>
      <c r="AW94" s="964"/>
      <c r="AX94" s="964"/>
      <c r="AY94" s="964"/>
      <c r="AZ94" s="964"/>
      <c r="BA94" s="964"/>
      <c r="BB94" s="964"/>
      <c r="BC94" s="964"/>
      <c r="BD94" s="964"/>
      <c r="BE94" s="964"/>
      <c r="BF94" s="964"/>
      <c r="BG94" s="964"/>
    </row>
    <row r="95" spans="1:59" s="951" customFormat="1" ht="15.75" customHeight="1">
      <c r="A95" s="1204">
        <v>2020</v>
      </c>
      <c r="B95" s="1122">
        <v>1.7040039659504638</v>
      </c>
      <c r="C95" s="1122">
        <v>1.7040039659504638</v>
      </c>
      <c r="D95" s="1122">
        <v>0</v>
      </c>
      <c r="E95" s="1122">
        <v>10597.558585468907</v>
      </c>
      <c r="F95" s="1122">
        <v>748.69486692990097</v>
      </c>
      <c r="G95" s="1122">
        <v>11347.957456364758</v>
      </c>
      <c r="H95" s="1122">
        <v>0</v>
      </c>
      <c r="I95" s="1122">
        <v>0</v>
      </c>
      <c r="J95" s="1122">
        <v>1.1188501438740357</v>
      </c>
      <c r="K95" s="1122">
        <v>11346.838606220885</v>
      </c>
      <c r="L95" s="1109"/>
      <c r="M95" s="1204">
        <v>2020</v>
      </c>
      <c r="N95" s="1122">
        <v>11346.838606220883</v>
      </c>
      <c r="O95" s="1122">
        <v>4070.1168211016989</v>
      </c>
      <c r="P95" s="1133">
        <v>2726.2575149992304</v>
      </c>
      <c r="Q95" s="958" t="s">
        <v>31</v>
      </c>
      <c r="R95" s="958" t="s">
        <v>31</v>
      </c>
      <c r="S95" s="1122">
        <v>2373.6609779810883</v>
      </c>
      <c r="T95" s="1122">
        <v>2176.8032921388653</v>
      </c>
      <c r="U95" s="595"/>
      <c r="V95" s="1116"/>
      <c r="W95" s="1116"/>
      <c r="X95" s="1116"/>
      <c r="Y95" s="1116"/>
      <c r="Z95" s="964"/>
      <c r="AA95" s="964"/>
      <c r="AB95" s="964"/>
      <c r="AC95" s="964"/>
      <c r="AD95" s="964"/>
      <c r="AE95" s="964"/>
      <c r="AF95" s="964"/>
      <c r="AG95" s="964"/>
      <c r="AH95" s="964"/>
      <c r="AI95" s="964"/>
      <c r="AJ95" s="964"/>
      <c r="AK95" s="964"/>
      <c r="AL95" s="964"/>
      <c r="AM95" s="964"/>
      <c r="AN95" s="964"/>
      <c r="AO95" s="964"/>
      <c r="AP95" s="964"/>
      <c r="AQ95" s="964"/>
      <c r="AR95" s="964"/>
      <c r="AS95" s="964"/>
      <c r="AT95" s="964"/>
      <c r="AU95" s="964"/>
      <c r="AV95" s="964"/>
      <c r="AW95" s="964"/>
      <c r="AX95" s="964"/>
      <c r="AY95" s="964"/>
      <c r="AZ95" s="964"/>
      <c r="BA95" s="964"/>
      <c r="BB95" s="964"/>
      <c r="BC95" s="964"/>
      <c r="BD95" s="964"/>
      <c r="BE95" s="964"/>
      <c r="BF95" s="964"/>
      <c r="BG95" s="964"/>
    </row>
    <row r="96" spans="1:59" s="951" customFormat="1" ht="15.75" customHeight="1">
      <c r="A96" s="1118">
        <v>2021</v>
      </c>
      <c r="B96" s="1122">
        <v>1.3195570749448744</v>
      </c>
      <c r="C96" s="1122">
        <v>1.3195570749448744</v>
      </c>
      <c r="D96" s="965">
        <v>0</v>
      </c>
      <c r="E96" s="1122">
        <v>11395.162634512006</v>
      </c>
      <c r="F96" s="965">
        <v>1416.0683349571816</v>
      </c>
      <c r="G96" s="1117">
        <v>12812.550526544132</v>
      </c>
      <c r="H96" s="1122">
        <v>0</v>
      </c>
      <c r="I96" s="1117">
        <v>0</v>
      </c>
      <c r="J96" s="1122">
        <v>1.6577762650893406</v>
      </c>
      <c r="K96" s="1122">
        <v>12810.892750279043</v>
      </c>
      <c r="L96" s="1117"/>
      <c r="M96" s="1118">
        <v>2021</v>
      </c>
      <c r="N96" s="1122">
        <v>12810.892750279039</v>
      </c>
      <c r="O96" s="1117">
        <v>4241.1471206867145</v>
      </c>
      <c r="P96" s="1117">
        <v>3178.3856520178451</v>
      </c>
      <c r="Q96" s="958" t="s">
        <v>31</v>
      </c>
      <c r="R96" s="958" t="s">
        <v>31</v>
      </c>
      <c r="S96" s="1117">
        <v>2837.8177900205919</v>
      </c>
      <c r="T96" s="1117">
        <v>2553.5421875538887</v>
      </c>
      <c r="U96" s="1109"/>
      <c r="V96" s="1116"/>
      <c r="W96" s="1116"/>
      <c r="X96" s="1116"/>
      <c r="Y96" s="1116"/>
      <c r="Z96" s="964"/>
      <c r="AA96" s="964"/>
      <c r="AB96" s="964"/>
      <c r="AC96" s="964"/>
      <c r="AD96" s="964"/>
      <c r="AE96" s="964"/>
      <c r="AF96" s="964"/>
      <c r="AG96" s="964"/>
      <c r="AH96" s="964"/>
      <c r="AI96" s="964"/>
      <c r="AJ96" s="964"/>
      <c r="AK96" s="964"/>
      <c r="AL96" s="964"/>
      <c r="AM96" s="964"/>
      <c r="AN96" s="964"/>
      <c r="AO96" s="964"/>
      <c r="AP96" s="964"/>
      <c r="AQ96" s="964"/>
      <c r="AR96" s="964"/>
      <c r="AS96" s="964"/>
      <c r="AT96" s="964"/>
      <c r="AU96" s="964"/>
      <c r="AV96" s="964"/>
      <c r="AW96" s="964"/>
      <c r="AX96" s="964"/>
      <c r="AY96" s="964"/>
      <c r="AZ96" s="964"/>
      <c r="BA96" s="964"/>
      <c r="BB96" s="964"/>
      <c r="BC96" s="964"/>
      <c r="BD96" s="964"/>
      <c r="BE96" s="964"/>
      <c r="BF96" s="964"/>
      <c r="BG96" s="964"/>
    </row>
    <row r="97" spans="1:59" s="951" customFormat="1" ht="15.75" customHeight="1">
      <c r="A97" s="1118">
        <v>2022</v>
      </c>
      <c r="B97" s="1122">
        <v>1.2186263191118403</v>
      </c>
      <c r="C97" s="1122">
        <v>1.2186263191118403</v>
      </c>
      <c r="D97" s="965">
        <v>0</v>
      </c>
      <c r="E97" s="1122">
        <v>12675.110000157763</v>
      </c>
      <c r="F97" s="965">
        <v>0</v>
      </c>
      <c r="G97" s="1117">
        <v>12676.328626476876</v>
      </c>
      <c r="H97" s="1122">
        <v>0</v>
      </c>
      <c r="I97" s="1117">
        <v>1611.980257422696</v>
      </c>
      <c r="J97" s="1122">
        <v>1.6639471014300604</v>
      </c>
      <c r="K97" s="1122">
        <v>11062.68442195275</v>
      </c>
      <c r="L97" s="1117"/>
      <c r="M97" s="1118">
        <v>2022</v>
      </c>
      <c r="N97" s="1122">
        <v>11062.68442195275</v>
      </c>
      <c r="O97" s="1117">
        <v>3732.9243363083397</v>
      </c>
      <c r="P97" s="1117">
        <v>2802.3236449412848</v>
      </c>
      <c r="Q97" s="958" t="s">
        <v>31</v>
      </c>
      <c r="R97" s="958" t="s">
        <v>31</v>
      </c>
      <c r="S97" s="1117">
        <v>2198.2645460489507</v>
      </c>
      <c r="T97" s="1117">
        <v>2329.1718946541755</v>
      </c>
      <c r="U97" s="1109"/>
      <c r="V97" s="1116"/>
      <c r="W97" s="1116"/>
      <c r="X97" s="1116"/>
      <c r="Y97" s="1116"/>
      <c r="Z97" s="964"/>
      <c r="AA97" s="964"/>
      <c r="AB97" s="964"/>
      <c r="AC97" s="964"/>
      <c r="AD97" s="964"/>
      <c r="AE97" s="964"/>
      <c r="AF97" s="964"/>
      <c r="AG97" s="964"/>
      <c r="AH97" s="964"/>
      <c r="AI97" s="964"/>
      <c r="AJ97" s="964"/>
      <c r="AK97" s="964"/>
      <c r="AL97" s="964"/>
      <c r="AM97" s="964"/>
      <c r="AN97" s="964"/>
      <c r="AO97" s="964"/>
      <c r="AP97" s="964"/>
      <c r="AQ97" s="964"/>
      <c r="AR97" s="964"/>
      <c r="AS97" s="964"/>
      <c r="AT97" s="964"/>
      <c r="AU97" s="964"/>
      <c r="AV97" s="964"/>
      <c r="AW97" s="964"/>
      <c r="AX97" s="964"/>
      <c r="AY97" s="964"/>
      <c r="AZ97" s="964"/>
      <c r="BA97" s="964"/>
      <c r="BB97" s="964"/>
      <c r="BC97" s="964"/>
      <c r="BD97" s="964"/>
      <c r="BE97" s="964"/>
      <c r="BF97" s="964"/>
      <c r="BG97" s="964"/>
    </row>
    <row r="98" spans="1:59" ht="15.75" customHeight="1">
      <c r="A98" s="99" t="s">
        <v>160</v>
      </c>
      <c r="B98" s="88"/>
      <c r="C98" s="88"/>
      <c r="D98" s="308"/>
      <c r="E98" s="88"/>
      <c r="F98" s="88"/>
      <c r="G98" s="308"/>
      <c r="H98" s="88"/>
      <c r="I98" s="308"/>
      <c r="J98" s="308"/>
      <c r="K98" s="308"/>
      <c r="L98" s="308"/>
      <c r="M98" s="99" t="s">
        <v>160</v>
      </c>
      <c r="N98" s="308"/>
      <c r="O98" s="308"/>
      <c r="P98" s="308"/>
      <c r="Q98" s="308"/>
      <c r="R98" s="308"/>
      <c r="S98" s="308"/>
      <c r="T98" s="308"/>
      <c r="Y98" s="534"/>
      <c r="Z98" s="534"/>
      <c r="AA98" s="534"/>
      <c r="AB98" s="534"/>
      <c r="AC98" s="534"/>
      <c r="AD98" s="534"/>
      <c r="AE98" s="534"/>
      <c r="AF98" s="534"/>
      <c r="AG98" s="534"/>
      <c r="AH98" s="534"/>
      <c r="AI98" s="534"/>
      <c r="AJ98" s="534"/>
      <c r="AK98" s="534"/>
      <c r="AL98" s="534"/>
      <c r="AM98" s="534"/>
      <c r="AN98" s="534"/>
      <c r="AO98" s="534"/>
      <c r="AP98" s="534"/>
      <c r="AQ98" s="534"/>
      <c r="AR98" s="534"/>
      <c r="AS98" s="534"/>
      <c r="AT98" s="534"/>
      <c r="AU98" s="534"/>
      <c r="AV98" s="534"/>
      <c r="AW98" s="534"/>
      <c r="AX98" s="534"/>
      <c r="AY98" s="534"/>
      <c r="AZ98" s="534"/>
      <c r="BA98" s="534"/>
      <c r="BB98" s="534"/>
      <c r="BC98" s="534"/>
      <c r="BD98" s="534"/>
      <c r="BE98" s="534"/>
      <c r="BF98" s="534"/>
      <c r="BG98" s="534"/>
    </row>
    <row r="99" spans="1:59" ht="15.75" customHeight="1">
      <c r="A99" s="105" t="s">
        <v>257</v>
      </c>
      <c r="B99" s="88"/>
      <c r="C99" s="88"/>
      <c r="D99" s="308"/>
      <c r="E99" s="88"/>
      <c r="F99" s="88"/>
      <c r="G99" s="308"/>
      <c r="H99" s="88"/>
      <c r="I99" s="308"/>
      <c r="J99" s="308"/>
      <c r="K99" s="308"/>
      <c r="L99" s="308"/>
      <c r="M99" s="105" t="s">
        <v>556</v>
      </c>
      <c r="N99" s="308"/>
      <c r="O99" s="308"/>
      <c r="P99" s="308"/>
      <c r="Q99" s="308"/>
      <c r="R99" s="308"/>
      <c r="S99" s="308"/>
      <c r="T99" s="308"/>
      <c r="Y99" s="534"/>
      <c r="Z99" s="534"/>
      <c r="AA99" s="534"/>
      <c r="AB99" s="534"/>
      <c r="AC99" s="534"/>
      <c r="AD99" s="534"/>
      <c r="AE99" s="534"/>
      <c r="AF99" s="534"/>
      <c r="AG99" s="534"/>
      <c r="AH99" s="534"/>
      <c r="AI99" s="534"/>
      <c r="AJ99" s="534"/>
      <c r="AK99" s="534"/>
      <c r="AL99" s="534"/>
      <c r="AM99" s="534"/>
      <c r="AN99" s="534"/>
      <c r="AO99" s="534"/>
      <c r="AP99" s="534"/>
      <c r="AQ99" s="534"/>
      <c r="AR99" s="534"/>
      <c r="AS99" s="534"/>
      <c r="AT99" s="534"/>
      <c r="AU99" s="534"/>
      <c r="AV99" s="534"/>
      <c r="AW99" s="534"/>
      <c r="AX99" s="534"/>
      <c r="AY99" s="534"/>
      <c r="AZ99" s="534"/>
      <c r="BA99" s="534"/>
      <c r="BB99" s="534"/>
      <c r="BC99" s="534"/>
      <c r="BD99" s="534"/>
      <c r="BE99" s="534"/>
      <c r="BF99" s="534"/>
      <c r="BG99" s="534"/>
    </row>
    <row r="100" spans="1:59" ht="15.75" customHeight="1">
      <c r="A100" s="105" t="s">
        <v>688</v>
      </c>
      <c r="B100" s="88"/>
      <c r="C100" s="88"/>
      <c r="D100" s="308"/>
      <c r="E100" s="88"/>
      <c r="F100" s="88"/>
      <c r="G100" s="308"/>
      <c r="H100" s="88"/>
      <c r="I100" s="308"/>
      <c r="J100" s="308"/>
      <c r="K100" s="308"/>
      <c r="L100" s="308"/>
      <c r="M100" s="105" t="s">
        <v>552</v>
      </c>
      <c r="N100" s="308"/>
      <c r="O100" s="308"/>
      <c r="P100" s="308"/>
      <c r="Q100" s="308"/>
      <c r="R100" s="308"/>
      <c r="S100" s="308"/>
      <c r="T100" s="308"/>
      <c r="Y100" s="534"/>
      <c r="Z100" s="534"/>
      <c r="AA100" s="534"/>
      <c r="AB100" s="534"/>
      <c r="AC100" s="534"/>
      <c r="AD100" s="534"/>
      <c r="AE100" s="534"/>
      <c r="AF100" s="534"/>
      <c r="AG100" s="534"/>
      <c r="AH100" s="534"/>
      <c r="AI100" s="534"/>
      <c r="AJ100" s="534"/>
      <c r="AK100" s="534"/>
      <c r="AL100" s="534"/>
      <c r="AM100" s="534"/>
      <c r="AN100" s="534"/>
      <c r="AO100" s="534"/>
      <c r="AP100" s="534"/>
      <c r="AQ100" s="534"/>
      <c r="AR100" s="534"/>
      <c r="AS100" s="534"/>
      <c r="AT100" s="534"/>
      <c r="AU100" s="534"/>
      <c r="AV100" s="534"/>
      <c r="AW100" s="534"/>
      <c r="AX100" s="534"/>
      <c r="AY100" s="534"/>
      <c r="AZ100" s="534"/>
      <c r="BA100" s="534"/>
      <c r="BB100" s="534"/>
      <c r="BC100" s="534"/>
      <c r="BD100" s="534"/>
      <c r="BE100" s="534"/>
      <c r="BF100" s="534"/>
      <c r="BG100" s="534"/>
    </row>
    <row r="101" spans="1:59" s="951" customFormat="1" ht="15.75" customHeight="1">
      <c r="A101" s="908"/>
      <c r="B101" s="1122"/>
      <c r="C101" s="1122"/>
      <c r="D101" s="1117"/>
      <c r="E101" s="1122"/>
      <c r="F101" s="1122"/>
      <c r="G101" s="1117"/>
      <c r="H101" s="1122"/>
      <c r="I101" s="1117"/>
      <c r="J101" s="1117"/>
      <c r="K101" s="1117"/>
      <c r="L101" s="1117"/>
      <c r="M101" s="105" t="s">
        <v>557</v>
      </c>
      <c r="N101" s="1117"/>
      <c r="O101" s="1117"/>
      <c r="P101" s="1117"/>
      <c r="Q101" s="1117"/>
      <c r="R101" s="1117"/>
      <c r="S101" s="1117"/>
      <c r="T101" s="1117"/>
      <c r="U101" s="1109"/>
      <c r="V101" s="1109"/>
      <c r="W101" s="1109"/>
      <c r="X101" s="1109"/>
      <c r="Y101" s="964"/>
      <c r="Z101" s="964"/>
      <c r="AA101" s="964"/>
      <c r="AB101" s="964"/>
      <c r="AC101" s="964"/>
      <c r="AD101" s="964"/>
      <c r="AE101" s="964"/>
      <c r="AF101" s="964"/>
      <c r="AG101" s="964"/>
      <c r="AH101" s="964"/>
      <c r="AI101" s="964"/>
      <c r="AJ101" s="964"/>
      <c r="AK101" s="964"/>
      <c r="AL101" s="964"/>
      <c r="AM101" s="964"/>
      <c r="AN101" s="964"/>
      <c r="AO101" s="964"/>
      <c r="AP101" s="964"/>
      <c r="AQ101" s="964"/>
      <c r="AR101" s="964"/>
      <c r="AS101" s="964"/>
      <c r="AT101" s="964"/>
      <c r="AU101" s="964"/>
      <c r="AV101" s="964"/>
      <c r="AW101" s="964"/>
      <c r="AX101" s="964"/>
      <c r="AY101" s="964"/>
      <c r="AZ101" s="964"/>
      <c r="BA101" s="964"/>
      <c r="BB101" s="964"/>
      <c r="BC101" s="964"/>
      <c r="BD101" s="964"/>
      <c r="BE101" s="964"/>
      <c r="BF101" s="964"/>
      <c r="BG101" s="964"/>
    </row>
    <row r="102" spans="1:59" s="951" customFormat="1" ht="15.75" customHeight="1">
      <c r="A102" s="908"/>
      <c r="B102" s="1122"/>
      <c r="C102" s="1122"/>
      <c r="D102" s="1117"/>
      <c r="E102" s="1122"/>
      <c r="F102" s="1122"/>
      <c r="G102" s="1117"/>
      <c r="H102" s="1122"/>
      <c r="I102" s="1117"/>
      <c r="J102" s="1117"/>
      <c r="K102" s="1117"/>
      <c r="L102" s="1117"/>
      <c r="M102" s="105" t="s">
        <v>690</v>
      </c>
      <c r="N102" s="1117"/>
      <c r="O102" s="1117"/>
      <c r="P102" s="1117"/>
      <c r="Q102" s="1117"/>
      <c r="R102" s="1117"/>
      <c r="S102" s="1117"/>
      <c r="T102" s="1117"/>
      <c r="U102" s="1109"/>
      <c r="V102" s="1109"/>
      <c r="W102" s="1109"/>
      <c r="X102" s="1109"/>
      <c r="Y102" s="964"/>
      <c r="Z102" s="964"/>
      <c r="AA102" s="964"/>
      <c r="AB102" s="964"/>
      <c r="AC102" s="964"/>
      <c r="AD102" s="964"/>
      <c r="AE102" s="964"/>
      <c r="AF102" s="964"/>
      <c r="AG102" s="964"/>
      <c r="AH102" s="964"/>
      <c r="AI102" s="964"/>
      <c r="AJ102" s="964"/>
      <c r="AK102" s="964"/>
      <c r="AL102" s="964"/>
      <c r="AM102" s="964"/>
      <c r="AN102" s="964"/>
      <c r="AO102" s="964"/>
      <c r="AP102" s="964"/>
      <c r="AQ102" s="964"/>
      <c r="AR102" s="964"/>
      <c r="AS102" s="964"/>
      <c r="AT102" s="964"/>
      <c r="AU102" s="964"/>
      <c r="AV102" s="964"/>
      <c r="AW102" s="964"/>
      <c r="AX102" s="964"/>
      <c r="AY102" s="964"/>
      <c r="AZ102" s="964"/>
      <c r="BA102" s="964"/>
      <c r="BB102" s="964"/>
      <c r="BC102" s="964"/>
      <c r="BD102" s="964"/>
      <c r="BE102" s="964"/>
      <c r="BF102" s="964"/>
      <c r="BG102" s="964"/>
    </row>
    <row r="103" spans="1:59" ht="15.75" customHeight="1">
      <c r="A103" s="493"/>
      <c r="B103" s="964"/>
      <c r="C103" s="964"/>
      <c r="D103" s="964"/>
      <c r="E103" s="964"/>
      <c r="F103" s="964"/>
      <c r="G103" s="964"/>
      <c r="H103" s="964"/>
      <c r="I103" s="964"/>
      <c r="J103" s="964"/>
      <c r="K103" s="964"/>
      <c r="L103" s="1109"/>
      <c r="M103" s="493"/>
    </row>
  </sheetData>
  <conditionalFormatting sqref="A95:A97">
    <cfRule type="cellIs" dxfId="89" priority="12" stopIfTrue="1" operator="equal">
      <formula>0</formula>
    </cfRule>
  </conditionalFormatting>
  <conditionalFormatting sqref="A46:T64">
    <cfRule type="cellIs" dxfId="88" priority="52" stopIfTrue="1" operator="equal">
      <formula>0</formula>
    </cfRule>
  </conditionalFormatting>
  <conditionalFormatting sqref="A90:T94">
    <cfRule type="cellIs" dxfId="87" priority="14" stopIfTrue="1" operator="equal">
      <formula>0</formula>
    </cfRule>
  </conditionalFormatting>
  <conditionalFormatting sqref="A1:GL5 A6:U45 U46:U97 A65:A89">
    <cfRule type="cellIs" dxfId="86" priority="92" stopIfTrue="1" operator="equal">
      <formula>0</formula>
    </cfRule>
  </conditionalFormatting>
  <conditionalFormatting sqref="A98:GL1021">
    <cfRule type="cellIs" dxfId="85" priority="16" stopIfTrue="1" operator="equal">
      <formula>0</formula>
    </cfRule>
  </conditionalFormatting>
  <conditionalFormatting sqref="B77:B89 G80:J89">
    <cfRule type="cellIs" dxfId="84" priority="32" stopIfTrue="1" operator="equal">
      <formula>0</formula>
    </cfRule>
  </conditionalFormatting>
  <conditionalFormatting sqref="B65:K76 C77:C83">
    <cfRule type="cellIs" dxfId="83" priority="50" stopIfTrue="1" operator="equal">
      <formula>0</formula>
    </cfRule>
  </conditionalFormatting>
  <conditionalFormatting sqref="B95:N95 T95:T97">
    <cfRule type="cellIs" dxfId="82" priority="9" stopIfTrue="1" operator="equal">
      <formula>0</formula>
    </cfRule>
  </conditionalFormatting>
  <conditionalFormatting sqref="B96:T97">
    <cfRule type="cellIs" dxfId="81" priority="18" stopIfTrue="1" operator="equal">
      <formula>0</formula>
    </cfRule>
  </conditionalFormatting>
  <conditionalFormatting sqref="C84:F89">
    <cfRule type="cellIs" dxfId="80" priority="33" stopIfTrue="1" operator="equal">
      <formula>0</formula>
    </cfRule>
  </conditionalFormatting>
  <conditionalFormatting sqref="D79:F83">
    <cfRule type="cellIs" dxfId="79" priority="15" stopIfTrue="1" operator="equal">
      <formula>0</formula>
    </cfRule>
  </conditionalFormatting>
  <conditionalFormatting sqref="D77:J78">
    <cfRule type="cellIs" dxfId="78" priority="43" stopIfTrue="1" operator="equal">
      <formula>0</formula>
    </cfRule>
  </conditionalFormatting>
  <conditionalFormatting sqref="G79:K79">
    <cfRule type="cellIs" dxfId="77" priority="22" stopIfTrue="1" operator="equal">
      <formula>0</formula>
    </cfRule>
  </conditionalFormatting>
  <conditionalFormatting sqref="K77:K78">
    <cfRule type="cellIs" dxfId="76" priority="42" stopIfTrue="1" operator="equal">
      <formula>0</formula>
    </cfRule>
  </conditionalFormatting>
  <conditionalFormatting sqref="K96:K97 K80:K89">
    <cfRule type="cellIs" dxfId="75" priority="31" stopIfTrue="1" operator="equal">
      <formula>0</formula>
    </cfRule>
  </conditionalFormatting>
  <conditionalFormatting sqref="L76:M89">
    <cfRule type="cellIs" dxfId="74" priority="3" stopIfTrue="1" operator="equal">
      <formula>0</formula>
    </cfRule>
  </conditionalFormatting>
  <conditionalFormatting sqref="L65:T75">
    <cfRule type="cellIs" dxfId="73" priority="51" stopIfTrue="1" operator="equal">
      <formula>0</formula>
    </cfRule>
  </conditionalFormatting>
  <conditionalFormatting sqref="N83:N89 T83:T89">
    <cfRule type="cellIs" dxfId="72" priority="30" stopIfTrue="1" operator="equal">
      <formula>0</formula>
    </cfRule>
  </conditionalFormatting>
  <conditionalFormatting sqref="N76:T76 N77:O82 S77:T82">
    <cfRule type="cellIs" dxfId="71" priority="49" stopIfTrue="1" operator="equal">
      <formula>0</formula>
    </cfRule>
  </conditionalFormatting>
  <conditionalFormatting sqref="O95:P95">
    <cfRule type="cellIs" dxfId="70" priority="7" stopIfTrue="1" operator="equal">
      <formula>0</formula>
    </cfRule>
  </conditionalFormatting>
  <conditionalFormatting sqref="O96:P97 O83:P89">
    <cfRule type="cellIs" dxfId="69" priority="28" stopIfTrue="1" operator="equal">
      <formula>0</formula>
    </cfRule>
  </conditionalFormatting>
  <conditionalFormatting sqref="P77:P82">
    <cfRule type="cellIs" dxfId="68" priority="21" stopIfTrue="1" operator="equal">
      <formula>0</formula>
    </cfRule>
  </conditionalFormatting>
  <conditionalFormatting sqref="Q77:R89">
    <cfRule type="cellIs" dxfId="67" priority="26" stopIfTrue="1" operator="equal">
      <formula>0</formula>
    </cfRule>
  </conditionalFormatting>
  <conditionalFormatting sqref="Q95:S95">
    <cfRule type="cellIs" dxfId="66" priority="4" stopIfTrue="1" operator="equal">
      <formula>0</formula>
    </cfRule>
  </conditionalFormatting>
  <conditionalFormatting sqref="S96:S97 S83:S89">
    <cfRule type="cellIs" dxfId="65" priority="25" stopIfTrue="1" operator="equal">
      <formula>0</formula>
    </cfRule>
  </conditionalFormatting>
  <conditionalFormatting sqref="V6:GL97">
    <cfRule type="cellIs" dxfId="64" priority="1" stopIfTrue="1" operator="equal">
      <formula>0</formula>
    </cfRule>
  </conditionalFormatting>
  <pageMargins left="0.78740157480314965" right="0.78740157480314965" top="0.78740157480314965" bottom="0.78740157480314965" header="0.51181102362204722" footer="0.51181102362204722"/>
  <pageSetup paperSize="9" fitToWidth="4" orientation="landscape" r:id="rId1"/>
  <headerFooter alignWithMargins="0">
    <oddFooter>&amp;L&amp;"Arial,Standard"&amp;10Stand: 18.01.2025&amp;C&amp;"Arial,Standard"&amp;10Bayerisches Landesamt für Statistik - Energiebilanz 2022&amp;R&amp;"Arial,Standard"&amp;10&amp;P von &amp;N</oddFooter>
  </headerFooter>
  <rowBreaks count="3" manualBreakCount="3">
    <brk id="29" max="20" man="1"/>
    <brk id="59" max="20" man="1"/>
    <brk id="89" max="20" man="1"/>
  </rowBreaks>
  <colBreaks count="3" manualBreakCount="3">
    <brk id="12" max="128" man="1"/>
    <brk id="29" min="2" max="62" man="1"/>
    <brk id="39" min="2" max="56"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7">
    <tabColor theme="4" tint="0.39997558519241921"/>
  </sheetPr>
  <dimension ref="A1:S58"/>
  <sheetViews>
    <sheetView view="pageBreakPreview" zoomScaleNormal="100" zoomScaleSheetLayoutView="100" workbookViewId="0"/>
  </sheetViews>
  <sheetFormatPr baseColWidth="10" defaultColWidth="11.453125" defaultRowHeight="15.75" customHeight="1"/>
  <cols>
    <col min="1" max="1" width="7.1796875" style="13" customWidth="1"/>
    <col min="2" max="9" width="14.26953125" style="13" customWidth="1"/>
    <col min="10" max="12" width="9.81640625" style="13" customWidth="1"/>
    <col min="13" max="16384" width="11.453125" style="13"/>
  </cols>
  <sheetData>
    <row r="1" spans="1:12" ht="15.75" customHeight="1">
      <c r="A1" s="493" t="s">
        <v>768</v>
      </c>
      <c r="B1" s="534"/>
      <c r="C1" s="534"/>
      <c r="D1" s="534"/>
      <c r="E1" s="534"/>
      <c r="F1" s="534"/>
      <c r="G1" s="534"/>
      <c r="H1" s="534"/>
      <c r="I1" s="534"/>
      <c r="J1" s="534"/>
      <c r="K1" s="534"/>
      <c r="L1" s="534"/>
    </row>
    <row r="2" spans="1:12" ht="15.75" customHeight="1">
      <c r="A2" s="493"/>
      <c r="B2" s="534"/>
      <c r="C2" s="534"/>
      <c r="D2" s="536"/>
      <c r="E2" s="536"/>
      <c r="F2" s="536"/>
      <c r="G2" s="534"/>
      <c r="H2" s="534"/>
      <c r="I2" s="534"/>
      <c r="J2" s="534"/>
      <c r="K2" s="534"/>
      <c r="L2" s="534"/>
    </row>
    <row r="3" spans="1:12" ht="15.75" customHeight="1">
      <c r="A3" s="263"/>
      <c r="B3" s="351"/>
      <c r="C3" s="400" t="s">
        <v>57</v>
      </c>
      <c r="D3" s="539"/>
      <c r="E3" s="540"/>
      <c r="F3" s="539"/>
      <c r="G3" s="542"/>
      <c r="H3" s="542"/>
      <c r="I3" s="542"/>
      <c r="J3" s="537"/>
      <c r="K3" s="534"/>
      <c r="L3" s="534"/>
    </row>
    <row r="4" spans="1:12" ht="15.75" customHeight="1">
      <c r="A4" s="262"/>
      <c r="B4" s="264"/>
      <c r="C4" s="487" t="s">
        <v>18</v>
      </c>
      <c r="D4" s="485"/>
      <c r="E4" s="486"/>
      <c r="F4" s="484"/>
      <c r="G4" s="484"/>
      <c r="H4" s="484"/>
      <c r="I4" s="484"/>
      <c r="J4" s="534"/>
      <c r="K4" s="534"/>
      <c r="L4" s="534"/>
    </row>
    <row r="5" spans="1:12" ht="15.75" customHeight="1">
      <c r="A5" s="261"/>
      <c r="B5" s="320" t="s">
        <v>368</v>
      </c>
      <c r="C5" s="274"/>
      <c r="D5" s="465"/>
      <c r="E5" s="465"/>
      <c r="F5" s="465"/>
      <c r="G5" s="465"/>
      <c r="H5" s="465"/>
      <c r="I5" s="465"/>
      <c r="J5" s="534"/>
      <c r="K5" s="534"/>
      <c r="L5" s="534"/>
    </row>
    <row r="6" spans="1:12" ht="15.75" customHeight="1">
      <c r="A6" s="85">
        <v>1970</v>
      </c>
      <c r="B6" s="311">
        <v>25802</v>
      </c>
      <c r="C6" s="88">
        <v>12900</v>
      </c>
      <c r="D6" s="88">
        <v>3746</v>
      </c>
      <c r="E6" s="88">
        <v>-74</v>
      </c>
      <c r="F6" s="88">
        <v>29474</v>
      </c>
      <c r="G6" s="308">
        <v>167</v>
      </c>
      <c r="H6" s="308">
        <v>5066</v>
      </c>
      <c r="I6" s="308">
        <v>24241</v>
      </c>
      <c r="J6" s="534"/>
      <c r="K6" s="302"/>
      <c r="L6" s="302"/>
    </row>
    <row r="7" spans="1:12" ht="15.75" customHeight="1">
      <c r="A7" s="85">
        <v>1975</v>
      </c>
      <c r="B7" s="311">
        <v>28687</v>
      </c>
      <c r="C7" s="88">
        <v>18812</v>
      </c>
      <c r="D7" s="88">
        <v>26897</v>
      </c>
      <c r="E7" s="88">
        <v>-360</v>
      </c>
      <c r="F7" s="88">
        <v>55224</v>
      </c>
      <c r="G7" s="308">
        <v>90</v>
      </c>
      <c r="H7" s="308">
        <v>4678</v>
      </c>
      <c r="I7" s="308">
        <v>50456</v>
      </c>
      <c r="J7" s="534"/>
      <c r="K7" s="302"/>
      <c r="L7" s="302"/>
    </row>
    <row r="8" spans="1:12" ht="15.75" customHeight="1">
      <c r="A8" s="85">
        <v>1980</v>
      </c>
      <c r="B8" s="311">
        <v>27196</v>
      </c>
      <c r="C8" s="88">
        <v>18581</v>
      </c>
      <c r="D8" s="88">
        <v>43092</v>
      </c>
      <c r="E8" s="88">
        <v>-332</v>
      </c>
      <c r="F8" s="88">
        <v>69956</v>
      </c>
      <c r="G8" s="308">
        <v>2643</v>
      </c>
      <c r="H8" s="308">
        <v>4817</v>
      </c>
      <c r="I8" s="308">
        <v>62496</v>
      </c>
      <c r="J8" s="534"/>
      <c r="K8" s="302"/>
      <c r="L8" s="302"/>
    </row>
    <row r="9" spans="1:12" ht="15.75" customHeight="1">
      <c r="A9" s="85">
        <v>1985</v>
      </c>
      <c r="B9" s="311">
        <v>22173</v>
      </c>
      <c r="C9" s="88">
        <v>15804</v>
      </c>
      <c r="D9" s="88">
        <v>40524</v>
      </c>
      <c r="E9" s="88">
        <v>-1234</v>
      </c>
      <c r="F9" s="88">
        <v>61463</v>
      </c>
      <c r="G9" s="308">
        <v>1353</v>
      </c>
      <c r="H9" s="308">
        <v>2395</v>
      </c>
      <c r="I9" s="308">
        <v>57715</v>
      </c>
      <c r="J9" s="534"/>
      <c r="K9" s="302"/>
      <c r="L9" s="302"/>
    </row>
    <row r="10" spans="1:12" ht="15.75" customHeight="1">
      <c r="A10" s="309">
        <v>1990</v>
      </c>
      <c r="B10" s="987">
        <v>18422</v>
      </c>
      <c r="C10" s="983">
        <v>17703</v>
      </c>
      <c r="D10" s="983">
        <v>56447</v>
      </c>
      <c r="E10" s="983">
        <v>-634</v>
      </c>
      <c r="F10" s="983">
        <v>74235</v>
      </c>
      <c r="G10" s="983">
        <v>1335</v>
      </c>
      <c r="H10" s="983">
        <v>1318</v>
      </c>
      <c r="I10" s="959">
        <v>71582</v>
      </c>
      <c r="J10" s="534"/>
      <c r="K10" s="302"/>
      <c r="L10" s="302"/>
    </row>
    <row r="11" spans="1:12" ht="15.75" customHeight="1">
      <c r="A11" s="309">
        <v>1991</v>
      </c>
      <c r="B11" s="987">
        <v>18268</v>
      </c>
      <c r="C11" s="983">
        <v>17460</v>
      </c>
      <c r="D11" s="983">
        <v>59721</v>
      </c>
      <c r="E11" s="983">
        <v>850</v>
      </c>
      <c r="F11" s="983">
        <v>78839</v>
      </c>
      <c r="G11" s="983">
        <v>2175</v>
      </c>
      <c r="H11" s="983">
        <v>1518</v>
      </c>
      <c r="I11" s="959">
        <v>75146</v>
      </c>
      <c r="J11" s="534"/>
      <c r="K11" s="302"/>
      <c r="L11" s="302"/>
    </row>
    <row r="12" spans="1:12" ht="15.75" customHeight="1">
      <c r="A12" s="309">
        <v>1992</v>
      </c>
      <c r="B12" s="987">
        <v>18628</v>
      </c>
      <c r="C12" s="983">
        <v>17714</v>
      </c>
      <c r="D12" s="983">
        <v>62342</v>
      </c>
      <c r="E12" s="983">
        <v>-1351</v>
      </c>
      <c r="F12" s="983">
        <v>79619</v>
      </c>
      <c r="G12" s="983">
        <v>3596</v>
      </c>
      <c r="H12" s="983">
        <v>1114</v>
      </c>
      <c r="I12" s="959">
        <v>74909</v>
      </c>
      <c r="J12" s="534"/>
      <c r="K12" s="302"/>
      <c r="L12" s="302"/>
    </row>
    <row r="13" spans="1:12" ht="15.75" customHeight="1">
      <c r="A13" s="309">
        <v>1993</v>
      </c>
      <c r="B13" s="987">
        <v>18560</v>
      </c>
      <c r="C13" s="983">
        <v>17629</v>
      </c>
      <c r="D13" s="983">
        <v>66436</v>
      </c>
      <c r="E13" s="983">
        <v>-796</v>
      </c>
      <c r="F13" s="983">
        <v>84200</v>
      </c>
      <c r="G13" s="983">
        <v>3846</v>
      </c>
      <c r="H13" s="983">
        <v>-781</v>
      </c>
      <c r="I13" s="959">
        <v>81135</v>
      </c>
      <c r="J13" s="534"/>
      <c r="K13" s="302"/>
      <c r="L13" s="302"/>
    </row>
    <row r="14" spans="1:12" ht="15.75" customHeight="1">
      <c r="A14" s="309">
        <v>1994</v>
      </c>
      <c r="B14" s="311">
        <v>19411</v>
      </c>
      <c r="C14" s="88">
        <v>18498</v>
      </c>
      <c r="D14" s="88">
        <v>69709</v>
      </c>
      <c r="E14" s="88">
        <v>-2660</v>
      </c>
      <c r="F14" s="983">
        <v>86460</v>
      </c>
      <c r="G14" s="88">
        <v>4765</v>
      </c>
      <c r="H14" s="88">
        <v>-387</v>
      </c>
      <c r="I14" s="959">
        <v>82082</v>
      </c>
      <c r="J14" s="534"/>
      <c r="K14" s="302"/>
      <c r="L14" s="302"/>
    </row>
    <row r="15" spans="1:12" ht="15.75" customHeight="1">
      <c r="A15" s="309">
        <v>1995</v>
      </c>
      <c r="B15" s="987">
        <v>20017.2</v>
      </c>
      <c r="C15" s="983">
        <v>19121</v>
      </c>
      <c r="D15" s="983">
        <v>73164</v>
      </c>
      <c r="E15" s="983">
        <v>-934</v>
      </c>
      <c r="F15" s="983">
        <v>92247.2</v>
      </c>
      <c r="G15" s="983">
        <v>3226.2</v>
      </c>
      <c r="H15" s="959">
        <v>1694.2</v>
      </c>
      <c r="I15" s="959">
        <v>87326.8</v>
      </c>
      <c r="J15" s="534"/>
      <c r="K15" s="302"/>
      <c r="L15" s="302"/>
    </row>
    <row r="16" spans="1:12" ht="15.75" customHeight="1">
      <c r="A16" s="309">
        <v>1996</v>
      </c>
      <c r="B16" s="987">
        <v>21588</v>
      </c>
      <c r="C16" s="983">
        <v>20707</v>
      </c>
      <c r="D16" s="983">
        <v>83011</v>
      </c>
      <c r="E16" s="983">
        <v>-1371</v>
      </c>
      <c r="F16" s="983">
        <v>103228</v>
      </c>
      <c r="G16" s="983">
        <v>3716</v>
      </c>
      <c r="H16" s="959">
        <v>-60</v>
      </c>
      <c r="I16" s="959">
        <v>99572</v>
      </c>
      <c r="J16" s="534"/>
      <c r="K16" s="302"/>
      <c r="L16" s="1296"/>
    </row>
    <row r="17" spans="1:19" ht="15.75" customHeight="1">
      <c r="A17" s="309">
        <v>1997</v>
      </c>
      <c r="B17" s="987">
        <v>21256</v>
      </c>
      <c r="C17" s="983">
        <v>20356</v>
      </c>
      <c r="D17" s="983">
        <v>80886</v>
      </c>
      <c r="E17" s="983">
        <v>-3031</v>
      </c>
      <c r="F17" s="983">
        <v>99111</v>
      </c>
      <c r="G17" s="983">
        <v>3992</v>
      </c>
      <c r="H17" s="959">
        <v>554</v>
      </c>
      <c r="I17" s="959">
        <v>94565</v>
      </c>
      <c r="J17" s="534"/>
      <c r="K17" s="302"/>
      <c r="L17" s="302"/>
    </row>
    <row r="18" spans="1:19" ht="15.75" customHeight="1">
      <c r="A18" s="309">
        <v>1998</v>
      </c>
      <c r="B18" s="987">
        <v>20652</v>
      </c>
      <c r="C18" s="983">
        <v>19889</v>
      </c>
      <c r="D18" s="983">
        <v>79118</v>
      </c>
      <c r="E18" s="983">
        <v>899</v>
      </c>
      <c r="F18" s="983">
        <v>100669</v>
      </c>
      <c r="G18" s="983">
        <v>4783</v>
      </c>
      <c r="H18" s="959">
        <v>-360</v>
      </c>
      <c r="I18" s="959">
        <v>96246</v>
      </c>
      <c r="J18" s="534"/>
      <c r="K18" s="302"/>
      <c r="L18" s="302"/>
    </row>
    <row r="19" spans="1:19" ht="15.75" customHeight="1">
      <c r="A19" s="309">
        <v>1999</v>
      </c>
      <c r="B19" s="987">
        <v>22047</v>
      </c>
      <c r="C19" s="983">
        <v>21244</v>
      </c>
      <c r="D19" s="983">
        <v>83159</v>
      </c>
      <c r="E19" s="983">
        <v>-3092</v>
      </c>
      <c r="F19" s="983">
        <v>102114</v>
      </c>
      <c r="G19" s="983">
        <v>6521</v>
      </c>
      <c r="H19" s="959">
        <v>-132</v>
      </c>
      <c r="I19" s="959">
        <v>95725</v>
      </c>
      <c r="J19" s="534"/>
      <c r="K19" s="302"/>
      <c r="L19" s="302"/>
    </row>
    <row r="20" spans="1:19" s="951" customFormat="1" ht="15.75" customHeight="1">
      <c r="A20" s="1118">
        <v>2000</v>
      </c>
      <c r="B20" s="1112">
        <v>20799</v>
      </c>
      <c r="C20" s="1122">
        <v>20092</v>
      </c>
      <c r="D20" s="1122">
        <v>84311.171846210535</v>
      </c>
      <c r="E20" s="1122">
        <v>-685.41948163616269</v>
      </c>
      <c r="F20" s="1122">
        <v>104424.75236457438</v>
      </c>
      <c r="G20" s="1122">
        <v>9715.5784301682834</v>
      </c>
      <c r="H20" s="1117">
        <v>2196.8260655939084</v>
      </c>
      <c r="I20" s="1117">
        <v>92512.347868812183</v>
      </c>
      <c r="J20" s="964"/>
      <c r="K20" s="720"/>
      <c r="L20" s="720"/>
    </row>
    <row r="21" spans="1:19" s="951" customFormat="1" ht="15.75" customHeight="1">
      <c r="A21" s="1118">
        <v>2001</v>
      </c>
      <c r="B21" s="1112">
        <v>20945</v>
      </c>
      <c r="C21" s="1122">
        <v>20283</v>
      </c>
      <c r="D21" s="1122">
        <v>83921.152151042115</v>
      </c>
      <c r="E21" s="1122">
        <v>1934.6583639000257</v>
      </c>
      <c r="F21" s="1122">
        <v>106800.81051494215</v>
      </c>
      <c r="G21" s="1122">
        <v>6969.1982143364903</v>
      </c>
      <c r="H21" s="1117">
        <v>-173.61230060565867</v>
      </c>
      <c r="I21" s="1117">
        <v>100005.22460121132</v>
      </c>
      <c r="J21" s="964"/>
      <c r="K21" s="720"/>
      <c r="L21" s="1297"/>
    </row>
    <row r="22" spans="1:19" s="951" customFormat="1" ht="15.75" customHeight="1">
      <c r="A22" s="1118">
        <v>2002</v>
      </c>
      <c r="B22" s="1112">
        <v>21095</v>
      </c>
      <c r="C22" s="1122">
        <v>20230</v>
      </c>
      <c r="D22" s="1122">
        <v>87114</v>
      </c>
      <c r="E22" s="1122">
        <v>-645</v>
      </c>
      <c r="F22" s="1122">
        <v>107564</v>
      </c>
      <c r="G22" s="1122">
        <v>7662</v>
      </c>
      <c r="H22" s="1117">
        <v>1173</v>
      </c>
      <c r="I22" s="1117">
        <v>98729</v>
      </c>
      <c r="J22" s="964"/>
      <c r="K22" s="720"/>
      <c r="L22" s="720"/>
    </row>
    <row r="23" spans="1:19" s="951" customFormat="1" ht="15.75" customHeight="1">
      <c r="A23" s="1118">
        <v>2003</v>
      </c>
      <c r="B23" s="1112">
        <v>22111.192968999996</v>
      </c>
      <c r="C23" s="1122">
        <v>21058.686968999995</v>
      </c>
      <c r="D23" s="1122">
        <v>92851.277954915131</v>
      </c>
      <c r="E23" s="1122">
        <v>464.2933698873544</v>
      </c>
      <c r="F23" s="1122">
        <v>115426.76429380248</v>
      </c>
      <c r="G23" s="1122">
        <v>14128.67792557386</v>
      </c>
      <c r="H23" s="1117">
        <v>3410.8128572094492</v>
      </c>
      <c r="I23" s="1117">
        <v>97887.273511019172</v>
      </c>
      <c r="J23" s="964"/>
      <c r="K23" s="720"/>
      <c r="L23" s="1122"/>
      <c r="M23" s="1122"/>
      <c r="N23" s="1122"/>
      <c r="O23" s="1122"/>
      <c r="P23" s="1122"/>
      <c r="Q23" s="1122"/>
      <c r="R23" s="1117"/>
      <c r="S23" s="1117"/>
    </row>
    <row r="24" spans="1:19" s="951" customFormat="1" ht="15.75" customHeight="1">
      <c r="A24" s="1118">
        <v>2004</v>
      </c>
      <c r="B24" s="1112">
        <v>20526.490175905808</v>
      </c>
      <c r="C24" s="1122">
        <v>19487.03217590581</v>
      </c>
      <c r="D24" s="1122">
        <v>99760.376786411638</v>
      </c>
      <c r="E24" s="1122">
        <v>-2650.9502391127826</v>
      </c>
      <c r="F24" s="1122">
        <v>117635.91672320466</v>
      </c>
      <c r="G24" s="1122">
        <v>15841.415592304385</v>
      </c>
      <c r="H24" s="1117">
        <v>4073.0848621367409</v>
      </c>
      <c r="I24" s="1117">
        <v>97721.416268763525</v>
      </c>
      <c r="J24" s="964"/>
      <c r="K24" s="720"/>
      <c r="L24" s="1122"/>
      <c r="M24" s="1122"/>
      <c r="N24" s="1122"/>
      <c r="O24" s="1122"/>
      <c r="P24" s="1122"/>
      <c r="Q24" s="1122"/>
      <c r="R24" s="1117"/>
      <c r="S24" s="1117"/>
    </row>
    <row r="25" spans="1:19" s="951" customFormat="1" ht="15.75" customHeight="1">
      <c r="A25" s="1118">
        <v>2005</v>
      </c>
      <c r="B25" s="1112">
        <v>17823.437225027723</v>
      </c>
      <c r="C25" s="1122">
        <v>16708.294225027723</v>
      </c>
      <c r="D25" s="1122">
        <v>94143.052153885539</v>
      </c>
      <c r="E25" s="1122">
        <v>1799.9659131621602</v>
      </c>
      <c r="F25" s="1122">
        <v>113766.45529207542</v>
      </c>
      <c r="G25" s="1122">
        <v>20237.026938496972</v>
      </c>
      <c r="H25" s="1117">
        <v>2905.1564275356122</v>
      </c>
      <c r="I25" s="1117">
        <v>90624.271926042842</v>
      </c>
      <c r="J25" s="964"/>
      <c r="K25" s="720"/>
      <c r="L25" s="1122"/>
      <c r="M25" s="1122"/>
      <c r="N25" s="1122"/>
      <c r="O25" s="1122"/>
      <c r="P25" s="1122"/>
      <c r="Q25" s="1122"/>
      <c r="R25" s="1117"/>
      <c r="S25" s="1117"/>
    </row>
    <row r="26" spans="1:19" s="951" customFormat="1" ht="15.75" customHeight="1">
      <c r="A26" s="1118">
        <v>2006</v>
      </c>
      <c r="B26" s="1112">
        <v>18654.2424483494</v>
      </c>
      <c r="C26" s="1122">
        <v>17363.928448349401</v>
      </c>
      <c r="D26" s="1122">
        <v>93043.873854815334</v>
      </c>
      <c r="E26" s="1122">
        <v>-726.46360146720133</v>
      </c>
      <c r="F26" s="1122">
        <v>110971.65270169753</v>
      </c>
      <c r="G26" s="1122">
        <v>15500.440740424809</v>
      </c>
      <c r="H26" s="1117">
        <v>2842.3698882538592</v>
      </c>
      <c r="I26" s="1117">
        <v>92628.842073018866</v>
      </c>
      <c r="J26" s="964"/>
      <c r="K26" s="720"/>
      <c r="L26" s="1122"/>
      <c r="M26" s="1122"/>
      <c r="N26" s="1122"/>
      <c r="O26" s="1122"/>
      <c r="P26" s="1122"/>
      <c r="Q26" s="1122"/>
      <c r="R26" s="1117"/>
      <c r="S26" s="1117"/>
    </row>
    <row r="27" spans="1:19" s="951" customFormat="1" ht="15.75" customHeight="1">
      <c r="A27" s="1118">
        <v>2007</v>
      </c>
      <c r="B27" s="1112">
        <v>18283.51930811226</v>
      </c>
      <c r="C27" s="1122">
        <v>17186.55630811226</v>
      </c>
      <c r="D27" s="1122">
        <v>86600.557331741031</v>
      </c>
      <c r="E27" s="1122">
        <v>2615.0018595922547</v>
      </c>
      <c r="F27" s="1122">
        <v>107499.07849944555</v>
      </c>
      <c r="G27" s="1122">
        <v>15671.585737439225</v>
      </c>
      <c r="H27" s="1117">
        <v>4212.8236799454062</v>
      </c>
      <c r="I27" s="1117">
        <v>87614.669082060922</v>
      </c>
      <c r="J27" s="964"/>
      <c r="K27" s="720"/>
      <c r="L27" s="1122"/>
      <c r="M27" s="1122"/>
      <c r="N27" s="1122"/>
      <c r="O27" s="1122"/>
      <c r="P27" s="1122"/>
      <c r="Q27" s="1122"/>
      <c r="R27" s="1117"/>
      <c r="S27" s="1117"/>
    </row>
    <row r="28" spans="1:19" s="951" customFormat="1" ht="15.75" customHeight="1">
      <c r="A28" s="1118">
        <v>2008</v>
      </c>
      <c r="B28" s="1112">
        <v>16065.194959993178</v>
      </c>
      <c r="C28" s="1122">
        <v>15262.702959993178</v>
      </c>
      <c r="D28" s="1122">
        <v>90758.878546447173</v>
      </c>
      <c r="E28" s="1122">
        <v>641.27496374648126</v>
      </c>
      <c r="F28" s="1122">
        <v>107465.34847018684</v>
      </c>
      <c r="G28" s="1122">
        <v>15047.456555489211</v>
      </c>
      <c r="H28" s="1117">
        <v>4657.9563081122578</v>
      </c>
      <c r="I28" s="1117">
        <v>87759.935606585364</v>
      </c>
      <c r="J28" s="964"/>
      <c r="K28" s="720"/>
      <c r="L28" s="1122"/>
      <c r="M28" s="1122"/>
      <c r="N28" s="1122"/>
      <c r="O28" s="1122"/>
      <c r="P28" s="1122"/>
      <c r="Q28" s="1122"/>
      <c r="R28" s="1117"/>
      <c r="S28" s="1117"/>
    </row>
    <row r="29" spans="1:19" s="951" customFormat="1" ht="15.75" customHeight="1">
      <c r="A29" s="1118">
        <v>2009</v>
      </c>
      <c r="B29" s="1112">
        <v>15894.689350336947</v>
      </c>
      <c r="C29" s="1122">
        <v>15173.391350336946</v>
      </c>
      <c r="D29" s="1122">
        <v>87656.856845517366</v>
      </c>
      <c r="E29" s="1122">
        <v>-3175.0974323978508</v>
      </c>
      <c r="F29" s="1122">
        <v>100376.44876345647</v>
      </c>
      <c r="G29" s="1122">
        <v>13230.032141943191</v>
      </c>
      <c r="H29" s="1117">
        <v>1359.3645653842868</v>
      </c>
      <c r="I29" s="1117">
        <v>85787.052056129003</v>
      </c>
      <c r="J29" s="964"/>
      <c r="K29" s="720"/>
      <c r="L29" s="1122"/>
      <c r="M29" s="1122"/>
      <c r="N29" s="1122"/>
      <c r="O29" s="1122"/>
      <c r="P29" s="1122"/>
      <c r="Q29" s="1122"/>
      <c r="R29" s="1117"/>
      <c r="S29" s="1117"/>
    </row>
    <row r="30" spans="1:19" ht="15.75" customHeight="1">
      <c r="A30" s="99" t="s">
        <v>160</v>
      </c>
      <c r="B30" s="88"/>
      <c r="C30" s="88"/>
      <c r="D30" s="88"/>
      <c r="E30" s="88"/>
      <c r="F30" s="88"/>
      <c r="G30" s="308"/>
      <c r="H30" s="307"/>
      <c r="I30" s="308"/>
      <c r="J30" s="534"/>
      <c r="K30" s="537"/>
      <c r="L30" s="537"/>
      <c r="Q30" s="956"/>
    </row>
    <row r="31" spans="1:19" ht="15.75" customHeight="1">
      <c r="A31" s="105" t="s">
        <v>801</v>
      </c>
      <c r="B31" s="88"/>
      <c r="C31" s="88"/>
      <c r="D31" s="88"/>
      <c r="E31" s="1122"/>
      <c r="F31" s="1122"/>
      <c r="G31" s="1117"/>
      <c r="H31" s="958"/>
      <c r="I31" s="1117"/>
      <c r="J31" s="534"/>
      <c r="K31" s="537"/>
      <c r="L31" s="537"/>
    </row>
    <row r="32" spans="1:19" ht="15.75" customHeight="1">
      <c r="A32" s="105" t="s">
        <v>258</v>
      </c>
      <c r="B32" s="88"/>
      <c r="C32" s="88"/>
      <c r="D32" s="88"/>
      <c r="E32" s="88"/>
      <c r="F32" s="88"/>
      <c r="G32" s="308"/>
      <c r="H32" s="307"/>
      <c r="I32" s="308"/>
      <c r="J32" s="534"/>
      <c r="K32" s="537"/>
      <c r="L32" s="537"/>
      <c r="M32" s="956"/>
    </row>
    <row r="33" spans="1:19" ht="15.75" customHeight="1">
      <c r="A33" s="105" t="s">
        <v>558</v>
      </c>
      <c r="B33" s="88"/>
      <c r="C33" s="88"/>
      <c r="D33" s="88"/>
      <c r="E33" s="88"/>
      <c r="F33" s="88"/>
      <c r="G33" s="308"/>
      <c r="H33" s="307"/>
      <c r="I33" s="308"/>
      <c r="J33" s="534"/>
      <c r="K33" s="537"/>
      <c r="L33" s="537"/>
    </row>
    <row r="34" spans="1:19" ht="14.25" customHeight="1">
      <c r="A34" s="105" t="s">
        <v>414</v>
      </c>
      <c r="B34" s="88"/>
      <c r="C34" s="88"/>
      <c r="D34" s="88"/>
      <c r="E34" s="88"/>
      <c r="F34" s="88"/>
      <c r="G34" s="308"/>
      <c r="H34" s="307"/>
      <c r="I34" s="308"/>
      <c r="J34" s="534"/>
      <c r="K34" s="537"/>
      <c r="L34" s="537"/>
    </row>
    <row r="35" spans="1:19" ht="15.75" customHeight="1">
      <c r="A35" s="493" t="s">
        <v>768</v>
      </c>
      <c r="B35" s="534"/>
      <c r="C35" s="534"/>
      <c r="D35" s="534"/>
      <c r="E35" s="534"/>
      <c r="F35" s="534"/>
      <c r="G35" s="534"/>
      <c r="H35" s="534"/>
      <c r="I35" s="534"/>
      <c r="J35" s="534"/>
      <c r="K35" s="537"/>
      <c r="L35" s="537"/>
    </row>
    <row r="36" spans="1:19" ht="15.75" customHeight="1">
      <c r="A36" s="493"/>
      <c r="B36" s="534"/>
      <c r="C36" s="534"/>
      <c r="D36" s="536"/>
      <c r="E36" s="536"/>
      <c r="F36" s="536"/>
      <c r="G36" s="534"/>
      <c r="H36" s="534"/>
      <c r="I36" s="534"/>
      <c r="J36" s="534"/>
      <c r="K36" s="537"/>
      <c r="L36" s="537"/>
    </row>
    <row r="37" spans="1:19" ht="15.75" customHeight="1">
      <c r="A37" s="263"/>
      <c r="B37" s="645"/>
      <c r="C37" s="631" t="s">
        <v>57</v>
      </c>
      <c r="D37" s="649"/>
      <c r="E37" s="650"/>
      <c r="F37" s="649"/>
      <c r="G37" s="651"/>
      <c r="H37" s="651"/>
      <c r="I37" s="651"/>
      <c r="J37" s="534"/>
      <c r="K37" s="537"/>
      <c r="L37" s="537"/>
    </row>
    <row r="38" spans="1:19" ht="15.75" customHeight="1">
      <c r="A38" s="262"/>
      <c r="B38" s="623"/>
      <c r="C38" s="643" t="s">
        <v>18</v>
      </c>
      <c r="D38" s="652"/>
      <c r="E38" s="625"/>
      <c r="F38" s="499"/>
      <c r="G38" s="499"/>
      <c r="H38" s="499"/>
      <c r="I38" s="499"/>
      <c r="J38" s="534"/>
      <c r="K38" s="537"/>
      <c r="L38" s="537"/>
    </row>
    <row r="39" spans="1:19" ht="15.75" customHeight="1">
      <c r="A39" s="261"/>
      <c r="B39" s="627" t="s">
        <v>368</v>
      </c>
      <c r="C39" s="628"/>
      <c r="D39" s="648"/>
      <c r="E39" s="648"/>
      <c r="F39" s="648"/>
      <c r="G39" s="648"/>
      <c r="H39" s="648"/>
      <c r="I39" s="648"/>
      <c r="J39" s="534"/>
      <c r="K39" s="537"/>
      <c r="L39" s="537"/>
    </row>
    <row r="40" spans="1:19" ht="15.75" customHeight="1">
      <c r="A40" s="309">
        <v>2010</v>
      </c>
      <c r="B40" s="1112">
        <v>13537.863644630215</v>
      </c>
      <c r="C40" s="1122">
        <v>12843.441644630215</v>
      </c>
      <c r="D40" s="1122">
        <v>94026.216292757832</v>
      </c>
      <c r="E40" s="1122">
        <v>3754.5850379595668</v>
      </c>
      <c r="F40" s="1122">
        <v>111318.66497534761</v>
      </c>
      <c r="G40" s="1122">
        <v>20471.978196707329</v>
      </c>
      <c r="H40" s="1117">
        <v>8094.5660667064749</v>
      </c>
      <c r="I40" s="1117">
        <v>82752.120711933807</v>
      </c>
      <c r="J40" s="534"/>
      <c r="K40" s="720"/>
      <c r="L40" s="1122"/>
      <c r="M40" s="1122"/>
      <c r="N40" s="1122"/>
      <c r="O40" s="1122"/>
      <c r="P40" s="1122"/>
      <c r="Q40" s="1122"/>
      <c r="R40" s="1117"/>
      <c r="S40" s="1117"/>
    </row>
    <row r="41" spans="1:19" ht="15.75" customHeight="1">
      <c r="A41" s="309">
        <v>2011</v>
      </c>
      <c r="B41" s="311">
        <v>13401.162074554297</v>
      </c>
      <c r="C41" s="88">
        <v>12700.162074554297</v>
      </c>
      <c r="D41" s="88">
        <v>89680.116011259917</v>
      </c>
      <c r="E41" s="88">
        <v>-1998.3280730188519</v>
      </c>
      <c r="F41" s="88">
        <v>101082.95001279535</v>
      </c>
      <c r="G41" s="88">
        <v>17610.713981062872</v>
      </c>
      <c r="H41" s="308">
        <v>6796.7259233984478</v>
      </c>
      <c r="I41" s="308">
        <v>76675.510108334027</v>
      </c>
      <c r="J41" s="534"/>
      <c r="K41" s="720"/>
      <c r="L41" s="1122"/>
      <c r="M41" s="1122"/>
      <c r="N41" s="1122"/>
      <c r="O41" s="1122"/>
      <c r="P41" s="1122"/>
      <c r="Q41" s="1122"/>
      <c r="R41" s="1117"/>
      <c r="S41" s="1117"/>
    </row>
    <row r="42" spans="1:19" ht="15.75" customHeight="1">
      <c r="A42" s="1118">
        <v>2012</v>
      </c>
      <c r="B42" s="1112">
        <v>11908.037399129917</v>
      </c>
      <c r="C42" s="1122">
        <v>11108.027399129916</v>
      </c>
      <c r="D42" s="1122">
        <v>88433.99007080101</v>
      </c>
      <c r="E42" s="1122">
        <v>506.41187409366205</v>
      </c>
      <c r="F42" s="1122">
        <v>100848.43934402459</v>
      </c>
      <c r="G42" s="1122">
        <v>17023.550592851661</v>
      </c>
      <c r="H42" s="1117">
        <v>4267.7337882794509</v>
      </c>
      <c r="I42" s="1117">
        <v>79557.154962893474</v>
      </c>
      <c r="J42" s="534"/>
      <c r="K42" s="720"/>
      <c r="L42" s="1122"/>
      <c r="M42" s="1122"/>
      <c r="N42" s="1122"/>
      <c r="O42" s="1122"/>
      <c r="P42" s="1122"/>
      <c r="Q42" s="1122"/>
      <c r="R42" s="1117"/>
      <c r="S42" s="1117"/>
    </row>
    <row r="43" spans="1:19" s="698" customFormat="1" ht="15.75" customHeight="1">
      <c r="A43" s="1118">
        <v>2013</v>
      </c>
      <c r="B43" s="1112">
        <v>11470.379015525037</v>
      </c>
      <c r="C43" s="1122">
        <v>10643.966015525037</v>
      </c>
      <c r="D43" s="1122">
        <v>97813.510671329874</v>
      </c>
      <c r="E43" s="1122">
        <v>491.62617077539886</v>
      </c>
      <c r="F43" s="1122">
        <v>109775.51585763031</v>
      </c>
      <c r="G43" s="1122">
        <v>21968.691427109105</v>
      </c>
      <c r="H43" s="1117">
        <v>2565.9954960334385</v>
      </c>
      <c r="I43" s="1117">
        <v>85240.828934487756</v>
      </c>
      <c r="J43" s="534"/>
      <c r="K43" s="720"/>
      <c r="L43" s="1122"/>
      <c r="M43" s="1122"/>
      <c r="N43" s="1122"/>
      <c r="O43" s="1122"/>
      <c r="P43" s="1122"/>
      <c r="Q43" s="1122"/>
      <c r="R43" s="1117"/>
      <c r="S43" s="1117"/>
    </row>
    <row r="44" spans="1:19" s="698" customFormat="1" ht="15.75" customHeight="1">
      <c r="A44" s="1118">
        <v>2014</v>
      </c>
      <c r="B44" s="1112">
        <v>9182.2820436748298</v>
      </c>
      <c r="C44" s="1122">
        <v>8525.4560436748288</v>
      </c>
      <c r="D44" s="1122">
        <v>89931.5875117291</v>
      </c>
      <c r="E44" s="1122">
        <v>-533.19686087179059</v>
      </c>
      <c r="F44" s="1122">
        <v>98580.672694532142</v>
      </c>
      <c r="G44" s="1122">
        <v>22282.476226221959</v>
      </c>
      <c r="H44" s="1117">
        <v>6370.3338224004101</v>
      </c>
      <c r="I44" s="1117">
        <v>69927.862645909772</v>
      </c>
      <c r="J44" s="534"/>
      <c r="K44" s="720"/>
      <c r="L44" s="1122"/>
      <c r="M44" s="1122"/>
      <c r="N44" s="1122"/>
      <c r="O44" s="1122"/>
      <c r="P44" s="1122"/>
      <c r="Q44" s="1122"/>
      <c r="R44" s="1117"/>
      <c r="S44" s="1117"/>
    </row>
    <row r="45" spans="1:19" s="698" customFormat="1" ht="15.75" customHeight="1">
      <c r="A45" s="1118">
        <v>2015</v>
      </c>
      <c r="B45" s="1112">
        <v>8546.5164474963749</v>
      </c>
      <c r="C45" s="1122">
        <v>7954.5984474963743</v>
      </c>
      <c r="D45" s="1122">
        <v>102557.65022605137</v>
      </c>
      <c r="E45" s="1122">
        <v>778.04312889192181</v>
      </c>
      <c r="F45" s="1122">
        <v>111882.20980243965</v>
      </c>
      <c r="G45" s="1122">
        <v>32517.772379083857</v>
      </c>
      <c r="H45" s="1117">
        <v>6286.3680798430441</v>
      </c>
      <c r="I45" s="1117">
        <v>73078.069343512747</v>
      </c>
      <c r="J45" s="534"/>
      <c r="K45" s="720"/>
      <c r="L45" s="1122"/>
      <c r="M45" s="1122"/>
      <c r="N45" s="1122"/>
      <c r="O45" s="1122"/>
      <c r="P45" s="1122"/>
      <c r="Q45" s="1122"/>
      <c r="R45" s="1117"/>
      <c r="S45" s="1117"/>
    </row>
    <row r="46" spans="1:19" s="780" customFormat="1" ht="15.75" customHeight="1">
      <c r="A46" s="1118">
        <v>2016</v>
      </c>
      <c r="B46" s="1112">
        <v>8226.0923543461577</v>
      </c>
      <c r="C46" s="1122">
        <v>7550.4023543461581</v>
      </c>
      <c r="D46" s="1122">
        <v>102265.85911456113</v>
      </c>
      <c r="E46" s="1122">
        <v>145.2131024481788</v>
      </c>
      <c r="F46" s="1122">
        <v>110637.16457135546</v>
      </c>
      <c r="G46" s="1122">
        <v>23070.59912991555</v>
      </c>
      <c r="H46" s="1117">
        <v>4640.538769939435</v>
      </c>
      <c r="I46" s="1117">
        <v>82926.026671500484</v>
      </c>
      <c r="J46" s="792"/>
      <c r="K46" s="720"/>
      <c r="L46" s="1122"/>
      <c r="M46" s="1122"/>
      <c r="N46" s="1122"/>
      <c r="O46" s="1122"/>
      <c r="P46" s="1122"/>
      <c r="Q46" s="1122"/>
      <c r="R46" s="1117"/>
      <c r="S46" s="1117"/>
    </row>
    <row r="47" spans="1:19" s="868" customFormat="1" ht="15.75" customHeight="1">
      <c r="A47" s="1118">
        <v>2017</v>
      </c>
      <c r="B47" s="1112">
        <v>7467.8381101253945</v>
      </c>
      <c r="C47" s="1122">
        <v>7000.7831101253942</v>
      </c>
      <c r="D47" s="1122">
        <v>114281.95281071399</v>
      </c>
      <c r="E47" s="1122">
        <v>638.51689840484528</v>
      </c>
      <c r="F47" s="1122">
        <v>122388.30781924423</v>
      </c>
      <c r="G47" s="1122">
        <v>32109.074878444088</v>
      </c>
      <c r="H47" s="1117">
        <v>5340.9979015610334</v>
      </c>
      <c r="I47" s="1117">
        <v>84938.235039239109</v>
      </c>
      <c r="J47" s="871"/>
      <c r="K47" s="720"/>
      <c r="L47" s="1122"/>
      <c r="M47" s="1122"/>
      <c r="N47" s="1122"/>
      <c r="O47" s="1122"/>
      <c r="P47" s="1122"/>
      <c r="Q47" s="1122"/>
      <c r="R47" s="1117"/>
      <c r="S47" s="1117"/>
    </row>
    <row r="48" spans="1:19" s="951" customFormat="1" ht="15.75" customHeight="1">
      <c r="A48" s="1118">
        <v>2018</v>
      </c>
      <c r="B48" s="1112">
        <v>6137.0487338565217</v>
      </c>
      <c r="C48" s="1122">
        <v>5709.8397338565219</v>
      </c>
      <c r="D48" s="1122">
        <v>163796.91549944557</v>
      </c>
      <c r="E48" s="1122">
        <v>-2022.1786232193126</v>
      </c>
      <c r="F48" s="1122">
        <v>167911.78561008279</v>
      </c>
      <c r="G48" s="1122">
        <v>79608.555318604456</v>
      </c>
      <c r="H48" s="1117">
        <v>2625.9394523586116</v>
      </c>
      <c r="I48" s="1117">
        <v>85677.290839119727</v>
      </c>
      <c r="J48" s="964"/>
      <c r="K48" s="720"/>
      <c r="L48" s="1122"/>
      <c r="M48" s="1122"/>
      <c r="N48" s="1122"/>
      <c r="O48" s="1122"/>
      <c r="P48" s="1122"/>
      <c r="Q48" s="1122"/>
      <c r="R48" s="1117"/>
      <c r="S48" s="1117"/>
    </row>
    <row r="49" spans="1:19" s="951" customFormat="1" ht="15.75" customHeight="1">
      <c r="A49" s="1118">
        <v>2019</v>
      </c>
      <c r="B49" s="1112">
        <v>5874.7331942335586</v>
      </c>
      <c r="C49" s="1122">
        <v>5520.8011942335588</v>
      </c>
      <c r="D49" s="1122">
        <v>158393.29615286193</v>
      </c>
      <c r="E49" s="1122">
        <v>-4454.5480167192709</v>
      </c>
      <c r="F49" s="1122">
        <v>159813.48133037623</v>
      </c>
      <c r="G49" s="1122">
        <v>68068.862850806123</v>
      </c>
      <c r="H49" s="1117">
        <v>1716.7579970997181</v>
      </c>
      <c r="I49" s="1117">
        <v>90027.860482470394</v>
      </c>
      <c r="J49" s="964"/>
      <c r="K49" s="720"/>
      <c r="L49" s="1122"/>
      <c r="M49" s="1122"/>
      <c r="N49" s="1122"/>
      <c r="O49" s="1122"/>
      <c r="P49" s="1122"/>
      <c r="Q49" s="1122"/>
      <c r="R49" s="1117"/>
      <c r="S49" s="1117"/>
    </row>
    <row r="50" spans="1:19" s="951" customFormat="1" ht="15.75" customHeight="1">
      <c r="A50" s="1118">
        <v>2020</v>
      </c>
      <c r="B50" s="1112">
        <v>5283.8846813955479</v>
      </c>
      <c r="C50" s="1122">
        <v>4647.0446813955477</v>
      </c>
      <c r="D50" s="1122">
        <v>155639.29359379</v>
      </c>
      <c r="E50" s="1122">
        <v>5175.8719781625869</v>
      </c>
      <c r="F50" s="1122">
        <v>166099.05025334813</v>
      </c>
      <c r="G50" s="1122">
        <v>76296.461042395298</v>
      </c>
      <c r="H50" s="1117">
        <v>457.9156150302822</v>
      </c>
      <c r="I50" s="1117">
        <v>89344.673595922548</v>
      </c>
      <c r="J50" s="964"/>
      <c r="K50" s="720"/>
      <c r="L50" s="1122"/>
      <c r="M50" s="1122"/>
      <c r="N50" s="1122"/>
      <c r="O50" s="1122"/>
      <c r="P50" s="1122"/>
      <c r="Q50" s="1122"/>
      <c r="R50" s="1117"/>
      <c r="S50" s="1117"/>
    </row>
    <row r="51" spans="1:19" s="951" customFormat="1" ht="15.75" customHeight="1">
      <c r="A51" s="1118">
        <v>2021</v>
      </c>
      <c r="B51" s="1112">
        <v>5213.5121602832041</v>
      </c>
      <c r="C51" s="1122">
        <v>4684.0271602832045</v>
      </c>
      <c r="D51" s="1122">
        <v>154572.28559242518</v>
      </c>
      <c r="E51" s="1122">
        <v>5669.1759788450063</v>
      </c>
      <c r="F51" s="1122">
        <v>165454.97373155339</v>
      </c>
      <c r="G51" s="1122">
        <v>71019.797662714322</v>
      </c>
      <c r="H51" s="1117">
        <v>3164.6390814637889</v>
      </c>
      <c r="I51" s="1117">
        <v>91270.536987375279</v>
      </c>
      <c r="J51" s="964"/>
      <c r="K51" s="720"/>
      <c r="L51" s="1122"/>
      <c r="M51" s="1122"/>
      <c r="N51" s="1122"/>
      <c r="O51" s="1122"/>
      <c r="P51" s="1122"/>
      <c r="Q51" s="1122"/>
      <c r="R51" s="1117"/>
      <c r="S51" s="1117"/>
    </row>
    <row r="52" spans="1:19" s="951" customFormat="1" ht="15.75" customHeight="1">
      <c r="A52" s="1118">
        <v>2022</v>
      </c>
      <c r="B52" s="1122">
        <v>4809.1985758764831</v>
      </c>
      <c r="C52" s="1122">
        <v>4350.1635758764833</v>
      </c>
      <c r="D52" s="1122">
        <v>134681.02253689329</v>
      </c>
      <c r="E52" s="1122">
        <v>-9421.5708607011875</v>
      </c>
      <c r="F52" s="1122">
        <v>130068.65025206858</v>
      </c>
      <c r="G52" s="1122">
        <v>52242.437806022353</v>
      </c>
      <c r="H52" s="1117">
        <v>6092.5676466774712</v>
      </c>
      <c r="I52" s="1117">
        <v>71733.644799368747</v>
      </c>
      <c r="J52" s="964"/>
      <c r="K52" s="720"/>
      <c r="L52" s="1122"/>
      <c r="M52" s="1122"/>
      <c r="N52" s="1122"/>
      <c r="O52" s="1122"/>
      <c r="P52" s="1122"/>
      <c r="Q52" s="1122"/>
      <c r="R52" s="1117"/>
      <c r="S52" s="1117"/>
    </row>
    <row r="53" spans="1:19" ht="15.75" customHeight="1">
      <c r="A53" s="99" t="s">
        <v>160</v>
      </c>
      <c r="B53" s="88"/>
      <c r="C53" s="88"/>
      <c r="D53" s="88"/>
      <c r="E53" s="88"/>
      <c r="F53" s="88"/>
      <c r="G53" s="88"/>
      <c r="H53" s="88"/>
      <c r="I53" s="88"/>
      <c r="J53" s="534"/>
      <c r="K53" s="720"/>
      <c r="L53" s="720"/>
    </row>
    <row r="54" spans="1:19" ht="15.75" customHeight="1">
      <c r="A54" s="908" t="s">
        <v>788</v>
      </c>
      <c r="B54" s="1122"/>
      <c r="C54" s="1122"/>
      <c r="D54" s="1122"/>
      <c r="E54" s="88"/>
      <c r="F54" s="88"/>
      <c r="G54" s="88"/>
      <c r="H54" s="88"/>
      <c r="I54" s="88"/>
      <c r="J54" s="534"/>
      <c r="K54" s="720"/>
      <c r="L54" s="720"/>
    </row>
    <row r="55" spans="1:19" ht="15.75" customHeight="1">
      <c r="A55" s="105" t="s">
        <v>258</v>
      </c>
      <c r="B55" s="88"/>
      <c r="C55" s="88"/>
      <c r="D55" s="88"/>
      <c r="E55" s="88"/>
      <c r="F55" s="88"/>
      <c r="G55" s="88"/>
      <c r="H55" s="88"/>
      <c r="I55" s="88"/>
      <c r="J55" s="534"/>
      <c r="K55" s="720"/>
      <c r="L55" s="720"/>
    </row>
    <row r="56" spans="1:19" ht="15.75" customHeight="1">
      <c r="A56" s="105" t="s">
        <v>558</v>
      </c>
      <c r="B56" s="88"/>
      <c r="C56" s="88"/>
      <c r="D56" s="88"/>
      <c r="E56" s="88"/>
      <c r="F56" s="88"/>
      <c r="G56" s="88"/>
      <c r="H56" s="88"/>
      <c r="I56" s="88"/>
      <c r="J56" s="534"/>
      <c r="K56" s="720"/>
      <c r="L56" s="720"/>
    </row>
    <row r="57" spans="1:19" ht="15.75" customHeight="1">
      <c r="A57" s="105" t="s">
        <v>686</v>
      </c>
      <c r="B57" s="88"/>
      <c r="C57" s="88"/>
      <c r="D57" s="88"/>
      <c r="E57" s="88"/>
      <c r="F57" s="88"/>
      <c r="G57" s="88"/>
      <c r="H57" s="88"/>
      <c r="I57" s="88"/>
      <c r="J57" s="534"/>
      <c r="K57" s="1116"/>
      <c r="L57" s="1116"/>
    </row>
    <row r="58" spans="1:19" ht="18.75" customHeight="1">
      <c r="A58" s="493"/>
      <c r="B58" s="534"/>
      <c r="C58" s="534"/>
      <c r="D58" s="534"/>
      <c r="E58" s="534"/>
      <c r="F58" s="534"/>
      <c r="G58" s="534"/>
      <c r="H58" s="534"/>
      <c r="I58" s="534"/>
      <c r="J58" s="534"/>
      <c r="K58" s="534"/>
      <c r="L58" s="534"/>
    </row>
  </sheetData>
  <conditionalFormatting sqref="A1:I52">
    <cfRule type="cellIs" dxfId="63" priority="1" stopIfTrue="1" operator="equal">
      <formula>0</formula>
    </cfRule>
  </conditionalFormatting>
  <conditionalFormatting sqref="J1:GQ17 J18:O18 Q18:GQ18 A53:GQ1001">
    <cfRule type="cellIs" dxfId="62" priority="15" stopIfTrue="1" operator="equal">
      <formula>0</formula>
    </cfRule>
  </conditionalFormatting>
  <conditionalFormatting sqref="J19:GQ52">
    <cfRule type="cellIs" dxfId="61" priority="3" stopIfTrue="1" operator="equal">
      <formula>0</formula>
    </cfRule>
  </conditionalFormatting>
  <pageMargins left="0.78740157480314965" right="0.78740157480314965" top="0.78740157480314965" bottom="0.78740157480314965" header="0.51181102362204722" footer="0.51181102362204722"/>
  <pageSetup paperSize="9" fitToWidth="4" orientation="landscape" r:id="rId1"/>
  <headerFooter alignWithMargins="0">
    <oddFooter>&amp;L&amp;"Arial,Standard"&amp;10Stand: 18.01.2025&amp;C&amp;"Arial,Standard"&amp;10Bayerisches Landesamt für Statistik - Energiebilanz 2022&amp;R&amp;"Arial,Standard"&amp;10&amp;P von &amp;N</oddFooter>
  </headerFooter>
  <rowBreaks count="1" manualBreakCount="1">
    <brk id="34" max="9"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22">
    <tabColor theme="6" tint="0.39997558519241921"/>
  </sheetPr>
  <dimension ref="A1:P60"/>
  <sheetViews>
    <sheetView view="pageBreakPreview" zoomScaleNormal="100" zoomScaleSheetLayoutView="100" workbookViewId="0"/>
  </sheetViews>
  <sheetFormatPr baseColWidth="10" defaultColWidth="13" defaultRowHeight="15.75" customHeight="1"/>
  <cols>
    <col min="1" max="1" width="44.453125" style="23" customWidth="1"/>
    <col min="2" max="4" width="27.1796875" style="23" customWidth="1"/>
    <col min="5" max="5" width="7.1796875" style="23" customWidth="1"/>
    <col min="6" max="6" width="13" style="23"/>
    <col min="7" max="7" width="14.7265625" style="23" bestFit="1" customWidth="1"/>
    <col min="8" max="16384" width="13" style="23"/>
  </cols>
  <sheetData>
    <row r="1" spans="1:10" ht="15.75" customHeight="1">
      <c r="A1" s="413" t="s">
        <v>769</v>
      </c>
      <c r="B1" s="22"/>
      <c r="C1" s="454"/>
      <c r="D1" s="22"/>
    </row>
    <row r="2" spans="1:10" ht="15.75" customHeight="1">
      <c r="A2" s="413"/>
      <c r="B2" s="24"/>
      <c r="C2" s="455"/>
      <c r="D2" s="24"/>
      <c r="G2" s="948"/>
      <c r="H2" s="948"/>
      <c r="I2" s="948"/>
      <c r="J2" s="948"/>
    </row>
    <row r="3" spans="1:10" ht="15.75" customHeight="1">
      <c r="A3" s="456"/>
      <c r="B3" s="458">
        <v>2021</v>
      </c>
      <c r="C3" s="459">
        <v>2022</v>
      </c>
      <c r="D3" s="1" t="s">
        <v>55</v>
      </c>
      <c r="G3" s="948"/>
      <c r="H3" s="948"/>
      <c r="I3" s="948"/>
      <c r="J3" s="948"/>
    </row>
    <row r="4" spans="1:10" ht="15.75" customHeight="1">
      <c r="A4" s="457"/>
      <c r="B4" s="460" t="s">
        <v>17</v>
      </c>
      <c r="C4" s="461"/>
      <c r="D4" s="448" t="s">
        <v>5</v>
      </c>
    </row>
    <row r="5" spans="1:10" ht="15.75" customHeight="1">
      <c r="A5" s="680" t="s">
        <v>64</v>
      </c>
      <c r="B5" s="1101">
        <v>642908.1010761311</v>
      </c>
      <c r="C5" s="957">
        <v>689050.95231499989</v>
      </c>
      <c r="D5" s="653">
        <v>7.1772079340161703</v>
      </c>
      <c r="E5" s="453"/>
      <c r="G5" s="1116"/>
      <c r="H5" s="1116"/>
      <c r="I5" s="1114"/>
    </row>
    <row r="6" spans="1:10" ht="15.75" customHeight="1">
      <c r="A6" s="679" t="s">
        <v>398</v>
      </c>
      <c r="B6" s="1100">
        <v>1547.0119800000002</v>
      </c>
      <c r="C6" s="983">
        <v>1462.8456079999999</v>
      </c>
      <c r="D6" s="653">
        <v>-5.4405766140221061</v>
      </c>
      <c r="E6" s="453"/>
      <c r="G6" s="1114"/>
      <c r="H6" s="1114"/>
      <c r="I6" s="1114"/>
    </row>
    <row r="7" spans="1:10" ht="15.75" customHeight="1">
      <c r="A7" s="679" t="s">
        <v>282</v>
      </c>
      <c r="B7" s="1122">
        <v>598894.846726535</v>
      </c>
      <c r="C7" s="1122">
        <v>643183.44994400011</v>
      </c>
      <c r="D7" s="653">
        <v>7.3950549849509715</v>
      </c>
      <c r="E7" s="453"/>
      <c r="G7" s="1114"/>
      <c r="H7" s="1114"/>
      <c r="I7" s="1114"/>
    </row>
    <row r="8" spans="1:10" ht="15.75" customHeight="1">
      <c r="A8" s="679" t="s">
        <v>283</v>
      </c>
      <c r="B8" s="1122">
        <v>42466.242369596097</v>
      </c>
      <c r="C8" s="983">
        <v>44404.656762999773</v>
      </c>
      <c r="D8" s="653">
        <v>4.5646006927881455</v>
      </c>
      <c r="E8" s="453"/>
      <c r="G8" s="1114"/>
      <c r="H8" s="1114"/>
      <c r="I8" s="1114"/>
    </row>
    <row r="9" spans="1:10" ht="15.75" customHeight="1">
      <c r="A9" s="679" t="s">
        <v>51</v>
      </c>
      <c r="B9" s="1100">
        <v>2957.7098650453845</v>
      </c>
      <c r="C9" s="983">
        <v>5538.8288304780144</v>
      </c>
      <c r="D9" s="739" t="s">
        <v>52</v>
      </c>
      <c r="E9" s="453"/>
      <c r="G9" s="1114"/>
      <c r="H9" s="1114"/>
      <c r="I9" s="1114"/>
    </row>
    <row r="10" spans="1:10" ht="15.75" customHeight="1">
      <c r="A10" s="679" t="s">
        <v>379</v>
      </c>
      <c r="B10" s="1100">
        <v>639950.39121108572</v>
      </c>
      <c r="C10" s="983">
        <v>683512.12348452187</v>
      </c>
      <c r="D10" s="653">
        <v>6.8070483074472321</v>
      </c>
      <c r="E10" s="453"/>
      <c r="G10" s="1116"/>
      <c r="H10" s="1116"/>
      <c r="I10" s="1116"/>
    </row>
    <row r="11" spans="1:10" ht="15.75" customHeight="1">
      <c r="A11" s="679" t="s">
        <v>378</v>
      </c>
      <c r="B11" s="1100">
        <v>-22788.753449341868</v>
      </c>
      <c r="C11" s="983">
        <v>-28229.00841089584</v>
      </c>
      <c r="D11" s="739" t="s">
        <v>52</v>
      </c>
      <c r="E11" s="453"/>
      <c r="G11" s="1116"/>
      <c r="H11" s="1116"/>
      <c r="I11" s="1116"/>
    </row>
    <row r="12" spans="1:10" ht="15.75" customHeight="1">
      <c r="A12" s="681" t="s">
        <v>58</v>
      </c>
      <c r="B12" s="1102">
        <v>617161.63776174386</v>
      </c>
      <c r="C12" s="963">
        <v>655283.11507362605</v>
      </c>
      <c r="D12" s="654">
        <v>6.1769032582999008</v>
      </c>
    </row>
    <row r="13" spans="1:10" ht="15.75" customHeight="1">
      <c r="A13" s="679" t="s">
        <v>717</v>
      </c>
      <c r="B13" s="1122">
        <v>34508.295930875523</v>
      </c>
      <c r="C13" s="983">
        <v>36974.565614597181</v>
      </c>
      <c r="D13" s="653">
        <v>7.1468892253094936</v>
      </c>
    </row>
    <row r="14" spans="1:10" ht="15.75" customHeight="1">
      <c r="A14" s="679" t="s">
        <v>298</v>
      </c>
      <c r="B14" s="1122">
        <v>0</v>
      </c>
      <c r="C14" s="1122">
        <v>0</v>
      </c>
      <c r="D14" s="739" t="s">
        <v>52</v>
      </c>
      <c r="F14" s="1001"/>
    </row>
    <row r="15" spans="1:10" ht="15.75" customHeight="1">
      <c r="A15" s="679" t="s">
        <v>383</v>
      </c>
      <c r="B15" s="1417" t="s">
        <v>29</v>
      </c>
      <c r="C15" s="1417" t="s">
        <v>29</v>
      </c>
      <c r="D15" s="1419" t="s">
        <v>29</v>
      </c>
    </row>
    <row r="16" spans="1:10" ht="15.75" customHeight="1">
      <c r="A16" s="681" t="s">
        <v>297</v>
      </c>
      <c r="B16" s="1125">
        <v>582653.34183086827</v>
      </c>
      <c r="C16" s="963">
        <v>618308.54945902887</v>
      </c>
      <c r="D16" s="654">
        <v>6.1194547543692863</v>
      </c>
      <c r="E16" s="453"/>
      <c r="G16" s="661"/>
    </row>
    <row r="17" spans="1:8" s="1114" customFormat="1" ht="15.75" customHeight="1">
      <c r="A17" s="99" t="s">
        <v>160</v>
      </c>
      <c r="B17" s="1125"/>
      <c r="C17" s="1125"/>
      <c r="D17" s="796"/>
      <c r="E17" s="453"/>
      <c r="G17" s="1007"/>
    </row>
    <row r="18" spans="1:8" s="1114" customFormat="1" ht="15.75" customHeight="1">
      <c r="A18" s="908" t="s">
        <v>732</v>
      </c>
      <c r="B18" s="1125"/>
      <c r="C18" s="1125"/>
      <c r="D18" s="796"/>
      <c r="E18" s="453"/>
      <c r="G18" s="1007"/>
    </row>
    <row r="19" spans="1:8" s="1114" customFormat="1" ht="15.75" customHeight="1">
      <c r="A19" s="1167"/>
      <c r="B19" s="1125"/>
      <c r="C19" s="1125"/>
      <c r="D19" s="796"/>
      <c r="E19" s="453"/>
      <c r="G19" s="1007"/>
    </row>
    <row r="20" spans="1:8" ht="15.75" customHeight="1">
      <c r="A20" s="413" t="s">
        <v>769</v>
      </c>
      <c r="B20" s="22"/>
      <c r="C20" s="454"/>
      <c r="D20" s="22"/>
      <c r="E20" s="453"/>
    </row>
    <row r="21" spans="1:8" ht="15.75" customHeight="1">
      <c r="A21" s="413"/>
      <c r="B21" s="24"/>
      <c r="C21" s="455"/>
      <c r="D21" s="24"/>
      <c r="E21" s="453"/>
      <c r="H21" s="661"/>
    </row>
    <row r="22" spans="1:8" ht="15.75" customHeight="1">
      <c r="A22" s="456"/>
      <c r="B22" s="458">
        <v>2021</v>
      </c>
      <c r="C22" s="459">
        <v>2022</v>
      </c>
      <c r="D22" s="1" t="s">
        <v>55</v>
      </c>
      <c r="E22" s="453"/>
    </row>
    <row r="23" spans="1:8" ht="15.75" customHeight="1">
      <c r="A23" s="457"/>
      <c r="B23" s="460" t="s">
        <v>17</v>
      </c>
      <c r="C23" s="461"/>
      <c r="D23" s="488" t="s">
        <v>5</v>
      </c>
      <c r="E23" s="453"/>
    </row>
    <row r="24" spans="1:8" ht="15.75" customHeight="1">
      <c r="A24" s="678" t="s">
        <v>379</v>
      </c>
      <c r="B24" s="1104">
        <v>639950.39121108572</v>
      </c>
      <c r="C24" s="947">
        <v>683512.12348452187</v>
      </c>
      <c r="D24" s="654">
        <v>6.8070483074472321</v>
      </c>
    </row>
    <row r="25" spans="1:8" ht="15.75" customHeight="1">
      <c r="A25" s="679" t="s">
        <v>380</v>
      </c>
      <c r="B25" s="1103">
        <v>77533.918175999992</v>
      </c>
      <c r="C25" s="983">
        <v>73182.428</v>
      </c>
      <c r="D25" s="653">
        <v>-5.6123697581260137</v>
      </c>
      <c r="E25" s="453"/>
    </row>
    <row r="26" spans="1:8" ht="15.75" customHeight="1">
      <c r="A26" s="679" t="s">
        <v>284</v>
      </c>
      <c r="B26" s="1103">
        <v>119021.42202701399</v>
      </c>
      <c r="C26" s="983">
        <v>126543.54562200001</v>
      </c>
      <c r="D26" s="653">
        <v>6.31997456162029</v>
      </c>
      <c r="E26" s="453"/>
    </row>
    <row r="27" spans="1:8" ht="15.75" customHeight="1">
      <c r="A27" s="679" t="s">
        <v>285</v>
      </c>
      <c r="B27" s="1103">
        <v>219125.36531635202</v>
      </c>
      <c r="C27" s="983">
        <v>231620.62265300003</v>
      </c>
      <c r="D27" s="653">
        <v>5.7023326891474024</v>
      </c>
      <c r="E27" s="453"/>
    </row>
    <row r="28" spans="1:8" ht="15.75" customHeight="1">
      <c r="A28" s="679" t="s">
        <v>289</v>
      </c>
      <c r="B28" s="1103">
        <v>22746.1456</v>
      </c>
      <c r="C28" s="983">
        <v>48485.637600000002</v>
      </c>
      <c r="D28" s="653">
        <v>113.15979618102858</v>
      </c>
      <c r="E28" s="453"/>
    </row>
    <row r="29" spans="1:8" ht="15.75" customHeight="1">
      <c r="A29" s="679" t="s">
        <v>381</v>
      </c>
      <c r="B29" s="1103">
        <v>77811.525855168002</v>
      </c>
      <c r="C29" s="983">
        <v>89521.44645600002</v>
      </c>
      <c r="D29" s="653">
        <v>15.04908234626822</v>
      </c>
      <c r="E29" s="453"/>
    </row>
    <row r="30" spans="1:8" ht="15.75" customHeight="1">
      <c r="A30" s="679" t="s">
        <v>286</v>
      </c>
      <c r="B30" s="1103">
        <v>4487.2167409500007</v>
      </c>
      <c r="C30" s="983">
        <v>5789.3415290000003</v>
      </c>
      <c r="D30" s="653">
        <v>29.018540071107047</v>
      </c>
      <c r="E30" s="453"/>
    </row>
    <row r="31" spans="1:8" ht="15.75" customHeight="1">
      <c r="A31" s="679" t="s">
        <v>290</v>
      </c>
      <c r="B31" s="1103">
        <v>11165.567999999999</v>
      </c>
      <c r="C31" s="983">
        <v>10145.220024</v>
      </c>
      <c r="D31" s="653">
        <v>-9.1383436650961176</v>
      </c>
      <c r="E31" s="453"/>
    </row>
    <row r="32" spans="1:8" ht="15.75" customHeight="1">
      <c r="A32" s="679" t="s">
        <v>291</v>
      </c>
      <c r="B32" s="1103">
        <v>39856.232493000003</v>
      </c>
      <c r="C32" s="983">
        <v>29490.775082999997</v>
      </c>
      <c r="D32" s="653">
        <v>-26.007117987934521</v>
      </c>
      <c r="E32" s="453"/>
    </row>
    <row r="33" spans="1:16" ht="15.75" customHeight="1">
      <c r="A33" s="679" t="s">
        <v>288</v>
      </c>
      <c r="B33" s="1103">
        <v>37289.918954772002</v>
      </c>
      <c r="C33" s="983">
        <v>40033.789109999998</v>
      </c>
      <c r="D33" s="795">
        <v>7.3582089533526931</v>
      </c>
      <c r="E33" s="453"/>
    </row>
    <row r="34" spans="1:16" ht="15.75" customHeight="1">
      <c r="A34" s="679" t="s">
        <v>287</v>
      </c>
      <c r="B34" s="1103">
        <v>30913.07804782964</v>
      </c>
      <c r="C34" s="983">
        <v>28699.317407521878</v>
      </c>
      <c r="D34" s="795">
        <v>-7.1612430081616774</v>
      </c>
      <c r="E34" s="453"/>
    </row>
    <row r="35" spans="1:16" ht="15.75" customHeight="1">
      <c r="A35" s="413" t="s">
        <v>769</v>
      </c>
      <c r="B35" s="22"/>
      <c r="C35" s="454"/>
      <c r="D35" s="22"/>
      <c r="E35" s="453"/>
    </row>
    <row r="36" spans="1:16" ht="15.75" customHeight="1">
      <c r="A36" s="413"/>
      <c r="B36" s="24"/>
      <c r="C36" s="455"/>
      <c r="D36" s="24"/>
      <c r="E36" s="453"/>
    </row>
    <row r="37" spans="1:16" ht="15.75" customHeight="1">
      <c r="A37" s="456"/>
      <c r="B37" s="458">
        <v>2021</v>
      </c>
      <c r="C37" s="459">
        <v>2022</v>
      </c>
      <c r="D37" s="1" t="s">
        <v>55</v>
      </c>
      <c r="E37" s="453"/>
    </row>
    <row r="38" spans="1:16" ht="15.75" customHeight="1">
      <c r="A38" s="457"/>
      <c r="B38" s="460" t="s">
        <v>17</v>
      </c>
      <c r="C38" s="462"/>
      <c r="D38" s="488" t="s">
        <v>5</v>
      </c>
      <c r="E38" s="453"/>
    </row>
    <row r="39" spans="1:16" ht="15.75" customHeight="1">
      <c r="A39" s="678" t="s">
        <v>378</v>
      </c>
      <c r="B39" s="1107">
        <v>-22788.753449341868</v>
      </c>
      <c r="C39" s="947">
        <v>-28229.00841089584</v>
      </c>
      <c r="D39" s="740" t="s">
        <v>52</v>
      </c>
    </row>
    <row r="40" spans="1:16" ht="15.75" customHeight="1">
      <c r="A40" s="679" t="s">
        <v>380</v>
      </c>
      <c r="B40" s="1105">
        <v>-37818.902388271556</v>
      </c>
      <c r="C40" s="983">
        <v>-41850.794811186039</v>
      </c>
      <c r="D40" s="741" t="s">
        <v>52</v>
      </c>
      <c r="G40" s="1166"/>
      <c r="H40" s="1166"/>
      <c r="I40" s="1166"/>
      <c r="J40" s="1166"/>
      <c r="K40" s="1166"/>
      <c r="L40" s="1166"/>
      <c r="M40" s="1166"/>
      <c r="N40" s="1166"/>
      <c r="O40" s="1166"/>
      <c r="P40" s="1166"/>
    </row>
    <row r="41" spans="1:16" ht="15.75" customHeight="1">
      <c r="A41" s="679" t="s">
        <v>284</v>
      </c>
      <c r="B41" s="1105">
        <v>-5130.179117979118</v>
      </c>
      <c r="C41" s="983">
        <v>-9315.3032440184325</v>
      </c>
      <c r="D41" s="741" t="s">
        <v>52</v>
      </c>
    </row>
    <row r="42" spans="1:16" ht="15.75" customHeight="1">
      <c r="A42" s="679" t="s">
        <v>292</v>
      </c>
      <c r="B42" s="1105">
        <v>27429.63213480058</v>
      </c>
      <c r="C42" s="983">
        <v>13491.992077117306</v>
      </c>
      <c r="D42" s="741" t="s">
        <v>52</v>
      </c>
    </row>
    <row r="43" spans="1:16" ht="15.75" customHeight="1">
      <c r="A43" s="679" t="s">
        <v>289</v>
      </c>
      <c r="B43" s="1105">
        <v>321.98631284758812</v>
      </c>
      <c r="C43" s="983">
        <v>3707.7625461503558</v>
      </c>
      <c r="D43" s="741" t="s">
        <v>52</v>
      </c>
    </row>
    <row r="44" spans="1:16" ht="15.75" customHeight="1">
      <c r="A44" s="679" t="s">
        <v>382</v>
      </c>
      <c r="B44" s="1105">
        <v>33872.485092032024</v>
      </c>
      <c r="C44" s="983">
        <v>34744.9151748</v>
      </c>
      <c r="D44" s="741" t="s">
        <v>52</v>
      </c>
    </row>
    <row r="45" spans="1:16" ht="15.75" customHeight="1">
      <c r="A45" s="679" t="s">
        <v>293</v>
      </c>
      <c r="B45" s="1105">
        <v>-3036.4603522500006</v>
      </c>
      <c r="C45" s="983">
        <v>-3956.2843868000004</v>
      </c>
      <c r="D45" s="741" t="s">
        <v>52</v>
      </c>
    </row>
    <row r="46" spans="1:16" ht="15.75" customHeight="1">
      <c r="A46" s="679" t="s">
        <v>296</v>
      </c>
      <c r="B46" s="1105">
        <v>-5076.6689999999999</v>
      </c>
      <c r="C46" s="983">
        <v>-2199.9840240000003</v>
      </c>
      <c r="D46" s="741" t="s">
        <v>52</v>
      </c>
    </row>
    <row r="47" spans="1:16" ht="15.75" customHeight="1">
      <c r="A47" s="679" t="s">
        <v>291</v>
      </c>
      <c r="B47" s="1105">
        <v>-7791.8530707363616</v>
      </c>
      <c r="C47" s="983">
        <v>3596.4301166963778</v>
      </c>
      <c r="D47" s="742" t="s">
        <v>52</v>
      </c>
    </row>
    <row r="48" spans="1:16" ht="15.75" customHeight="1">
      <c r="A48" s="679" t="s">
        <v>295</v>
      </c>
      <c r="B48" s="1105">
        <v>-25558.793059785025</v>
      </c>
      <c r="C48" s="983">
        <v>-26447.741859655409</v>
      </c>
      <c r="D48" s="741" t="s">
        <v>52</v>
      </c>
    </row>
    <row r="49" spans="1:5" ht="15.75" customHeight="1">
      <c r="A49" s="679" t="s">
        <v>294</v>
      </c>
      <c r="B49" s="1106">
        <v>0</v>
      </c>
      <c r="C49" s="946">
        <v>0</v>
      </c>
      <c r="D49" s="741" t="s">
        <v>52</v>
      </c>
    </row>
    <row r="51" spans="1:5" ht="15.75" customHeight="1">
      <c r="E51" s="453"/>
    </row>
    <row r="52" spans="1:5" ht="15.75" customHeight="1">
      <c r="E52" s="453"/>
    </row>
    <row r="53" spans="1:5" ht="15.75" customHeight="1">
      <c r="E53" s="453"/>
    </row>
    <row r="54" spans="1:5" ht="15.75" customHeight="1">
      <c r="E54" s="453"/>
    </row>
    <row r="55" spans="1:5" ht="15.75" customHeight="1">
      <c r="E55" s="453"/>
    </row>
    <row r="56" spans="1:5" ht="15.75" customHeight="1">
      <c r="E56" s="453"/>
    </row>
    <row r="57" spans="1:5" ht="15.75" customHeight="1">
      <c r="E57" s="453"/>
    </row>
    <row r="58" spans="1:5" ht="15.75" customHeight="1">
      <c r="E58" s="453"/>
    </row>
    <row r="59" spans="1:5" ht="15.75" customHeight="1">
      <c r="E59" s="453"/>
    </row>
    <row r="60" spans="1:5" ht="15.75" customHeight="1">
      <c r="E60" s="453"/>
    </row>
  </sheetData>
  <conditionalFormatting sqref="A1:GR1002">
    <cfRule type="cellIs" dxfId="60"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2" manualBreakCount="2">
    <brk id="19" max="16383" man="1"/>
    <brk id="34"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23">
    <tabColor theme="6" tint="0.39997558519241921"/>
  </sheetPr>
  <dimension ref="A1:I31"/>
  <sheetViews>
    <sheetView view="pageBreakPreview" zoomScaleNormal="100" zoomScaleSheetLayoutView="100" workbookViewId="0"/>
  </sheetViews>
  <sheetFormatPr baseColWidth="10" defaultColWidth="13" defaultRowHeight="15.75" customHeight="1"/>
  <cols>
    <col min="1" max="1" width="60" style="23" customWidth="1"/>
    <col min="2" max="4" width="22.1796875" style="23" customWidth="1"/>
    <col min="5" max="5" width="2.1796875" style="23" customWidth="1"/>
    <col min="6" max="16384" width="13" style="23"/>
  </cols>
  <sheetData>
    <row r="1" spans="1:9" ht="15.75" customHeight="1">
      <c r="A1" s="413" t="s">
        <v>770</v>
      </c>
      <c r="B1" s="329"/>
      <c r="C1" s="329"/>
      <c r="D1" s="329"/>
    </row>
    <row r="2" spans="1:9" ht="12" customHeight="1">
      <c r="A2" s="449"/>
      <c r="B2" s="450"/>
      <c r="C2" s="450"/>
      <c r="D2" s="450"/>
    </row>
    <row r="3" spans="1:9" ht="15.75" customHeight="1">
      <c r="A3" s="451"/>
      <c r="B3" s="367">
        <v>2021</v>
      </c>
      <c r="C3" s="2">
        <v>2022</v>
      </c>
      <c r="D3" s="1" t="s">
        <v>55</v>
      </c>
    </row>
    <row r="4" spans="1:9" ht="13.15" customHeight="1">
      <c r="A4" s="452"/>
      <c r="B4" s="19" t="s">
        <v>17</v>
      </c>
      <c r="C4" s="334"/>
      <c r="D4" s="7" t="s">
        <v>5</v>
      </c>
    </row>
    <row r="5" spans="1:9" ht="15.75" customHeight="1">
      <c r="A5" s="680" t="s">
        <v>68</v>
      </c>
      <c r="B5" s="1111">
        <v>518147.12274042756</v>
      </c>
      <c r="C5" s="875">
        <v>564776.25249713892</v>
      </c>
      <c r="D5" s="653">
        <v>8.9992065400449643</v>
      </c>
      <c r="E5" s="453"/>
      <c r="G5" s="1116"/>
      <c r="H5" s="1116"/>
      <c r="I5" s="1114"/>
    </row>
    <row r="6" spans="1:9" ht="15.75" customHeight="1">
      <c r="A6" s="56" t="s">
        <v>386</v>
      </c>
      <c r="B6" s="1110">
        <v>383509.80515959143</v>
      </c>
      <c r="C6" s="874">
        <v>414531.06711946125</v>
      </c>
      <c r="D6" s="653">
        <v>8.088779359099</v>
      </c>
      <c r="E6" s="453"/>
      <c r="G6" s="1114"/>
      <c r="H6" s="1114"/>
      <c r="I6" s="1114"/>
    </row>
    <row r="7" spans="1:9" ht="15.75" customHeight="1">
      <c r="A7" s="679" t="s">
        <v>302</v>
      </c>
      <c r="B7" s="1110">
        <v>113891.24290903487</v>
      </c>
      <c r="C7" s="874">
        <v>117228.24237798157</v>
      </c>
      <c r="D7" s="653">
        <v>2.9299877529758502</v>
      </c>
      <c r="E7" s="453"/>
      <c r="G7" s="1114"/>
      <c r="H7" s="1114"/>
      <c r="I7" s="1114"/>
    </row>
    <row r="8" spans="1:9" ht="15.75" customHeight="1">
      <c r="A8" s="679" t="s">
        <v>303</v>
      </c>
      <c r="B8" s="1110">
        <v>246550.430337709</v>
      </c>
      <c r="C8" s="874">
        <v>245109.42459532933</v>
      </c>
      <c r="D8" s="653">
        <v>-0.58446693457637466</v>
      </c>
      <c r="E8" s="453"/>
      <c r="G8" s="1114"/>
      <c r="H8" s="1114"/>
      <c r="I8" s="1114"/>
    </row>
    <row r="9" spans="1:9" ht="15.75" customHeight="1">
      <c r="A9" s="679" t="s">
        <v>304</v>
      </c>
      <c r="B9" s="1110">
        <v>23068.131912847588</v>
      </c>
      <c r="C9" s="874">
        <v>52193.400146150358</v>
      </c>
      <c r="D9" s="653">
        <v>126.25759356387985</v>
      </c>
      <c r="E9" s="453"/>
      <c r="G9" s="1114"/>
      <c r="H9" s="1114"/>
      <c r="I9" s="1114"/>
    </row>
    <row r="10" spans="1:9" ht="15.75" customHeight="1">
      <c r="A10" s="679" t="s">
        <v>387</v>
      </c>
      <c r="B10" s="1110">
        <v>112332.36631390003</v>
      </c>
      <c r="C10" s="874">
        <v>124889.570464</v>
      </c>
      <c r="D10" s="653">
        <v>11.178616245838084</v>
      </c>
      <c r="E10" s="453"/>
      <c r="G10" s="1114"/>
      <c r="H10" s="1114"/>
      <c r="I10" s="1114"/>
    </row>
    <row r="11" spans="1:9" ht="15.75" customHeight="1">
      <c r="A11" s="679" t="s">
        <v>299</v>
      </c>
      <c r="B11" s="1110">
        <v>111388.07594720002</v>
      </c>
      <c r="C11" s="874">
        <v>123579.47963080001</v>
      </c>
      <c r="D11" s="653">
        <v>10.944980941567691</v>
      </c>
      <c r="E11" s="453"/>
      <c r="G11" s="1116"/>
      <c r="H11" s="1116"/>
      <c r="I11" s="1320"/>
    </row>
    <row r="12" spans="1:9" ht="15.75" customHeight="1">
      <c r="A12" s="679" t="s">
        <v>300</v>
      </c>
      <c r="B12" s="1417" t="s">
        <v>29</v>
      </c>
      <c r="C12" s="1417" t="s">
        <v>29</v>
      </c>
      <c r="D12" s="795">
        <v>56.720943533025</v>
      </c>
      <c r="E12" s="453"/>
      <c r="G12" s="1114"/>
      <c r="H12" s="1114"/>
      <c r="I12" s="1114"/>
    </row>
    <row r="13" spans="1:9" ht="15.75" customHeight="1">
      <c r="A13" s="679" t="s">
        <v>385</v>
      </c>
      <c r="B13" s="1417" t="s">
        <v>29</v>
      </c>
      <c r="C13" s="1417" t="s">
        <v>29</v>
      </c>
      <c r="D13" s="795">
        <v>131.04474470682328</v>
      </c>
      <c r="E13" s="453"/>
      <c r="G13" s="1114"/>
      <c r="H13" s="1114"/>
      <c r="I13" s="1114"/>
    </row>
    <row r="14" spans="1:9" ht="15.75" customHeight="1">
      <c r="A14" s="679" t="s">
        <v>466</v>
      </c>
      <c r="B14" s="1110">
        <v>104886.32094720002</v>
      </c>
      <c r="C14" s="874">
        <v>112683.58363080001</v>
      </c>
      <c r="D14" s="795">
        <v>7.4340129515317406</v>
      </c>
      <c r="E14" s="453"/>
      <c r="G14" s="1114"/>
      <c r="H14" s="1114"/>
      <c r="I14" s="1114"/>
    </row>
    <row r="15" spans="1:9" ht="15.75" customHeight="1">
      <c r="A15" s="679" t="s">
        <v>301</v>
      </c>
      <c r="B15" s="1110">
        <v>944.29036670000005</v>
      </c>
      <c r="C15" s="874">
        <v>1310.0908331999999</v>
      </c>
      <c r="D15" s="795">
        <v>38.738133883368761</v>
      </c>
      <c r="E15" s="453"/>
      <c r="G15" s="1116"/>
      <c r="H15" s="1116"/>
      <c r="I15" s="1298"/>
    </row>
    <row r="16" spans="1:9" ht="15.75" customHeight="1">
      <c r="A16" s="679" t="s">
        <v>300</v>
      </c>
      <c r="B16" s="1417" t="s">
        <v>29</v>
      </c>
      <c r="C16" s="1417" t="s">
        <v>29</v>
      </c>
      <c r="D16" s="795">
        <v>32.64057798915016</v>
      </c>
      <c r="E16" s="453"/>
      <c r="G16" s="1114"/>
      <c r="H16" s="1114"/>
      <c r="I16" s="1114"/>
    </row>
    <row r="17" spans="1:9" ht="15.75" customHeight="1">
      <c r="A17" s="679" t="s">
        <v>385</v>
      </c>
      <c r="B17" s="1417" t="s">
        <v>29</v>
      </c>
      <c r="C17" s="1417" t="s">
        <v>29</v>
      </c>
      <c r="D17" s="795">
        <v>46.622344099334377</v>
      </c>
      <c r="E17" s="453"/>
      <c r="G17" s="1299"/>
      <c r="H17" s="1114"/>
      <c r="I17" s="1114"/>
    </row>
    <row r="18" spans="1:9" ht="15.75" customHeight="1">
      <c r="A18" s="679" t="s">
        <v>466</v>
      </c>
      <c r="B18" s="1110">
        <v>0</v>
      </c>
      <c r="C18" s="874">
        <v>2.9208332000000725</v>
      </c>
      <c r="D18" s="785" t="s">
        <v>585</v>
      </c>
      <c r="E18" s="453"/>
      <c r="G18" s="1114"/>
      <c r="H18" s="1114"/>
      <c r="I18" s="1114"/>
    </row>
    <row r="19" spans="1:9" ht="15.75" customHeight="1">
      <c r="A19" s="679" t="s">
        <v>305</v>
      </c>
      <c r="B19" s="1110">
        <v>22304.951266936081</v>
      </c>
      <c r="C19" s="874">
        <v>25355.6149136776</v>
      </c>
      <c r="D19" s="795">
        <v>13.677069320764193</v>
      </c>
      <c r="E19" s="453"/>
      <c r="G19" s="1114"/>
      <c r="H19" s="1114"/>
      <c r="I19" s="1114"/>
    </row>
    <row r="20" spans="1:9" ht="15.75" customHeight="1">
      <c r="A20" s="679" t="s">
        <v>306</v>
      </c>
      <c r="B20" s="1110">
        <v>11078.368894986974</v>
      </c>
      <c r="C20" s="874">
        <v>10667.208250344591</v>
      </c>
      <c r="D20" s="795">
        <v>-3.7113825017005482</v>
      </c>
      <c r="E20" s="453"/>
      <c r="G20" s="1114"/>
      <c r="H20" s="1114"/>
      <c r="I20" s="1114"/>
    </row>
    <row r="21" spans="1:9" ht="15.75" customHeight="1">
      <c r="A21" s="679" t="s">
        <v>307</v>
      </c>
      <c r="B21" s="1110">
        <v>1550.0540000000001</v>
      </c>
      <c r="C21" s="874">
        <v>1888.44</v>
      </c>
      <c r="D21" s="785" t="s">
        <v>585</v>
      </c>
      <c r="E21" s="453"/>
      <c r="G21" s="1007"/>
      <c r="H21" s="1114"/>
      <c r="I21" s="1114"/>
    </row>
    <row r="22" spans="1:9" ht="15.75" customHeight="1">
      <c r="A22" s="679" t="s">
        <v>384</v>
      </c>
      <c r="B22" s="1110">
        <v>64506.219090440682</v>
      </c>
      <c r="C22" s="874">
        <v>53532.296961889988</v>
      </c>
      <c r="D22" s="795">
        <v>-17.012192441731472</v>
      </c>
      <c r="E22" s="453"/>
      <c r="G22" s="1007"/>
      <c r="H22" s="1114"/>
      <c r="I22" s="1114"/>
    </row>
    <row r="23" spans="1:9" ht="15.75" customHeight="1">
      <c r="A23" s="679" t="s">
        <v>308</v>
      </c>
      <c r="B23" s="1110">
        <v>39715.015787728436</v>
      </c>
      <c r="C23" s="874">
        <v>31331.633188813961</v>
      </c>
      <c r="D23" s="795">
        <v>-21.108848712845937</v>
      </c>
      <c r="E23" s="453"/>
      <c r="G23" s="1114"/>
      <c r="H23" s="1114"/>
      <c r="I23" s="1114"/>
    </row>
    <row r="24" spans="1:9" ht="15.75" customHeight="1">
      <c r="A24" s="679" t="s">
        <v>310</v>
      </c>
      <c r="B24" s="1417" t="s">
        <v>29</v>
      </c>
      <c r="C24" s="1417" t="s">
        <v>29</v>
      </c>
      <c r="D24" s="795">
        <v>-41.431652951985292</v>
      </c>
      <c r="E24" s="453"/>
      <c r="G24" s="1114"/>
      <c r="H24" s="1114"/>
      <c r="I24" s="1114"/>
    </row>
    <row r="25" spans="1:9" ht="15.75" customHeight="1">
      <c r="A25" s="679" t="s">
        <v>309</v>
      </c>
      <c r="B25" s="1110">
        <v>15046.611887494224</v>
      </c>
      <c r="C25" s="983">
        <v>13913.774815234732</v>
      </c>
      <c r="D25" s="795">
        <v>-7.5288515496371193</v>
      </c>
      <c r="E25" s="453"/>
      <c r="G25" s="1300"/>
      <c r="H25" s="1320"/>
      <c r="I25" s="1114"/>
    </row>
    <row r="26" spans="1:9" ht="15.75" customHeight="1">
      <c r="A26" s="682" t="s">
        <v>67</v>
      </c>
      <c r="B26" s="1113">
        <v>582653.34183086827</v>
      </c>
      <c r="C26" s="876">
        <v>618308.54945902887</v>
      </c>
      <c r="D26" s="796">
        <v>6.1194547543692863</v>
      </c>
      <c r="E26" s="453"/>
      <c r="G26" s="1116"/>
      <c r="H26" s="1116"/>
      <c r="I26" s="1116"/>
    </row>
    <row r="27" spans="1:9" ht="15.75" customHeight="1">
      <c r="A27" s="679" t="s">
        <v>716</v>
      </c>
      <c r="B27" s="1122">
        <v>34508.295930875523</v>
      </c>
      <c r="C27" s="874">
        <v>36974.565614597181</v>
      </c>
      <c r="D27" s="653">
        <v>7.1468892253094936</v>
      </c>
      <c r="E27" s="453"/>
      <c r="G27" s="1116"/>
      <c r="H27" s="1116"/>
      <c r="I27" s="1114"/>
    </row>
    <row r="28" spans="1:9" ht="15.75" customHeight="1">
      <c r="A28" s="682" t="s">
        <v>65</v>
      </c>
      <c r="B28" s="1125">
        <v>617161.63776174374</v>
      </c>
      <c r="C28" s="876">
        <v>655283.11507362605</v>
      </c>
      <c r="D28" s="654">
        <v>6.1769032582999213</v>
      </c>
      <c r="E28" s="453"/>
      <c r="G28" s="1116"/>
      <c r="H28" s="1116"/>
      <c r="I28" s="1114"/>
    </row>
    <row r="29" spans="1:9" ht="12" customHeight="1">
      <c r="A29" s="99" t="s">
        <v>160</v>
      </c>
      <c r="G29" s="1300"/>
      <c r="H29" s="1320"/>
      <c r="I29" s="1114"/>
    </row>
    <row r="30" spans="1:9" s="1114" customFormat="1" ht="15.75" customHeight="1">
      <c r="A30" s="105" t="s">
        <v>257</v>
      </c>
    </row>
    <row r="31" spans="1:9" ht="15.75" customHeight="1">
      <c r="A31" s="908" t="s">
        <v>715</v>
      </c>
    </row>
  </sheetData>
  <conditionalFormatting sqref="A5:B28">
    <cfRule type="cellIs" dxfId="59" priority="7" stopIfTrue="1" operator="equal">
      <formula>0</formula>
    </cfRule>
  </conditionalFormatting>
  <conditionalFormatting sqref="A1:GK4 J5:GK29 A29:F29 D34:GK37 A38:GK1001">
    <cfRule type="cellIs" dxfId="58" priority="11" stopIfTrue="1" operator="equal">
      <formula>0</formula>
    </cfRule>
  </conditionalFormatting>
  <conditionalFormatting sqref="A30:GK33">
    <cfRule type="cellIs" dxfId="57" priority="2" stopIfTrue="1" operator="equal">
      <formula>0</formula>
    </cfRule>
  </conditionalFormatting>
  <conditionalFormatting sqref="C12:F28">
    <cfRule type="cellIs" dxfId="56" priority="3" stopIfTrue="1" operator="equal">
      <formula>0</formula>
    </cfRule>
  </conditionalFormatting>
  <conditionalFormatting sqref="C5:I11 G12 I12 G13:I29">
    <cfRule type="cellIs" dxfId="55"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58">
    <tabColor theme="6" tint="0.39997558519241921"/>
  </sheetPr>
  <dimension ref="A1:P49"/>
  <sheetViews>
    <sheetView view="pageBreakPreview" zoomScaleNormal="100" zoomScaleSheetLayoutView="100" workbookViewId="0"/>
  </sheetViews>
  <sheetFormatPr baseColWidth="10" defaultColWidth="13" defaultRowHeight="15.75" customHeight="1"/>
  <cols>
    <col min="1" max="1" width="7.1796875" style="23" customWidth="1"/>
    <col min="2" max="9" width="14.26953125" style="23" customWidth="1"/>
    <col min="10" max="10" width="7.1796875" style="23" customWidth="1"/>
    <col min="11" max="16384" width="13" style="23"/>
  </cols>
  <sheetData>
    <row r="1" spans="1:13" ht="15.75" customHeight="1">
      <c r="A1" s="413" t="s">
        <v>771</v>
      </c>
      <c r="B1" s="329"/>
      <c r="C1" s="329"/>
      <c r="D1" s="329"/>
      <c r="E1" s="329"/>
      <c r="F1" s="329"/>
      <c r="G1" s="329"/>
      <c r="H1" s="329"/>
      <c r="I1" s="329"/>
      <c r="J1" s="28"/>
    </row>
    <row r="2" spans="1:13" ht="15.75" customHeight="1">
      <c r="A2" s="413"/>
      <c r="B2" s="329"/>
      <c r="C2" s="329"/>
      <c r="D2" s="329"/>
      <c r="E2" s="329"/>
      <c r="F2" s="329"/>
      <c r="G2" s="329"/>
      <c r="H2" s="329"/>
      <c r="I2" s="329"/>
      <c r="J2" s="28"/>
    </row>
    <row r="3" spans="1:13" ht="15.75" customHeight="1">
      <c r="A3" s="263"/>
      <c r="B3" s="351"/>
      <c r="C3" s="320" t="s">
        <v>11</v>
      </c>
      <c r="D3" s="274"/>
      <c r="E3" s="274"/>
      <c r="F3" s="351"/>
      <c r="G3" s="320" t="s">
        <v>11</v>
      </c>
      <c r="H3" s="274"/>
      <c r="I3" s="274"/>
      <c r="J3" s="463"/>
    </row>
    <row r="4" spans="1:13" ht="47.25" customHeight="1">
      <c r="A4" s="262"/>
      <c r="B4" s="264"/>
      <c r="C4" s="446" t="s">
        <v>312</v>
      </c>
      <c r="D4" s="447" t="s">
        <v>277</v>
      </c>
      <c r="E4" s="446" t="s">
        <v>266</v>
      </c>
      <c r="F4" s="264"/>
      <c r="G4" s="721" t="s">
        <v>312</v>
      </c>
      <c r="H4" s="722" t="s">
        <v>277</v>
      </c>
      <c r="I4" s="721" t="s">
        <v>266</v>
      </c>
      <c r="J4" s="28"/>
    </row>
    <row r="5" spans="1:13" ht="15.75" customHeight="1">
      <c r="A5" s="261"/>
      <c r="B5" s="1511" t="s">
        <v>17</v>
      </c>
      <c r="C5" s="1512"/>
      <c r="D5" s="1512"/>
      <c r="E5" s="1563"/>
      <c r="F5" s="1511" t="s">
        <v>17</v>
      </c>
      <c r="G5" s="1512"/>
      <c r="H5" s="1512"/>
      <c r="I5" s="1512"/>
      <c r="J5" s="28"/>
    </row>
    <row r="6" spans="1:13" ht="15.75" customHeight="1">
      <c r="A6" s="85">
        <v>1970</v>
      </c>
      <c r="B6" s="311">
        <v>215645</v>
      </c>
      <c r="C6" s="88">
        <v>124968</v>
      </c>
      <c r="D6" s="88">
        <v>81994</v>
      </c>
      <c r="E6" s="1158">
        <v>8683</v>
      </c>
      <c r="F6" s="705">
        <v>1152629</v>
      </c>
      <c r="G6" s="725">
        <v>674568</v>
      </c>
      <c r="H6" s="725">
        <v>411676</v>
      </c>
      <c r="I6" s="729">
        <v>66385</v>
      </c>
      <c r="J6" s="28"/>
      <c r="L6" s="1116"/>
      <c r="M6" s="727"/>
    </row>
    <row r="7" spans="1:13" ht="15.75" customHeight="1">
      <c r="A7" s="85">
        <v>1975</v>
      </c>
      <c r="B7" s="311">
        <v>251885</v>
      </c>
      <c r="C7" s="88">
        <v>154926</v>
      </c>
      <c r="D7" s="88">
        <v>87588</v>
      </c>
      <c r="E7" s="1099">
        <v>9371</v>
      </c>
      <c r="F7" s="705">
        <v>1386077</v>
      </c>
      <c r="G7" s="725">
        <v>859844</v>
      </c>
      <c r="H7" s="725">
        <v>441228</v>
      </c>
      <c r="I7" s="729">
        <v>85005</v>
      </c>
      <c r="J7" s="28"/>
      <c r="K7" s="723"/>
      <c r="L7" s="1116"/>
      <c r="M7" s="727"/>
    </row>
    <row r="8" spans="1:13" ht="15.75" customHeight="1">
      <c r="A8" s="85">
        <v>1980</v>
      </c>
      <c r="B8" s="311">
        <v>322156</v>
      </c>
      <c r="C8" s="88">
        <v>195944</v>
      </c>
      <c r="D8" s="88">
        <v>115450</v>
      </c>
      <c r="E8" s="1099">
        <v>10762</v>
      </c>
      <c r="F8" s="705">
        <v>1697439</v>
      </c>
      <c r="G8" s="725">
        <v>1032884</v>
      </c>
      <c r="H8" s="725">
        <v>555549</v>
      </c>
      <c r="I8" s="729">
        <v>109006</v>
      </c>
      <c r="J8" s="28"/>
      <c r="K8" s="723"/>
      <c r="L8" s="1116"/>
      <c r="M8" s="727"/>
    </row>
    <row r="9" spans="1:13" ht="15.75" customHeight="1">
      <c r="A9" s="85">
        <v>1985</v>
      </c>
      <c r="B9" s="311">
        <v>337578</v>
      </c>
      <c r="C9" s="88">
        <v>191154</v>
      </c>
      <c r="D9" s="88">
        <v>128266</v>
      </c>
      <c r="E9" s="1099">
        <v>18158</v>
      </c>
      <c r="F9" s="705">
        <v>1809335</v>
      </c>
      <c r="G9" s="729">
        <v>1028486</v>
      </c>
      <c r="H9" s="725">
        <v>628874</v>
      </c>
      <c r="I9" s="729">
        <v>151975</v>
      </c>
      <c r="J9" s="28"/>
      <c r="K9" s="723"/>
      <c r="L9" s="1116"/>
      <c r="M9" s="727"/>
    </row>
    <row r="10" spans="1:13" ht="15.75" customHeight="1">
      <c r="A10" s="309">
        <v>1990</v>
      </c>
      <c r="B10" s="1006">
        <v>410663.82682530931</v>
      </c>
      <c r="C10" s="1004">
        <v>226772</v>
      </c>
      <c r="D10" s="1004">
        <v>158392.82682530928</v>
      </c>
      <c r="E10" s="1099">
        <v>25499</v>
      </c>
      <c r="F10" s="705">
        <v>2714071</v>
      </c>
      <c r="G10" s="983">
        <v>1559494</v>
      </c>
      <c r="H10" s="983">
        <v>929804</v>
      </c>
      <c r="I10" s="983">
        <v>224773</v>
      </c>
      <c r="J10" s="28"/>
      <c r="K10" s="723"/>
      <c r="L10" s="1116"/>
      <c r="M10" s="727"/>
    </row>
    <row r="11" spans="1:13" ht="15.75" customHeight="1">
      <c r="A11" s="309">
        <v>1995</v>
      </c>
      <c r="B11" s="311">
        <v>440809</v>
      </c>
      <c r="C11" s="88">
        <v>222505</v>
      </c>
      <c r="D11" s="88">
        <v>192676</v>
      </c>
      <c r="E11" s="1099">
        <v>25628</v>
      </c>
      <c r="F11" s="705">
        <v>2869291</v>
      </c>
      <c r="G11" s="983">
        <v>1494243</v>
      </c>
      <c r="H11" s="983">
        <v>1125468</v>
      </c>
      <c r="I11" s="983">
        <v>249580</v>
      </c>
      <c r="J11" s="28"/>
      <c r="K11" s="723"/>
      <c r="L11" s="1116"/>
      <c r="M11" s="727"/>
    </row>
    <row r="12" spans="1:13" ht="15.75" customHeight="1">
      <c r="A12" s="309">
        <v>1996</v>
      </c>
      <c r="B12" s="311">
        <v>438316</v>
      </c>
      <c r="C12" s="88">
        <v>221852</v>
      </c>
      <c r="D12" s="88">
        <v>191395</v>
      </c>
      <c r="E12" s="1099">
        <v>25069</v>
      </c>
      <c r="F12" s="705">
        <v>2867262</v>
      </c>
      <c r="G12" s="983">
        <v>1496226</v>
      </c>
      <c r="H12" s="983">
        <v>1115784</v>
      </c>
      <c r="I12" s="983">
        <v>255252</v>
      </c>
      <c r="J12" s="28"/>
      <c r="K12" s="723"/>
      <c r="L12" s="1116"/>
      <c r="M12" s="727"/>
    </row>
    <row r="13" spans="1:13" ht="15.75" customHeight="1">
      <c r="A13" s="309">
        <v>1997</v>
      </c>
      <c r="B13" s="311">
        <v>446297</v>
      </c>
      <c r="C13" s="88">
        <v>224856</v>
      </c>
      <c r="D13" s="88">
        <v>194308</v>
      </c>
      <c r="E13" s="1099">
        <v>27133</v>
      </c>
      <c r="F13" s="705">
        <v>2881789</v>
      </c>
      <c r="G13" s="983">
        <v>1488345</v>
      </c>
      <c r="H13" s="983">
        <v>1125709</v>
      </c>
      <c r="I13" s="983">
        <v>267735</v>
      </c>
      <c r="J13" s="28"/>
      <c r="K13" s="723"/>
      <c r="L13" s="1116"/>
      <c r="M13" s="727"/>
    </row>
    <row r="14" spans="1:13" ht="15.75" customHeight="1">
      <c r="A14" s="309">
        <v>1998</v>
      </c>
      <c r="B14" s="311">
        <v>457407.62528000004</v>
      </c>
      <c r="C14" s="88">
        <v>224943.13800000001</v>
      </c>
      <c r="D14" s="88">
        <v>202837.48728</v>
      </c>
      <c r="E14" s="1099">
        <v>29627</v>
      </c>
      <c r="F14" s="705">
        <v>2935031</v>
      </c>
      <c r="G14" s="983">
        <v>1493501</v>
      </c>
      <c r="H14" s="983">
        <v>1164853</v>
      </c>
      <c r="I14" s="983">
        <v>276677</v>
      </c>
      <c r="J14" s="28"/>
      <c r="K14" s="723"/>
      <c r="L14" s="1116"/>
      <c r="M14" s="727"/>
    </row>
    <row r="15" spans="1:13" s="89" customFormat="1" ht="15.75" customHeight="1">
      <c r="A15" s="309">
        <v>1999</v>
      </c>
      <c r="B15" s="311">
        <v>479202.93932</v>
      </c>
      <c r="C15" s="88">
        <v>224986.68100000001</v>
      </c>
      <c r="D15" s="88">
        <v>222181.25831999999</v>
      </c>
      <c r="E15" s="1099">
        <v>32035</v>
      </c>
      <c r="F15" s="705">
        <v>3010254</v>
      </c>
      <c r="G15" s="983">
        <v>1480856</v>
      </c>
      <c r="H15" s="983">
        <v>1236832</v>
      </c>
      <c r="I15" s="983">
        <v>292566</v>
      </c>
      <c r="J15" s="28"/>
      <c r="K15" s="723"/>
      <c r="L15" s="1116"/>
      <c r="M15" s="727"/>
    </row>
    <row r="16" spans="1:13" s="1114" customFormat="1" ht="15.75" customHeight="1">
      <c r="A16" s="1118">
        <v>2000</v>
      </c>
      <c r="B16" s="1112">
        <v>471108.82088000001</v>
      </c>
      <c r="C16" s="1122">
        <v>213012.356</v>
      </c>
      <c r="D16" s="1122">
        <v>224427.46487999998</v>
      </c>
      <c r="E16" s="1099">
        <v>33669</v>
      </c>
      <c r="F16" s="1122">
        <v>2952688</v>
      </c>
      <c r="G16" s="1122">
        <v>1402817</v>
      </c>
      <c r="H16" s="1122">
        <v>1242593</v>
      </c>
      <c r="I16" s="1122">
        <v>307278</v>
      </c>
      <c r="J16" s="1109"/>
      <c r="L16" s="1116"/>
      <c r="M16" s="1116"/>
    </row>
    <row r="17" spans="1:16" s="1114" customFormat="1" ht="15.75" customHeight="1">
      <c r="A17" s="1118">
        <v>2001</v>
      </c>
      <c r="B17" s="1112">
        <v>460525.18255999999</v>
      </c>
      <c r="C17" s="1122">
        <v>205871.304</v>
      </c>
      <c r="D17" s="1122">
        <v>221801.87856000001</v>
      </c>
      <c r="E17" s="1099">
        <v>32852</v>
      </c>
      <c r="F17" s="1122">
        <v>2870199</v>
      </c>
      <c r="G17" s="1122">
        <v>1349582</v>
      </c>
      <c r="H17" s="1122">
        <v>1227562</v>
      </c>
      <c r="I17" s="1122">
        <v>293055</v>
      </c>
      <c r="J17" s="1109"/>
      <c r="L17" s="1116"/>
      <c r="M17" s="1116"/>
    </row>
    <row r="18" spans="1:16" s="1114" customFormat="1" ht="15.75" customHeight="1">
      <c r="A18" s="1118">
        <v>2002</v>
      </c>
      <c r="B18" s="1112">
        <v>454406.40096</v>
      </c>
      <c r="C18" s="1122">
        <v>198817.33799999999</v>
      </c>
      <c r="D18" s="1122">
        <v>222565.06296000001</v>
      </c>
      <c r="E18" s="1099">
        <v>33024</v>
      </c>
      <c r="F18" s="1122">
        <v>2835527</v>
      </c>
      <c r="G18" s="1122">
        <v>1313091</v>
      </c>
      <c r="H18" s="1122">
        <v>1230363</v>
      </c>
      <c r="I18" s="1122">
        <v>292073</v>
      </c>
      <c r="J18" s="1109"/>
      <c r="L18" s="1116"/>
      <c r="M18" s="1116"/>
    </row>
    <row r="19" spans="1:16" s="1114" customFormat="1" ht="15.75" customHeight="1">
      <c r="A19" s="1118">
        <v>2003</v>
      </c>
      <c r="B19" s="1112">
        <v>437141.87511999998</v>
      </c>
      <c r="C19" s="1122">
        <v>185319.008</v>
      </c>
      <c r="D19" s="1122">
        <v>217121.86712000001</v>
      </c>
      <c r="E19" s="1099">
        <v>34701</v>
      </c>
      <c r="F19" s="1122">
        <v>2715816.557</v>
      </c>
      <c r="G19" s="1122">
        <v>1255653.3659999999</v>
      </c>
      <c r="H19" s="1122">
        <v>1162539.3099999998</v>
      </c>
      <c r="I19" s="1122">
        <v>297623.88099999999</v>
      </c>
      <c r="J19" s="1109"/>
      <c r="L19" s="1116"/>
      <c r="M19" s="1116"/>
    </row>
    <row r="20" spans="1:16" s="1114" customFormat="1" ht="15.75" customHeight="1">
      <c r="A20" s="1118">
        <v>2004</v>
      </c>
      <c r="B20" s="1112">
        <v>451717.47227899998</v>
      </c>
      <c r="C20" s="1122">
        <v>179746.94091899999</v>
      </c>
      <c r="D20" s="1122">
        <v>224026.56336</v>
      </c>
      <c r="E20" s="1099">
        <v>47943.968000000001</v>
      </c>
      <c r="F20" s="1122">
        <v>2659080.6680000001</v>
      </c>
      <c r="G20" s="1122">
        <v>1175654.2519999999</v>
      </c>
      <c r="H20" s="1122">
        <v>1161701.9410000001</v>
      </c>
      <c r="I20" s="1122">
        <v>321724.47500000003</v>
      </c>
      <c r="J20" s="1109"/>
      <c r="L20" s="1116"/>
      <c r="M20" s="1116"/>
    </row>
    <row r="21" spans="1:16" s="1114" customFormat="1" ht="15.75" customHeight="1">
      <c r="A21" s="1118">
        <v>2005</v>
      </c>
      <c r="B21" s="1112">
        <v>435643.55846333457</v>
      </c>
      <c r="C21" s="1122">
        <v>166995.45591168001</v>
      </c>
      <c r="D21" s="1122">
        <v>215441.54442841269</v>
      </c>
      <c r="E21" s="1099">
        <v>53206.558123241906</v>
      </c>
      <c r="F21" s="1122">
        <v>2639099.6119999997</v>
      </c>
      <c r="G21" s="1122">
        <v>1135283.0109999999</v>
      </c>
      <c r="H21" s="1122">
        <v>1157334.4660000002</v>
      </c>
      <c r="I21" s="1122">
        <v>346482.13500000001</v>
      </c>
      <c r="J21" s="1109"/>
      <c r="L21" s="1116"/>
      <c r="M21" s="1116"/>
    </row>
    <row r="22" spans="1:16" s="1114" customFormat="1" ht="15.75" customHeight="1">
      <c r="A22" s="1118">
        <v>2006</v>
      </c>
      <c r="B22" s="1112">
        <v>431690.07029258081</v>
      </c>
      <c r="C22" s="1122">
        <v>157365.65081324003</v>
      </c>
      <c r="D22" s="1122">
        <v>215696.8246234064</v>
      </c>
      <c r="E22" s="1099">
        <v>58627.594855934381</v>
      </c>
      <c r="F22" s="1122">
        <v>2700840.5370000005</v>
      </c>
      <c r="G22" s="1122">
        <v>1101186.6640000001</v>
      </c>
      <c r="H22" s="1122">
        <v>1235760.4830000002</v>
      </c>
      <c r="I22" s="1122">
        <v>363893.39</v>
      </c>
      <c r="J22" s="1109"/>
      <c r="L22" s="1116"/>
      <c r="M22" s="1122"/>
      <c r="N22" s="1122"/>
      <c r="O22" s="1122"/>
      <c r="P22" s="1122"/>
    </row>
    <row r="23" spans="1:16" s="1114" customFormat="1" ht="15.75" customHeight="1">
      <c r="A23" s="1118">
        <v>2007</v>
      </c>
      <c r="B23" s="1112">
        <v>426911.7159047075</v>
      </c>
      <c r="C23" s="1122">
        <v>151468.96253373357</v>
      </c>
      <c r="D23" s="1122">
        <v>214677.70712361389</v>
      </c>
      <c r="E23" s="1099">
        <v>60765.046247359998</v>
      </c>
      <c r="F23" s="1122">
        <v>2603984.0750000002</v>
      </c>
      <c r="G23" s="1122">
        <v>1037637.8020000001</v>
      </c>
      <c r="H23" s="1122">
        <v>1189364.2590000001</v>
      </c>
      <c r="I23" s="1122">
        <v>376982.01399999997</v>
      </c>
      <c r="J23" s="1109"/>
      <c r="L23" s="1116"/>
      <c r="M23" s="1122"/>
      <c r="N23" s="1122"/>
      <c r="O23" s="1122"/>
      <c r="P23" s="1122"/>
    </row>
    <row r="24" spans="1:16" s="1114" customFormat="1" ht="15.75" customHeight="1">
      <c r="A24" s="1118">
        <v>2008</v>
      </c>
      <c r="B24" s="1112">
        <v>427710.36196823214</v>
      </c>
      <c r="C24" s="1122">
        <v>145345.35791700296</v>
      </c>
      <c r="D24" s="1122">
        <v>220035.38973122922</v>
      </c>
      <c r="E24" s="1099">
        <v>62329.614319999993</v>
      </c>
      <c r="F24" s="1122">
        <v>2657119.7830000003</v>
      </c>
      <c r="G24" s="1122">
        <v>1013515.8320000001</v>
      </c>
      <c r="H24" s="1122">
        <v>1261649.004</v>
      </c>
      <c r="I24" s="1122">
        <v>381954.94699999999</v>
      </c>
      <c r="J24" s="1109"/>
      <c r="L24" s="1116"/>
      <c r="M24" s="1122"/>
      <c r="N24" s="1122"/>
      <c r="O24" s="1122"/>
      <c r="P24" s="1122"/>
    </row>
    <row r="25" spans="1:16" s="1114" customFormat="1" ht="15.75" customHeight="1">
      <c r="A25" s="1118">
        <v>2009</v>
      </c>
      <c r="B25" s="1112">
        <v>432242.10257486708</v>
      </c>
      <c r="C25" s="1122">
        <v>141091.33207573739</v>
      </c>
      <c r="D25" s="1122">
        <v>221849.92063379195</v>
      </c>
      <c r="E25" s="1099">
        <v>69300.849865337717</v>
      </c>
      <c r="F25" s="1122">
        <v>2532422.0870000003</v>
      </c>
      <c r="G25" s="1122">
        <v>932450.87400000007</v>
      </c>
      <c r="H25" s="1122">
        <v>1228340.3110000002</v>
      </c>
      <c r="I25" s="1122">
        <v>371630.902</v>
      </c>
      <c r="J25" s="1109"/>
      <c r="L25" s="1116"/>
      <c r="M25" s="1122"/>
      <c r="N25" s="1122"/>
      <c r="O25" s="1122"/>
      <c r="P25" s="1122"/>
    </row>
    <row r="26" spans="1:16" s="89" customFormat="1" ht="15.75" customHeight="1">
      <c r="A26" s="99" t="s">
        <v>160</v>
      </c>
      <c r="B26" s="705"/>
      <c r="C26" s="705"/>
      <c r="D26" s="705"/>
      <c r="E26" s="705"/>
      <c r="F26" s="705"/>
      <c r="G26" s="705"/>
      <c r="H26" s="705"/>
      <c r="I26" s="705"/>
      <c r="J26" s="463"/>
      <c r="K26" s="723"/>
      <c r="L26" s="720"/>
    </row>
    <row r="27" spans="1:16" s="89" customFormat="1" ht="15.75" customHeight="1">
      <c r="A27" s="105" t="s">
        <v>573</v>
      </c>
      <c r="B27" s="705"/>
      <c r="C27" s="705"/>
      <c r="D27" s="705"/>
      <c r="E27" s="705"/>
      <c r="F27" s="705"/>
      <c r="G27" s="705"/>
      <c r="H27" s="705"/>
      <c r="I27" s="705"/>
      <c r="J27" s="463"/>
      <c r="K27" s="723"/>
      <c r="L27" s="720"/>
    </row>
    <row r="28" spans="1:16" s="89" customFormat="1" ht="15.75" customHeight="1">
      <c r="A28" s="908" t="s">
        <v>802</v>
      </c>
      <c r="B28" s="1122"/>
      <c r="C28" s="1122"/>
      <c r="D28" s="1122"/>
      <c r="E28" s="1122"/>
      <c r="F28" s="1122"/>
      <c r="G28" s="705"/>
      <c r="H28" s="705"/>
      <c r="I28" s="705"/>
      <c r="J28" s="463"/>
      <c r="K28" s="723"/>
      <c r="L28" s="720"/>
    </row>
    <row r="29" spans="1:16" s="89" customFormat="1" ht="15.75" customHeight="1">
      <c r="A29" s="413" t="s">
        <v>771</v>
      </c>
      <c r="B29" s="329"/>
      <c r="C29" s="329"/>
      <c r="D29" s="329"/>
      <c r="E29" s="329"/>
      <c r="F29" s="329"/>
      <c r="G29" s="329"/>
      <c r="H29" s="329"/>
      <c r="I29" s="329"/>
      <c r="J29" s="463"/>
      <c r="K29" s="723"/>
      <c r="L29" s="720"/>
    </row>
    <row r="30" spans="1:16" s="89" customFormat="1" ht="15.75" customHeight="1">
      <c r="A30" s="413"/>
      <c r="B30" s="329"/>
      <c r="C30" s="329"/>
      <c r="D30" s="329"/>
      <c r="E30" s="329"/>
      <c r="F30" s="329"/>
      <c r="G30" s="329"/>
      <c r="H30" s="329"/>
      <c r="I30" s="329"/>
      <c r="J30" s="463"/>
      <c r="K30" s="723"/>
      <c r="L30" s="720"/>
    </row>
    <row r="31" spans="1:16" s="89" customFormat="1" ht="15.75" customHeight="1">
      <c r="A31" s="263"/>
      <c r="B31" s="351"/>
      <c r="C31" s="320" t="s">
        <v>11</v>
      </c>
      <c r="D31" s="274"/>
      <c r="E31" s="274"/>
      <c r="F31" s="351"/>
      <c r="G31" s="320" t="s">
        <v>11</v>
      </c>
      <c r="H31" s="274"/>
      <c r="I31" s="274"/>
      <c r="J31" s="463"/>
      <c r="K31" s="723"/>
      <c r="L31" s="720"/>
    </row>
    <row r="32" spans="1:16" s="89" customFormat="1" ht="47.25" customHeight="1">
      <c r="A32" s="262"/>
      <c r="B32" s="264"/>
      <c r="C32" s="721" t="s">
        <v>312</v>
      </c>
      <c r="D32" s="722" t="s">
        <v>277</v>
      </c>
      <c r="E32" s="721" t="s">
        <v>266</v>
      </c>
      <c r="F32" s="264"/>
      <c r="G32" s="721" t="s">
        <v>312</v>
      </c>
      <c r="H32" s="722" t="s">
        <v>277</v>
      </c>
      <c r="I32" s="721" t="s">
        <v>266</v>
      </c>
      <c r="J32" s="463"/>
      <c r="K32" s="723"/>
      <c r="L32" s="720"/>
    </row>
    <row r="33" spans="1:15" s="89" customFormat="1" ht="15.75" customHeight="1">
      <c r="A33" s="261"/>
      <c r="B33" s="1511" t="s">
        <v>17</v>
      </c>
      <c r="C33" s="1512"/>
      <c r="D33" s="1512"/>
      <c r="E33" s="1563"/>
      <c r="F33" s="1511" t="s">
        <v>17</v>
      </c>
      <c r="G33" s="1512"/>
      <c r="H33" s="1512"/>
      <c r="I33" s="1512"/>
      <c r="J33" s="463"/>
      <c r="K33" s="723"/>
      <c r="L33" s="720"/>
    </row>
    <row r="34" spans="1:15" ht="15.75" customHeight="1">
      <c r="A34" s="1204">
        <v>2010</v>
      </c>
      <c r="B34" s="774" t="s">
        <v>29</v>
      </c>
      <c r="C34" s="88">
        <v>135221.54639795385</v>
      </c>
      <c r="D34" s="774" t="s">
        <v>29</v>
      </c>
      <c r="E34" s="1099">
        <v>60251.663075870936</v>
      </c>
      <c r="F34" s="705">
        <v>2500466.645</v>
      </c>
      <c r="G34" s="1122">
        <v>869096.14399999997</v>
      </c>
      <c r="H34" s="1122">
        <v>1266332.469</v>
      </c>
      <c r="I34" s="1122">
        <v>365038.03200000006</v>
      </c>
      <c r="J34" s="28"/>
      <c r="K34" s="723"/>
      <c r="L34" s="1116"/>
      <c r="M34" s="1122"/>
      <c r="N34" s="1122"/>
      <c r="O34" s="1122"/>
    </row>
    <row r="35" spans="1:15" ht="15.75" customHeight="1">
      <c r="A35" s="1118">
        <v>2011</v>
      </c>
      <c r="B35" s="1122">
        <v>435975.20568499505</v>
      </c>
      <c r="C35" s="88">
        <v>136788.80671406095</v>
      </c>
      <c r="D35" s="88">
        <v>239055.30606214656</v>
      </c>
      <c r="E35" s="1099">
        <v>60131.09290878757</v>
      </c>
      <c r="F35" s="705">
        <v>2527394.4040000001</v>
      </c>
      <c r="G35" s="1122">
        <v>878039.86099999992</v>
      </c>
      <c r="H35" s="1122">
        <v>1299014.716</v>
      </c>
      <c r="I35" s="1122">
        <v>350339.82699999999</v>
      </c>
      <c r="J35" s="595"/>
      <c r="K35" s="723"/>
      <c r="L35" s="1116"/>
      <c r="M35" s="1122"/>
      <c r="N35" s="1122"/>
      <c r="O35" s="1122"/>
    </row>
    <row r="36" spans="1:15" ht="15.75" customHeight="1">
      <c r="A36" s="1118">
        <v>2012</v>
      </c>
      <c r="B36" s="1122">
        <v>428104.05393669062</v>
      </c>
      <c r="C36" s="725">
        <v>128514.31446283869</v>
      </c>
      <c r="D36" s="725">
        <v>241232.89976125816</v>
      </c>
      <c r="E36" s="1099">
        <v>58356.839712593763</v>
      </c>
      <c r="F36" s="725">
        <v>2503523.5270000002</v>
      </c>
      <c r="G36" s="1122">
        <v>807992.79799999995</v>
      </c>
      <c r="H36" s="1122">
        <v>1323798.0910000002</v>
      </c>
      <c r="I36" s="1122">
        <v>371732.63799999998</v>
      </c>
      <c r="J36" s="595"/>
      <c r="K36" s="723"/>
      <c r="L36" s="1116"/>
      <c r="M36" s="1122"/>
      <c r="N36" s="1122"/>
      <c r="O36" s="1122"/>
    </row>
    <row r="37" spans="1:15" s="723" customFormat="1" ht="15.75" customHeight="1">
      <c r="A37" s="1118">
        <v>2013</v>
      </c>
      <c r="B37" s="1122">
        <v>434376.02291403199</v>
      </c>
      <c r="C37" s="1122">
        <v>129120.99660909215</v>
      </c>
      <c r="D37" s="1122">
        <v>249957.80959795869</v>
      </c>
      <c r="E37" s="1099">
        <v>55297.21670698114</v>
      </c>
      <c r="F37" s="1122">
        <v>2584143</v>
      </c>
      <c r="G37" s="1122">
        <v>808497.14900000021</v>
      </c>
      <c r="H37" s="1122">
        <v>1378389.9510000001</v>
      </c>
      <c r="I37" s="1122">
        <v>376719.77899999998</v>
      </c>
      <c r="L37" s="1116"/>
      <c r="M37" s="1122"/>
      <c r="N37" s="1122"/>
      <c r="O37" s="1122"/>
    </row>
    <row r="38" spans="1:15" s="723" customFormat="1" ht="15.75" customHeight="1">
      <c r="A38" s="1118">
        <v>2014</v>
      </c>
      <c r="B38" s="1122">
        <v>440445.45986408013</v>
      </c>
      <c r="C38" s="1122">
        <v>129429.26065577721</v>
      </c>
      <c r="D38" s="1122">
        <v>257011.31895782848</v>
      </c>
      <c r="E38" s="1099">
        <v>54004.880250474424</v>
      </c>
      <c r="F38" s="1122">
        <v>2590803</v>
      </c>
      <c r="G38" s="1122">
        <v>775500.28399999999</v>
      </c>
      <c r="H38" s="1122">
        <v>1403108.7859999998</v>
      </c>
      <c r="I38" s="1122">
        <v>365047.91899999999</v>
      </c>
      <c r="L38" s="1116"/>
      <c r="M38" s="1122"/>
      <c r="N38" s="1122"/>
      <c r="O38" s="1122"/>
    </row>
    <row r="39" spans="1:15" s="723" customFormat="1" ht="15.75" customHeight="1">
      <c r="A39" s="1118">
        <v>2015</v>
      </c>
      <c r="B39" s="1122">
        <v>458530.72843415622</v>
      </c>
      <c r="C39" s="1122">
        <v>123581.60053541034</v>
      </c>
      <c r="D39" s="1122">
        <v>264217.90791155706</v>
      </c>
      <c r="E39" s="1099">
        <v>70731.219987188801</v>
      </c>
      <c r="F39" s="1122">
        <v>2618164</v>
      </c>
      <c r="G39" s="1122">
        <v>830185.52999999991</v>
      </c>
      <c r="H39" s="1122">
        <v>1457861.4879999999</v>
      </c>
      <c r="I39" s="1122">
        <v>365601.87999999995</v>
      </c>
      <c r="L39" s="1116"/>
      <c r="M39" s="1122"/>
      <c r="N39" s="1122"/>
      <c r="O39" s="1122"/>
    </row>
    <row r="40" spans="1:15" s="781" customFormat="1" ht="15.75" customHeight="1">
      <c r="A40" s="1118">
        <v>2016</v>
      </c>
      <c r="B40" s="1122">
        <v>471339.0907195718</v>
      </c>
      <c r="C40" s="1122">
        <v>122565.90199300091</v>
      </c>
      <c r="D40" s="1122">
        <v>273432.88786961086</v>
      </c>
      <c r="E40" s="1099">
        <v>75340.300856960021</v>
      </c>
      <c r="F40" s="1122">
        <v>2693087</v>
      </c>
      <c r="G40" s="1122">
        <v>821551.13500000001</v>
      </c>
      <c r="H40" s="1122">
        <v>1495680.4890000001</v>
      </c>
      <c r="I40" s="1122">
        <v>393862.80499999999</v>
      </c>
      <c r="L40" s="1116"/>
      <c r="M40" s="1122"/>
      <c r="N40" s="1122"/>
      <c r="O40" s="1122"/>
    </row>
    <row r="41" spans="1:15" s="872" customFormat="1" ht="15.75" customHeight="1">
      <c r="A41" s="1118">
        <v>2017</v>
      </c>
      <c r="B41" s="1122">
        <v>477934.80213402456</v>
      </c>
      <c r="C41" s="1122">
        <v>123130.65759831818</v>
      </c>
      <c r="D41" s="1122">
        <v>279516.8901357064</v>
      </c>
      <c r="E41" s="1099">
        <v>75287.254399999991</v>
      </c>
      <c r="F41" s="1122">
        <v>2780904</v>
      </c>
      <c r="G41" s="1122">
        <v>818783.01799999992</v>
      </c>
      <c r="H41" s="1122">
        <v>1532055.5809999998</v>
      </c>
      <c r="I41" s="1122">
        <v>428600.52699999994</v>
      </c>
      <c r="L41" s="1116"/>
      <c r="M41" s="1122"/>
      <c r="N41" s="1122"/>
      <c r="O41" s="1122"/>
    </row>
    <row r="42" spans="1:15" s="948" customFormat="1" ht="15.75" customHeight="1">
      <c r="A42" s="1118">
        <v>2018</v>
      </c>
      <c r="B42" s="1122">
        <v>467993.97199939116</v>
      </c>
      <c r="C42" s="983">
        <v>124418.54354208212</v>
      </c>
      <c r="D42" s="983">
        <v>266147.82079842471</v>
      </c>
      <c r="E42" s="1099">
        <v>77427.607658884313</v>
      </c>
      <c r="F42" s="983">
        <v>2776921.9589999998</v>
      </c>
      <c r="G42" s="1122">
        <v>786245.18299999996</v>
      </c>
      <c r="H42" s="1122">
        <v>1550517.8959999999</v>
      </c>
      <c r="I42" s="1122">
        <v>440158.87999999995</v>
      </c>
      <c r="L42" s="1116"/>
      <c r="M42" s="1122"/>
      <c r="N42" s="1122"/>
      <c r="O42" s="1122"/>
    </row>
    <row r="43" spans="1:15" s="948" customFormat="1" ht="15.75" customHeight="1">
      <c r="A43" s="1118">
        <v>2019</v>
      </c>
      <c r="B43" s="1122">
        <v>475412.63371939783</v>
      </c>
      <c r="C43" s="1015">
        <v>126031.5657234</v>
      </c>
      <c r="D43" s="1015">
        <v>269218.88803905062</v>
      </c>
      <c r="E43" s="1015">
        <v>80162.17995694725</v>
      </c>
      <c r="F43" s="1112">
        <v>2791940.5669999998</v>
      </c>
      <c r="G43" s="1122">
        <v>817867.90199999977</v>
      </c>
      <c r="H43" s="1122">
        <v>1533786.7110000001</v>
      </c>
      <c r="I43" s="1122">
        <v>440285.95400000003</v>
      </c>
      <c r="L43" s="1116"/>
      <c r="M43" s="1122"/>
      <c r="N43" s="1122"/>
      <c r="O43" s="1122"/>
    </row>
    <row r="44" spans="1:15" s="1114" customFormat="1" ht="15.75" customHeight="1">
      <c r="A44" s="1118">
        <v>2020</v>
      </c>
      <c r="B44" s="1122">
        <v>380950.21687325794</v>
      </c>
      <c r="C44" s="1122">
        <v>113129.22153671616</v>
      </c>
      <c r="D44" s="1122">
        <v>243277.88841651601</v>
      </c>
      <c r="E44" s="1122">
        <v>24543.106920025759</v>
      </c>
      <c r="F44" s="1203">
        <v>2313327.5949999997</v>
      </c>
      <c r="G44" s="1122">
        <v>708955.58299999998</v>
      </c>
      <c r="H44" s="1122">
        <v>1399673.4799999997</v>
      </c>
      <c r="I44" s="1122">
        <v>204698.53200000001</v>
      </c>
      <c r="L44" s="1116"/>
      <c r="M44" s="1122"/>
      <c r="N44" s="1122"/>
      <c r="O44" s="1122"/>
    </row>
    <row r="45" spans="1:15" s="1114" customFormat="1" ht="15.75" customHeight="1">
      <c r="A45" s="1118">
        <v>2021</v>
      </c>
      <c r="B45" s="1122">
        <v>383509.80515959143</v>
      </c>
      <c r="C45" s="1122">
        <v>113891.24290903487</v>
      </c>
      <c r="D45" s="1122">
        <v>246550.430337709</v>
      </c>
      <c r="E45" s="1099">
        <v>23068.131912847588</v>
      </c>
      <c r="F45" s="1112">
        <v>2356192.8679999998</v>
      </c>
      <c r="G45" s="1122">
        <v>711485.21900000004</v>
      </c>
      <c r="H45" s="1122">
        <v>1380414.0109999999</v>
      </c>
      <c r="I45" s="1122">
        <v>264293.63800000004</v>
      </c>
      <c r="L45" s="1116"/>
      <c r="M45" s="1122"/>
      <c r="N45" s="1122"/>
      <c r="O45" s="1122"/>
    </row>
    <row r="46" spans="1:15" s="1114" customFormat="1" ht="15.75" customHeight="1">
      <c r="A46" s="1118">
        <v>2022</v>
      </c>
      <c r="B46" s="1122">
        <v>414531.06711946125</v>
      </c>
      <c r="C46" s="1122">
        <v>117228.24237798157</v>
      </c>
      <c r="D46" s="1122">
        <v>245109.42459532933</v>
      </c>
      <c r="E46" s="1099">
        <v>52193.400146150358</v>
      </c>
      <c r="F46" s="1112">
        <v>2533757.7759999996</v>
      </c>
      <c r="G46" s="1122">
        <v>756705.82699999993</v>
      </c>
      <c r="H46" s="1122">
        <v>1386444.6829999997</v>
      </c>
      <c r="I46" s="1122">
        <v>390607.26599999995</v>
      </c>
      <c r="L46" s="1116"/>
      <c r="M46" s="1122"/>
      <c r="N46" s="1122"/>
      <c r="O46" s="1122"/>
    </row>
    <row r="47" spans="1:15" ht="15.75" customHeight="1">
      <c r="A47" s="99" t="s">
        <v>160</v>
      </c>
      <c r="K47" s="948"/>
      <c r="L47" s="1114"/>
    </row>
    <row r="48" spans="1:15" ht="15.75" customHeight="1">
      <c r="A48" s="105" t="s">
        <v>573</v>
      </c>
      <c r="L48" s="1114"/>
    </row>
    <row r="49" spans="1:5" ht="15.75" customHeight="1">
      <c r="A49" s="908" t="s">
        <v>803</v>
      </c>
      <c r="B49" s="1114"/>
      <c r="C49" s="1114"/>
      <c r="D49" s="1114"/>
      <c r="E49" s="1114"/>
    </row>
  </sheetData>
  <mergeCells count="4">
    <mergeCell ref="B5:E5"/>
    <mergeCell ref="F5:I5"/>
    <mergeCell ref="B33:E33"/>
    <mergeCell ref="F33:I33"/>
  </mergeCells>
  <conditionalFormatting sqref="A26:A28">
    <cfRule type="cellIs" dxfId="54" priority="25" stopIfTrue="1" operator="equal">
      <formula>0</formula>
    </cfRule>
  </conditionalFormatting>
  <conditionalFormatting sqref="A47:A49">
    <cfRule type="cellIs" dxfId="53" priority="26" stopIfTrue="1" operator="equal">
      <formula>0</formula>
    </cfRule>
  </conditionalFormatting>
  <conditionalFormatting sqref="A10:I25">
    <cfRule type="cellIs" dxfId="52" priority="11" stopIfTrue="1" operator="equal">
      <formula>0</formula>
    </cfRule>
  </conditionalFormatting>
  <conditionalFormatting sqref="A34:I46">
    <cfRule type="cellIs" dxfId="51" priority="1" stopIfTrue="1" operator="equal">
      <formula>0</formula>
    </cfRule>
  </conditionalFormatting>
  <conditionalFormatting sqref="A1:GI4 A5:B5 J5:GI5 A6:K6 A7:J9 K7:K15 J10:J15 B26:J28 K26:K35 A29:J32 A33:B33 J33:J35 K47:K48 B47:J49 K49:GI1018 A50:J1018">
    <cfRule type="cellIs" dxfId="50" priority="35" stopIfTrue="1" operator="equal">
      <formula>0</formula>
    </cfRule>
  </conditionalFormatting>
  <conditionalFormatting sqref="J16:K25">
    <cfRule type="cellIs" dxfId="49" priority="13" stopIfTrue="1" operator="equal">
      <formula>0</formula>
    </cfRule>
  </conditionalFormatting>
  <conditionalFormatting sqref="J36:K46">
    <cfRule type="cellIs" dxfId="48" priority="23" stopIfTrue="1" operator="equal">
      <formula>0</formula>
    </cfRule>
  </conditionalFormatting>
  <conditionalFormatting sqref="L6:GI48">
    <cfRule type="cellIs" dxfId="47" priority="2"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1" manualBreakCount="1">
    <brk id="28" max="9"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11">
    <tabColor theme="6" tint="0.39997558519241921"/>
  </sheetPr>
  <dimension ref="A1:AL61"/>
  <sheetViews>
    <sheetView view="pageBreakPreview" zoomScaleNormal="100" zoomScaleSheetLayoutView="100" workbookViewId="0"/>
  </sheetViews>
  <sheetFormatPr baseColWidth="10" defaultColWidth="13" defaultRowHeight="15.75" customHeight="1"/>
  <cols>
    <col min="1" max="1" width="6.7265625" style="23" customWidth="1"/>
    <col min="2" max="5" width="10" style="23" customWidth="1"/>
    <col min="6" max="6" width="11.7265625" style="23" customWidth="1"/>
    <col min="7" max="9" width="10" style="23" customWidth="1"/>
    <col min="10" max="10" width="12.7265625" style="23" customWidth="1"/>
    <col min="11" max="13" width="10" style="23" customWidth="1"/>
    <col min="14" max="14" width="1.453125" style="23" customWidth="1"/>
    <col min="15" max="15" width="6.7265625" style="23" customWidth="1"/>
    <col min="16" max="16" width="12.7265625" style="23" customWidth="1"/>
    <col min="17" max="17" width="9.54296875" style="23" customWidth="1"/>
    <col min="18" max="18" width="10" style="23" customWidth="1"/>
    <col min="19" max="19" width="10.81640625" style="23" customWidth="1"/>
    <col min="20" max="20" width="11.7265625" style="23" customWidth="1"/>
    <col min="21" max="21" width="9.54296875" style="23" customWidth="1"/>
    <col min="22" max="22" width="10" style="23" customWidth="1"/>
    <col min="23" max="23" width="11" style="23" customWidth="1"/>
    <col min="24" max="24" width="12.7265625" style="23" customWidth="1"/>
    <col min="25" max="25" width="9.54296875" style="23" customWidth="1"/>
    <col min="26" max="27" width="10" style="23" customWidth="1"/>
    <col min="28" max="16384" width="13" style="23"/>
  </cols>
  <sheetData>
    <row r="1" spans="1:37" ht="15.75" customHeight="1">
      <c r="A1" s="413" t="s">
        <v>772</v>
      </c>
      <c r="B1" s="329"/>
      <c r="C1" s="329"/>
      <c r="D1" s="329"/>
      <c r="E1" s="329"/>
      <c r="F1" s="329"/>
      <c r="G1" s="329"/>
      <c r="H1" s="329"/>
      <c r="I1" s="329"/>
      <c r="J1" s="329"/>
      <c r="K1" s="329"/>
      <c r="L1" s="329"/>
      <c r="M1" s="329"/>
      <c r="N1" s="28"/>
      <c r="O1" s="413" t="s">
        <v>772</v>
      </c>
      <c r="P1" s="329"/>
      <c r="Q1" s="329"/>
      <c r="R1" s="329"/>
      <c r="S1" s="329"/>
      <c r="T1" s="329"/>
      <c r="U1" s="329"/>
      <c r="V1" s="329"/>
      <c r="W1" s="329"/>
      <c r="X1" s="329"/>
      <c r="Y1" s="329"/>
      <c r="Z1" s="329"/>
      <c r="AA1" s="329"/>
    </row>
    <row r="2" spans="1:37" ht="15.75" customHeight="1">
      <c r="A2" s="413"/>
      <c r="B2" s="329"/>
      <c r="C2" s="329"/>
      <c r="D2" s="329"/>
      <c r="E2" s="329"/>
      <c r="F2" s="329"/>
      <c r="G2" s="329"/>
      <c r="H2" s="329"/>
      <c r="I2" s="329"/>
      <c r="J2" s="329"/>
      <c r="K2" s="329"/>
      <c r="L2" s="329"/>
      <c r="M2" s="329"/>
      <c r="N2" s="28"/>
      <c r="O2" s="413"/>
      <c r="P2" s="329"/>
      <c r="Q2" s="329"/>
      <c r="R2" s="329"/>
      <c r="S2" s="329"/>
      <c r="T2" s="329"/>
      <c r="U2" s="329"/>
      <c r="V2" s="329"/>
      <c r="W2" s="329"/>
      <c r="X2" s="329"/>
      <c r="Y2" s="329"/>
      <c r="Z2" s="329"/>
      <c r="AA2" s="329"/>
    </row>
    <row r="3" spans="1:37" ht="15.75" customHeight="1">
      <c r="A3" s="345"/>
      <c r="B3" s="351"/>
      <c r="C3" s="320" t="s">
        <v>11</v>
      </c>
      <c r="D3" s="274"/>
      <c r="E3" s="274"/>
      <c r="F3" s="469"/>
      <c r="G3" s="470"/>
      <c r="H3" s="470"/>
      <c r="I3" s="470"/>
      <c r="J3" s="469"/>
      <c r="K3" s="470"/>
      <c r="L3" s="470"/>
      <c r="M3" s="470"/>
      <c r="N3" s="471"/>
      <c r="O3" s="345"/>
      <c r="P3" s="466"/>
      <c r="Q3" s="1511" t="s">
        <v>11</v>
      </c>
      <c r="R3" s="1512"/>
      <c r="S3" s="1512"/>
      <c r="T3" s="1512"/>
      <c r="U3" s="1512"/>
      <c r="V3" s="1512"/>
      <c r="W3" s="1512"/>
      <c r="X3" s="1512"/>
      <c r="Y3" s="1512"/>
      <c r="Z3" s="1512"/>
      <c r="AA3" s="1512"/>
    </row>
    <row r="4" spans="1:37" ht="15.75" customHeight="1">
      <c r="A4" s="346"/>
      <c r="B4" s="472"/>
      <c r="C4" s="330" t="s">
        <v>11</v>
      </c>
      <c r="D4" s="465"/>
      <c r="E4" s="465"/>
      <c r="F4" s="1557" t="s">
        <v>313</v>
      </c>
      <c r="G4" s="320" t="s">
        <v>11</v>
      </c>
      <c r="H4" s="467"/>
      <c r="I4" s="468"/>
      <c r="J4" s="1557" t="s">
        <v>808</v>
      </c>
      <c r="K4" s="320" t="s">
        <v>11</v>
      </c>
      <c r="L4" s="467"/>
      <c r="M4" s="467"/>
      <c r="N4" s="471"/>
      <c r="O4" s="346"/>
      <c r="P4" s="471"/>
      <c r="Q4" s="1511" t="s">
        <v>11</v>
      </c>
      <c r="R4" s="1512"/>
      <c r="S4" s="1512"/>
      <c r="T4" s="1557" t="s">
        <v>582</v>
      </c>
      <c r="U4" s="1512" t="s">
        <v>11</v>
      </c>
      <c r="V4" s="1512"/>
      <c r="W4" s="1512"/>
      <c r="X4" s="1557" t="s">
        <v>581</v>
      </c>
      <c r="Y4" s="1511" t="s">
        <v>11</v>
      </c>
      <c r="Z4" s="1512"/>
      <c r="AA4" s="1512"/>
    </row>
    <row r="5" spans="1:37" ht="63" customHeight="1">
      <c r="A5" s="346"/>
      <c r="B5" s="264"/>
      <c r="C5" s="708" t="s">
        <v>281</v>
      </c>
      <c r="D5" s="710" t="s">
        <v>78</v>
      </c>
      <c r="E5" s="708" t="s">
        <v>467</v>
      </c>
      <c r="F5" s="1558"/>
      <c r="G5" s="709" t="s">
        <v>281</v>
      </c>
      <c r="H5" s="710" t="s">
        <v>78</v>
      </c>
      <c r="I5" s="708" t="s">
        <v>467</v>
      </c>
      <c r="J5" s="1558"/>
      <c r="K5" s="709" t="s">
        <v>281</v>
      </c>
      <c r="L5" s="710" t="s">
        <v>78</v>
      </c>
      <c r="M5" s="708" t="s">
        <v>467</v>
      </c>
      <c r="N5" s="471"/>
      <c r="O5" s="346"/>
      <c r="P5" s="331"/>
      <c r="Q5" s="708" t="s">
        <v>281</v>
      </c>
      <c r="R5" s="710" t="s">
        <v>78</v>
      </c>
      <c r="S5" s="708" t="s">
        <v>467</v>
      </c>
      <c r="T5" s="1558"/>
      <c r="U5" s="708" t="s">
        <v>281</v>
      </c>
      <c r="V5" s="710" t="s">
        <v>78</v>
      </c>
      <c r="W5" s="708" t="s">
        <v>467</v>
      </c>
      <c r="X5" s="1558"/>
      <c r="Y5" s="708" t="s">
        <v>281</v>
      </c>
      <c r="Z5" s="710" t="s">
        <v>78</v>
      </c>
      <c r="AA5" s="708" t="s">
        <v>467</v>
      </c>
    </row>
    <row r="6" spans="1:37" ht="15.75" customHeight="1">
      <c r="A6" s="347"/>
      <c r="B6" s="320" t="s">
        <v>17</v>
      </c>
      <c r="C6" s="274"/>
      <c r="D6" s="465"/>
      <c r="E6" s="465"/>
      <c r="F6" s="465"/>
      <c r="G6" s="465"/>
      <c r="H6" s="465"/>
      <c r="I6" s="465"/>
      <c r="J6" s="465"/>
      <c r="K6" s="465"/>
      <c r="L6" s="465"/>
      <c r="M6" s="465"/>
      <c r="N6" s="471"/>
      <c r="O6" s="347"/>
      <c r="P6" s="1511" t="s">
        <v>17</v>
      </c>
      <c r="Q6" s="1512"/>
      <c r="R6" s="1512"/>
      <c r="S6" s="1512"/>
      <c r="T6" s="1512"/>
      <c r="U6" s="1512"/>
      <c r="V6" s="1512"/>
      <c r="W6" s="1512"/>
      <c r="X6" s="1512"/>
      <c r="Y6" s="1512"/>
      <c r="Z6" s="1512"/>
      <c r="AA6" s="1512"/>
    </row>
    <row r="7" spans="1:37" ht="15.75" customHeight="1">
      <c r="A7" s="703">
        <v>1970</v>
      </c>
      <c r="B7" s="310">
        <v>497884</v>
      </c>
      <c r="C7" s="705">
        <v>190747</v>
      </c>
      <c r="D7" s="705">
        <v>39801</v>
      </c>
      <c r="E7" s="705">
        <v>267336</v>
      </c>
      <c r="F7" s="705">
        <v>316526</v>
      </c>
      <c r="G7" s="705">
        <v>49190</v>
      </c>
      <c r="H7" s="332">
        <v>0</v>
      </c>
      <c r="I7" s="705">
        <v>267336</v>
      </c>
      <c r="J7" s="705">
        <v>181358</v>
      </c>
      <c r="K7" s="705">
        <v>141557</v>
      </c>
      <c r="L7" s="705">
        <v>39801</v>
      </c>
      <c r="M7" s="332">
        <v>0</v>
      </c>
      <c r="N7" s="463"/>
      <c r="O7" s="703">
        <v>1970</v>
      </c>
      <c r="P7" s="707">
        <v>2944521</v>
      </c>
      <c r="Q7" s="697" t="s">
        <v>52</v>
      </c>
      <c r="R7" s="697" t="s">
        <v>52</v>
      </c>
      <c r="S7" s="697" t="s">
        <v>52</v>
      </c>
      <c r="T7" s="705">
        <v>1863518</v>
      </c>
      <c r="U7" s="697" t="s">
        <v>52</v>
      </c>
      <c r="V7" s="697" t="s">
        <v>52</v>
      </c>
      <c r="W7" s="697" t="s">
        <v>52</v>
      </c>
      <c r="X7" s="705">
        <v>1081003</v>
      </c>
      <c r="Y7" s="697" t="s">
        <v>52</v>
      </c>
      <c r="Z7" s="697" t="s">
        <v>52</v>
      </c>
      <c r="AA7" s="697" t="s">
        <v>52</v>
      </c>
      <c r="AC7" s="1116"/>
      <c r="AD7" s="1116"/>
      <c r="AE7" s="1116"/>
      <c r="AF7" s="1116"/>
      <c r="AG7" s="1116"/>
      <c r="AH7" s="1116"/>
      <c r="AI7" s="1116"/>
      <c r="AJ7" s="1116"/>
      <c r="AK7" s="1116"/>
    </row>
    <row r="8" spans="1:37" ht="15.75" customHeight="1">
      <c r="A8" s="703">
        <v>1975</v>
      </c>
      <c r="B8" s="707">
        <v>599231</v>
      </c>
      <c r="C8" s="705">
        <v>180712</v>
      </c>
      <c r="D8" s="705">
        <v>61834</v>
      </c>
      <c r="E8" s="705">
        <v>356685</v>
      </c>
      <c r="F8" s="705">
        <v>402897</v>
      </c>
      <c r="G8" s="705">
        <v>46212</v>
      </c>
      <c r="H8" s="332">
        <v>0</v>
      </c>
      <c r="I8" s="705">
        <v>356685</v>
      </c>
      <c r="J8" s="705">
        <v>196334</v>
      </c>
      <c r="K8" s="705">
        <v>134500</v>
      </c>
      <c r="L8" s="705">
        <v>61834</v>
      </c>
      <c r="M8" s="332">
        <v>0</v>
      </c>
      <c r="N8" s="463"/>
      <c r="O8" s="703">
        <v>1975</v>
      </c>
      <c r="P8" s="707">
        <v>2944071</v>
      </c>
      <c r="Q8" s="697" t="s">
        <v>52</v>
      </c>
      <c r="R8" s="697" t="s">
        <v>52</v>
      </c>
      <c r="S8" s="697" t="s">
        <v>52</v>
      </c>
      <c r="T8" s="705">
        <v>1914849</v>
      </c>
      <c r="U8" s="697" t="s">
        <v>52</v>
      </c>
      <c r="V8" s="697" t="s">
        <v>52</v>
      </c>
      <c r="W8" s="697" t="s">
        <v>52</v>
      </c>
      <c r="X8" s="705">
        <v>1029222</v>
      </c>
      <c r="Y8" s="697" t="s">
        <v>52</v>
      </c>
      <c r="Z8" s="697" t="s">
        <v>52</v>
      </c>
      <c r="AA8" s="697" t="s">
        <v>52</v>
      </c>
      <c r="AC8" s="1116"/>
      <c r="AD8" s="1116"/>
      <c r="AE8" s="1116"/>
      <c r="AF8" s="1116"/>
      <c r="AG8" s="1116"/>
      <c r="AH8" s="1116"/>
      <c r="AI8" s="1116"/>
      <c r="AJ8" s="1116"/>
      <c r="AK8" s="1116"/>
    </row>
    <row r="9" spans="1:37" ht="15.75" customHeight="1">
      <c r="A9" s="703">
        <v>1980</v>
      </c>
      <c r="B9" s="707">
        <v>497527</v>
      </c>
      <c r="C9" s="705">
        <v>145629</v>
      </c>
      <c r="D9" s="705">
        <v>37804</v>
      </c>
      <c r="E9" s="705">
        <v>314094</v>
      </c>
      <c r="F9" s="705">
        <v>354452</v>
      </c>
      <c r="G9" s="705">
        <v>40399</v>
      </c>
      <c r="H9" s="332">
        <v>0</v>
      </c>
      <c r="I9" s="705">
        <v>314053</v>
      </c>
      <c r="J9" s="705">
        <v>143075</v>
      </c>
      <c r="K9" s="705">
        <v>105230</v>
      </c>
      <c r="L9" s="705">
        <v>37804</v>
      </c>
      <c r="M9" s="705">
        <v>41</v>
      </c>
      <c r="N9" s="463"/>
      <c r="O9" s="703">
        <v>1980</v>
      </c>
      <c r="P9" s="707">
        <v>2604776</v>
      </c>
      <c r="Q9" s="697" t="s">
        <v>52</v>
      </c>
      <c r="R9" s="697" t="s">
        <v>52</v>
      </c>
      <c r="S9" s="697" t="s">
        <v>52</v>
      </c>
      <c r="T9" s="705">
        <v>1760727</v>
      </c>
      <c r="U9" s="697" t="s">
        <v>52</v>
      </c>
      <c r="V9" s="697" t="s">
        <v>52</v>
      </c>
      <c r="W9" s="697" t="s">
        <v>52</v>
      </c>
      <c r="X9" s="705">
        <v>844049</v>
      </c>
      <c r="Y9" s="697" t="s">
        <v>52</v>
      </c>
      <c r="Z9" s="697" t="s">
        <v>52</v>
      </c>
      <c r="AA9" s="697" t="s">
        <v>52</v>
      </c>
      <c r="AC9" s="1116"/>
      <c r="AD9" s="1116"/>
      <c r="AE9" s="1116"/>
      <c r="AF9" s="1116"/>
      <c r="AG9" s="1116"/>
      <c r="AH9" s="1116"/>
      <c r="AI9" s="1116"/>
      <c r="AJ9" s="1116"/>
      <c r="AK9" s="1116"/>
    </row>
    <row r="10" spans="1:37" ht="15.75" customHeight="1">
      <c r="A10" s="703">
        <v>1985</v>
      </c>
      <c r="B10" s="707">
        <v>354621</v>
      </c>
      <c r="C10" s="705">
        <v>69930</v>
      </c>
      <c r="D10" s="705">
        <v>6643</v>
      </c>
      <c r="E10" s="705">
        <v>278048</v>
      </c>
      <c r="F10" s="705">
        <v>297453</v>
      </c>
      <c r="G10" s="705">
        <v>28612</v>
      </c>
      <c r="H10" s="705">
        <v>312</v>
      </c>
      <c r="I10" s="705">
        <v>268529</v>
      </c>
      <c r="J10" s="705">
        <v>57168</v>
      </c>
      <c r="K10" s="705">
        <v>41318</v>
      </c>
      <c r="L10" s="705">
        <v>6331</v>
      </c>
      <c r="M10" s="705">
        <v>9519</v>
      </c>
      <c r="N10" s="463"/>
      <c r="O10" s="703">
        <v>1985</v>
      </c>
      <c r="P10" s="707">
        <v>1902723</v>
      </c>
      <c r="Q10" s="697" t="s">
        <v>52</v>
      </c>
      <c r="R10" s="697" t="s">
        <v>52</v>
      </c>
      <c r="S10" s="697" t="s">
        <v>52</v>
      </c>
      <c r="T10" s="705">
        <v>1554206</v>
      </c>
      <c r="U10" s="697" t="s">
        <v>52</v>
      </c>
      <c r="V10" s="697" t="s">
        <v>52</v>
      </c>
      <c r="W10" s="697" t="s">
        <v>52</v>
      </c>
      <c r="X10" s="705">
        <v>348517</v>
      </c>
      <c r="Y10" s="697" t="s">
        <v>52</v>
      </c>
      <c r="Z10" s="697" t="s">
        <v>52</v>
      </c>
      <c r="AA10" s="697" t="s">
        <v>52</v>
      </c>
      <c r="AC10" s="1116"/>
      <c r="AD10" s="1116"/>
      <c r="AE10" s="1116"/>
      <c r="AF10" s="1116"/>
      <c r="AG10" s="1116"/>
      <c r="AH10" s="1116"/>
      <c r="AI10" s="1116"/>
      <c r="AJ10" s="1116"/>
      <c r="AK10" s="1116"/>
    </row>
    <row r="11" spans="1:37" ht="15.75" customHeight="1">
      <c r="A11" s="706">
        <v>1990</v>
      </c>
      <c r="B11" s="1004">
        <v>293041.15503393183</v>
      </c>
      <c r="C11" s="1004">
        <v>51572.155033931813</v>
      </c>
      <c r="D11" s="1004">
        <v>16744</v>
      </c>
      <c r="E11" s="1004">
        <v>224724</v>
      </c>
      <c r="F11" s="1004">
        <v>251851.48047592785</v>
      </c>
      <c r="G11" s="1004">
        <v>25810.48047592786</v>
      </c>
      <c r="H11" s="1004">
        <v>3163</v>
      </c>
      <c r="I11" s="1004">
        <v>222878</v>
      </c>
      <c r="J11" s="1004">
        <v>41189.674558003957</v>
      </c>
      <c r="K11" s="1004">
        <v>25761.674558003953</v>
      </c>
      <c r="L11" s="1004">
        <v>13581</v>
      </c>
      <c r="M11" s="1004">
        <v>1846</v>
      </c>
      <c r="N11" s="28"/>
      <c r="O11" s="960">
        <v>1990</v>
      </c>
      <c r="P11" s="1004">
        <v>1595858</v>
      </c>
      <c r="Q11" s="697" t="s">
        <v>52</v>
      </c>
      <c r="R11" s="697" t="s">
        <v>52</v>
      </c>
      <c r="S11" s="697" t="s">
        <v>52</v>
      </c>
      <c r="T11" s="705">
        <v>1293738</v>
      </c>
      <c r="U11" s="697">
        <v>124849</v>
      </c>
      <c r="V11" s="697">
        <v>33627</v>
      </c>
      <c r="W11" s="697">
        <v>1135261</v>
      </c>
      <c r="X11" s="1004">
        <v>302120</v>
      </c>
      <c r="Y11" s="1005">
        <v>213070</v>
      </c>
      <c r="Z11" s="1005">
        <v>77943</v>
      </c>
      <c r="AA11" s="1005">
        <v>11106</v>
      </c>
      <c r="AC11" s="1116"/>
      <c r="AD11" s="1116"/>
      <c r="AE11" s="1116"/>
      <c r="AF11" s="1116"/>
      <c r="AG11" s="1116"/>
      <c r="AH11" s="1116"/>
      <c r="AI11" s="1116"/>
      <c r="AJ11" s="1116"/>
      <c r="AK11" s="1116"/>
    </row>
    <row r="12" spans="1:37" ht="15.75" customHeight="1">
      <c r="A12" s="706">
        <v>1995</v>
      </c>
      <c r="B12" s="1004">
        <v>295252</v>
      </c>
      <c r="C12" s="1004">
        <v>45399</v>
      </c>
      <c r="D12" s="1004">
        <v>9957</v>
      </c>
      <c r="E12" s="1004">
        <v>239896</v>
      </c>
      <c r="F12" s="705">
        <v>268363</v>
      </c>
      <c r="G12" s="705">
        <v>24501</v>
      </c>
      <c r="H12" s="705">
        <v>4087</v>
      </c>
      <c r="I12" s="705">
        <v>239775</v>
      </c>
      <c r="J12" s="705">
        <v>26889</v>
      </c>
      <c r="K12" s="705">
        <v>20898</v>
      </c>
      <c r="L12" s="705">
        <v>5870</v>
      </c>
      <c r="M12" s="705">
        <v>121</v>
      </c>
      <c r="N12" s="28"/>
      <c r="O12" s="706">
        <v>1995</v>
      </c>
      <c r="P12" s="874">
        <v>1702067</v>
      </c>
      <c r="Q12" s="874">
        <v>315488</v>
      </c>
      <c r="R12" s="874">
        <v>76597</v>
      </c>
      <c r="S12" s="874">
        <v>1309982</v>
      </c>
      <c r="T12" s="1004">
        <v>1476308</v>
      </c>
      <c r="U12" s="1004">
        <v>143606</v>
      </c>
      <c r="V12" s="1004">
        <v>33139</v>
      </c>
      <c r="W12" s="1004">
        <v>1299563</v>
      </c>
      <c r="X12" s="1004">
        <v>225759</v>
      </c>
      <c r="Y12" s="1004">
        <v>171882</v>
      </c>
      <c r="Z12" s="1004">
        <v>43458</v>
      </c>
      <c r="AA12" s="1004">
        <v>10419</v>
      </c>
      <c r="AC12" s="1116"/>
      <c r="AD12" s="1116"/>
      <c r="AE12" s="1116"/>
      <c r="AF12" s="1116"/>
      <c r="AG12" s="1116"/>
      <c r="AH12" s="1116"/>
      <c r="AI12" s="1116"/>
      <c r="AJ12" s="1116"/>
      <c r="AK12" s="1116"/>
    </row>
    <row r="13" spans="1:37" ht="15.75" customHeight="1">
      <c r="A13" s="706">
        <v>1996</v>
      </c>
      <c r="B13" s="1004">
        <v>322099</v>
      </c>
      <c r="C13" s="1004">
        <v>43583</v>
      </c>
      <c r="D13" s="1004">
        <v>8494</v>
      </c>
      <c r="E13" s="1004">
        <v>270022</v>
      </c>
      <c r="F13" s="705">
        <v>298704</v>
      </c>
      <c r="G13" s="705">
        <v>26571</v>
      </c>
      <c r="H13" s="705">
        <v>3513</v>
      </c>
      <c r="I13" s="705">
        <v>268620</v>
      </c>
      <c r="J13" s="705">
        <v>23395</v>
      </c>
      <c r="K13" s="705">
        <v>17012</v>
      </c>
      <c r="L13" s="705">
        <v>4981</v>
      </c>
      <c r="M13" s="705">
        <v>1402</v>
      </c>
      <c r="N13" s="28"/>
      <c r="O13" s="706">
        <v>1996</v>
      </c>
      <c r="P13" s="874">
        <v>1832868</v>
      </c>
      <c r="Q13" s="874">
        <v>297241</v>
      </c>
      <c r="R13" s="874">
        <v>69772</v>
      </c>
      <c r="S13" s="874">
        <v>1465855</v>
      </c>
      <c r="T13" s="1004">
        <v>1628297</v>
      </c>
      <c r="U13" s="1004">
        <v>142350</v>
      </c>
      <c r="V13" s="1004">
        <v>33323</v>
      </c>
      <c r="W13" s="1004">
        <v>1452624</v>
      </c>
      <c r="X13" s="1004">
        <v>204571</v>
      </c>
      <c r="Y13" s="1004">
        <v>154891</v>
      </c>
      <c r="Z13" s="1004">
        <v>36449</v>
      </c>
      <c r="AA13" s="1004">
        <v>13231</v>
      </c>
      <c r="AC13" s="1116"/>
      <c r="AD13" s="1116"/>
      <c r="AE13" s="1116"/>
      <c r="AF13" s="1116"/>
      <c r="AG13" s="1116"/>
      <c r="AH13" s="1116"/>
      <c r="AI13" s="1116"/>
      <c r="AJ13" s="1116"/>
      <c r="AK13" s="1116"/>
    </row>
    <row r="14" spans="1:37" ht="15.75" customHeight="1">
      <c r="A14" s="706">
        <v>1997</v>
      </c>
      <c r="B14" s="1004">
        <v>302583</v>
      </c>
      <c r="C14" s="1004">
        <v>39106</v>
      </c>
      <c r="D14" s="1004">
        <v>7012</v>
      </c>
      <c r="E14" s="1004">
        <v>256465</v>
      </c>
      <c r="F14" s="705">
        <v>279584</v>
      </c>
      <c r="G14" s="705">
        <v>22033</v>
      </c>
      <c r="H14" s="705">
        <v>2264</v>
      </c>
      <c r="I14" s="705">
        <v>255287</v>
      </c>
      <c r="J14" s="705">
        <v>22999</v>
      </c>
      <c r="K14" s="705">
        <v>17073</v>
      </c>
      <c r="L14" s="705">
        <v>4748</v>
      </c>
      <c r="M14" s="705">
        <v>1178</v>
      </c>
      <c r="N14" s="28"/>
      <c r="O14" s="706">
        <v>1997</v>
      </c>
      <c r="P14" s="874">
        <v>1717938</v>
      </c>
      <c r="Q14" s="874">
        <v>279309</v>
      </c>
      <c r="R14" s="874">
        <v>50689</v>
      </c>
      <c r="S14" s="874">
        <v>1387940</v>
      </c>
      <c r="T14" s="1004">
        <v>1529160</v>
      </c>
      <c r="U14" s="1004">
        <v>120827</v>
      </c>
      <c r="V14" s="1004">
        <v>28220</v>
      </c>
      <c r="W14" s="1004">
        <v>1380113</v>
      </c>
      <c r="X14" s="1004">
        <v>188778</v>
      </c>
      <c r="Y14" s="1004">
        <v>158482</v>
      </c>
      <c r="Z14" s="1004">
        <v>22469</v>
      </c>
      <c r="AA14" s="1004">
        <v>7827</v>
      </c>
      <c r="AC14" s="1116"/>
      <c r="AD14" s="1116"/>
      <c r="AE14" s="1116"/>
      <c r="AF14" s="1116"/>
      <c r="AG14" s="1116"/>
      <c r="AH14" s="1116"/>
      <c r="AI14" s="1116"/>
      <c r="AJ14" s="1116"/>
      <c r="AK14" s="1116"/>
    </row>
    <row r="15" spans="1:37" ht="15.75" customHeight="1">
      <c r="A15" s="706">
        <v>1998</v>
      </c>
      <c r="B15" s="1004">
        <v>314937.93006400001</v>
      </c>
      <c r="C15" s="1004">
        <v>40483.893208000001</v>
      </c>
      <c r="D15" s="1004">
        <v>8734.2095200000003</v>
      </c>
      <c r="E15" s="1004">
        <v>265719.33571999997</v>
      </c>
      <c r="F15" s="705">
        <v>287698.36189599999</v>
      </c>
      <c r="G15" s="705">
        <v>21808.972895999999</v>
      </c>
      <c r="H15" s="705">
        <v>1072.9880000000001</v>
      </c>
      <c r="I15" s="705">
        <v>264816.40099999995</v>
      </c>
      <c r="J15" s="705">
        <v>27239.568168000005</v>
      </c>
      <c r="K15" s="705">
        <v>18674.920312000002</v>
      </c>
      <c r="L15" s="705">
        <v>7661.2215200000001</v>
      </c>
      <c r="M15" s="705">
        <v>902.93472000000008</v>
      </c>
      <c r="N15" s="28"/>
      <c r="O15" s="706">
        <v>1998</v>
      </c>
      <c r="P15" s="874">
        <v>1633392</v>
      </c>
      <c r="Q15" s="874">
        <v>267252</v>
      </c>
      <c r="R15" s="874">
        <v>43637</v>
      </c>
      <c r="S15" s="874">
        <v>1322503</v>
      </c>
      <c r="T15" s="1004">
        <v>1456480</v>
      </c>
      <c r="U15" s="1004">
        <v>113247</v>
      </c>
      <c r="V15" s="1004">
        <v>23970</v>
      </c>
      <c r="W15" s="1004">
        <v>1319263</v>
      </c>
      <c r="X15" s="1004">
        <v>176912</v>
      </c>
      <c r="Y15" s="1004">
        <v>154005</v>
      </c>
      <c r="Z15" s="1004">
        <v>19667</v>
      </c>
      <c r="AA15" s="1004">
        <v>3240</v>
      </c>
      <c r="AC15" s="1116"/>
      <c r="AD15" s="1116"/>
      <c r="AE15" s="1116"/>
      <c r="AF15" s="1116"/>
      <c r="AG15" s="1116"/>
      <c r="AH15" s="1116"/>
      <c r="AI15" s="1116"/>
      <c r="AJ15" s="1116"/>
      <c r="AK15" s="1116"/>
    </row>
    <row r="16" spans="1:37" ht="15.75" customHeight="1">
      <c r="A16" s="1118">
        <v>1999</v>
      </c>
      <c r="B16" s="1004">
        <v>269182.92139211757</v>
      </c>
      <c r="C16" s="1004">
        <v>33252.622876826208</v>
      </c>
      <c r="D16" s="1004">
        <v>4725.2756232913489</v>
      </c>
      <c r="E16" s="1004">
        <v>231202.89499999996</v>
      </c>
      <c r="F16" s="705">
        <v>252498.05502299999</v>
      </c>
      <c r="G16" s="705">
        <v>20133.822023000004</v>
      </c>
      <c r="H16" s="705">
        <v>1734.2320000000002</v>
      </c>
      <c r="I16" s="705">
        <v>230630.00099999996</v>
      </c>
      <c r="J16" s="705">
        <v>16684.866369117557</v>
      </c>
      <c r="K16" s="705">
        <v>13118.800853826206</v>
      </c>
      <c r="L16" s="705">
        <v>2991.0436232913489</v>
      </c>
      <c r="M16" s="705">
        <v>572.89400000000001</v>
      </c>
      <c r="N16" s="28"/>
      <c r="O16" s="706">
        <v>1999</v>
      </c>
      <c r="P16" s="1004">
        <v>1402920</v>
      </c>
      <c r="Q16" s="1004">
        <v>239791</v>
      </c>
      <c r="R16" s="1004">
        <v>32895</v>
      </c>
      <c r="S16" s="1004">
        <v>1130234</v>
      </c>
      <c r="T16" s="1004">
        <v>1248386</v>
      </c>
      <c r="U16" s="1004">
        <v>105461</v>
      </c>
      <c r="V16" s="1004">
        <v>21250</v>
      </c>
      <c r="W16" s="1004">
        <v>1121675</v>
      </c>
      <c r="X16" s="1004">
        <v>154534</v>
      </c>
      <c r="Y16" s="1004">
        <v>134330</v>
      </c>
      <c r="Z16" s="1004">
        <v>11645</v>
      </c>
      <c r="AA16" s="1004">
        <v>8559</v>
      </c>
      <c r="AC16" s="1116"/>
      <c r="AD16" s="1116"/>
      <c r="AE16" s="1116"/>
      <c r="AF16" s="1116"/>
      <c r="AG16" s="1116"/>
      <c r="AH16" s="1116"/>
      <c r="AI16" s="1116"/>
      <c r="AJ16" s="1116"/>
      <c r="AK16" s="1116"/>
    </row>
    <row r="17" spans="1:37" s="1114" customFormat="1" ht="15.75" customHeight="1">
      <c r="A17" s="1118">
        <v>2000</v>
      </c>
      <c r="B17" s="1122">
        <v>253351.43108199997</v>
      </c>
      <c r="C17" s="1122">
        <v>30940.635081999997</v>
      </c>
      <c r="D17" s="1122">
        <v>3833.4279999999999</v>
      </c>
      <c r="E17" s="1122">
        <v>218577.36799999999</v>
      </c>
      <c r="F17" s="1122">
        <v>238672.02107999998</v>
      </c>
      <c r="G17" s="1122">
        <v>18567.789079999999</v>
      </c>
      <c r="H17" s="1122">
        <v>1567.6699999999998</v>
      </c>
      <c r="I17" s="1122">
        <v>218536.56199999998</v>
      </c>
      <c r="J17" s="1122">
        <v>14679.410002000004</v>
      </c>
      <c r="K17" s="1122">
        <v>12372.846001999998</v>
      </c>
      <c r="L17" s="1122">
        <v>2265.7579999999998</v>
      </c>
      <c r="M17" s="1122">
        <v>40.805999999999997</v>
      </c>
      <c r="N17" s="1109"/>
      <c r="O17" s="1118">
        <v>2000</v>
      </c>
      <c r="P17" s="1122">
        <v>1303438</v>
      </c>
      <c r="Q17" s="1122">
        <v>209281</v>
      </c>
      <c r="R17" s="1122">
        <v>32666</v>
      </c>
      <c r="S17" s="1122">
        <v>1061491</v>
      </c>
      <c r="T17" s="1122">
        <v>1172663</v>
      </c>
      <c r="U17" s="1122">
        <v>91815</v>
      </c>
      <c r="V17" s="1122">
        <v>19567</v>
      </c>
      <c r="W17" s="1122">
        <v>1061281</v>
      </c>
      <c r="X17" s="1122">
        <v>130775</v>
      </c>
      <c r="Y17" s="1122">
        <v>117466</v>
      </c>
      <c r="Z17" s="1122">
        <v>13099</v>
      </c>
      <c r="AA17" s="1122">
        <v>210</v>
      </c>
      <c r="AC17" s="1116"/>
      <c r="AD17" s="1116"/>
      <c r="AE17" s="1116"/>
      <c r="AF17" s="1116"/>
      <c r="AG17" s="1116"/>
      <c r="AH17" s="1116"/>
      <c r="AI17" s="1116"/>
      <c r="AJ17" s="1116"/>
      <c r="AK17" s="1116"/>
    </row>
    <row r="18" spans="1:37" s="1114" customFormat="1" ht="15.75" customHeight="1">
      <c r="A18" s="1118">
        <v>2001</v>
      </c>
      <c r="B18" s="1122">
        <v>294320.32199999999</v>
      </c>
      <c r="C18" s="1122">
        <v>31591.364000000001</v>
      </c>
      <c r="D18" s="1122">
        <v>7444.3450000000012</v>
      </c>
      <c r="E18" s="1122">
        <v>255284.61299999998</v>
      </c>
      <c r="F18" s="1122">
        <v>274654.54397199996</v>
      </c>
      <c r="G18" s="1122">
        <v>17094.872971999997</v>
      </c>
      <c r="H18" s="1122">
        <v>2315.462</v>
      </c>
      <c r="I18" s="1122">
        <v>255244.20899999997</v>
      </c>
      <c r="J18" s="1122">
        <v>19665.778028000004</v>
      </c>
      <c r="K18" s="1122">
        <v>14496.491028000004</v>
      </c>
      <c r="L18" s="1122">
        <v>5128.8830000000007</v>
      </c>
      <c r="M18" s="1122">
        <v>40.404000000000003</v>
      </c>
      <c r="N18" s="1109"/>
      <c r="O18" s="1118">
        <v>2001</v>
      </c>
      <c r="P18" s="1122">
        <v>1489819</v>
      </c>
      <c r="Q18" s="1122">
        <v>212291</v>
      </c>
      <c r="R18" s="1122">
        <v>39511</v>
      </c>
      <c r="S18" s="1122">
        <v>1238017</v>
      </c>
      <c r="T18" s="1122">
        <v>1347362</v>
      </c>
      <c r="U18" s="1122">
        <v>87118</v>
      </c>
      <c r="V18" s="1122">
        <v>22455</v>
      </c>
      <c r="W18" s="1122">
        <v>1237789</v>
      </c>
      <c r="X18" s="1122">
        <v>142457</v>
      </c>
      <c r="Y18" s="1122">
        <v>125173</v>
      </c>
      <c r="Z18" s="1122">
        <v>17056</v>
      </c>
      <c r="AA18" s="1122">
        <v>228</v>
      </c>
      <c r="AC18" s="1116"/>
      <c r="AD18" s="1116"/>
      <c r="AE18" s="1116"/>
      <c r="AF18" s="1116"/>
      <c r="AG18" s="1116"/>
      <c r="AH18" s="1116"/>
      <c r="AI18" s="1116"/>
      <c r="AJ18" s="1116"/>
      <c r="AK18" s="1116"/>
    </row>
    <row r="19" spans="1:37" s="1114" customFormat="1" ht="15.75" customHeight="1">
      <c r="A19" s="1118">
        <v>2002</v>
      </c>
      <c r="B19" s="1122">
        <v>251987.941533</v>
      </c>
      <c r="C19" s="1122">
        <v>27020.582533000001</v>
      </c>
      <c r="D19" s="1122">
        <v>2618.5219999999999</v>
      </c>
      <c r="E19" s="1122">
        <v>222348.837</v>
      </c>
      <c r="F19" s="1122">
        <v>239186.45857300001</v>
      </c>
      <c r="G19" s="1122">
        <v>15576.777573000003</v>
      </c>
      <c r="H19" s="1122">
        <v>1301.2869999999998</v>
      </c>
      <c r="I19" s="1122">
        <v>222308.394</v>
      </c>
      <c r="J19" s="1122">
        <v>12801.482960000001</v>
      </c>
      <c r="K19" s="1122">
        <v>11443.804959999999</v>
      </c>
      <c r="L19" s="1122">
        <v>1317.2349999999999</v>
      </c>
      <c r="M19" s="1122">
        <v>40.442999999999998</v>
      </c>
      <c r="N19" s="1109"/>
      <c r="O19" s="1118">
        <v>2002</v>
      </c>
      <c r="P19" s="1122">
        <v>1327922</v>
      </c>
      <c r="Q19" s="1122">
        <v>203854</v>
      </c>
      <c r="R19" s="1122">
        <v>33798</v>
      </c>
      <c r="S19" s="1122">
        <v>1090270</v>
      </c>
      <c r="T19" s="1122">
        <v>1192011</v>
      </c>
      <c r="U19" s="1122">
        <v>82709</v>
      </c>
      <c r="V19" s="1122">
        <v>19243</v>
      </c>
      <c r="W19" s="1122">
        <v>1090059</v>
      </c>
      <c r="X19" s="1122">
        <v>135911</v>
      </c>
      <c r="Y19" s="1122">
        <v>121145</v>
      </c>
      <c r="Z19" s="1122">
        <v>14555</v>
      </c>
      <c r="AA19" s="1122">
        <v>211</v>
      </c>
      <c r="AB19" s="1007"/>
      <c r="AC19" s="1116"/>
      <c r="AD19" s="1116"/>
      <c r="AE19" s="1116"/>
      <c r="AF19" s="1116"/>
      <c r="AG19" s="1116"/>
      <c r="AH19" s="1116"/>
      <c r="AI19" s="1116"/>
      <c r="AJ19" s="1116"/>
      <c r="AK19" s="1116"/>
    </row>
    <row r="20" spans="1:37" s="1114" customFormat="1" ht="15.75" customHeight="1">
      <c r="A20" s="1118">
        <v>2003</v>
      </c>
      <c r="B20" s="1122">
        <v>255377.11538600002</v>
      </c>
      <c r="C20" s="1122">
        <v>27430.722000000002</v>
      </c>
      <c r="D20" s="1122">
        <v>10476.870385999999</v>
      </c>
      <c r="E20" s="1122">
        <v>217469.52299999999</v>
      </c>
      <c r="F20" s="1122">
        <v>233893.42875700002</v>
      </c>
      <c r="G20" s="1122">
        <v>15594.136</v>
      </c>
      <c r="H20" s="1122">
        <v>870.21275700000001</v>
      </c>
      <c r="I20" s="1122">
        <v>217429.08</v>
      </c>
      <c r="J20" s="1122">
        <v>21483.686629000003</v>
      </c>
      <c r="K20" s="1122">
        <v>11836.586000000001</v>
      </c>
      <c r="L20" s="1122">
        <v>9606.6576289999994</v>
      </c>
      <c r="M20" s="1122">
        <v>40.442999999999998</v>
      </c>
      <c r="N20" s="1109"/>
      <c r="O20" s="1118">
        <v>2003</v>
      </c>
      <c r="P20" s="1122">
        <v>1209000.6370000001</v>
      </c>
      <c r="Q20" s="1122">
        <v>182982.63099999999</v>
      </c>
      <c r="R20" s="1122">
        <v>25597.34</v>
      </c>
      <c r="S20" s="1122">
        <v>1000420.666</v>
      </c>
      <c r="T20" s="1122">
        <v>1103361.0020000001</v>
      </c>
      <c r="U20" s="1122">
        <v>85422.027999999991</v>
      </c>
      <c r="V20" s="1122">
        <v>17740.344000000001</v>
      </c>
      <c r="W20" s="1122">
        <v>1000198.63</v>
      </c>
      <c r="X20" s="1122">
        <v>105639.63499999999</v>
      </c>
      <c r="Y20" s="1122">
        <v>97560.603000000003</v>
      </c>
      <c r="Z20" s="1122">
        <v>7856.9960000000001</v>
      </c>
      <c r="AA20" s="1122">
        <v>222.036</v>
      </c>
      <c r="AC20" s="1116"/>
      <c r="AD20" s="1116"/>
      <c r="AE20" s="1116"/>
      <c r="AF20" s="1116"/>
      <c r="AG20" s="1116"/>
      <c r="AH20" s="1116"/>
      <c r="AI20" s="1116"/>
      <c r="AJ20" s="1116"/>
      <c r="AK20" s="1116"/>
    </row>
    <row r="21" spans="1:37" s="1114" customFormat="1" ht="15.75" customHeight="1">
      <c r="A21" s="1118">
        <v>2004</v>
      </c>
      <c r="B21" s="1122">
        <v>232339.47951499998</v>
      </c>
      <c r="C21" s="1122">
        <v>22666.705244999997</v>
      </c>
      <c r="D21" s="1122">
        <v>10179.671270000001</v>
      </c>
      <c r="E21" s="1122">
        <v>199493.103</v>
      </c>
      <c r="F21" s="1122">
        <v>214085.30651699999</v>
      </c>
      <c r="G21" s="1122">
        <v>13324.831517000001</v>
      </c>
      <c r="H21" s="1122">
        <v>1307.8150000000001</v>
      </c>
      <c r="I21" s="1122">
        <v>199452.66</v>
      </c>
      <c r="J21" s="1122">
        <v>18254.172998000002</v>
      </c>
      <c r="K21" s="1122">
        <v>9341.8737279999987</v>
      </c>
      <c r="L21" s="1122">
        <v>8871.8562700000002</v>
      </c>
      <c r="M21" s="1122">
        <v>40.442999999999998</v>
      </c>
      <c r="N21" s="1109"/>
      <c r="O21" s="1118">
        <v>2004</v>
      </c>
      <c r="P21" s="1122">
        <v>1116991.4310000001</v>
      </c>
      <c r="Q21" s="1122">
        <v>173031.76300000001</v>
      </c>
      <c r="R21" s="1122">
        <v>21443.200000000001</v>
      </c>
      <c r="S21" s="1122">
        <v>922516.46799999999</v>
      </c>
      <c r="T21" s="1122">
        <v>1016621.476</v>
      </c>
      <c r="U21" s="1122">
        <v>79338.926000000007</v>
      </c>
      <c r="V21" s="1122">
        <v>14979.422</v>
      </c>
      <c r="W21" s="1122">
        <v>922303.12800000003</v>
      </c>
      <c r="X21" s="1122">
        <v>100369.955</v>
      </c>
      <c r="Y21" s="1122">
        <v>93692.837</v>
      </c>
      <c r="Z21" s="1122">
        <v>6463.7780000000002</v>
      </c>
      <c r="AA21" s="1122">
        <v>213.34</v>
      </c>
      <c r="AC21" s="1116"/>
      <c r="AD21" s="1116"/>
      <c r="AE21" s="1116"/>
      <c r="AF21" s="1116"/>
      <c r="AG21" s="1116"/>
      <c r="AH21" s="1116"/>
      <c r="AI21" s="1116"/>
      <c r="AJ21" s="1116"/>
      <c r="AK21" s="1116"/>
    </row>
    <row r="22" spans="1:37" s="1114" customFormat="1" ht="15.75" customHeight="1">
      <c r="A22" s="1118">
        <v>2005</v>
      </c>
      <c r="B22" s="1122">
        <v>233798.81683900004</v>
      </c>
      <c r="C22" s="1122">
        <v>23710.663699999997</v>
      </c>
      <c r="D22" s="1122">
        <v>11444.911320000003</v>
      </c>
      <c r="E22" s="1122">
        <v>198643.24181899999</v>
      </c>
      <c r="F22" s="1122">
        <v>213566.76990500002</v>
      </c>
      <c r="G22" s="1122">
        <v>13910.333709999999</v>
      </c>
      <c r="H22" s="1122">
        <v>1059.67832</v>
      </c>
      <c r="I22" s="1122">
        <v>198596.75787499998</v>
      </c>
      <c r="J22" s="1122">
        <v>20232.046934000002</v>
      </c>
      <c r="K22" s="1122">
        <v>9800.3299900000002</v>
      </c>
      <c r="L22" s="1122">
        <v>10385.233000000002</v>
      </c>
      <c r="M22" s="1122">
        <v>46.483944000000001</v>
      </c>
      <c r="N22" s="1109"/>
      <c r="O22" s="1118">
        <v>2005</v>
      </c>
      <c r="P22" s="1122">
        <v>1191030.6920000003</v>
      </c>
      <c r="Q22" s="1122">
        <v>157502.69500000001</v>
      </c>
      <c r="R22" s="1122">
        <v>22503.373</v>
      </c>
      <c r="S22" s="1122">
        <v>1011024.624</v>
      </c>
      <c r="T22" s="1122">
        <v>1106617.3390000002</v>
      </c>
      <c r="U22" s="1122">
        <v>78827.671999999991</v>
      </c>
      <c r="V22" s="1122">
        <v>17087.367999999999</v>
      </c>
      <c r="W22" s="1122">
        <v>1010702.299</v>
      </c>
      <c r="X22" s="1122">
        <v>84413.353000000003</v>
      </c>
      <c r="Y22" s="1122">
        <v>78675.023000000001</v>
      </c>
      <c r="Z22" s="1122">
        <v>5416.0050000000001</v>
      </c>
      <c r="AA22" s="1122">
        <v>322.32499999999999</v>
      </c>
      <c r="AC22" s="1116"/>
      <c r="AD22" s="1116"/>
      <c r="AE22" s="1116"/>
      <c r="AF22" s="1116"/>
      <c r="AG22" s="1116"/>
      <c r="AH22" s="1116"/>
      <c r="AI22" s="1116"/>
      <c r="AJ22" s="1116"/>
      <c r="AK22" s="1116"/>
    </row>
    <row r="23" spans="1:37" s="1114" customFormat="1" ht="15.75" customHeight="1">
      <c r="A23" s="1118">
        <v>2006</v>
      </c>
      <c r="B23" s="1122">
        <v>243967.68367899998</v>
      </c>
      <c r="C23" s="1122">
        <v>24432.172900000001</v>
      </c>
      <c r="D23" s="1122">
        <v>9151.7607799999987</v>
      </c>
      <c r="E23" s="1122">
        <v>210383.74999899999</v>
      </c>
      <c r="F23" s="1122">
        <v>226421.32355899998</v>
      </c>
      <c r="G23" s="1122">
        <v>15200.44246</v>
      </c>
      <c r="H23" s="1122">
        <v>861.41578000000004</v>
      </c>
      <c r="I23" s="1122">
        <v>210359.46531899998</v>
      </c>
      <c r="J23" s="1122">
        <v>17546.360119999998</v>
      </c>
      <c r="K23" s="1122">
        <v>9231.7304400000012</v>
      </c>
      <c r="L23" s="1122">
        <v>8290.3449999999993</v>
      </c>
      <c r="M23" s="1122">
        <v>24.284680000000002</v>
      </c>
      <c r="N23" s="1109"/>
      <c r="O23" s="1118">
        <v>2006</v>
      </c>
      <c r="P23" s="1122">
        <v>1228611.2190000003</v>
      </c>
      <c r="Q23" s="1122">
        <v>155124.68000000002</v>
      </c>
      <c r="R23" s="1122">
        <v>22364.603999999999</v>
      </c>
      <c r="S23" s="1122">
        <v>1051119.9350000001</v>
      </c>
      <c r="T23" s="1122">
        <v>1140253.9060000002</v>
      </c>
      <c r="U23" s="1122">
        <v>73934.561000000002</v>
      </c>
      <c r="V23" s="1122">
        <v>15419.76</v>
      </c>
      <c r="W23" s="1122">
        <v>1050897.585</v>
      </c>
      <c r="X23" s="1122">
        <v>88357.313000000024</v>
      </c>
      <c r="Y23" s="1122">
        <v>81190.119000000021</v>
      </c>
      <c r="Z23" s="1122">
        <v>6944.8440000000001</v>
      </c>
      <c r="AA23" s="1122">
        <v>222.35</v>
      </c>
      <c r="AC23" s="1116"/>
      <c r="AD23" s="1116"/>
      <c r="AE23" s="1116"/>
      <c r="AF23" s="1116"/>
      <c r="AG23" s="1116"/>
      <c r="AH23" s="1116"/>
      <c r="AI23" s="1116"/>
      <c r="AJ23" s="1116"/>
      <c r="AK23" s="1116"/>
    </row>
    <row r="24" spans="1:37" s="1114" customFormat="1" ht="15.75" customHeight="1">
      <c r="A24" s="1118">
        <v>2007</v>
      </c>
      <c r="B24" s="1122">
        <v>155597.58069499998</v>
      </c>
      <c r="C24" s="1122">
        <v>20834.963789999998</v>
      </c>
      <c r="D24" s="1122">
        <v>12189.111770000001</v>
      </c>
      <c r="E24" s="1122">
        <v>122573.505135</v>
      </c>
      <c r="F24" s="1122">
        <v>134849.06253999998</v>
      </c>
      <c r="G24" s="1122">
        <v>11776.86436</v>
      </c>
      <c r="H24" s="1122">
        <v>701.84877000000006</v>
      </c>
      <c r="I24" s="1122">
        <v>122370.34941</v>
      </c>
      <c r="J24" s="1122">
        <v>20748.518154999998</v>
      </c>
      <c r="K24" s="1122">
        <v>9058.0994299999984</v>
      </c>
      <c r="L24" s="1122">
        <v>11487.263000000001</v>
      </c>
      <c r="M24" s="1122">
        <v>203.15572500000002</v>
      </c>
      <c r="N24" s="1109"/>
      <c r="O24" s="1118">
        <v>2007</v>
      </c>
      <c r="P24" s="1122">
        <v>766981.69700000004</v>
      </c>
      <c r="Q24" s="1122">
        <v>150168.84900000002</v>
      </c>
      <c r="R24" s="1122">
        <v>18537.134999999998</v>
      </c>
      <c r="S24" s="1122">
        <v>598275.71299999999</v>
      </c>
      <c r="T24" s="1122">
        <v>684025.01800000004</v>
      </c>
      <c r="U24" s="1122">
        <v>73226.991000000009</v>
      </c>
      <c r="V24" s="1122">
        <v>12725.871999999999</v>
      </c>
      <c r="W24" s="1122">
        <v>598072.15500000003</v>
      </c>
      <c r="X24" s="1122">
        <v>82956.679000000004</v>
      </c>
      <c r="Y24" s="1122">
        <v>76941.858000000007</v>
      </c>
      <c r="Z24" s="1122">
        <v>5811.2629999999999</v>
      </c>
      <c r="AA24" s="1122">
        <v>203.55799999999999</v>
      </c>
      <c r="AC24" s="1116"/>
      <c r="AD24" s="1116"/>
      <c r="AE24" s="1116"/>
      <c r="AF24" s="1116"/>
      <c r="AG24" s="1116"/>
      <c r="AH24" s="1116"/>
      <c r="AI24" s="1116"/>
      <c r="AJ24" s="1116"/>
      <c r="AK24" s="1116"/>
    </row>
    <row r="25" spans="1:37" s="1114" customFormat="1" ht="15.75" customHeight="1">
      <c r="A25" s="1118">
        <v>2008</v>
      </c>
      <c r="B25" s="1122">
        <v>214102.45486000003</v>
      </c>
      <c r="C25" s="1122">
        <v>21305.646990000001</v>
      </c>
      <c r="D25" s="1122">
        <v>12115.606889999999</v>
      </c>
      <c r="E25" s="1122">
        <v>180681.20097999999</v>
      </c>
      <c r="F25" s="1122">
        <v>193866.61593000003</v>
      </c>
      <c r="G25" s="1122">
        <v>12790.274820000002</v>
      </c>
      <c r="H25" s="1122">
        <v>607.78089</v>
      </c>
      <c r="I25" s="1122">
        <v>180468.56021999998</v>
      </c>
      <c r="J25" s="1122">
        <v>20235.838929999998</v>
      </c>
      <c r="K25" s="1122">
        <v>8515.3721700000006</v>
      </c>
      <c r="L25" s="1122">
        <v>11507.825999999999</v>
      </c>
      <c r="M25" s="1122">
        <v>212.64076</v>
      </c>
      <c r="N25" s="1109"/>
      <c r="O25" s="1118">
        <v>2008</v>
      </c>
      <c r="P25" s="1122">
        <v>1039533.2449999999</v>
      </c>
      <c r="Q25" s="1122">
        <v>140064.13400000002</v>
      </c>
      <c r="R25" s="1122">
        <v>18301.123</v>
      </c>
      <c r="S25" s="1122">
        <v>881167.98800000001</v>
      </c>
      <c r="T25" s="1122">
        <v>968350.86599999992</v>
      </c>
      <c r="U25" s="1122">
        <v>75310.512000000002</v>
      </c>
      <c r="V25" s="1122">
        <v>12086.248</v>
      </c>
      <c r="W25" s="1122">
        <v>880954.10600000003</v>
      </c>
      <c r="X25" s="1122">
        <v>71182.379000000001</v>
      </c>
      <c r="Y25" s="1122">
        <v>64753.62200000001</v>
      </c>
      <c r="Z25" s="1122">
        <v>6214.875</v>
      </c>
      <c r="AA25" s="1122">
        <v>213.88200000000001</v>
      </c>
      <c r="AC25" s="1116"/>
      <c r="AD25" s="1116"/>
      <c r="AE25" s="1116"/>
      <c r="AF25" s="1116"/>
      <c r="AG25" s="1116"/>
      <c r="AH25" s="1116"/>
      <c r="AI25" s="1116"/>
      <c r="AJ25" s="1116"/>
      <c r="AK25" s="1116"/>
    </row>
    <row r="26" spans="1:37" s="1114" customFormat="1" ht="15.75" customHeight="1">
      <c r="A26" s="1118">
        <v>2009</v>
      </c>
      <c r="B26" s="1122">
        <v>183551.52011399998</v>
      </c>
      <c r="C26" s="1122">
        <v>14733.80618</v>
      </c>
      <c r="D26" s="1122">
        <v>14834.723110000001</v>
      </c>
      <c r="E26" s="1122">
        <v>153982.99082399995</v>
      </c>
      <c r="F26" s="1122">
        <v>165115.70148599998</v>
      </c>
      <c r="G26" s="1122">
        <v>10607.88328</v>
      </c>
      <c r="H26" s="1122">
        <v>713.89811000000009</v>
      </c>
      <c r="I26" s="1122">
        <v>153793.92009599996</v>
      </c>
      <c r="J26" s="1122">
        <v>18435.818628000001</v>
      </c>
      <c r="K26" s="1122">
        <v>4125.9229000000005</v>
      </c>
      <c r="L26" s="1122">
        <v>14120.825000000001</v>
      </c>
      <c r="M26" s="1122">
        <v>189.070728</v>
      </c>
      <c r="N26" s="1109"/>
      <c r="O26" s="1118">
        <v>2009</v>
      </c>
      <c r="P26" s="1122">
        <v>916465.73800000001</v>
      </c>
      <c r="Q26" s="1122">
        <v>125516.66800000001</v>
      </c>
      <c r="R26" s="1122">
        <v>20103.865999999998</v>
      </c>
      <c r="S26" s="1122">
        <v>770845.20400000003</v>
      </c>
      <c r="T26" s="1122">
        <v>861166.29399999999</v>
      </c>
      <c r="U26" s="1122">
        <v>76959.434000000008</v>
      </c>
      <c r="V26" s="1122">
        <v>13552.005999999999</v>
      </c>
      <c r="W26" s="1122">
        <v>770654.85400000005</v>
      </c>
      <c r="X26" s="1122">
        <v>55299.443999999996</v>
      </c>
      <c r="Y26" s="1122">
        <v>48557.234000000004</v>
      </c>
      <c r="Z26" s="1122">
        <v>6551.86</v>
      </c>
      <c r="AA26" s="1122">
        <v>190.35</v>
      </c>
      <c r="AC26" s="1116"/>
      <c r="AD26" s="1116"/>
      <c r="AE26" s="1116"/>
      <c r="AF26" s="1116"/>
      <c r="AG26" s="1116"/>
      <c r="AH26" s="1116"/>
      <c r="AI26" s="1116"/>
      <c r="AJ26" s="1116"/>
      <c r="AK26" s="1116"/>
    </row>
    <row r="27" spans="1:37" s="89" customFormat="1" ht="15.75" customHeight="1">
      <c r="A27" s="99" t="s">
        <v>160</v>
      </c>
      <c r="B27" s="705"/>
      <c r="C27" s="705"/>
      <c r="D27" s="705"/>
      <c r="E27" s="705"/>
      <c r="F27" s="705"/>
      <c r="G27" s="705"/>
      <c r="H27" s="705"/>
      <c r="I27" s="705"/>
      <c r="J27" s="705"/>
      <c r="K27" s="705"/>
      <c r="L27" s="705"/>
      <c r="M27" s="705"/>
      <c r="N27" s="463"/>
      <c r="O27" s="99" t="s">
        <v>160</v>
      </c>
      <c r="P27" s="705"/>
      <c r="Q27" s="705"/>
      <c r="R27" s="705"/>
      <c r="S27" s="705"/>
      <c r="T27" s="705"/>
      <c r="U27" s="705"/>
      <c r="V27" s="705"/>
      <c r="W27" s="705"/>
      <c r="X27" s="705"/>
      <c r="Y27" s="705"/>
      <c r="Z27" s="705"/>
      <c r="AA27" s="705"/>
      <c r="AC27" s="720"/>
      <c r="AD27" s="720"/>
      <c r="AE27" s="720"/>
      <c r="AF27" s="720"/>
      <c r="AG27" s="720"/>
      <c r="AH27" s="720"/>
      <c r="AI27" s="720"/>
      <c r="AJ27" s="720"/>
      <c r="AK27" s="720"/>
    </row>
    <row r="28" spans="1:37" s="89" customFormat="1" ht="15.75" customHeight="1">
      <c r="A28" s="105" t="s">
        <v>573</v>
      </c>
      <c r="B28" s="705"/>
      <c r="C28" s="705"/>
      <c r="D28" s="705"/>
      <c r="E28" s="705"/>
      <c r="F28" s="705"/>
      <c r="G28" s="705"/>
      <c r="H28" s="705"/>
      <c r="I28" s="705"/>
      <c r="J28" s="705"/>
      <c r="K28" s="705"/>
      <c r="L28" s="705"/>
      <c r="M28" s="705"/>
      <c r="N28" s="463"/>
      <c r="O28" s="105" t="s">
        <v>573</v>
      </c>
      <c r="P28" s="705"/>
      <c r="Q28" s="705"/>
      <c r="R28" s="705"/>
      <c r="S28" s="705"/>
      <c r="T28" s="705"/>
      <c r="U28" s="705"/>
      <c r="V28" s="705"/>
      <c r="W28" s="705"/>
      <c r="X28" s="705"/>
      <c r="Y28" s="705"/>
      <c r="Z28" s="705"/>
      <c r="AA28" s="705"/>
      <c r="AC28" s="720"/>
      <c r="AD28" s="720"/>
      <c r="AE28" s="720"/>
      <c r="AF28" s="720"/>
      <c r="AG28" s="720"/>
      <c r="AH28" s="720"/>
      <c r="AI28" s="720"/>
      <c r="AJ28" s="720"/>
      <c r="AK28" s="720"/>
    </row>
    <row r="29" spans="1:37" s="89" customFormat="1" ht="15.75" customHeight="1">
      <c r="A29" s="105"/>
      <c r="B29" s="705"/>
      <c r="C29" s="705"/>
      <c r="D29" s="705"/>
      <c r="E29" s="705"/>
      <c r="F29" s="705"/>
      <c r="G29" s="705"/>
      <c r="H29" s="705"/>
      <c r="I29" s="705"/>
      <c r="J29" s="705"/>
      <c r="K29" s="705"/>
      <c r="L29" s="705"/>
      <c r="M29" s="705"/>
      <c r="N29" s="463"/>
      <c r="O29" s="908" t="s">
        <v>802</v>
      </c>
      <c r="P29" s="1122"/>
      <c r="Q29" s="1122"/>
      <c r="R29" s="1122"/>
      <c r="S29" s="1122"/>
      <c r="T29" s="1122"/>
      <c r="U29" s="1122"/>
      <c r="V29" s="705"/>
      <c r="W29" s="705"/>
      <c r="X29" s="705"/>
      <c r="Y29" s="705"/>
      <c r="Z29" s="705"/>
      <c r="AA29" s="705"/>
      <c r="AC29" s="720"/>
      <c r="AD29" s="720"/>
      <c r="AE29" s="720"/>
      <c r="AF29" s="720"/>
      <c r="AG29" s="720"/>
      <c r="AH29" s="720"/>
      <c r="AI29" s="720"/>
      <c r="AJ29" s="720"/>
      <c r="AK29" s="720"/>
    </row>
    <row r="30" spans="1:37" ht="15.75" customHeight="1">
      <c r="A30" s="413" t="s">
        <v>772</v>
      </c>
      <c r="B30" s="329"/>
      <c r="C30" s="329"/>
      <c r="D30" s="329"/>
      <c r="E30" s="329"/>
      <c r="F30" s="329"/>
      <c r="G30" s="329"/>
      <c r="H30" s="329"/>
      <c r="I30" s="329"/>
      <c r="J30" s="329"/>
      <c r="K30" s="329"/>
      <c r="L30" s="329"/>
      <c r="M30" s="329"/>
      <c r="N30" s="28"/>
      <c r="O30" s="413" t="s">
        <v>772</v>
      </c>
      <c r="P30" s="329"/>
      <c r="Q30" s="329"/>
      <c r="R30" s="329"/>
      <c r="S30" s="329"/>
      <c r="T30" s="329"/>
      <c r="U30" s="329"/>
      <c r="V30" s="329"/>
      <c r="W30" s="329"/>
      <c r="X30" s="329"/>
      <c r="Y30" s="329"/>
      <c r="Z30" s="329"/>
      <c r="AA30" s="329"/>
      <c r="AC30" s="1114"/>
      <c r="AD30" s="1114"/>
      <c r="AE30" s="1114"/>
      <c r="AF30" s="1114"/>
      <c r="AG30" s="1114"/>
      <c r="AH30" s="1114"/>
      <c r="AI30" s="1114"/>
      <c r="AJ30" s="1114"/>
      <c r="AK30" s="1114"/>
    </row>
    <row r="31" spans="1:37" ht="15.75" customHeight="1">
      <c r="A31" s="413"/>
      <c r="B31" s="329"/>
      <c r="C31" s="329"/>
      <c r="D31" s="329"/>
      <c r="E31" s="329"/>
      <c r="F31" s="329"/>
      <c r="G31" s="329"/>
      <c r="H31" s="329"/>
      <c r="I31" s="329"/>
      <c r="J31" s="329"/>
      <c r="K31" s="329"/>
      <c r="L31" s="329"/>
      <c r="M31" s="329"/>
      <c r="N31" s="28"/>
      <c r="O31" s="413"/>
      <c r="P31" s="329"/>
      <c r="Q31" s="329"/>
      <c r="R31" s="329"/>
      <c r="S31" s="329"/>
      <c r="T31" s="329"/>
      <c r="U31" s="329"/>
      <c r="V31" s="329"/>
      <c r="W31" s="329"/>
      <c r="X31" s="329"/>
      <c r="Y31" s="329"/>
      <c r="Z31" s="329"/>
      <c r="AA31" s="329"/>
      <c r="AC31" s="1114"/>
      <c r="AD31" s="1114"/>
      <c r="AE31" s="1114"/>
      <c r="AF31" s="1114"/>
      <c r="AG31" s="1114"/>
      <c r="AH31" s="1114"/>
      <c r="AI31" s="1114"/>
      <c r="AJ31" s="1114"/>
      <c r="AK31" s="1114"/>
    </row>
    <row r="32" spans="1:37" ht="15.75" customHeight="1">
      <c r="A32" s="345"/>
      <c r="B32" s="351"/>
      <c r="C32" s="320" t="s">
        <v>11</v>
      </c>
      <c r="D32" s="274"/>
      <c r="E32" s="274"/>
      <c r="F32" s="469"/>
      <c r="G32" s="470"/>
      <c r="H32" s="470"/>
      <c r="I32" s="470"/>
      <c r="J32" s="469"/>
      <c r="K32" s="470"/>
      <c r="L32" s="470"/>
      <c r="M32" s="470"/>
      <c r="N32" s="471"/>
      <c r="O32" s="345"/>
      <c r="P32" s="466"/>
      <c r="Q32" s="1511" t="s">
        <v>11</v>
      </c>
      <c r="R32" s="1512"/>
      <c r="S32" s="1512"/>
      <c r="T32" s="1512"/>
      <c r="U32" s="1512"/>
      <c r="V32" s="1512"/>
      <c r="W32" s="1512"/>
      <c r="X32" s="1512"/>
      <c r="Y32" s="1512"/>
      <c r="Z32" s="1512"/>
      <c r="AA32" s="1512"/>
      <c r="AC32" s="1114"/>
      <c r="AD32" s="1114"/>
      <c r="AE32" s="1114"/>
      <c r="AF32" s="1114"/>
      <c r="AG32" s="1114"/>
      <c r="AH32" s="1114"/>
      <c r="AI32" s="1114"/>
      <c r="AJ32" s="1114"/>
      <c r="AK32" s="1114"/>
    </row>
    <row r="33" spans="1:38" ht="15.75" customHeight="1">
      <c r="A33" s="346"/>
      <c r="B33" s="472"/>
      <c r="C33" s="330" t="s">
        <v>11</v>
      </c>
      <c r="D33" s="465"/>
      <c r="E33" s="465"/>
      <c r="F33" s="1557" t="s">
        <v>313</v>
      </c>
      <c r="G33" s="320" t="s">
        <v>11</v>
      </c>
      <c r="H33" s="467"/>
      <c r="I33" s="468"/>
      <c r="J33" s="1557" t="s">
        <v>808</v>
      </c>
      <c r="K33" s="320" t="s">
        <v>11</v>
      </c>
      <c r="L33" s="467"/>
      <c r="M33" s="467"/>
      <c r="N33" s="471"/>
      <c r="O33" s="346"/>
      <c r="P33" s="471"/>
      <c r="Q33" s="1511" t="s">
        <v>11</v>
      </c>
      <c r="R33" s="1512"/>
      <c r="S33" s="1512"/>
      <c r="T33" s="1557" t="s">
        <v>582</v>
      </c>
      <c r="U33" s="1512" t="s">
        <v>11</v>
      </c>
      <c r="V33" s="1512"/>
      <c r="W33" s="1512"/>
      <c r="X33" s="1557" t="s">
        <v>581</v>
      </c>
      <c r="Y33" s="1511" t="s">
        <v>11</v>
      </c>
      <c r="Z33" s="1512"/>
      <c r="AA33" s="1512"/>
      <c r="AC33" s="1114"/>
      <c r="AD33" s="1114"/>
      <c r="AE33" s="1114"/>
      <c r="AF33" s="1114"/>
      <c r="AG33" s="1114"/>
      <c r="AH33" s="1114"/>
      <c r="AI33" s="1114"/>
      <c r="AJ33" s="1114"/>
      <c r="AK33" s="1114"/>
    </row>
    <row r="34" spans="1:38" ht="52">
      <c r="A34" s="346"/>
      <c r="B34" s="264"/>
      <c r="C34" s="711" t="s">
        <v>281</v>
      </c>
      <c r="D34" s="713" t="s">
        <v>78</v>
      </c>
      <c r="E34" s="711" t="s">
        <v>467</v>
      </c>
      <c r="F34" s="1558"/>
      <c r="G34" s="712" t="s">
        <v>281</v>
      </c>
      <c r="H34" s="713" t="s">
        <v>78</v>
      </c>
      <c r="I34" s="711" t="s">
        <v>467</v>
      </c>
      <c r="J34" s="1558"/>
      <c r="K34" s="712" t="s">
        <v>281</v>
      </c>
      <c r="L34" s="713" t="s">
        <v>78</v>
      </c>
      <c r="M34" s="711" t="s">
        <v>467</v>
      </c>
      <c r="N34" s="471"/>
      <c r="O34" s="346"/>
      <c r="P34" s="331"/>
      <c r="Q34" s="711" t="s">
        <v>281</v>
      </c>
      <c r="R34" s="713" t="s">
        <v>78</v>
      </c>
      <c r="S34" s="711" t="s">
        <v>467</v>
      </c>
      <c r="T34" s="1558"/>
      <c r="U34" s="711" t="s">
        <v>281</v>
      </c>
      <c r="V34" s="713" t="s">
        <v>78</v>
      </c>
      <c r="W34" s="711" t="s">
        <v>467</v>
      </c>
      <c r="X34" s="1558"/>
      <c r="Y34" s="711" t="s">
        <v>281</v>
      </c>
      <c r="Z34" s="713" t="s">
        <v>78</v>
      </c>
      <c r="AA34" s="711" t="s">
        <v>467</v>
      </c>
      <c r="AC34" s="1114"/>
      <c r="AD34" s="1114"/>
      <c r="AE34" s="1114"/>
      <c r="AF34" s="1114"/>
      <c r="AG34" s="1114"/>
      <c r="AH34" s="1114"/>
      <c r="AI34" s="1114"/>
      <c r="AJ34" s="1114"/>
      <c r="AK34" s="1114"/>
    </row>
    <row r="35" spans="1:38" ht="15.5">
      <c r="A35" s="347"/>
      <c r="B35" s="320" t="s">
        <v>17</v>
      </c>
      <c r="C35" s="274"/>
      <c r="D35" s="465"/>
      <c r="E35" s="465"/>
      <c r="F35" s="465"/>
      <c r="G35" s="465"/>
      <c r="H35" s="465"/>
      <c r="I35" s="465"/>
      <c r="J35" s="465"/>
      <c r="K35" s="465"/>
      <c r="L35" s="465"/>
      <c r="M35" s="465"/>
      <c r="N35" s="471"/>
      <c r="O35" s="347"/>
      <c r="P35" s="1511" t="s">
        <v>17</v>
      </c>
      <c r="Q35" s="1512"/>
      <c r="R35" s="1512"/>
      <c r="S35" s="1512"/>
      <c r="T35" s="1512"/>
      <c r="U35" s="1512"/>
      <c r="V35" s="1512"/>
      <c r="W35" s="1512"/>
      <c r="X35" s="1512"/>
      <c r="Y35" s="1512"/>
      <c r="Z35" s="1512"/>
      <c r="AA35" s="1512"/>
      <c r="AC35" s="1114"/>
      <c r="AD35" s="1114"/>
      <c r="AE35" s="1114"/>
      <c r="AF35" s="1114"/>
      <c r="AG35" s="1114"/>
      <c r="AH35" s="1114"/>
      <c r="AI35" s="1114"/>
      <c r="AJ35" s="1114"/>
      <c r="AK35" s="1114"/>
    </row>
    <row r="36" spans="1:38" ht="15.75" customHeight="1">
      <c r="A36" s="1204">
        <v>2010</v>
      </c>
      <c r="B36" s="1004">
        <v>189461.88857527837</v>
      </c>
      <c r="C36" s="705">
        <v>18648.693444278364</v>
      </c>
      <c r="D36" s="705">
        <v>14578.2381</v>
      </c>
      <c r="E36" s="705">
        <v>156234.957031</v>
      </c>
      <c r="F36" s="705">
        <v>172623.90943527836</v>
      </c>
      <c r="G36" s="705">
        <v>16016.388454278365</v>
      </c>
      <c r="H36" s="705">
        <v>599.12919999999997</v>
      </c>
      <c r="I36" s="705">
        <v>156008.39178099998</v>
      </c>
      <c r="J36" s="705">
        <v>16837.979139999999</v>
      </c>
      <c r="K36" s="705">
        <v>2632.3049899999996</v>
      </c>
      <c r="L36" s="705">
        <v>13979.108900000001</v>
      </c>
      <c r="M36" s="705">
        <v>226.56524999999999</v>
      </c>
      <c r="N36" s="28"/>
      <c r="O36" s="1204">
        <v>2010</v>
      </c>
      <c r="P36" s="874">
        <v>872031.10999999987</v>
      </c>
      <c r="Q36" s="874">
        <v>114041.82199999999</v>
      </c>
      <c r="R36" s="874">
        <v>20812.989000000001</v>
      </c>
      <c r="S36" s="874">
        <v>737176.299</v>
      </c>
      <c r="T36" s="1122">
        <v>825613.49999999988</v>
      </c>
      <c r="U36" s="1122">
        <v>74623.974999999991</v>
      </c>
      <c r="V36" s="1122">
        <v>14041.754999999999</v>
      </c>
      <c r="W36" s="1122">
        <v>736947.77</v>
      </c>
      <c r="X36" s="1122">
        <v>46417.61</v>
      </c>
      <c r="Y36" s="1122">
        <v>39417.846999999994</v>
      </c>
      <c r="Z36" s="1122">
        <v>6771.2340000000004</v>
      </c>
      <c r="AA36" s="1122">
        <v>228.529</v>
      </c>
      <c r="AC36" s="1116"/>
      <c r="AD36" s="1116"/>
      <c r="AE36" s="1116"/>
      <c r="AF36" s="1116"/>
      <c r="AG36" s="1116"/>
      <c r="AH36" s="1116"/>
      <c r="AI36" s="1116"/>
      <c r="AJ36" s="1116"/>
      <c r="AK36" s="1116"/>
    </row>
    <row r="37" spans="1:38" ht="15.75" customHeight="1">
      <c r="A37" s="1118">
        <v>2011</v>
      </c>
      <c r="B37" s="705">
        <v>163188.48252096871</v>
      </c>
      <c r="C37" s="705">
        <v>11812.516041968722</v>
      </c>
      <c r="D37" s="705">
        <v>6860.2499799999996</v>
      </c>
      <c r="E37" s="705">
        <v>144515.716499</v>
      </c>
      <c r="F37" s="705">
        <v>154985.98696900188</v>
      </c>
      <c r="G37" s="705">
        <v>10126.357708001902</v>
      </c>
      <c r="H37" s="1417" t="s">
        <v>29</v>
      </c>
      <c r="I37" s="1417" t="s">
        <v>29</v>
      </c>
      <c r="J37" s="705">
        <v>8202.4955519668183</v>
      </c>
      <c r="K37" s="705">
        <v>1686.15833396682</v>
      </c>
      <c r="L37" s="1417" t="s">
        <v>29</v>
      </c>
      <c r="M37" s="1417" t="s">
        <v>29</v>
      </c>
      <c r="N37" s="28"/>
      <c r="O37" s="1118">
        <v>2011</v>
      </c>
      <c r="P37" s="874">
        <v>776962.94099999999</v>
      </c>
      <c r="Q37" s="874">
        <v>93910.851999999984</v>
      </c>
      <c r="R37" s="874">
        <v>16003.913</v>
      </c>
      <c r="S37" s="874">
        <v>667048.17599999998</v>
      </c>
      <c r="T37" s="1122">
        <v>733425.31099999999</v>
      </c>
      <c r="U37" s="1122">
        <v>55878.780999999995</v>
      </c>
      <c r="V37" s="1122">
        <v>10658.356</v>
      </c>
      <c r="W37" s="1122">
        <v>666888.174</v>
      </c>
      <c r="X37" s="1122">
        <v>43537.630000000005</v>
      </c>
      <c r="Y37" s="1122">
        <v>38032.070999999996</v>
      </c>
      <c r="Z37" s="1122">
        <v>5345.5570000000007</v>
      </c>
      <c r="AA37" s="1122">
        <v>160.00200000000001</v>
      </c>
      <c r="AC37" s="1116"/>
      <c r="AD37" s="1116"/>
      <c r="AE37" s="1116"/>
      <c r="AF37" s="1116"/>
      <c r="AG37" s="1116"/>
      <c r="AH37" s="1116"/>
      <c r="AI37" s="1116"/>
      <c r="AJ37" s="1116"/>
      <c r="AK37" s="1116"/>
    </row>
    <row r="38" spans="1:38" ht="15.75" customHeight="1">
      <c r="A38" s="1118">
        <v>2012</v>
      </c>
      <c r="B38" s="705">
        <v>167786.09814346099</v>
      </c>
      <c r="C38" s="705">
        <v>10380.018913727719</v>
      </c>
      <c r="D38" s="705">
        <v>12694.770989999999</v>
      </c>
      <c r="E38" s="705">
        <v>144711.30823973325</v>
      </c>
      <c r="F38" s="725">
        <v>154402.51651346099</v>
      </c>
      <c r="G38" s="725">
        <v>9030.358213727719</v>
      </c>
      <c r="H38" s="1417" t="s">
        <v>29</v>
      </c>
      <c r="I38" s="1417" t="s">
        <v>29</v>
      </c>
      <c r="J38" s="725">
        <v>13383.581630000001</v>
      </c>
      <c r="K38" s="725">
        <v>1349.6607000000001</v>
      </c>
      <c r="L38" s="1417" t="s">
        <v>29</v>
      </c>
      <c r="M38" s="1417" t="s">
        <v>29</v>
      </c>
      <c r="N38" s="28"/>
      <c r="O38" s="1118">
        <v>2012</v>
      </c>
      <c r="P38" s="874">
        <v>800985.01</v>
      </c>
      <c r="Q38" s="874">
        <v>80045.973999999987</v>
      </c>
      <c r="R38" s="874">
        <v>17161.862000000001</v>
      </c>
      <c r="S38" s="874">
        <v>703777.17400000012</v>
      </c>
      <c r="T38" s="1122">
        <v>765985.88100000005</v>
      </c>
      <c r="U38" s="1122">
        <v>50505.026999999995</v>
      </c>
      <c r="V38" s="1122">
        <v>11858.257</v>
      </c>
      <c r="W38" s="1122">
        <v>703622.59700000007</v>
      </c>
      <c r="X38" s="1122">
        <v>34999.129000000001</v>
      </c>
      <c r="Y38" s="1122">
        <v>29540.947</v>
      </c>
      <c r="Z38" s="1122">
        <v>5303.6049999999996</v>
      </c>
      <c r="AA38" s="1122">
        <v>154.577</v>
      </c>
      <c r="AC38" s="1116"/>
      <c r="AD38" s="1116"/>
      <c r="AE38" s="1116"/>
      <c r="AF38" s="1116"/>
      <c r="AG38" s="1116"/>
      <c r="AH38" s="1116"/>
      <c r="AI38" s="1116"/>
      <c r="AJ38" s="1116"/>
      <c r="AK38" s="1116"/>
    </row>
    <row r="39" spans="1:38" s="723" customFormat="1" ht="15.75" customHeight="1">
      <c r="A39" s="1118">
        <v>2013</v>
      </c>
      <c r="B39" s="1122">
        <v>178838.073286272</v>
      </c>
      <c r="C39" s="1122">
        <v>8846.9088998184616</v>
      </c>
      <c r="D39" s="1122">
        <v>11480.609920000001</v>
      </c>
      <c r="E39" s="1122">
        <v>158510.55446645358</v>
      </c>
      <c r="F39" s="1122">
        <v>167005.77727627201</v>
      </c>
      <c r="G39" s="1122">
        <v>7920.5297898184617</v>
      </c>
      <c r="H39" s="1417" t="s">
        <v>29</v>
      </c>
      <c r="I39" s="1417" t="s">
        <v>29</v>
      </c>
      <c r="J39" s="1122">
        <v>11832.29601</v>
      </c>
      <c r="K39" s="1122">
        <v>926.37911000000008</v>
      </c>
      <c r="L39" s="1417" t="s">
        <v>29</v>
      </c>
      <c r="M39" s="1417" t="s">
        <v>29</v>
      </c>
      <c r="N39" s="28"/>
      <c r="O39" s="1118">
        <v>2013</v>
      </c>
      <c r="P39" s="874">
        <v>843192.09899999993</v>
      </c>
      <c r="Q39" s="874">
        <v>69861.524999999994</v>
      </c>
      <c r="R39" s="874">
        <v>16861.893</v>
      </c>
      <c r="S39" s="874">
        <v>756468.68099999998</v>
      </c>
      <c r="T39" s="1122">
        <v>814001.27299999993</v>
      </c>
      <c r="U39" s="1122">
        <v>45935.61</v>
      </c>
      <c r="V39" s="1122">
        <v>11678.671</v>
      </c>
      <c r="W39" s="1122">
        <v>756386.99199999997</v>
      </c>
      <c r="X39" s="1122">
        <v>29190.825999999997</v>
      </c>
      <c r="Y39" s="1122">
        <v>23925.914999999997</v>
      </c>
      <c r="Z39" s="1122">
        <v>5183.2219999999998</v>
      </c>
      <c r="AA39" s="1122">
        <v>81.688999999999993</v>
      </c>
      <c r="AC39" s="1116"/>
      <c r="AD39" s="1116"/>
      <c r="AE39" s="1116"/>
      <c r="AF39" s="1116"/>
      <c r="AG39" s="1116"/>
      <c r="AH39" s="1116"/>
      <c r="AI39" s="1116"/>
      <c r="AJ39" s="1116"/>
      <c r="AK39" s="1116"/>
    </row>
    <row r="40" spans="1:38" s="723" customFormat="1" ht="15.75" customHeight="1">
      <c r="A40" s="1118">
        <v>2014</v>
      </c>
      <c r="B40" s="1122">
        <v>150055.68992713242</v>
      </c>
      <c r="C40" s="1122">
        <v>7507.8878000000004</v>
      </c>
      <c r="D40" s="1122">
        <v>4531.69679</v>
      </c>
      <c r="E40" s="1122">
        <v>138016.10533713244</v>
      </c>
      <c r="F40" s="1122">
        <v>144805.65286713242</v>
      </c>
      <c r="G40" s="1122">
        <v>6313.3747199999998</v>
      </c>
      <c r="H40" s="1417" t="s">
        <v>29</v>
      </c>
      <c r="I40" s="1417" t="s">
        <v>29</v>
      </c>
      <c r="J40" s="1122">
        <v>5250.0370599999997</v>
      </c>
      <c r="K40" s="1122">
        <v>1194.5130800000002</v>
      </c>
      <c r="L40" s="1417" t="s">
        <v>29</v>
      </c>
      <c r="M40" s="1417" t="s">
        <v>29</v>
      </c>
      <c r="N40" s="28"/>
      <c r="O40" s="1118">
        <v>2014</v>
      </c>
      <c r="P40" s="874">
        <v>735597.90899999999</v>
      </c>
      <c r="Q40" s="874">
        <v>55996.755000000005</v>
      </c>
      <c r="R40" s="874">
        <v>14594.612999999999</v>
      </c>
      <c r="S40" s="874">
        <v>665006.54099999997</v>
      </c>
      <c r="T40" s="1122">
        <v>709324.92299999995</v>
      </c>
      <c r="U40" s="1122">
        <v>34058.22</v>
      </c>
      <c r="V40" s="1122">
        <v>10260.162</v>
      </c>
      <c r="W40" s="1122">
        <v>665006.54099999997</v>
      </c>
      <c r="X40" s="1122">
        <v>26272.985999999997</v>
      </c>
      <c r="Y40" s="1122">
        <v>21938.535</v>
      </c>
      <c r="Z40" s="1122">
        <v>4334.4509999999991</v>
      </c>
      <c r="AA40" s="1122">
        <v>0</v>
      </c>
      <c r="AC40" s="1116"/>
      <c r="AD40" s="1116"/>
      <c r="AE40" s="1116"/>
      <c r="AF40" s="1116"/>
      <c r="AG40" s="1116"/>
      <c r="AH40" s="1116"/>
      <c r="AI40" s="1116"/>
      <c r="AJ40" s="1116"/>
      <c r="AK40" s="1116"/>
    </row>
    <row r="41" spans="1:38" s="723" customFormat="1" ht="15.75" customHeight="1">
      <c r="A41" s="1118">
        <v>2015</v>
      </c>
      <c r="B41" s="1122">
        <v>143868.13573394518</v>
      </c>
      <c r="C41" s="1122">
        <v>7703.8771300000008</v>
      </c>
      <c r="D41" s="1122">
        <v>5101.5544399999999</v>
      </c>
      <c r="E41" s="1122">
        <v>131062.70416394516</v>
      </c>
      <c r="F41" s="1122">
        <v>138108.00276394517</v>
      </c>
      <c r="G41" s="1417" t="s">
        <v>29</v>
      </c>
      <c r="H41" s="1417" t="s">
        <v>29</v>
      </c>
      <c r="I41" s="1122">
        <v>131062.70416394516</v>
      </c>
      <c r="J41" s="1122">
        <v>5760.1329699999987</v>
      </c>
      <c r="K41" s="1417" t="s">
        <v>29</v>
      </c>
      <c r="L41" s="1417" t="s">
        <v>29</v>
      </c>
      <c r="M41" s="1122">
        <v>0</v>
      </c>
      <c r="N41" s="28"/>
      <c r="O41" s="1118">
        <v>2015</v>
      </c>
      <c r="P41" s="874">
        <v>723010.20500000007</v>
      </c>
      <c r="Q41" s="874">
        <v>53680.720000000008</v>
      </c>
      <c r="R41" s="874">
        <v>14806.555</v>
      </c>
      <c r="S41" s="874">
        <v>654522.93000000005</v>
      </c>
      <c r="T41" s="1122">
        <v>697993.31400000001</v>
      </c>
      <c r="U41" s="1122">
        <v>32943.178000000007</v>
      </c>
      <c r="V41" s="1122">
        <v>10527.206</v>
      </c>
      <c r="W41" s="1122">
        <v>654522.93000000005</v>
      </c>
      <c r="X41" s="1122">
        <v>25016.891000000003</v>
      </c>
      <c r="Y41" s="1122">
        <v>20737.542000000001</v>
      </c>
      <c r="Z41" s="1122">
        <v>4279.3490000000002</v>
      </c>
      <c r="AA41" s="1122">
        <v>0</v>
      </c>
      <c r="AC41" s="1116"/>
      <c r="AD41" s="1116"/>
      <c r="AE41" s="1116"/>
      <c r="AF41" s="1116"/>
      <c r="AG41" s="1116"/>
      <c r="AH41" s="1116"/>
      <c r="AI41" s="1116"/>
      <c r="AJ41" s="1116"/>
      <c r="AK41" s="1116"/>
    </row>
    <row r="42" spans="1:38" s="781" customFormat="1" ht="15.75" customHeight="1">
      <c r="A42" s="1118">
        <v>2016</v>
      </c>
      <c r="B42" s="1122">
        <v>137165.14845641193</v>
      </c>
      <c r="C42" s="1122">
        <v>8105.6176500000001</v>
      </c>
      <c r="D42" s="1122">
        <v>1710.2828100000002</v>
      </c>
      <c r="E42" s="1122">
        <v>127349.24799641193</v>
      </c>
      <c r="F42" s="1122">
        <v>135035.96614641193</v>
      </c>
      <c r="G42" s="1417" t="s">
        <v>29</v>
      </c>
      <c r="H42" s="1417" t="s">
        <v>29</v>
      </c>
      <c r="I42" s="1122">
        <v>127349.24799641193</v>
      </c>
      <c r="J42" s="1122">
        <v>2129.1823100000001</v>
      </c>
      <c r="K42" s="1417" t="s">
        <v>29</v>
      </c>
      <c r="L42" s="1417" t="s">
        <v>29</v>
      </c>
      <c r="M42" s="1122">
        <v>0</v>
      </c>
      <c r="N42" s="782"/>
      <c r="O42" s="1118">
        <v>2016</v>
      </c>
      <c r="P42" s="874">
        <v>630180.84100000001</v>
      </c>
      <c r="Q42" s="874">
        <v>49844.544999999998</v>
      </c>
      <c r="R42" s="874">
        <v>15672.297</v>
      </c>
      <c r="S42" s="874">
        <v>564663.99899999995</v>
      </c>
      <c r="T42" s="1122">
        <v>607003.95499999996</v>
      </c>
      <c r="U42" s="1122">
        <v>31029.973999999998</v>
      </c>
      <c r="V42" s="1122">
        <v>11309.982</v>
      </c>
      <c r="W42" s="1122">
        <v>564663.99899999995</v>
      </c>
      <c r="X42" s="1122">
        <v>23176.885999999999</v>
      </c>
      <c r="Y42" s="1122">
        <v>18814.570999999996</v>
      </c>
      <c r="Z42" s="1122">
        <v>4362.3150000000005</v>
      </c>
      <c r="AA42" s="1122">
        <v>0</v>
      </c>
      <c r="AC42" s="1116"/>
      <c r="AD42" s="1116"/>
      <c r="AE42" s="1116"/>
      <c r="AF42" s="1116"/>
      <c r="AG42" s="1116"/>
      <c r="AH42" s="1116"/>
      <c r="AI42" s="1116"/>
      <c r="AJ42" s="1116"/>
      <c r="AK42" s="1116"/>
    </row>
    <row r="43" spans="1:38" s="872" customFormat="1" ht="15.75" customHeight="1">
      <c r="A43" s="1118">
        <v>2017</v>
      </c>
      <c r="B43" s="1122">
        <v>137203.54164244747</v>
      </c>
      <c r="C43" s="1122">
        <v>7598.2745000000004</v>
      </c>
      <c r="D43" s="1122">
        <v>924.03353000000004</v>
      </c>
      <c r="E43" s="1122">
        <v>128681.23361244748</v>
      </c>
      <c r="F43" s="1122">
        <v>135590.22436244748</v>
      </c>
      <c r="G43" s="1417" t="s">
        <v>29</v>
      </c>
      <c r="H43" s="1417" t="s">
        <v>29</v>
      </c>
      <c r="I43" s="1122">
        <v>128681.23361244748</v>
      </c>
      <c r="J43" s="1122">
        <v>1613.3172800000002</v>
      </c>
      <c r="K43" s="1417" t="s">
        <v>29</v>
      </c>
      <c r="L43" s="1417" t="s">
        <v>29</v>
      </c>
      <c r="M43" s="1122">
        <v>0</v>
      </c>
      <c r="N43" s="873"/>
      <c r="O43" s="1118">
        <v>2017</v>
      </c>
      <c r="P43" s="950">
        <v>640034.549</v>
      </c>
      <c r="Q43" s="950">
        <v>47872.985000000001</v>
      </c>
      <c r="R43" s="950">
        <v>14191.962000000001</v>
      </c>
      <c r="S43" s="950">
        <v>577969.60200000007</v>
      </c>
      <c r="T43" s="1122">
        <v>618410.924</v>
      </c>
      <c r="U43" s="1122">
        <v>30110.550000000003</v>
      </c>
      <c r="V43" s="1122">
        <v>10330.772000000001</v>
      </c>
      <c r="W43" s="1122">
        <v>577969.60200000007</v>
      </c>
      <c r="X43" s="1122">
        <v>21623.624999999993</v>
      </c>
      <c r="Y43" s="1122">
        <v>17762.434999999998</v>
      </c>
      <c r="Z43" s="1122">
        <v>3861.19</v>
      </c>
      <c r="AA43" s="1122">
        <v>0</v>
      </c>
      <c r="AC43" s="1116"/>
      <c r="AD43" s="1116"/>
      <c r="AE43" s="1116"/>
      <c r="AF43" s="1116"/>
      <c r="AG43" s="1116"/>
      <c r="AH43" s="1116"/>
      <c r="AI43" s="1116"/>
      <c r="AJ43" s="1116"/>
      <c r="AK43" s="1116"/>
      <c r="AL43" s="1114"/>
    </row>
    <row r="44" spans="1:38" s="948" customFormat="1" ht="15.75" customHeight="1">
      <c r="A44" s="1118">
        <v>2018</v>
      </c>
      <c r="B44" s="1004">
        <v>125261.87546810086</v>
      </c>
      <c r="C44" s="1004">
        <v>7318.7250000000004</v>
      </c>
      <c r="D44" s="1004">
        <v>753.24699999999996</v>
      </c>
      <c r="E44" s="1122">
        <v>117189.90346810085</v>
      </c>
      <c r="F44" s="1004">
        <v>123671.93618810448</v>
      </c>
      <c r="G44" s="1417" t="s">
        <v>29</v>
      </c>
      <c r="H44" s="1417" t="s">
        <v>29</v>
      </c>
      <c r="I44" s="1122">
        <v>117166.23818810447</v>
      </c>
      <c r="J44" s="1004">
        <v>1589.93927999638</v>
      </c>
      <c r="K44" s="1417" t="s">
        <v>29</v>
      </c>
      <c r="L44" s="1417" t="s">
        <v>29</v>
      </c>
      <c r="M44" s="1004">
        <v>23.665279996380093</v>
      </c>
      <c r="N44" s="949"/>
      <c r="O44" s="1118">
        <v>2018</v>
      </c>
      <c r="P44" s="1004">
        <v>568449.18599999987</v>
      </c>
      <c r="Q44" s="1004">
        <v>44868.476000000002</v>
      </c>
      <c r="R44" s="1004">
        <v>11320.079</v>
      </c>
      <c r="S44" s="1004">
        <v>512260.63099999999</v>
      </c>
      <c r="T44" s="1122">
        <v>548706.10599999991</v>
      </c>
      <c r="U44" s="1122">
        <v>28077.743000000002</v>
      </c>
      <c r="V44" s="1122">
        <v>8372.0540000000001</v>
      </c>
      <c r="W44" s="1122">
        <v>512256.30900000001</v>
      </c>
      <c r="X44" s="1122">
        <v>19743.079999999994</v>
      </c>
      <c r="Y44" s="1122">
        <v>16790.733</v>
      </c>
      <c r="Z44" s="1122">
        <v>2948.0250000000001</v>
      </c>
      <c r="AA44" s="1122">
        <v>4.3220000000000001</v>
      </c>
      <c r="AC44" s="1116"/>
      <c r="AD44" s="1116"/>
      <c r="AE44" s="1116"/>
      <c r="AF44" s="1116"/>
      <c r="AG44" s="1116"/>
      <c r="AH44" s="1116"/>
      <c r="AI44" s="1116"/>
      <c r="AJ44" s="1116"/>
      <c r="AK44" s="1116"/>
      <c r="AL44" s="1114"/>
    </row>
    <row r="45" spans="1:38" s="1108" customFormat="1" ht="15.75" customHeight="1">
      <c r="A45" s="1118">
        <v>2019</v>
      </c>
      <c r="B45" s="1110">
        <v>156790.06575159999</v>
      </c>
      <c r="C45" s="1110">
        <v>6836.2482499999996</v>
      </c>
      <c r="D45" s="1110">
        <v>1014.2150000000001</v>
      </c>
      <c r="E45" s="1110">
        <v>148939.60250159999</v>
      </c>
      <c r="F45" s="1110">
        <v>154994.78333760001</v>
      </c>
      <c r="G45" s="1417" t="s">
        <v>29</v>
      </c>
      <c r="H45" s="1417" t="s">
        <v>29</v>
      </c>
      <c r="I45" s="1110">
        <v>148901.3573376</v>
      </c>
      <c r="J45" s="1110">
        <v>1795.282414</v>
      </c>
      <c r="K45" s="1417" t="s">
        <v>29</v>
      </c>
      <c r="L45" s="1417" t="s">
        <v>29</v>
      </c>
      <c r="M45" s="1110">
        <v>38.245164000000003</v>
      </c>
      <c r="N45" s="1109"/>
      <c r="O45" s="1118">
        <v>2019</v>
      </c>
      <c r="P45" s="1110">
        <v>643003.45600000001</v>
      </c>
      <c r="Q45" s="1110">
        <v>42066.895000000004</v>
      </c>
      <c r="R45" s="1110">
        <v>10868.012999999999</v>
      </c>
      <c r="S45" s="1110">
        <v>590068.54799999995</v>
      </c>
      <c r="T45" s="1122">
        <v>624898.826</v>
      </c>
      <c r="U45" s="1122">
        <v>26419.576000000001</v>
      </c>
      <c r="V45" s="1122">
        <v>8410.7019999999993</v>
      </c>
      <c r="W45" s="1122">
        <v>590068.54799999995</v>
      </c>
      <c r="X45" s="1122">
        <v>18104.630000000005</v>
      </c>
      <c r="Y45" s="1122">
        <v>15647.319000000001</v>
      </c>
      <c r="Z45" s="1122">
        <v>2457.3110000000001</v>
      </c>
      <c r="AA45" s="1122">
        <v>0</v>
      </c>
      <c r="AC45" s="1116"/>
      <c r="AD45" s="1116"/>
      <c r="AE45" s="1116"/>
      <c r="AF45" s="1116"/>
      <c r="AG45" s="1116"/>
      <c r="AH45" s="1116"/>
      <c r="AI45" s="1116"/>
      <c r="AJ45" s="1116"/>
      <c r="AK45" s="1116"/>
      <c r="AL45" s="1114"/>
    </row>
    <row r="46" spans="1:38" s="1114" customFormat="1" ht="15.75" customHeight="1">
      <c r="A46" s="1118">
        <v>2020</v>
      </c>
      <c r="B46" s="1122">
        <v>168275.37941600001</v>
      </c>
      <c r="C46" s="1122">
        <v>6420.3760000000011</v>
      </c>
      <c r="D46" s="1122">
        <v>803.64699999999993</v>
      </c>
      <c r="E46" s="1122">
        <v>161051.356416</v>
      </c>
      <c r="F46" s="1122">
        <v>167192.56141600001</v>
      </c>
      <c r="G46" s="1417" t="s">
        <v>29</v>
      </c>
      <c r="H46" s="1417" t="s">
        <v>29</v>
      </c>
      <c r="I46" s="1122">
        <v>161051.356416</v>
      </c>
      <c r="J46" s="1122">
        <v>1082.818</v>
      </c>
      <c r="K46" s="1417" t="s">
        <v>29</v>
      </c>
      <c r="L46" s="1417" t="s">
        <v>29</v>
      </c>
      <c r="M46" s="1122">
        <v>0</v>
      </c>
      <c r="N46" s="1109"/>
      <c r="O46" s="1118">
        <v>2020</v>
      </c>
      <c r="P46" s="1122">
        <v>687260.08299999987</v>
      </c>
      <c r="Q46" s="1122">
        <v>50298.177000000003</v>
      </c>
      <c r="R46" s="1122">
        <v>10750.511</v>
      </c>
      <c r="S46" s="1122">
        <v>626211.39500000002</v>
      </c>
      <c r="T46" s="1122">
        <v>660712.9169999999</v>
      </c>
      <c r="U46" s="1122">
        <v>25561.279999999999</v>
      </c>
      <c r="V46" s="1122">
        <v>8940.2420000000002</v>
      </c>
      <c r="W46" s="1122">
        <v>626211.39500000002</v>
      </c>
      <c r="X46" s="1122">
        <v>26547.166000000001</v>
      </c>
      <c r="Y46" s="1122">
        <v>24736.897000000004</v>
      </c>
      <c r="Z46" s="1122">
        <v>1810.269</v>
      </c>
      <c r="AA46" s="1122">
        <v>0</v>
      </c>
      <c r="AC46" s="1116"/>
      <c r="AD46" s="1116"/>
      <c r="AE46" s="1116"/>
      <c r="AF46" s="1116"/>
      <c r="AG46" s="1116"/>
      <c r="AH46" s="1116"/>
      <c r="AI46" s="1116"/>
      <c r="AJ46" s="1116"/>
      <c r="AK46" s="1116"/>
    </row>
    <row r="47" spans="1:38" s="1114" customFormat="1" ht="15.75" customHeight="1">
      <c r="A47" s="1118">
        <v>2021</v>
      </c>
      <c r="B47" s="1122">
        <v>112332.36631390003</v>
      </c>
      <c r="C47" s="1122">
        <v>6104.843366699999</v>
      </c>
      <c r="D47" s="1122">
        <v>1341.202</v>
      </c>
      <c r="E47" s="1122">
        <v>104886.32094720002</v>
      </c>
      <c r="F47" s="1122">
        <v>111388.07594720002</v>
      </c>
      <c r="G47" s="1417" t="s">
        <v>29</v>
      </c>
      <c r="H47" s="1417" t="s">
        <v>29</v>
      </c>
      <c r="I47" s="1122">
        <v>104886.32094720002</v>
      </c>
      <c r="J47" s="1122">
        <v>944.29036670000005</v>
      </c>
      <c r="K47" s="1417" t="s">
        <v>29</v>
      </c>
      <c r="L47" s="1417" t="s">
        <v>29</v>
      </c>
      <c r="M47" s="1122">
        <v>0</v>
      </c>
      <c r="N47" s="1109"/>
      <c r="O47" s="1118">
        <v>2021</v>
      </c>
      <c r="P47" s="1122">
        <v>503028.47200000001</v>
      </c>
      <c r="Q47" s="1122">
        <v>40328.001999999993</v>
      </c>
      <c r="R47" s="1122">
        <v>14130.071999999998</v>
      </c>
      <c r="S47" s="1122">
        <v>448570.39799999999</v>
      </c>
      <c r="T47" s="1122">
        <v>487115.603</v>
      </c>
      <c r="U47" s="1122">
        <v>26716.926999999996</v>
      </c>
      <c r="V47" s="1122">
        <v>11828.277999999998</v>
      </c>
      <c r="W47" s="1122">
        <v>448570.39799999999</v>
      </c>
      <c r="X47" s="1122">
        <v>15912.868999999993</v>
      </c>
      <c r="Y47" s="1122">
        <v>13611.074999999997</v>
      </c>
      <c r="Z47" s="1122">
        <v>2301.7939999999999</v>
      </c>
      <c r="AA47" s="1122">
        <v>0</v>
      </c>
      <c r="AC47" s="1116"/>
      <c r="AD47" s="1116"/>
      <c r="AE47" s="1116"/>
      <c r="AF47" s="1116"/>
      <c r="AG47" s="1116"/>
      <c r="AH47" s="1116"/>
      <c r="AI47" s="1116"/>
      <c r="AJ47" s="1116"/>
      <c r="AK47" s="1116"/>
    </row>
    <row r="48" spans="1:38" s="1114" customFormat="1" ht="15.75" customHeight="1">
      <c r="A48" s="1118">
        <v>2022</v>
      </c>
      <c r="B48" s="1122">
        <v>124889.570464</v>
      </c>
      <c r="C48" s="1122">
        <v>9434.3149999999987</v>
      </c>
      <c r="D48" s="1122">
        <v>2768.7510000000002</v>
      </c>
      <c r="E48" s="1122">
        <v>112686.50446400001</v>
      </c>
      <c r="F48" s="1122">
        <v>123579.47963080001</v>
      </c>
      <c r="G48" s="1417" t="s">
        <v>29</v>
      </c>
      <c r="H48" s="1417" t="s">
        <v>29</v>
      </c>
      <c r="I48" s="1122">
        <v>112683.58363080001</v>
      </c>
      <c r="J48" s="1122">
        <v>1310.0908331999999</v>
      </c>
      <c r="K48" s="1417" t="s">
        <v>29</v>
      </c>
      <c r="L48" s="1417" t="s">
        <v>29</v>
      </c>
      <c r="M48" s="1122">
        <v>2.9208332000000725</v>
      </c>
      <c r="N48" s="1109"/>
      <c r="O48" s="1118">
        <v>2022</v>
      </c>
      <c r="P48" s="1122">
        <v>534222.16</v>
      </c>
      <c r="Q48" s="1122">
        <v>54980.130000000005</v>
      </c>
      <c r="R48" s="1122">
        <v>21090.775000000001</v>
      </c>
      <c r="S48" s="1122">
        <v>458151.255</v>
      </c>
      <c r="T48" s="1122">
        <v>516242.63799999998</v>
      </c>
      <c r="U48" s="1122">
        <v>39372.166000000005</v>
      </c>
      <c r="V48" s="1122">
        <v>18719.217000000001</v>
      </c>
      <c r="W48" s="1122">
        <v>458151.255</v>
      </c>
      <c r="X48" s="1122">
        <v>17979.522000000004</v>
      </c>
      <c r="Y48" s="1122">
        <v>15607.964</v>
      </c>
      <c r="Z48" s="1122">
        <v>2371.558</v>
      </c>
      <c r="AA48" s="1122">
        <v>0</v>
      </c>
      <c r="AC48" s="1116"/>
      <c r="AD48" s="1116"/>
      <c r="AE48" s="1116"/>
      <c r="AF48" s="1116"/>
      <c r="AG48" s="1116"/>
      <c r="AH48" s="1116"/>
      <c r="AI48" s="1116"/>
      <c r="AJ48" s="1116"/>
      <c r="AK48" s="1116"/>
    </row>
    <row r="49" spans="1:36" ht="15.75" customHeight="1">
      <c r="A49" s="99" t="s">
        <v>160</v>
      </c>
      <c r="O49" s="99" t="s">
        <v>160</v>
      </c>
      <c r="AC49" s="727"/>
      <c r="AD49" s="727"/>
      <c r="AE49" s="727"/>
      <c r="AF49" s="727"/>
      <c r="AG49" s="727"/>
      <c r="AH49" s="727"/>
      <c r="AI49" s="727"/>
      <c r="AJ49" s="727"/>
    </row>
    <row r="50" spans="1:36" ht="15.75" customHeight="1">
      <c r="A50" s="105" t="s">
        <v>573</v>
      </c>
      <c r="O50" s="105" t="s">
        <v>573</v>
      </c>
    </row>
    <row r="51" spans="1:36" ht="15.75" customHeight="1">
      <c r="O51" s="908" t="s">
        <v>803</v>
      </c>
      <c r="P51" s="1114"/>
      <c r="Q51" s="1114"/>
      <c r="R51" s="1114"/>
      <c r="S51" s="1114"/>
      <c r="T51" s="1114"/>
      <c r="U51" s="1114"/>
    </row>
    <row r="53" spans="1:36" ht="15.75" customHeight="1">
      <c r="A53" s="1114"/>
      <c r="B53" s="1116"/>
      <c r="C53" s="1114"/>
      <c r="D53" s="1114"/>
      <c r="E53" s="1114"/>
      <c r="F53" s="1116"/>
      <c r="G53" s="1116"/>
      <c r="H53" s="1116"/>
      <c r="I53" s="1116"/>
      <c r="J53" s="1116"/>
      <c r="K53" s="1116"/>
      <c r="L53" s="1116"/>
      <c r="M53" s="1116"/>
    </row>
    <row r="54" spans="1:36" ht="15.75" customHeight="1">
      <c r="I54" s="1007"/>
      <c r="Q54" s="1008"/>
    </row>
    <row r="61" spans="1:36" ht="15" customHeight="1"/>
  </sheetData>
  <mergeCells count="18">
    <mergeCell ref="P35:AA35"/>
    <mergeCell ref="Q32:AA32"/>
    <mergeCell ref="F33:F34"/>
    <mergeCell ref="J33:J34"/>
    <mergeCell ref="Q33:S33"/>
    <mergeCell ref="T33:T34"/>
    <mergeCell ref="U33:W33"/>
    <mergeCell ref="X33:X34"/>
    <mergeCell ref="Y33:AA33"/>
    <mergeCell ref="Q3:AA3"/>
    <mergeCell ref="P6:AA6"/>
    <mergeCell ref="F4:F5"/>
    <mergeCell ref="J4:J5"/>
    <mergeCell ref="T4:T5"/>
    <mergeCell ref="X4:X5"/>
    <mergeCell ref="Q4:S4"/>
    <mergeCell ref="U4:W4"/>
    <mergeCell ref="Y4:AA4"/>
  </mergeCells>
  <conditionalFormatting sqref="A27:A29">
    <cfRule type="cellIs" dxfId="46" priority="63" stopIfTrue="1" operator="equal">
      <formula>0</formula>
    </cfRule>
  </conditionalFormatting>
  <conditionalFormatting sqref="A30">
    <cfRule type="cellIs" dxfId="45" priority="71" stopIfTrue="1" operator="equal">
      <formula>0</formula>
    </cfRule>
  </conditionalFormatting>
  <conditionalFormatting sqref="A49:A50">
    <cfRule type="cellIs" dxfId="44" priority="67" stopIfTrue="1" operator="equal">
      <formula>0</formula>
    </cfRule>
  </conditionalFormatting>
  <conditionalFormatting sqref="A11:B26">
    <cfRule type="cellIs" dxfId="43" priority="29" stopIfTrue="1" operator="equal">
      <formula>0</formula>
    </cfRule>
  </conditionalFormatting>
  <conditionalFormatting sqref="A1:GW2 A3:Q4 AB3:GW4 T4:U4 X4:Y4 A5:S5 U5:W5 Y5:GW5 A6:P6 AB6:GW6 A7:Q10 A36:S36 A37:A48 B49:N50 P49:GW51 A51:N51">
    <cfRule type="cellIs" dxfId="42" priority="79" stopIfTrue="1" operator="equal">
      <formula>0</formula>
    </cfRule>
  </conditionalFormatting>
  <conditionalFormatting sqref="A52:GW1022">
    <cfRule type="cellIs" dxfId="41" priority="17" stopIfTrue="1" operator="equal">
      <formula>0</formula>
    </cfRule>
  </conditionalFormatting>
  <conditionalFormatting sqref="B38:E42 B43:J48">
    <cfRule type="cellIs" dxfId="40" priority="21" stopIfTrue="1" operator="equal">
      <formula>0</formula>
    </cfRule>
  </conditionalFormatting>
  <conditionalFormatting sqref="B37:G37">
    <cfRule type="cellIs" dxfId="39" priority="78" stopIfTrue="1" operator="equal">
      <formula>0</formula>
    </cfRule>
  </conditionalFormatting>
  <conditionalFormatting sqref="B27:N30 P27:AB30 A31:AB31 A32:Q33 AB32:AB33 T33:U33 X33:Y33 A34:S34 U34:W34 Y34:AB34 A35:P35 AB35:AB48">
    <cfRule type="cellIs" dxfId="38" priority="73" stopIfTrue="1" operator="equal">
      <formula>0</formula>
    </cfRule>
  </conditionalFormatting>
  <conditionalFormatting sqref="C11:O16">
    <cfRule type="cellIs" dxfId="37" priority="41" stopIfTrue="1" operator="equal">
      <formula>0</formula>
    </cfRule>
  </conditionalFormatting>
  <conditionalFormatting sqref="C17:T26 V20:W26">
    <cfRule type="cellIs" dxfId="36" priority="26" stopIfTrue="1" operator="equal">
      <formula>0</formula>
    </cfRule>
  </conditionalFormatting>
  <conditionalFormatting sqref="F38:F40">
    <cfRule type="cellIs" dxfId="35" priority="20" stopIfTrue="1" operator="equal">
      <formula>0</formula>
    </cfRule>
  </conditionalFormatting>
  <conditionalFormatting sqref="F41:J42">
    <cfRule type="cellIs" dxfId="34" priority="18" stopIfTrue="1" operator="equal">
      <formula>0</formula>
    </cfRule>
  </conditionalFormatting>
  <conditionalFormatting sqref="G37:L40">
    <cfRule type="cellIs" dxfId="33" priority="2" stopIfTrue="1" operator="equal">
      <formula>0</formula>
    </cfRule>
  </conditionalFormatting>
  <conditionalFormatting sqref="G11:M26">
    <cfRule type="cellIs" dxfId="32" priority="28" stopIfTrue="1" operator="equal">
      <formula>0</formula>
    </cfRule>
  </conditionalFormatting>
  <conditionalFormatting sqref="K41:L48">
    <cfRule type="cellIs" dxfId="31" priority="3" stopIfTrue="1" operator="equal">
      <formula>0</formula>
    </cfRule>
  </conditionalFormatting>
  <conditionalFormatting sqref="M37:S48">
    <cfRule type="cellIs" dxfId="30" priority="1" stopIfTrue="1" operator="equal">
      <formula>0</formula>
    </cfRule>
  </conditionalFormatting>
  <conditionalFormatting sqref="O27:O29">
    <cfRule type="cellIs" dxfId="29" priority="62" stopIfTrue="1" operator="equal">
      <formula>0</formula>
    </cfRule>
  </conditionalFormatting>
  <conditionalFormatting sqref="O30">
    <cfRule type="cellIs" dxfId="28" priority="70" stopIfTrue="1" operator="equal">
      <formula>0</formula>
    </cfRule>
  </conditionalFormatting>
  <conditionalFormatting sqref="O49:O51">
    <cfRule type="cellIs" dxfId="27" priority="61" stopIfTrue="1" operator="equal">
      <formula>0</formula>
    </cfRule>
  </conditionalFormatting>
  <conditionalFormatting sqref="P11:Q11">
    <cfRule type="cellIs" dxfId="26" priority="49" stopIfTrue="1" operator="equal">
      <formula>0</formula>
    </cfRule>
  </conditionalFormatting>
  <conditionalFormatting sqref="P12:T16">
    <cfRule type="cellIs" dxfId="25" priority="31" stopIfTrue="1" operator="equal">
      <formula>0</formula>
    </cfRule>
  </conditionalFormatting>
  <conditionalFormatting sqref="R7:AB11">
    <cfRule type="cellIs" dxfId="24" priority="76" stopIfTrue="1" operator="equal">
      <formula>0</formula>
    </cfRule>
  </conditionalFormatting>
  <conditionalFormatting sqref="T13:W26">
    <cfRule type="cellIs" dxfId="23" priority="27" stopIfTrue="1" operator="equal">
      <formula>0</formula>
    </cfRule>
  </conditionalFormatting>
  <conditionalFormatting sqref="T36:AA48">
    <cfRule type="cellIs" dxfId="22" priority="5" stopIfTrue="1" operator="equal">
      <formula>0</formula>
    </cfRule>
  </conditionalFormatting>
  <conditionalFormatting sqref="U12:U26">
    <cfRule type="cellIs" dxfId="21" priority="24" stopIfTrue="1" operator="equal">
      <formula>0</formula>
    </cfRule>
  </conditionalFormatting>
  <conditionalFormatting sqref="U12:W12">
    <cfRule type="cellIs" dxfId="20" priority="37" stopIfTrue="1" operator="equal">
      <formula>0</formula>
    </cfRule>
  </conditionalFormatting>
  <conditionalFormatting sqref="V12:AA19">
    <cfRule type="cellIs" dxfId="19" priority="25" stopIfTrue="1" operator="equal">
      <formula>0</formula>
    </cfRule>
  </conditionalFormatting>
  <conditionalFormatting sqref="X12:AB26">
    <cfRule type="cellIs" dxfId="18" priority="12" stopIfTrue="1" operator="equal">
      <formula>0</formula>
    </cfRule>
  </conditionalFormatting>
  <conditionalFormatting sqref="Y20:AA26">
    <cfRule type="cellIs" dxfId="17" priority="11" stopIfTrue="1" operator="equal">
      <formula>0</formula>
    </cfRule>
  </conditionalFormatting>
  <conditionalFormatting sqref="AC7:GW48">
    <cfRule type="cellIs" dxfId="16" priority="14"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1" manualBreakCount="1">
    <brk id="29" max="26" man="1"/>
  </rowBreaks>
  <colBreaks count="1" manualBreakCount="1">
    <brk id="14" max="4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9">
    <tabColor theme="0"/>
  </sheetPr>
  <dimension ref="A1:BR67"/>
  <sheetViews>
    <sheetView view="pageBreakPreview" zoomScaleNormal="100" zoomScaleSheetLayoutView="100" workbookViewId="0"/>
  </sheetViews>
  <sheetFormatPr baseColWidth="10" defaultColWidth="11.453125" defaultRowHeight="11.25" customHeight="1"/>
  <cols>
    <col min="1" max="1" width="3.54296875" style="113" customWidth="1"/>
    <col min="2" max="2" width="9" style="113" customWidth="1"/>
    <col min="3" max="3" width="13.81640625" style="113" customWidth="1"/>
    <col min="4" max="4" width="23.81640625" style="113" customWidth="1"/>
    <col min="5" max="5" width="2.81640625" style="113" customWidth="1"/>
    <col min="6" max="11" width="7" style="113" customWidth="1"/>
    <col min="12" max="12" width="7.453125" style="113" bestFit="1" customWidth="1"/>
    <col min="13" max="13" width="8.54296875" style="113" customWidth="1"/>
    <col min="14" max="14" width="7.1796875" style="113" bestFit="1" customWidth="1"/>
    <col min="15" max="15" width="8.453125" style="113" customWidth="1"/>
    <col min="16" max="16" width="7" style="113" customWidth="1"/>
    <col min="17" max="17" width="7.54296875" style="113" bestFit="1" customWidth="1"/>
    <col min="18" max="29" width="7" style="113" customWidth="1"/>
    <col min="30" max="30" width="7.7265625" style="113" customWidth="1"/>
    <col min="31" max="31" width="8.81640625" style="113" customWidth="1"/>
    <col min="32" max="33" width="7" style="113" customWidth="1"/>
    <col min="34" max="34" width="10.26953125" style="113" customWidth="1"/>
    <col min="35" max="35" width="2.81640625" style="113" customWidth="1"/>
    <col min="36" max="37" width="1.54296875" style="115" customWidth="1"/>
    <col min="38" max="38" width="1.54296875" style="114" customWidth="1"/>
    <col min="39" max="16384" width="11.453125" style="113"/>
  </cols>
  <sheetData>
    <row r="1" spans="1:70" ht="15" customHeight="1">
      <c r="A1" s="184"/>
      <c r="B1" s="183"/>
      <c r="C1" s="183"/>
      <c r="D1" s="183"/>
      <c r="E1" s="182"/>
      <c r="F1" s="1436" t="s">
        <v>4</v>
      </c>
      <c r="G1" s="1437"/>
      <c r="H1" s="1438"/>
      <c r="I1" s="1436" t="s">
        <v>3</v>
      </c>
      <c r="J1" s="1437"/>
      <c r="K1" s="1438"/>
      <c r="L1" s="1441" t="s">
        <v>471</v>
      </c>
      <c r="M1" s="1442"/>
      <c r="N1" s="1442"/>
      <c r="O1" s="1442"/>
      <c r="P1" s="1442"/>
      <c r="Q1" s="1442"/>
      <c r="R1" s="1442"/>
      <c r="S1" s="1442"/>
      <c r="T1" s="1442"/>
      <c r="U1" s="1442"/>
      <c r="V1" s="1443"/>
      <c r="W1" s="1442" t="s">
        <v>2</v>
      </c>
      <c r="X1" s="1443"/>
      <c r="Y1" s="1436" t="s">
        <v>1</v>
      </c>
      <c r="Z1" s="1437"/>
      <c r="AA1" s="1437"/>
      <c r="AB1" s="1437"/>
      <c r="AC1" s="1438"/>
      <c r="AD1" s="1441" t="s">
        <v>221</v>
      </c>
      <c r="AE1" s="1442"/>
      <c r="AF1" s="1442"/>
      <c r="AG1" s="1454"/>
      <c r="AH1" s="181"/>
      <c r="AI1" s="180"/>
    </row>
    <row r="2" spans="1:70" ht="67.5" customHeight="1">
      <c r="A2" s="1444" t="s">
        <v>735</v>
      </c>
      <c r="B2" s="1444"/>
      <c r="C2" s="1444"/>
      <c r="D2" s="1444"/>
      <c r="E2" s="174" t="s">
        <v>520</v>
      </c>
      <c r="F2" s="173" t="s">
        <v>492</v>
      </c>
      <c r="G2" s="175" t="s">
        <v>493</v>
      </c>
      <c r="H2" s="174" t="s">
        <v>494</v>
      </c>
      <c r="I2" s="173" t="s">
        <v>492</v>
      </c>
      <c r="J2" s="175" t="s">
        <v>496</v>
      </c>
      <c r="K2" s="174" t="s">
        <v>495</v>
      </c>
      <c r="L2" s="175" t="s">
        <v>497</v>
      </c>
      <c r="M2" s="177" t="s">
        <v>498</v>
      </c>
      <c r="N2" s="177" t="s">
        <v>499</v>
      </c>
      <c r="O2" s="177" t="s">
        <v>500</v>
      </c>
      <c r="P2" s="177" t="s">
        <v>501</v>
      </c>
      <c r="Q2" s="175" t="s">
        <v>502</v>
      </c>
      <c r="R2" s="175" t="s">
        <v>503</v>
      </c>
      <c r="S2" s="175" t="s">
        <v>504</v>
      </c>
      <c r="T2" s="175" t="s">
        <v>505</v>
      </c>
      <c r="U2" s="175" t="s">
        <v>506</v>
      </c>
      <c r="V2" s="174" t="s">
        <v>507</v>
      </c>
      <c r="W2" s="175" t="s">
        <v>508</v>
      </c>
      <c r="X2" s="174" t="s">
        <v>509</v>
      </c>
      <c r="Y2" s="175" t="s">
        <v>510</v>
      </c>
      <c r="Z2" s="176" t="s">
        <v>511</v>
      </c>
      <c r="AA2" s="175" t="s">
        <v>512</v>
      </c>
      <c r="AB2" s="175" t="s">
        <v>513</v>
      </c>
      <c r="AC2" s="174" t="s">
        <v>514</v>
      </c>
      <c r="AD2" s="175" t="s">
        <v>515</v>
      </c>
      <c r="AE2" s="175" t="s">
        <v>516</v>
      </c>
      <c r="AF2" s="175" t="s">
        <v>517</v>
      </c>
      <c r="AG2" s="174" t="s">
        <v>514</v>
      </c>
      <c r="AH2" s="173" t="s">
        <v>518</v>
      </c>
      <c r="AI2" s="172" t="s">
        <v>520</v>
      </c>
    </row>
    <row r="3" spans="1:70" ht="11.15" customHeight="1">
      <c r="A3" s="1448" t="s">
        <v>218</v>
      </c>
      <c r="B3" s="1449"/>
      <c r="C3" s="1448"/>
      <c r="D3" s="1448"/>
      <c r="E3" s="170"/>
      <c r="F3" s="1439"/>
      <c r="G3" s="1439"/>
      <c r="H3" s="1439"/>
      <c r="I3" s="1439"/>
      <c r="J3" s="1439"/>
      <c r="K3" s="1439"/>
      <c r="L3" s="1445"/>
      <c r="M3" s="1446"/>
      <c r="N3" s="1446"/>
      <c r="O3" s="1446"/>
      <c r="P3" s="1446"/>
      <c r="Q3" s="1440"/>
      <c r="R3" s="1439"/>
      <c r="S3" s="1439"/>
      <c r="T3" s="1439"/>
      <c r="U3" s="1439"/>
      <c r="V3" s="1439"/>
      <c r="W3" s="1445"/>
      <c r="X3" s="1447"/>
      <c r="Y3" s="169"/>
      <c r="Z3" s="166"/>
      <c r="AA3" s="166"/>
      <c r="AB3" s="1440"/>
      <c r="AC3" s="1439"/>
      <c r="AD3" s="168"/>
      <c r="AE3" s="166"/>
      <c r="AF3" s="166"/>
      <c r="AG3" s="167"/>
      <c r="AH3" s="166"/>
      <c r="AI3" s="165"/>
    </row>
    <row r="4" spans="1:70" ht="11.25" customHeight="1">
      <c r="A4" s="1433" t="s">
        <v>217</v>
      </c>
      <c r="B4" s="1429"/>
      <c r="C4" s="1428" t="s">
        <v>216</v>
      </c>
      <c r="D4" s="1428"/>
      <c r="E4" s="153">
        <v>1</v>
      </c>
      <c r="F4" s="1030"/>
      <c r="G4" s="1031"/>
      <c r="H4" s="1032"/>
      <c r="I4" s="1033"/>
      <c r="J4" s="1034"/>
      <c r="K4" s="1032"/>
      <c r="L4" s="1027">
        <v>1462.8456079999999</v>
      </c>
      <c r="M4" s="1034"/>
      <c r="N4" s="1034"/>
      <c r="O4" s="1034"/>
      <c r="P4" s="1034"/>
      <c r="Q4" s="1034"/>
      <c r="R4" s="1034"/>
      <c r="S4" s="1034"/>
      <c r="T4" s="1034"/>
      <c r="U4" s="1034"/>
      <c r="V4" s="1035"/>
      <c r="W4" s="1034"/>
      <c r="X4" s="1071">
        <v>42.873711158992762</v>
      </c>
      <c r="Y4" s="1027">
        <v>37511.017411334404</v>
      </c>
      <c r="Z4" s="1027">
        <v>64782.930637058234</v>
      </c>
      <c r="AA4" s="1027">
        <v>151145.81436999998</v>
      </c>
      <c r="AB4" s="1027">
        <v>16312.611385</v>
      </c>
      <c r="AC4" s="1071">
        <v>112814.53066741987</v>
      </c>
      <c r="AD4" s="1034"/>
      <c r="AE4" s="1034"/>
      <c r="AF4" s="1034"/>
      <c r="AG4" s="1028">
        <v>39404.230104999995</v>
      </c>
      <c r="AH4" s="910">
        <v>423476.85389497143</v>
      </c>
      <c r="AI4" s="154">
        <v>1</v>
      </c>
      <c r="AL4" s="119"/>
    </row>
    <row r="5" spans="1:70" ht="11.25" customHeight="1">
      <c r="A5" s="1434"/>
      <c r="B5" s="1450"/>
      <c r="C5" s="1428" t="s">
        <v>92</v>
      </c>
      <c r="D5" s="1428"/>
      <c r="E5" s="155">
        <v>2</v>
      </c>
      <c r="F5" s="1407" t="s">
        <v>29</v>
      </c>
      <c r="G5" s="1028">
        <v>0</v>
      </c>
      <c r="H5" s="1402" t="s">
        <v>29</v>
      </c>
      <c r="I5" s="1028">
        <v>53.4610494</v>
      </c>
      <c r="J5" s="1028">
        <v>9858.5072040329997</v>
      </c>
      <c r="K5" s="1039">
        <v>0</v>
      </c>
      <c r="L5" s="1027">
        <v>678354.19494299998</v>
      </c>
      <c r="M5" s="1027">
        <v>0</v>
      </c>
      <c r="N5" s="1027">
        <v>0</v>
      </c>
      <c r="O5" s="1028">
        <v>13559.809382806699</v>
      </c>
      <c r="P5" s="1027">
        <v>3707.7625461502998</v>
      </c>
      <c r="Q5" s="1028">
        <v>34122.872894799999</v>
      </c>
      <c r="R5" s="1028">
        <v>0</v>
      </c>
      <c r="S5" s="1028">
        <v>0</v>
      </c>
      <c r="T5" s="1028">
        <v>3603.3778966963</v>
      </c>
      <c r="U5" s="1028">
        <v>0</v>
      </c>
      <c r="V5" s="1032"/>
      <c r="W5" s="1034"/>
      <c r="X5" s="1041">
        <v>445935.72002555046</v>
      </c>
      <c r="Y5" s="1034"/>
      <c r="Z5" s="1034"/>
      <c r="AA5" s="1034"/>
      <c r="AB5" s="1034"/>
      <c r="AC5" s="1041">
        <v>17082.746683246762</v>
      </c>
      <c r="AD5" s="1027">
        <v>133893.48000000001</v>
      </c>
      <c r="AE5" s="1027">
        <v>55674.370152323536</v>
      </c>
      <c r="AF5" s="1027">
        <v>0</v>
      </c>
      <c r="AG5" s="1028">
        <v>0</v>
      </c>
      <c r="AH5" s="911">
        <v>1435377.7655980068</v>
      </c>
      <c r="AI5" s="154">
        <v>2</v>
      </c>
      <c r="AL5" s="119"/>
    </row>
    <row r="6" spans="1:70" ht="11.25" customHeight="1">
      <c r="A6" s="1434"/>
      <c r="B6" s="1450"/>
      <c r="C6" s="1428" t="s">
        <v>91</v>
      </c>
      <c r="D6" s="1428"/>
      <c r="E6" s="155">
        <v>3</v>
      </c>
      <c r="F6" s="1050">
        <v>0</v>
      </c>
      <c r="G6" s="1028">
        <v>0</v>
      </c>
      <c r="H6" s="1041">
        <v>0</v>
      </c>
      <c r="I6" s="1028">
        <v>0</v>
      </c>
      <c r="J6" s="1028">
        <v>9.7335400000000014</v>
      </c>
      <c r="K6" s="1039">
        <v>0</v>
      </c>
      <c r="L6" s="1033"/>
      <c r="M6" s="1034"/>
      <c r="N6" s="1034"/>
      <c r="O6" s="1028">
        <v>0</v>
      </c>
      <c r="P6" s="1028"/>
      <c r="Q6" s="1028">
        <v>622.04228000000001</v>
      </c>
      <c r="R6" s="1028">
        <v>0</v>
      </c>
      <c r="S6" s="1028">
        <v>0</v>
      </c>
      <c r="T6" s="1028">
        <v>0</v>
      </c>
      <c r="U6" s="1028">
        <v>7.1999999999999995E-2</v>
      </c>
      <c r="V6" s="1032"/>
      <c r="W6" s="1034"/>
      <c r="X6" s="1041">
        <v>0</v>
      </c>
      <c r="Y6" s="1034"/>
      <c r="Z6" s="1034"/>
      <c r="AA6" s="1028">
        <v>47.98563</v>
      </c>
      <c r="AB6" s="1028">
        <v>243.30361499999998</v>
      </c>
      <c r="AC6" s="1041">
        <v>0.57413999999999998</v>
      </c>
      <c r="AD6" s="1034"/>
      <c r="AE6" s="1034"/>
      <c r="AF6" s="1034"/>
      <c r="AG6" s="1028">
        <v>289.95989499999996</v>
      </c>
      <c r="AH6" s="909">
        <v>1213.6711</v>
      </c>
      <c r="AI6" s="154">
        <v>3</v>
      </c>
      <c r="AL6" s="119"/>
    </row>
    <row r="7" spans="1:70" ht="11.25" customHeight="1">
      <c r="A7" s="1434"/>
      <c r="B7" s="1450"/>
      <c r="C7" s="1432" t="s">
        <v>215</v>
      </c>
      <c r="D7" s="1432"/>
      <c r="E7" s="146">
        <v>4</v>
      </c>
      <c r="F7" s="1408" t="s">
        <v>29</v>
      </c>
      <c r="G7" s="1044">
        <v>0</v>
      </c>
      <c r="H7" s="1082" t="s">
        <v>29</v>
      </c>
      <c r="I7" s="1046">
        <v>53.4610494</v>
      </c>
      <c r="J7" s="1044">
        <v>9868.2407440329989</v>
      </c>
      <c r="K7" s="1045">
        <v>0</v>
      </c>
      <c r="L7" s="1029">
        <v>679817.04055099993</v>
      </c>
      <c r="M7" s="1029">
        <v>0</v>
      </c>
      <c r="N7" s="1029">
        <v>0</v>
      </c>
      <c r="O7" s="1044">
        <v>13559.809382806667</v>
      </c>
      <c r="P7" s="1044">
        <v>3707.7625461503558</v>
      </c>
      <c r="Q7" s="1044">
        <v>34744.9151748</v>
      </c>
      <c r="R7" s="1044">
        <v>0</v>
      </c>
      <c r="S7" s="1044">
        <v>0</v>
      </c>
      <c r="T7" s="1044">
        <v>3603.3778966963778</v>
      </c>
      <c r="U7" s="1044">
        <v>7.2000000000116415E-2</v>
      </c>
      <c r="V7" s="1048"/>
      <c r="W7" s="1049"/>
      <c r="X7" s="1064">
        <v>445978.59373670944</v>
      </c>
      <c r="Y7" s="1029">
        <v>37511.017411334404</v>
      </c>
      <c r="Z7" s="1029">
        <v>64782.930637058234</v>
      </c>
      <c r="AA7" s="1029">
        <v>151193.79999999999</v>
      </c>
      <c r="AB7" s="1029">
        <v>16555.915000000001</v>
      </c>
      <c r="AC7" s="1064">
        <v>129897.85149066662</v>
      </c>
      <c r="AD7" s="1029">
        <v>133893.48000000001</v>
      </c>
      <c r="AE7" s="1029">
        <v>55674.370152323536</v>
      </c>
      <c r="AF7" s="1029">
        <v>0</v>
      </c>
      <c r="AG7" s="1044">
        <v>39694.189999999995</v>
      </c>
      <c r="AH7" s="912">
        <v>1860068.2905929787</v>
      </c>
      <c r="AI7" s="145">
        <v>4</v>
      </c>
      <c r="AJ7" s="113"/>
      <c r="AK7" s="113"/>
      <c r="AL7" s="161"/>
    </row>
    <row r="8" spans="1:70" ht="11.25" customHeight="1">
      <c r="A8" s="1434"/>
      <c r="B8" s="1450"/>
      <c r="C8" s="1428" t="s">
        <v>89</v>
      </c>
      <c r="D8" s="1428"/>
      <c r="E8" s="153">
        <v>5</v>
      </c>
      <c r="F8" s="1050">
        <v>0</v>
      </c>
      <c r="G8" s="1028">
        <v>0</v>
      </c>
      <c r="H8" s="1041">
        <v>0</v>
      </c>
      <c r="I8" s="1027">
        <v>0</v>
      </c>
      <c r="J8" s="1028">
        <v>0</v>
      </c>
      <c r="K8" s="1039">
        <v>0</v>
      </c>
      <c r="L8" s="1027">
        <v>0</v>
      </c>
      <c r="M8" s="1027">
        <v>41850.794811186039</v>
      </c>
      <c r="N8" s="1027">
        <v>9315.3032440184325</v>
      </c>
      <c r="O8" s="1028">
        <v>0</v>
      </c>
      <c r="P8" s="1028">
        <v>0</v>
      </c>
      <c r="Q8" s="1028">
        <v>0</v>
      </c>
      <c r="R8" s="1028">
        <v>1820.0669368000003</v>
      </c>
      <c r="S8" s="1028">
        <v>2184.5176140000003</v>
      </c>
      <c r="T8" s="1028">
        <v>0</v>
      </c>
      <c r="U8" s="1028">
        <v>26447.813859655409</v>
      </c>
      <c r="V8" s="1032"/>
      <c r="W8" s="1034"/>
      <c r="X8" s="1041">
        <v>0</v>
      </c>
      <c r="Y8" s="1034"/>
      <c r="Z8" s="1034"/>
      <c r="AA8" s="1034"/>
      <c r="AB8" s="1034"/>
      <c r="AC8" s="1039">
        <v>0</v>
      </c>
      <c r="AD8" s="1034"/>
      <c r="AE8" s="1028">
        <v>0</v>
      </c>
      <c r="AF8" s="1028">
        <v>0</v>
      </c>
      <c r="AG8" s="1028">
        <v>0</v>
      </c>
      <c r="AH8" s="913">
        <v>81618.496465659875</v>
      </c>
      <c r="AI8" s="154">
        <v>5</v>
      </c>
      <c r="AL8" s="119"/>
    </row>
    <row r="9" spans="1:70" ht="11.25" customHeight="1">
      <c r="A9" s="1434"/>
      <c r="B9" s="1450"/>
      <c r="C9" s="1428" t="s">
        <v>214</v>
      </c>
      <c r="D9" s="1428"/>
      <c r="E9" s="153">
        <v>6</v>
      </c>
      <c r="F9" s="1407" t="s">
        <v>29</v>
      </c>
      <c r="G9" s="1028">
        <v>0</v>
      </c>
      <c r="H9" s="1402" t="s">
        <v>29</v>
      </c>
      <c r="I9" s="1028">
        <v>0</v>
      </c>
      <c r="J9" s="1028">
        <v>0.1196</v>
      </c>
      <c r="K9" s="1039">
        <v>0</v>
      </c>
      <c r="L9" s="1033"/>
      <c r="M9" s="1034"/>
      <c r="N9" s="1034"/>
      <c r="O9" s="1028">
        <v>67.817305689361987</v>
      </c>
      <c r="P9" s="1028"/>
      <c r="Q9" s="1028">
        <v>0</v>
      </c>
      <c r="R9" s="1028">
        <v>2136.2174500000001</v>
      </c>
      <c r="S9" s="1028">
        <v>15.46641</v>
      </c>
      <c r="T9" s="1028">
        <v>6.9477799999999998</v>
      </c>
      <c r="U9" s="1028">
        <v>0</v>
      </c>
      <c r="V9" s="1052"/>
      <c r="W9" s="1034"/>
      <c r="X9" s="1041">
        <v>56712.689416645298</v>
      </c>
      <c r="Y9" s="1034"/>
      <c r="Z9" s="1034"/>
      <c r="AA9" s="1028">
        <v>0</v>
      </c>
      <c r="AB9" s="1028">
        <v>0</v>
      </c>
      <c r="AC9" s="1041">
        <v>0</v>
      </c>
      <c r="AD9" s="1034"/>
      <c r="AE9" s="1034"/>
      <c r="AF9" s="1034"/>
      <c r="AG9" s="1028">
        <v>0</v>
      </c>
      <c r="AH9" s="911">
        <v>61619.769782334661</v>
      </c>
      <c r="AI9" s="154">
        <v>6</v>
      </c>
      <c r="AL9" s="119"/>
    </row>
    <row r="10" spans="1:70" ht="11.25" customHeight="1">
      <c r="A10" s="1435"/>
      <c r="B10" s="1451"/>
      <c r="C10" s="1452" t="s">
        <v>213</v>
      </c>
      <c r="D10" s="1452"/>
      <c r="E10" s="146">
        <v>7</v>
      </c>
      <c r="F10" s="1053">
        <v>33923.709000000003</v>
      </c>
      <c r="G10" s="1054">
        <v>0</v>
      </c>
      <c r="H10" s="1082">
        <v>2927.2420000000002</v>
      </c>
      <c r="I10" s="1053">
        <v>53.4610494</v>
      </c>
      <c r="J10" s="1056">
        <v>9868.1211440329989</v>
      </c>
      <c r="K10" s="1055">
        <v>0</v>
      </c>
      <c r="L10" s="1056">
        <v>679817.04055099993</v>
      </c>
      <c r="M10" s="1056">
        <v>-41850.794811186039</v>
      </c>
      <c r="N10" s="1056">
        <v>-9315.3032440184325</v>
      </c>
      <c r="O10" s="1054">
        <v>13491.992077117306</v>
      </c>
      <c r="P10" s="1056">
        <v>3707.7625461503558</v>
      </c>
      <c r="Q10" s="1056">
        <v>34744.9151748</v>
      </c>
      <c r="R10" s="1056">
        <v>-3956.2843868000004</v>
      </c>
      <c r="S10" s="1054">
        <v>-2199.9840240000003</v>
      </c>
      <c r="T10" s="1054">
        <v>3596.4301166963778</v>
      </c>
      <c r="U10" s="1056">
        <v>-26447.741859655409</v>
      </c>
      <c r="V10" s="1052"/>
      <c r="W10" s="1057"/>
      <c r="X10" s="1055">
        <v>389265.90432006412</v>
      </c>
      <c r="Y10" s="1056">
        <v>37511.017411334404</v>
      </c>
      <c r="Z10" s="1054">
        <v>64782.930637058234</v>
      </c>
      <c r="AA10" s="1056">
        <v>151193.79999999999</v>
      </c>
      <c r="AB10" s="1054">
        <v>16555.915000000001</v>
      </c>
      <c r="AC10" s="1055">
        <v>129897.85149066662</v>
      </c>
      <c r="AD10" s="1056">
        <v>133893.48000000001</v>
      </c>
      <c r="AE10" s="1054">
        <v>55674.370152323536</v>
      </c>
      <c r="AF10" s="1054">
        <v>0</v>
      </c>
      <c r="AG10" s="1056">
        <v>39694.189999999995</v>
      </c>
      <c r="AH10" s="914">
        <v>1716830.0243449842</v>
      </c>
      <c r="AI10" s="145">
        <v>7</v>
      </c>
      <c r="AJ10" s="113"/>
      <c r="AK10" s="113"/>
      <c r="AL10" s="119"/>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row>
    <row r="11" spans="1:70" ht="11.25" customHeight="1">
      <c r="A11" s="1433" t="s">
        <v>212</v>
      </c>
      <c r="B11" s="1429" t="s">
        <v>88</v>
      </c>
      <c r="C11" s="1428" t="s">
        <v>211</v>
      </c>
      <c r="D11" s="1428"/>
      <c r="E11" s="153">
        <v>8</v>
      </c>
      <c r="F11" s="1407" t="s">
        <v>29</v>
      </c>
      <c r="G11" s="1031"/>
      <c r="H11" s="1041">
        <v>0</v>
      </c>
      <c r="I11" s="1028">
        <v>0</v>
      </c>
      <c r="J11" s="1027">
        <v>0</v>
      </c>
      <c r="K11" s="1039">
        <v>0</v>
      </c>
      <c r="L11" s="1033"/>
      <c r="M11" s="1034"/>
      <c r="N11" s="1034"/>
      <c r="O11" s="1028">
        <v>2.4697715017589452</v>
      </c>
      <c r="P11" s="1034"/>
      <c r="Q11" s="1404" t="s">
        <v>29</v>
      </c>
      <c r="R11" s="1404" t="s">
        <v>29</v>
      </c>
      <c r="S11" s="1028">
        <v>0</v>
      </c>
      <c r="T11" s="1028">
        <v>0</v>
      </c>
      <c r="U11" s="1028">
        <v>0</v>
      </c>
      <c r="V11" s="1041">
        <v>0</v>
      </c>
      <c r="W11" s="1034"/>
      <c r="X11" s="1041">
        <v>24201.233</v>
      </c>
      <c r="Y11" s="1034"/>
      <c r="Z11" s="1028">
        <v>479.529</v>
      </c>
      <c r="AA11" s="1028">
        <v>2863.19</v>
      </c>
      <c r="AB11" s="1404" t="s">
        <v>29</v>
      </c>
      <c r="AC11" s="1402" t="s">
        <v>29</v>
      </c>
      <c r="AD11" s="1034"/>
      <c r="AE11" s="1034"/>
      <c r="AF11" s="1404" t="s">
        <v>29</v>
      </c>
      <c r="AG11" s="1028">
        <v>3193.6440000000002</v>
      </c>
      <c r="AH11" s="911">
        <v>51769.776964436525</v>
      </c>
      <c r="AI11" s="154">
        <v>8</v>
      </c>
      <c r="AL11" s="119"/>
    </row>
    <row r="12" spans="1:70" ht="11.25" customHeight="1">
      <c r="A12" s="1434"/>
      <c r="B12" s="1430"/>
      <c r="C12" s="1428" t="s">
        <v>210</v>
      </c>
      <c r="D12" s="1428"/>
      <c r="E12" s="153">
        <v>9</v>
      </c>
      <c r="F12" s="1407" t="s">
        <v>29</v>
      </c>
      <c r="G12" s="1031"/>
      <c r="H12" s="1041">
        <v>0</v>
      </c>
      <c r="I12" s="1028">
        <v>0</v>
      </c>
      <c r="J12" s="1027">
        <v>0</v>
      </c>
      <c r="K12" s="1039">
        <v>0</v>
      </c>
      <c r="L12" s="1033"/>
      <c r="M12" s="1034"/>
      <c r="N12" s="1034"/>
      <c r="O12" s="1404" t="s">
        <v>29</v>
      </c>
      <c r="P12" s="1034"/>
      <c r="Q12" s="1404" t="s">
        <v>29</v>
      </c>
      <c r="R12" s="1028">
        <v>0</v>
      </c>
      <c r="S12" s="1028">
        <v>0</v>
      </c>
      <c r="T12" s="1028">
        <v>0</v>
      </c>
      <c r="U12" s="1028">
        <v>0</v>
      </c>
      <c r="V12" s="1041">
        <v>0</v>
      </c>
      <c r="W12" s="1034"/>
      <c r="X12" s="1041">
        <v>36121.514999999999</v>
      </c>
      <c r="Y12" s="1034"/>
      <c r="Z12" s="1028">
        <v>6694.6149999999998</v>
      </c>
      <c r="AA12" s="1028">
        <v>7128.1449999999995</v>
      </c>
      <c r="AB12" s="1404" t="s">
        <v>29</v>
      </c>
      <c r="AC12" s="1402" t="s">
        <v>29</v>
      </c>
      <c r="AD12" s="1034"/>
      <c r="AE12" s="1034"/>
      <c r="AF12" s="1404" t="s">
        <v>29</v>
      </c>
      <c r="AG12" s="1028">
        <v>8296.16</v>
      </c>
      <c r="AH12" s="911">
        <v>76952.077422029965</v>
      </c>
      <c r="AI12" s="154">
        <v>9</v>
      </c>
      <c r="AL12" s="119"/>
    </row>
    <row r="13" spans="1:70" ht="11.25" customHeight="1">
      <c r="A13" s="1434"/>
      <c r="B13" s="1450"/>
      <c r="C13" s="1428" t="s">
        <v>47</v>
      </c>
      <c r="D13" s="1428"/>
      <c r="E13" s="153">
        <v>10</v>
      </c>
      <c r="F13" s="1050">
        <v>1306.7180000000001</v>
      </c>
      <c r="G13" s="1031"/>
      <c r="H13" s="1039">
        <v>0</v>
      </c>
      <c r="I13" s="1027">
        <v>0</v>
      </c>
      <c r="J13" s="1027">
        <v>0</v>
      </c>
      <c r="K13" s="1039">
        <v>0</v>
      </c>
      <c r="L13" s="1033"/>
      <c r="M13" s="1034"/>
      <c r="N13" s="1034"/>
      <c r="O13" s="1028">
        <v>4.4257402650038555</v>
      </c>
      <c r="P13" s="1034"/>
      <c r="Q13" s="1404" t="s">
        <v>29</v>
      </c>
      <c r="R13" s="1404" t="s">
        <v>29</v>
      </c>
      <c r="S13" s="1028">
        <v>0</v>
      </c>
      <c r="T13" s="1028">
        <v>0</v>
      </c>
      <c r="U13" s="1028">
        <v>0</v>
      </c>
      <c r="V13" s="1402" t="s">
        <v>29</v>
      </c>
      <c r="W13" s="1034"/>
      <c r="X13" s="1041">
        <v>21054.038</v>
      </c>
      <c r="Y13" s="1034"/>
      <c r="Z13" s="1404" t="s">
        <v>29</v>
      </c>
      <c r="AA13" s="1028">
        <v>4441.2439999999997</v>
      </c>
      <c r="AB13" s="1404" t="s">
        <v>29</v>
      </c>
      <c r="AC13" s="1041">
        <v>0.301625646974021</v>
      </c>
      <c r="AD13" s="1034"/>
      <c r="AE13" s="1034"/>
      <c r="AF13" s="1028">
        <v>57.103000000000002</v>
      </c>
      <c r="AG13" s="1404" t="s">
        <v>29</v>
      </c>
      <c r="AH13" s="911">
        <v>29931.436365911981</v>
      </c>
      <c r="AI13" s="154">
        <v>10</v>
      </c>
      <c r="AL13" s="119"/>
    </row>
    <row r="14" spans="1:70" ht="11.25" customHeight="1">
      <c r="A14" s="1434"/>
      <c r="B14" s="1450"/>
      <c r="C14" s="1428" t="s">
        <v>209</v>
      </c>
      <c r="D14" s="1428"/>
      <c r="E14" s="153">
        <v>11</v>
      </c>
      <c r="F14" s="1033"/>
      <c r="G14" s="1031"/>
      <c r="H14" s="1032"/>
      <c r="I14" s="1034"/>
      <c r="J14" s="1034"/>
      <c r="K14" s="1032"/>
      <c r="L14" s="1033"/>
      <c r="M14" s="1034"/>
      <c r="N14" s="1034"/>
      <c r="O14" s="1034"/>
      <c r="P14" s="1034"/>
      <c r="Q14" s="1034"/>
      <c r="R14" s="1034"/>
      <c r="S14" s="1034"/>
      <c r="T14" s="1034"/>
      <c r="U14" s="1034"/>
      <c r="V14" s="1032"/>
      <c r="W14" s="1034"/>
      <c r="X14" s="1032"/>
      <c r="Y14" s="1034"/>
      <c r="Z14" s="1034"/>
      <c r="AA14" s="1034"/>
      <c r="AB14" s="1034"/>
      <c r="AC14" s="1032"/>
      <c r="AD14" s="1027">
        <v>133893.48000000001</v>
      </c>
      <c r="AE14" s="1034"/>
      <c r="AF14" s="1034"/>
      <c r="AG14" s="1034"/>
      <c r="AH14" s="911">
        <v>133893.48000000001</v>
      </c>
      <c r="AI14" s="154">
        <v>11</v>
      </c>
      <c r="AL14" s="119"/>
    </row>
    <row r="15" spans="1:70" ht="11.25" customHeight="1">
      <c r="A15" s="1434"/>
      <c r="B15" s="1450"/>
      <c r="C15" s="1428" t="s">
        <v>208</v>
      </c>
      <c r="D15" s="1428"/>
      <c r="E15" s="153">
        <v>12</v>
      </c>
      <c r="F15" s="1033"/>
      <c r="G15" s="1031"/>
      <c r="H15" s="1032"/>
      <c r="I15" s="1034"/>
      <c r="J15" s="1034"/>
      <c r="K15" s="1032"/>
      <c r="L15" s="1033"/>
      <c r="M15" s="1034"/>
      <c r="N15" s="1034"/>
      <c r="O15" s="1034"/>
      <c r="P15" s="1034"/>
      <c r="Q15" s="1034"/>
      <c r="R15" s="1034"/>
      <c r="S15" s="1034"/>
      <c r="T15" s="1034"/>
      <c r="U15" s="1034"/>
      <c r="V15" s="1032"/>
      <c r="W15" s="1034"/>
      <c r="X15" s="1032"/>
      <c r="Y15" s="1027">
        <v>37511.017411334404</v>
      </c>
      <c r="Z15" s="1034"/>
      <c r="AA15" s="1034"/>
      <c r="AB15" s="1034"/>
      <c r="AC15" s="1032"/>
      <c r="AD15" s="1034"/>
      <c r="AE15" s="1028">
        <v>1553.7594959999999</v>
      </c>
      <c r="AF15" s="1034"/>
      <c r="AG15" s="1034"/>
      <c r="AH15" s="913">
        <v>39064.776907334402</v>
      </c>
      <c r="AI15" s="154">
        <v>12</v>
      </c>
      <c r="AL15" s="119"/>
    </row>
    <row r="16" spans="1:70" ht="11.25" customHeight="1">
      <c r="A16" s="1434"/>
      <c r="B16" s="1450"/>
      <c r="C16" s="1428" t="s">
        <v>207</v>
      </c>
      <c r="D16" s="1428"/>
      <c r="E16" s="153">
        <v>13</v>
      </c>
      <c r="F16" s="1033"/>
      <c r="G16" s="1031"/>
      <c r="H16" s="1032"/>
      <c r="I16" s="1034"/>
      <c r="J16" s="1034"/>
      <c r="K16" s="1032"/>
      <c r="L16" s="1033"/>
      <c r="M16" s="1034"/>
      <c r="N16" s="1034"/>
      <c r="O16" s="1034"/>
      <c r="P16" s="1034"/>
      <c r="Q16" s="1028">
        <v>0</v>
      </c>
      <c r="R16" s="1034"/>
      <c r="S16" s="1034"/>
      <c r="T16" s="1034"/>
      <c r="U16" s="1034"/>
      <c r="V16" s="1032"/>
      <c r="W16" s="1034"/>
      <c r="X16" s="1041">
        <v>0</v>
      </c>
      <c r="Y16" s="1034"/>
      <c r="Z16" s="1404" t="s">
        <v>29</v>
      </c>
      <c r="AA16" s="1028">
        <v>2824.9362035159074</v>
      </c>
      <c r="AB16" s="1404" t="s">
        <v>29</v>
      </c>
      <c r="AC16" s="1041">
        <v>78973.702682913834</v>
      </c>
      <c r="AD16" s="1034"/>
      <c r="AE16" s="1034"/>
      <c r="AF16" s="1034"/>
      <c r="AG16" s="1034"/>
      <c r="AH16" s="911">
        <v>138308.25913210551</v>
      </c>
      <c r="AI16" s="154">
        <v>13</v>
      </c>
      <c r="AL16" s="119"/>
    </row>
    <row r="17" spans="1:38" ht="11.25" customHeight="1">
      <c r="A17" s="1434"/>
      <c r="B17" s="1450"/>
      <c r="C17" s="1428" t="s">
        <v>472</v>
      </c>
      <c r="D17" s="1428"/>
      <c r="E17" s="153">
        <v>14</v>
      </c>
      <c r="F17" s="1060">
        <v>0</v>
      </c>
      <c r="G17" s="1031"/>
      <c r="H17" s="1039">
        <v>0</v>
      </c>
      <c r="I17" s="1051">
        <v>0</v>
      </c>
      <c r="J17" s="1027">
        <v>0</v>
      </c>
      <c r="K17" s="1039">
        <v>0</v>
      </c>
      <c r="L17" s="1033"/>
      <c r="M17" s="1034"/>
      <c r="N17" s="1034"/>
      <c r="O17" s="1404" t="s">
        <v>29</v>
      </c>
      <c r="P17" s="1034"/>
      <c r="Q17" s="1028">
        <v>885.17100000000005</v>
      </c>
      <c r="R17" s="1028">
        <v>0</v>
      </c>
      <c r="S17" s="1027">
        <v>0</v>
      </c>
      <c r="T17" s="1027">
        <v>0</v>
      </c>
      <c r="U17" s="1404" t="s">
        <v>29</v>
      </c>
      <c r="V17" s="1041">
        <v>0</v>
      </c>
      <c r="W17" s="1034"/>
      <c r="X17" s="1041">
        <v>8174.8459999999995</v>
      </c>
      <c r="Y17" s="1034"/>
      <c r="Z17" s="1028">
        <v>497.05900000000003</v>
      </c>
      <c r="AA17" s="1028">
        <v>1447.404</v>
      </c>
      <c r="AB17" s="1404" t="s">
        <v>29</v>
      </c>
      <c r="AC17" s="1402" t="s">
        <v>29</v>
      </c>
      <c r="AD17" s="1034"/>
      <c r="AE17" s="1404" t="s">
        <v>29</v>
      </c>
      <c r="AF17" s="1404" t="s">
        <v>29</v>
      </c>
      <c r="AG17" s="1028">
        <v>887.41899999999998</v>
      </c>
      <c r="AH17" s="913">
        <v>12477.584712592216</v>
      </c>
      <c r="AI17" s="154">
        <v>14</v>
      </c>
      <c r="AL17" s="119"/>
    </row>
    <row r="18" spans="1:38" ht="11.25" customHeight="1">
      <c r="A18" s="1434"/>
      <c r="B18" s="1450"/>
      <c r="C18" s="1428" t="s">
        <v>43</v>
      </c>
      <c r="D18" s="1428"/>
      <c r="E18" s="153">
        <v>15</v>
      </c>
      <c r="F18" s="1033"/>
      <c r="G18" s="1031"/>
      <c r="H18" s="1032"/>
      <c r="I18" s="1034"/>
      <c r="J18" s="1034"/>
      <c r="K18" s="1032"/>
      <c r="L18" s="1027">
        <v>679817.04055099993</v>
      </c>
      <c r="M18" s="1027">
        <v>0</v>
      </c>
      <c r="N18" s="1034"/>
      <c r="O18" s="1034"/>
      <c r="P18" s="1034"/>
      <c r="Q18" s="1034"/>
      <c r="R18" s="1034"/>
      <c r="S18" s="1034"/>
      <c r="T18" s="1028">
        <v>9233.9117640000004</v>
      </c>
      <c r="U18" s="1034"/>
      <c r="V18" s="1032"/>
      <c r="W18" s="1034"/>
      <c r="X18" s="1032"/>
      <c r="Y18" s="1034"/>
      <c r="Z18" s="1034"/>
      <c r="AA18" s="1034"/>
      <c r="AB18" s="1034"/>
      <c r="AC18" s="1039">
        <v>0</v>
      </c>
      <c r="AD18" s="1034"/>
      <c r="AE18" s="1034"/>
      <c r="AF18" s="1034"/>
      <c r="AG18" s="1034"/>
      <c r="AH18" s="911">
        <v>689050.95231499989</v>
      </c>
      <c r="AI18" s="154">
        <v>15</v>
      </c>
      <c r="AJ18" s="113"/>
      <c r="AK18" s="113"/>
      <c r="AL18" s="119"/>
    </row>
    <row r="19" spans="1:38" ht="11.25" customHeight="1">
      <c r="A19" s="1434"/>
      <c r="B19" s="1450"/>
      <c r="C19" s="1453" t="s">
        <v>42</v>
      </c>
      <c r="D19" s="1453"/>
      <c r="E19" s="153">
        <v>16</v>
      </c>
      <c r="F19" s="1060">
        <v>0</v>
      </c>
      <c r="G19" s="1061">
        <v>0</v>
      </c>
      <c r="H19" s="1041">
        <v>0</v>
      </c>
      <c r="I19" s="1034"/>
      <c r="J19" s="1034"/>
      <c r="K19" s="1032"/>
      <c r="L19" s="1033"/>
      <c r="M19" s="1034"/>
      <c r="N19" s="1034"/>
      <c r="O19" s="1028">
        <v>0</v>
      </c>
      <c r="P19" s="1034"/>
      <c r="Q19" s="1028">
        <v>0</v>
      </c>
      <c r="R19" s="1028">
        <v>0</v>
      </c>
      <c r="S19" s="1034"/>
      <c r="T19" s="1028">
        <v>0</v>
      </c>
      <c r="U19" s="1404" t="s">
        <v>29</v>
      </c>
      <c r="V19" s="1402" t="s">
        <v>29</v>
      </c>
      <c r="W19" s="1034"/>
      <c r="X19" s="1041">
        <v>8841.749259094182</v>
      </c>
      <c r="Y19" s="1034"/>
      <c r="Z19" s="1034"/>
      <c r="AA19" s="1034"/>
      <c r="AB19" s="1034"/>
      <c r="AC19" s="1041">
        <v>0</v>
      </c>
      <c r="AD19" s="1034"/>
      <c r="AE19" s="1404" t="s">
        <v>29</v>
      </c>
      <c r="AF19" s="1034"/>
      <c r="AG19" s="1404" t="s">
        <v>29</v>
      </c>
      <c r="AH19" s="911">
        <v>9449.652266188521</v>
      </c>
      <c r="AI19" s="154">
        <v>16</v>
      </c>
      <c r="AL19" s="119"/>
    </row>
    <row r="20" spans="1:38" ht="11.25" customHeight="1">
      <c r="A20" s="1434"/>
      <c r="B20" s="1451"/>
      <c r="C20" s="1432" t="s">
        <v>45</v>
      </c>
      <c r="D20" s="1432"/>
      <c r="E20" s="146">
        <v>17</v>
      </c>
      <c r="F20" s="1062">
        <v>28956.195000000003</v>
      </c>
      <c r="G20" s="1063">
        <v>0</v>
      </c>
      <c r="H20" s="1064">
        <v>0</v>
      </c>
      <c r="I20" s="1046">
        <v>0</v>
      </c>
      <c r="J20" s="1029">
        <v>0</v>
      </c>
      <c r="K20" s="1045">
        <v>0</v>
      </c>
      <c r="L20" s="1029">
        <v>679817.04055099993</v>
      </c>
      <c r="M20" s="1029">
        <v>0</v>
      </c>
      <c r="N20" s="1049"/>
      <c r="O20" s="1029">
        <v>67.390951642897136</v>
      </c>
      <c r="P20" s="1049"/>
      <c r="Q20" s="1029">
        <v>2313.5379999999996</v>
      </c>
      <c r="R20" s="1029">
        <v>670.33699999999999</v>
      </c>
      <c r="S20" s="1044">
        <v>0</v>
      </c>
      <c r="T20" s="1044">
        <v>9233.9117640000004</v>
      </c>
      <c r="U20" s="1044">
        <v>18.731415094339624</v>
      </c>
      <c r="V20" s="1064">
        <v>1805.307</v>
      </c>
      <c r="W20" s="1049"/>
      <c r="X20" s="1045">
        <v>98393.381259094182</v>
      </c>
      <c r="Y20" s="1029">
        <v>37511.017411334404</v>
      </c>
      <c r="Z20" s="1044">
        <v>64026.819245675746</v>
      </c>
      <c r="AA20" s="1029">
        <v>18704.919203515903</v>
      </c>
      <c r="AB20" s="1044">
        <v>10649.2415</v>
      </c>
      <c r="AC20" s="1064">
        <v>78978.341196241628</v>
      </c>
      <c r="AD20" s="1029">
        <v>133893.48000000001</v>
      </c>
      <c r="AE20" s="1044">
        <v>1590.932088</v>
      </c>
      <c r="AF20" s="1044">
        <v>872.12199999999996</v>
      </c>
      <c r="AG20" s="1029">
        <v>13395.290499999999</v>
      </c>
      <c r="AH20" s="915">
        <v>1180897.9960855988</v>
      </c>
      <c r="AI20" s="145">
        <v>17</v>
      </c>
      <c r="AJ20" s="113"/>
      <c r="AK20" s="113"/>
      <c r="AL20" s="119"/>
    </row>
    <row r="21" spans="1:38" ht="11.25" customHeight="1">
      <c r="A21" s="1434"/>
      <c r="B21" s="1429" t="s">
        <v>87</v>
      </c>
      <c r="C21" s="1428" t="s">
        <v>211</v>
      </c>
      <c r="D21" s="1428"/>
      <c r="E21" s="153">
        <v>18</v>
      </c>
      <c r="F21" s="1033"/>
      <c r="G21" s="1031"/>
      <c r="H21" s="1032"/>
      <c r="I21" s="1034"/>
      <c r="J21" s="1034"/>
      <c r="K21" s="1032"/>
      <c r="L21" s="1033"/>
      <c r="M21" s="1034"/>
      <c r="N21" s="1034"/>
      <c r="O21" s="1034"/>
      <c r="P21" s="1034"/>
      <c r="Q21" s="1034"/>
      <c r="R21" s="1034"/>
      <c r="S21" s="1034"/>
      <c r="T21" s="1034"/>
      <c r="U21" s="1034"/>
      <c r="V21" s="1032"/>
      <c r="W21" s="1034"/>
      <c r="X21" s="1032"/>
      <c r="Y21" s="1034"/>
      <c r="Z21" s="1034"/>
      <c r="AA21" s="1034"/>
      <c r="AB21" s="1034"/>
      <c r="AC21" s="1032"/>
      <c r="AD21" s="1034"/>
      <c r="AE21" s="1028">
        <v>24782.284800000001</v>
      </c>
      <c r="AF21" s="1034"/>
      <c r="AG21" s="1034"/>
      <c r="AH21" s="911">
        <v>24782.284800000001</v>
      </c>
      <c r="AI21" s="154">
        <v>18</v>
      </c>
      <c r="AL21" s="119"/>
    </row>
    <row r="22" spans="1:38" ht="11.25" customHeight="1">
      <c r="A22" s="1434"/>
      <c r="B22" s="1430"/>
      <c r="C22" s="1428" t="s">
        <v>210</v>
      </c>
      <c r="D22" s="1428"/>
      <c r="E22" s="153">
        <v>19</v>
      </c>
      <c r="F22" s="1033"/>
      <c r="G22" s="1031"/>
      <c r="H22" s="1032"/>
      <c r="I22" s="1034"/>
      <c r="J22" s="1034"/>
      <c r="K22" s="1032"/>
      <c r="L22" s="1033"/>
      <c r="M22" s="1034"/>
      <c r="N22" s="1034"/>
      <c r="O22" s="1034"/>
      <c r="P22" s="1034"/>
      <c r="Q22" s="1034"/>
      <c r="R22" s="1034"/>
      <c r="S22" s="1034"/>
      <c r="T22" s="1034"/>
      <c r="U22" s="1034"/>
      <c r="V22" s="1032"/>
      <c r="W22" s="1034"/>
      <c r="X22" s="1032"/>
      <c r="Y22" s="1034"/>
      <c r="Z22" s="1034"/>
      <c r="AA22" s="1034"/>
      <c r="AB22" s="1034"/>
      <c r="AC22" s="1032"/>
      <c r="AD22" s="1034"/>
      <c r="AE22" s="1028">
        <v>20737.126800000002</v>
      </c>
      <c r="AF22" s="1027">
        <v>40102.254000000001</v>
      </c>
      <c r="AG22" s="1034"/>
      <c r="AH22" s="911">
        <v>60839.380799999999</v>
      </c>
      <c r="AI22" s="154">
        <v>19</v>
      </c>
      <c r="AL22" s="119"/>
    </row>
    <row r="23" spans="1:38" ht="11.25" customHeight="1">
      <c r="A23" s="1434"/>
      <c r="B23" s="1450"/>
      <c r="C23" s="1428" t="s">
        <v>47</v>
      </c>
      <c r="D23" s="1428"/>
      <c r="E23" s="153">
        <v>20</v>
      </c>
      <c r="F23" s="1033"/>
      <c r="G23" s="1031"/>
      <c r="H23" s="1032"/>
      <c r="I23" s="1034"/>
      <c r="J23" s="1034"/>
      <c r="K23" s="1032"/>
      <c r="L23" s="1033"/>
      <c r="M23" s="1034"/>
      <c r="N23" s="1034"/>
      <c r="O23" s="1034"/>
      <c r="P23" s="1034"/>
      <c r="Q23" s="1034"/>
      <c r="R23" s="1034"/>
      <c r="S23" s="1034"/>
      <c r="T23" s="1034"/>
      <c r="U23" s="1034"/>
      <c r="V23" s="1032"/>
      <c r="W23" s="1034"/>
      <c r="X23" s="1032"/>
      <c r="Y23" s="1034"/>
      <c r="Z23" s="1034"/>
      <c r="AA23" s="1034"/>
      <c r="AB23" s="1034"/>
      <c r="AC23" s="1032"/>
      <c r="AD23" s="1034"/>
      <c r="AE23" s="1028">
        <v>16217.424000000001</v>
      </c>
      <c r="AF23" s="1034"/>
      <c r="AG23" s="1034"/>
      <c r="AH23" s="911">
        <v>16217.424000000001</v>
      </c>
      <c r="AI23" s="154">
        <v>20</v>
      </c>
      <c r="AL23" s="119"/>
    </row>
    <row r="24" spans="1:38" ht="11.25" customHeight="1">
      <c r="A24" s="1434"/>
      <c r="B24" s="1450"/>
      <c r="C24" s="1428" t="s">
        <v>209</v>
      </c>
      <c r="D24" s="1428"/>
      <c r="E24" s="153">
        <v>21</v>
      </c>
      <c r="F24" s="1033"/>
      <c r="G24" s="1031"/>
      <c r="H24" s="1032"/>
      <c r="I24" s="1034"/>
      <c r="J24" s="1034"/>
      <c r="K24" s="1032"/>
      <c r="L24" s="1033"/>
      <c r="M24" s="1034"/>
      <c r="N24" s="1034"/>
      <c r="O24" s="1034"/>
      <c r="P24" s="1034"/>
      <c r="Q24" s="1034"/>
      <c r="R24" s="1034"/>
      <c r="S24" s="1034"/>
      <c r="T24" s="1034"/>
      <c r="U24" s="1034"/>
      <c r="V24" s="1032"/>
      <c r="W24" s="1034"/>
      <c r="X24" s="1032"/>
      <c r="Y24" s="1034"/>
      <c r="Z24" s="1034"/>
      <c r="AA24" s="1034"/>
      <c r="AB24" s="1034"/>
      <c r="AC24" s="1032"/>
      <c r="AD24" s="1034"/>
      <c r="AE24" s="1028">
        <v>44184.848400000003</v>
      </c>
      <c r="AF24" s="1034"/>
      <c r="AG24" s="1034"/>
      <c r="AH24" s="911">
        <v>44184.848400000003</v>
      </c>
      <c r="AI24" s="154">
        <v>21</v>
      </c>
      <c r="AL24" s="119"/>
    </row>
    <row r="25" spans="1:38" ht="11.25" customHeight="1">
      <c r="A25" s="1434"/>
      <c r="B25" s="1450"/>
      <c r="C25" s="1428" t="s">
        <v>208</v>
      </c>
      <c r="D25" s="1428"/>
      <c r="E25" s="153">
        <v>22</v>
      </c>
      <c r="F25" s="1033"/>
      <c r="G25" s="1031"/>
      <c r="H25" s="1032"/>
      <c r="I25" s="1034"/>
      <c r="J25" s="1034"/>
      <c r="K25" s="1032"/>
      <c r="L25" s="1033"/>
      <c r="M25" s="1034"/>
      <c r="N25" s="1034"/>
      <c r="O25" s="1034"/>
      <c r="P25" s="1034"/>
      <c r="Q25" s="1034"/>
      <c r="R25" s="1034"/>
      <c r="S25" s="1034"/>
      <c r="T25" s="1034"/>
      <c r="U25" s="1034"/>
      <c r="V25" s="1032"/>
      <c r="W25" s="1034"/>
      <c r="X25" s="1032"/>
      <c r="Y25" s="1034"/>
      <c r="Z25" s="1034"/>
      <c r="AA25" s="1034"/>
      <c r="AB25" s="1034"/>
      <c r="AC25" s="1032"/>
      <c r="AD25" s="1034"/>
      <c r="AE25" s="1028">
        <v>38347.513771334401</v>
      </c>
      <c r="AF25" s="1034"/>
      <c r="AG25" s="1034"/>
      <c r="AH25" s="913">
        <v>38347.513771334401</v>
      </c>
      <c r="AI25" s="154">
        <v>22</v>
      </c>
      <c r="AL25" s="119"/>
    </row>
    <row r="26" spans="1:38" ht="11.25" customHeight="1">
      <c r="A26" s="1434"/>
      <c r="B26" s="1450"/>
      <c r="C26" s="1428" t="s">
        <v>207</v>
      </c>
      <c r="D26" s="1428"/>
      <c r="E26" s="153">
        <v>23</v>
      </c>
      <c r="F26" s="1033"/>
      <c r="G26" s="1031"/>
      <c r="H26" s="1032"/>
      <c r="I26" s="1034"/>
      <c r="J26" s="1034"/>
      <c r="K26" s="1032"/>
      <c r="L26" s="1033"/>
      <c r="M26" s="1034"/>
      <c r="N26" s="1034"/>
      <c r="O26" s="1034"/>
      <c r="P26" s="1034"/>
      <c r="Q26" s="1034"/>
      <c r="R26" s="1034"/>
      <c r="S26" s="1034"/>
      <c r="T26" s="1034"/>
      <c r="U26" s="1034"/>
      <c r="V26" s="1032"/>
      <c r="W26" s="1034"/>
      <c r="X26" s="1032"/>
      <c r="Y26" s="1034"/>
      <c r="Z26" s="1034"/>
      <c r="AA26" s="1034"/>
      <c r="AB26" s="1034"/>
      <c r="AC26" s="1032"/>
      <c r="AD26" s="1034"/>
      <c r="AE26" s="1027">
        <v>97578.137950508579</v>
      </c>
      <c r="AF26" s="1028">
        <v>6981.4982015999994</v>
      </c>
      <c r="AG26" s="1034"/>
      <c r="AH26" s="911">
        <v>104559.63615210858</v>
      </c>
      <c r="AI26" s="154">
        <v>23</v>
      </c>
      <c r="AL26" s="119"/>
    </row>
    <row r="27" spans="1:38" ht="11.25" customHeight="1">
      <c r="A27" s="1434"/>
      <c r="B27" s="1450"/>
      <c r="C27" s="1428" t="s">
        <v>473</v>
      </c>
      <c r="D27" s="1428"/>
      <c r="E27" s="153">
        <v>24</v>
      </c>
      <c r="F27" s="1033"/>
      <c r="G27" s="1031"/>
      <c r="H27" s="1032"/>
      <c r="I27" s="1034"/>
      <c r="J27" s="1034"/>
      <c r="K27" s="1032"/>
      <c r="L27" s="1033"/>
      <c r="M27" s="1034"/>
      <c r="N27" s="1034"/>
      <c r="O27" s="1034"/>
      <c r="P27" s="1034"/>
      <c r="Q27" s="1034"/>
      <c r="R27" s="1034"/>
      <c r="S27" s="1034"/>
      <c r="T27" s="1034"/>
      <c r="U27" s="1034"/>
      <c r="V27" s="1032"/>
      <c r="W27" s="1034"/>
      <c r="X27" s="1032"/>
      <c r="Y27" s="1034"/>
      <c r="Z27" s="1034"/>
      <c r="AA27" s="1034"/>
      <c r="AB27" s="1034"/>
      <c r="AC27" s="1032"/>
      <c r="AD27" s="1034"/>
      <c r="AE27" s="1034"/>
      <c r="AF27" s="1028">
        <v>10506.967199999999</v>
      </c>
      <c r="AG27" s="1034"/>
      <c r="AH27" s="911">
        <v>10506.967199999999</v>
      </c>
      <c r="AI27" s="154">
        <v>24</v>
      </c>
      <c r="AL27" s="119"/>
    </row>
    <row r="28" spans="1:38" ht="11.25" customHeight="1">
      <c r="A28" s="1434"/>
      <c r="B28" s="1450"/>
      <c r="C28" s="1428" t="s">
        <v>43</v>
      </c>
      <c r="D28" s="1428"/>
      <c r="E28" s="153">
        <v>25</v>
      </c>
      <c r="F28" s="1033"/>
      <c r="G28" s="1031"/>
      <c r="H28" s="1032"/>
      <c r="I28" s="1034"/>
      <c r="J28" s="1034"/>
      <c r="K28" s="1032"/>
      <c r="L28" s="1033"/>
      <c r="M28" s="1027">
        <v>73182.428</v>
      </c>
      <c r="N28" s="1027">
        <v>126543.54562200001</v>
      </c>
      <c r="O28" s="1027">
        <v>231620.62265300003</v>
      </c>
      <c r="P28" s="1027">
        <v>48485.637600000002</v>
      </c>
      <c r="Q28" s="1027">
        <v>89521.44645600002</v>
      </c>
      <c r="R28" s="1027">
        <v>5789.3415290000003</v>
      </c>
      <c r="S28" s="1027">
        <v>10145.220024</v>
      </c>
      <c r="T28" s="1027">
        <v>29490.775082999997</v>
      </c>
      <c r="U28" s="1028">
        <v>40033.789109999998</v>
      </c>
      <c r="V28" s="1041">
        <v>28699.317407521878</v>
      </c>
      <c r="W28" s="1034"/>
      <c r="X28" s="1032"/>
      <c r="Y28" s="1034"/>
      <c r="Z28" s="1034"/>
      <c r="AA28" s="1034"/>
      <c r="AB28" s="1034"/>
      <c r="AC28" s="1039">
        <v>0</v>
      </c>
      <c r="AD28" s="1034"/>
      <c r="AE28" s="1034"/>
      <c r="AF28" s="1034"/>
      <c r="AG28" s="1034"/>
      <c r="AH28" s="911">
        <v>683512.12348452187</v>
      </c>
      <c r="AI28" s="154">
        <v>25</v>
      </c>
      <c r="AL28" s="119"/>
    </row>
    <row r="29" spans="1:38" ht="11.25" customHeight="1">
      <c r="A29" s="1434"/>
      <c r="B29" s="1450"/>
      <c r="C29" s="1428" t="s">
        <v>42</v>
      </c>
      <c r="D29" s="1428"/>
      <c r="E29" s="153">
        <v>26</v>
      </c>
      <c r="F29" s="1136"/>
      <c r="G29" s="1031"/>
      <c r="H29" s="1137"/>
      <c r="I29" s="1034"/>
      <c r="J29" s="1034"/>
      <c r="K29" s="1032"/>
      <c r="L29" s="1033"/>
      <c r="M29" s="1034"/>
      <c r="N29" s="1034"/>
      <c r="O29" s="1034"/>
      <c r="P29" s="1034"/>
      <c r="Q29" s="1034"/>
      <c r="R29" s="1034"/>
      <c r="S29" s="1034"/>
      <c r="T29" s="1034"/>
      <c r="U29" s="1034"/>
      <c r="V29" s="1032"/>
      <c r="W29" s="1034"/>
      <c r="X29" s="1039">
        <v>0</v>
      </c>
      <c r="Y29" s="1034"/>
      <c r="Z29" s="1034"/>
      <c r="AA29" s="1034"/>
      <c r="AB29" s="1034"/>
      <c r="AC29" s="1032"/>
      <c r="AD29" s="1034"/>
      <c r="AE29" s="1028">
        <v>4840.5345258579173</v>
      </c>
      <c r="AF29" s="1034"/>
      <c r="AG29" s="1034"/>
      <c r="AH29" s="913">
        <v>4840.5345258579173</v>
      </c>
      <c r="AI29" s="154">
        <v>26</v>
      </c>
      <c r="AL29" s="119"/>
    </row>
    <row r="30" spans="1:38" ht="11.25" customHeight="1">
      <c r="A30" s="1434"/>
      <c r="B30" s="1451"/>
      <c r="C30" s="1432" t="s">
        <v>206</v>
      </c>
      <c r="D30" s="1432"/>
      <c r="E30" s="146">
        <v>27</v>
      </c>
      <c r="F30" s="1066"/>
      <c r="G30" s="1067"/>
      <c r="H30" s="1138">
        <v>0</v>
      </c>
      <c r="I30" s="1068"/>
      <c r="J30" s="1049"/>
      <c r="K30" s="1048"/>
      <c r="L30" s="1067"/>
      <c r="M30" s="1029">
        <v>73182.428</v>
      </c>
      <c r="N30" s="1029">
        <v>126543.54562200001</v>
      </c>
      <c r="O30" s="1044">
        <v>231620.62265300003</v>
      </c>
      <c r="P30" s="1029">
        <v>48485.637600000002</v>
      </c>
      <c r="Q30" s="1029">
        <v>89521.44645600002</v>
      </c>
      <c r="R30" s="1029">
        <v>5789.3415290000003</v>
      </c>
      <c r="S30" s="1029">
        <v>10145.220024</v>
      </c>
      <c r="T30" s="1029">
        <v>29490.775082999997</v>
      </c>
      <c r="U30" s="1044">
        <v>40033.789109999998</v>
      </c>
      <c r="V30" s="1064">
        <v>28699.317407521878</v>
      </c>
      <c r="W30" s="1049"/>
      <c r="X30" s="1045">
        <v>0</v>
      </c>
      <c r="Y30" s="1049"/>
      <c r="Z30" s="1049"/>
      <c r="AA30" s="1049"/>
      <c r="AB30" s="1049"/>
      <c r="AC30" s="1045">
        <v>0</v>
      </c>
      <c r="AD30" s="1049"/>
      <c r="AE30" s="1029">
        <v>246687.87024770092</v>
      </c>
      <c r="AF30" s="1029">
        <v>57590.719401599999</v>
      </c>
      <c r="AG30" s="1049"/>
      <c r="AH30" s="912">
        <v>987790.71313382278</v>
      </c>
      <c r="AI30" s="145">
        <v>27</v>
      </c>
      <c r="AJ30" s="113"/>
      <c r="AK30" s="113"/>
      <c r="AL30" s="119"/>
    </row>
    <row r="31" spans="1:38" ht="11.25" customHeight="1">
      <c r="A31" s="1434"/>
      <c r="B31" s="1430" t="s">
        <v>205</v>
      </c>
      <c r="C31" s="1428" t="s">
        <v>94</v>
      </c>
      <c r="D31" s="1428"/>
      <c r="E31" s="153">
        <v>28</v>
      </c>
      <c r="F31" s="1033"/>
      <c r="G31" s="1031"/>
      <c r="H31" s="1032"/>
      <c r="I31" s="1034"/>
      <c r="J31" s="1034"/>
      <c r="K31" s="1032"/>
      <c r="L31" s="1033"/>
      <c r="M31" s="1034"/>
      <c r="N31" s="1034"/>
      <c r="O31" s="1034"/>
      <c r="P31" s="1034"/>
      <c r="Q31" s="1034"/>
      <c r="R31" s="1034"/>
      <c r="S31" s="1034"/>
      <c r="T31" s="1034"/>
      <c r="U31" s="1034"/>
      <c r="V31" s="1032"/>
      <c r="W31" s="1034"/>
      <c r="X31" s="1032"/>
      <c r="Y31" s="1034"/>
      <c r="Z31" s="1034"/>
      <c r="AA31" s="1034"/>
      <c r="AB31" s="1034"/>
      <c r="AC31" s="1032"/>
      <c r="AD31" s="1034"/>
      <c r="AE31" s="1028">
        <v>7146.5147999999999</v>
      </c>
      <c r="AF31" s="1028">
        <v>0</v>
      </c>
      <c r="AG31" s="1034"/>
      <c r="AH31" s="911">
        <v>7146.5147999999999</v>
      </c>
      <c r="AI31" s="154">
        <v>28</v>
      </c>
      <c r="AL31" s="119"/>
    </row>
    <row r="32" spans="1:38" ht="11.25" customHeight="1">
      <c r="A32" s="1434"/>
      <c r="B32" s="1430"/>
      <c r="C32" s="1428" t="s">
        <v>44</v>
      </c>
      <c r="D32" s="1428"/>
      <c r="E32" s="155">
        <v>29</v>
      </c>
      <c r="F32" s="1050">
        <v>0</v>
      </c>
      <c r="G32" s="1028">
        <v>0</v>
      </c>
      <c r="H32" s="1041">
        <v>0</v>
      </c>
      <c r="I32" s="1050">
        <v>0</v>
      </c>
      <c r="J32" s="1028">
        <v>0</v>
      </c>
      <c r="K32" s="1041">
        <v>0</v>
      </c>
      <c r="L32" s="1033"/>
      <c r="M32" s="1034"/>
      <c r="N32" s="1034"/>
      <c r="O32" s="1028">
        <v>0</v>
      </c>
      <c r="P32" s="1034"/>
      <c r="Q32" s="1028">
        <v>0</v>
      </c>
      <c r="R32" s="1028">
        <v>0</v>
      </c>
      <c r="S32" s="1027">
        <v>0</v>
      </c>
      <c r="T32" s="1027">
        <v>0</v>
      </c>
      <c r="U32" s="1027">
        <v>0</v>
      </c>
      <c r="V32" s="1039">
        <v>0</v>
      </c>
      <c r="W32" s="1034"/>
      <c r="X32" s="1402" t="s">
        <v>29</v>
      </c>
      <c r="Y32" s="1034"/>
      <c r="Z32" s="1027">
        <v>0</v>
      </c>
      <c r="AA32" s="1027">
        <v>0</v>
      </c>
      <c r="AB32" s="1027">
        <v>0</v>
      </c>
      <c r="AC32" s="1039">
        <v>0</v>
      </c>
      <c r="AD32" s="1034"/>
      <c r="AE32" s="1404" t="s">
        <v>29</v>
      </c>
      <c r="AF32" s="1028">
        <v>0</v>
      </c>
      <c r="AG32" s="1404" t="s">
        <v>29</v>
      </c>
      <c r="AH32" s="911">
        <v>28.150392</v>
      </c>
      <c r="AI32" s="154">
        <v>29</v>
      </c>
      <c r="AL32" s="119"/>
    </row>
    <row r="33" spans="1:38" ht="11.25" customHeight="1">
      <c r="A33" s="1434"/>
      <c r="B33" s="1430"/>
      <c r="C33" s="1428" t="s">
        <v>43</v>
      </c>
      <c r="D33" s="1428"/>
      <c r="E33" s="155">
        <v>30</v>
      </c>
      <c r="F33" s="1050">
        <v>0</v>
      </c>
      <c r="G33" s="1028">
        <v>0</v>
      </c>
      <c r="H33" s="1041">
        <v>0</v>
      </c>
      <c r="I33" s="1050">
        <v>0</v>
      </c>
      <c r="J33" s="1028">
        <v>0</v>
      </c>
      <c r="K33" s="1041">
        <v>0</v>
      </c>
      <c r="L33" s="1033"/>
      <c r="M33" s="1028">
        <v>0</v>
      </c>
      <c r="N33" s="1034"/>
      <c r="O33" s="1404" t="s">
        <v>29</v>
      </c>
      <c r="P33" s="1034"/>
      <c r="Q33" s="1404" t="s">
        <v>29</v>
      </c>
      <c r="R33" s="1028">
        <v>522.96630900000002</v>
      </c>
      <c r="S33" s="1404" t="s">
        <v>29</v>
      </c>
      <c r="T33" s="1404" t="s">
        <v>29</v>
      </c>
      <c r="U33" s="1404" t="s">
        <v>29</v>
      </c>
      <c r="V33" s="1041">
        <v>25061.102327408687</v>
      </c>
      <c r="W33" s="1034"/>
      <c r="X33" s="1402" t="s">
        <v>29</v>
      </c>
      <c r="Y33" s="1034"/>
      <c r="Z33" s="1027">
        <v>0</v>
      </c>
      <c r="AA33" s="1027">
        <v>0</v>
      </c>
      <c r="AB33" s="1027">
        <v>0</v>
      </c>
      <c r="AC33" s="1039">
        <v>0.22010520184590723</v>
      </c>
      <c r="AD33" s="1034"/>
      <c r="AE33" s="1404" t="s">
        <v>29</v>
      </c>
      <c r="AF33" s="1028">
        <v>0</v>
      </c>
      <c r="AG33" s="1404" t="s">
        <v>29</v>
      </c>
      <c r="AH33" s="911">
        <v>45741.999648398509</v>
      </c>
      <c r="AI33" s="154">
        <v>30</v>
      </c>
      <c r="AL33" s="119"/>
    </row>
    <row r="34" spans="1:38" ht="11.25" customHeight="1">
      <c r="A34" s="1434"/>
      <c r="B34" s="1430"/>
      <c r="C34" s="1428" t="s">
        <v>42</v>
      </c>
      <c r="D34" s="1428"/>
      <c r="E34" s="153">
        <v>31</v>
      </c>
      <c r="F34" s="1033"/>
      <c r="G34" s="1031"/>
      <c r="H34" s="1032"/>
      <c r="I34" s="1034"/>
      <c r="J34" s="1034"/>
      <c r="K34" s="1032"/>
      <c r="L34" s="1033"/>
      <c r="M34" s="1034"/>
      <c r="N34" s="1034"/>
      <c r="O34" s="1034"/>
      <c r="P34" s="1034"/>
      <c r="Q34" s="1034"/>
      <c r="R34" s="1034"/>
      <c r="S34" s="1034"/>
      <c r="T34" s="1034"/>
      <c r="U34" s="1034"/>
      <c r="V34" s="1032"/>
      <c r="W34" s="1034"/>
      <c r="X34" s="1041">
        <v>3815.5682732167579</v>
      </c>
      <c r="Y34" s="1034"/>
      <c r="Z34" s="1027">
        <v>0</v>
      </c>
      <c r="AA34" s="1034"/>
      <c r="AB34" s="1034"/>
      <c r="AC34" s="1032"/>
      <c r="AD34" s="1034"/>
      <c r="AE34" s="1028">
        <v>904.10357880000004</v>
      </c>
      <c r="AF34" s="1028">
        <v>1595.3330016</v>
      </c>
      <c r="AG34" s="1034"/>
      <c r="AH34" s="911">
        <v>6315.0048536167578</v>
      </c>
      <c r="AI34" s="152">
        <v>31</v>
      </c>
      <c r="AL34" s="119"/>
    </row>
    <row r="35" spans="1:38" ht="11.25" customHeight="1">
      <c r="A35" s="1435"/>
      <c r="B35" s="1430"/>
      <c r="C35" s="1432" t="s">
        <v>204</v>
      </c>
      <c r="D35" s="1432"/>
      <c r="E35" s="146">
        <v>32</v>
      </c>
      <c r="F35" s="1062">
        <v>0</v>
      </c>
      <c r="G35" s="1044">
        <v>0</v>
      </c>
      <c r="H35" s="1064">
        <v>0</v>
      </c>
      <c r="I35" s="1062">
        <v>0</v>
      </c>
      <c r="J35" s="1044">
        <v>0</v>
      </c>
      <c r="K35" s="1064">
        <v>0</v>
      </c>
      <c r="L35" s="1067"/>
      <c r="M35" s="1044">
        <v>0</v>
      </c>
      <c r="N35" s="1049"/>
      <c r="O35" s="1054" t="s">
        <v>29</v>
      </c>
      <c r="P35" s="1049"/>
      <c r="Q35" s="1054" t="s">
        <v>29</v>
      </c>
      <c r="R35" s="1044">
        <v>522.96630900000002</v>
      </c>
      <c r="S35" s="1054" t="s">
        <v>29</v>
      </c>
      <c r="T35" s="1054" t="s">
        <v>29</v>
      </c>
      <c r="U35" s="1054" t="s">
        <v>29</v>
      </c>
      <c r="V35" s="1064">
        <v>25061.102327408687</v>
      </c>
      <c r="W35" s="1049"/>
      <c r="X35" s="1064">
        <v>9482.4312732167582</v>
      </c>
      <c r="Y35" s="1049"/>
      <c r="Z35" s="1029">
        <v>0</v>
      </c>
      <c r="AA35" s="1029">
        <v>0</v>
      </c>
      <c r="AB35" s="1029">
        <v>0</v>
      </c>
      <c r="AC35" s="1045">
        <v>0.22010520184590723</v>
      </c>
      <c r="AD35" s="1049"/>
      <c r="AE35" s="1044">
        <v>11265.560542800002</v>
      </c>
      <c r="AF35" s="1044">
        <v>1595.3330016</v>
      </c>
      <c r="AG35" s="1054" t="s">
        <v>29</v>
      </c>
      <c r="AH35" s="912">
        <v>59231.669694015261</v>
      </c>
      <c r="AI35" s="145">
        <v>32</v>
      </c>
      <c r="AJ35" s="113"/>
      <c r="AK35" s="113"/>
      <c r="AL35" s="119"/>
    </row>
    <row r="36" spans="1:38" ht="11.25" customHeight="1">
      <c r="A36" s="159"/>
      <c r="B36" s="1429"/>
      <c r="C36" s="1456" t="s">
        <v>93</v>
      </c>
      <c r="D36" s="1456"/>
      <c r="E36" s="160">
        <v>33</v>
      </c>
      <c r="F36" s="1069"/>
      <c r="G36" s="1069"/>
      <c r="H36" s="1035"/>
      <c r="I36" s="1070"/>
      <c r="J36" s="1034"/>
      <c r="K36" s="1032"/>
      <c r="L36" s="1067"/>
      <c r="M36" s="1049"/>
      <c r="N36" s="1070"/>
      <c r="O36" s="1070"/>
      <c r="P36" s="1070"/>
      <c r="Q36" s="1070"/>
      <c r="R36" s="1070"/>
      <c r="S36" s="1070"/>
      <c r="T36" s="1070"/>
      <c r="U36" s="1070"/>
      <c r="V36" s="1409" t="s">
        <v>29</v>
      </c>
      <c r="W36" s="1070"/>
      <c r="X36" s="1409" t="s">
        <v>29</v>
      </c>
      <c r="Y36" s="1070"/>
      <c r="Z36" s="1029">
        <v>144.76400000000001</v>
      </c>
      <c r="AA36" s="1070"/>
      <c r="AB36" s="1070"/>
      <c r="AC36" s="1035"/>
      <c r="AD36" s="1070"/>
      <c r="AE36" s="1072">
        <v>11147.365217624396</v>
      </c>
      <c r="AF36" s="1072">
        <v>6450.8436000000002</v>
      </c>
      <c r="AG36" s="1049"/>
      <c r="AH36" s="911">
        <v>17887.954647947427</v>
      </c>
      <c r="AI36" s="145">
        <v>33</v>
      </c>
      <c r="AL36" s="119"/>
    </row>
    <row r="37" spans="1:38" ht="11.25" customHeight="1">
      <c r="A37" s="159"/>
      <c r="B37" s="1430"/>
      <c r="C37" s="1432" t="s">
        <v>85</v>
      </c>
      <c r="D37" s="1432"/>
      <c r="E37" s="146">
        <v>34</v>
      </c>
      <c r="F37" s="1062">
        <v>4967.5140000000001</v>
      </c>
      <c r="G37" s="1044">
        <v>0</v>
      </c>
      <c r="H37" s="1064">
        <v>2927.2420000000002</v>
      </c>
      <c r="I37" s="1029">
        <v>53.4610494</v>
      </c>
      <c r="J37" s="1044">
        <v>9868.1211440329989</v>
      </c>
      <c r="K37" s="1045">
        <v>0</v>
      </c>
      <c r="L37" s="1067"/>
      <c r="M37" s="1029">
        <v>31331.633188813961</v>
      </c>
      <c r="N37" s="1029">
        <v>117228.24237798157</v>
      </c>
      <c r="O37" s="1054" t="s">
        <v>29</v>
      </c>
      <c r="P37" s="1029">
        <v>52193.400146150358</v>
      </c>
      <c r="Q37" s="1054" t="s">
        <v>29</v>
      </c>
      <c r="R37" s="1044">
        <v>639.75383320000003</v>
      </c>
      <c r="S37" s="1054" t="s">
        <v>29</v>
      </c>
      <c r="T37" s="1054" t="s">
        <v>29</v>
      </c>
      <c r="U37" s="1054" t="s">
        <v>29</v>
      </c>
      <c r="V37" s="1082" t="s">
        <v>29</v>
      </c>
      <c r="W37" s="1049"/>
      <c r="X37" s="1082" t="s">
        <v>29</v>
      </c>
      <c r="Y37" s="1070"/>
      <c r="Z37" s="1044">
        <v>611.34739138248597</v>
      </c>
      <c r="AA37" s="1073">
        <v>132488.8807964841</v>
      </c>
      <c r="AB37" s="1044">
        <v>5906.6734999999999</v>
      </c>
      <c r="AC37" s="1064">
        <v>50919.290189223146</v>
      </c>
      <c r="AD37" s="1049"/>
      <c r="AE37" s="1044">
        <v>278358.38255160005</v>
      </c>
      <c r="AF37" s="1044">
        <v>48672.4208</v>
      </c>
      <c r="AG37" s="1054" t="s">
        <v>29</v>
      </c>
      <c r="AH37" s="915">
        <v>1446603.1170512452</v>
      </c>
      <c r="AI37" s="145">
        <v>34</v>
      </c>
      <c r="AJ37" s="113"/>
      <c r="AK37" s="113"/>
      <c r="AL37" s="119"/>
    </row>
    <row r="38" spans="1:38" ht="11.25" customHeight="1">
      <c r="A38" s="159"/>
      <c r="B38" s="1430"/>
      <c r="C38" s="1432" t="s">
        <v>32</v>
      </c>
      <c r="D38" s="1432"/>
      <c r="E38" s="146">
        <v>35</v>
      </c>
      <c r="F38" s="1062">
        <v>0</v>
      </c>
      <c r="G38" s="1044">
        <v>0</v>
      </c>
      <c r="H38" s="1064">
        <v>1185.595</v>
      </c>
      <c r="I38" s="1062">
        <v>0</v>
      </c>
      <c r="J38" s="1044">
        <v>2301.1554778199998</v>
      </c>
      <c r="K38" s="1064">
        <v>0</v>
      </c>
      <c r="L38" s="1067"/>
      <c r="M38" s="1029">
        <v>31331.633188813961</v>
      </c>
      <c r="N38" s="1075"/>
      <c r="O38" s="1410" t="s">
        <v>29</v>
      </c>
      <c r="P38" s="1077"/>
      <c r="Q38" s="1054" t="s">
        <v>29</v>
      </c>
      <c r="R38" s="1076">
        <v>0</v>
      </c>
      <c r="S38" s="1054" t="s">
        <v>29</v>
      </c>
      <c r="T38" s="1054" t="s">
        <v>29</v>
      </c>
      <c r="U38" s="1054" t="s">
        <v>29</v>
      </c>
      <c r="V38" s="1082" t="s">
        <v>29</v>
      </c>
      <c r="W38" s="1049"/>
      <c r="X38" s="1082" t="s">
        <v>29</v>
      </c>
      <c r="Y38" s="1068"/>
      <c r="Z38" s="1044">
        <v>0</v>
      </c>
      <c r="AA38" s="1049"/>
      <c r="AB38" s="1044">
        <v>41.683</v>
      </c>
      <c r="AC38" s="1064">
        <v>0</v>
      </c>
      <c r="AD38" s="1049"/>
      <c r="AE38" s="1049"/>
      <c r="AF38" s="1049"/>
      <c r="AG38" s="1054" t="s">
        <v>29</v>
      </c>
      <c r="AH38" s="911">
        <v>65282.228239709992</v>
      </c>
      <c r="AI38" s="145">
        <v>35</v>
      </c>
      <c r="AJ38" s="113"/>
      <c r="AK38" s="113"/>
      <c r="AL38" s="119"/>
    </row>
    <row r="39" spans="1:38" ht="11.25" customHeight="1">
      <c r="A39" s="158"/>
      <c r="B39" s="1430"/>
      <c r="C39" s="1432" t="s">
        <v>56</v>
      </c>
      <c r="D39" s="1432"/>
      <c r="E39" s="146">
        <v>36</v>
      </c>
      <c r="F39" s="1079"/>
      <c r="G39" s="1067"/>
      <c r="H39" s="1080"/>
      <c r="I39" s="1049"/>
      <c r="J39" s="1034"/>
      <c r="K39" s="1032"/>
      <c r="L39" s="1033"/>
      <c r="M39" s="1049"/>
      <c r="N39" s="1070"/>
      <c r="O39" s="1070"/>
      <c r="P39" s="1049"/>
      <c r="Q39" s="1049"/>
      <c r="R39" s="1049"/>
      <c r="S39" s="1049"/>
      <c r="T39" s="1049"/>
      <c r="U39" s="1049"/>
      <c r="V39" s="1064">
        <v>0</v>
      </c>
      <c r="W39" s="1049"/>
      <c r="X39" s="1048"/>
      <c r="Y39" s="1081"/>
      <c r="Z39" s="1081"/>
      <c r="AA39" s="1081"/>
      <c r="AB39" s="1049"/>
      <c r="AC39" s="1048"/>
      <c r="AD39" s="1049"/>
      <c r="AE39" s="1049"/>
      <c r="AF39" s="1044">
        <v>7908.1985099078884</v>
      </c>
      <c r="AG39" s="1049"/>
      <c r="AH39" s="912">
        <v>7908.1985099078884</v>
      </c>
      <c r="AI39" s="145">
        <v>36</v>
      </c>
      <c r="AJ39" s="113"/>
      <c r="AK39" s="113"/>
      <c r="AL39" s="119"/>
    </row>
    <row r="40" spans="1:38" ht="11.25" customHeight="1">
      <c r="A40" s="1433" t="s">
        <v>33</v>
      </c>
      <c r="B40" s="157"/>
      <c r="C40" s="1452" t="s">
        <v>33</v>
      </c>
      <c r="D40" s="1452"/>
      <c r="E40" s="146">
        <v>37</v>
      </c>
      <c r="F40" s="1096">
        <v>4967.5140000000001</v>
      </c>
      <c r="G40" s="1054">
        <v>0</v>
      </c>
      <c r="H40" s="1082">
        <v>1741.6470000000002</v>
      </c>
      <c r="I40" s="1056">
        <v>53.4610494</v>
      </c>
      <c r="J40" s="1054">
        <v>7566.9656662130001</v>
      </c>
      <c r="K40" s="1082">
        <v>0</v>
      </c>
      <c r="L40" s="1083"/>
      <c r="M40" s="1057"/>
      <c r="N40" s="1056">
        <v>117228.24237798157</v>
      </c>
      <c r="O40" s="1054">
        <v>245042.03364368645</v>
      </c>
      <c r="P40" s="1056">
        <v>52193.400146150358</v>
      </c>
      <c r="Q40" s="1054">
        <v>121265.94163080001</v>
      </c>
      <c r="R40" s="1054">
        <v>639.75383320000003</v>
      </c>
      <c r="S40" s="1054">
        <v>766.31700000000001</v>
      </c>
      <c r="T40" s="1054">
        <v>2799.7378993330099</v>
      </c>
      <c r="U40" s="1054">
        <v>10648.476835250251</v>
      </c>
      <c r="V40" s="1055">
        <v>83.132999999999996</v>
      </c>
      <c r="W40" s="1057"/>
      <c r="X40" s="1055">
        <v>277002.30780083069</v>
      </c>
      <c r="Y40" s="1057"/>
      <c r="Z40" s="1029">
        <v>611.34739138248597</v>
      </c>
      <c r="AA40" s="1054">
        <v>132488.8807964841</v>
      </c>
      <c r="AB40" s="1054">
        <v>5864.9904999999999</v>
      </c>
      <c r="AC40" s="1082">
        <v>50919.290189223146</v>
      </c>
      <c r="AD40" s="1084"/>
      <c r="AE40" s="1054">
        <v>278358.38255160005</v>
      </c>
      <c r="AF40" s="1056">
        <v>56580.619309907888</v>
      </c>
      <c r="AG40" s="1054">
        <v>22406.644699999997</v>
      </c>
      <c r="AH40" s="914">
        <v>1389229.0873214428</v>
      </c>
      <c r="AI40" s="145">
        <v>37</v>
      </c>
      <c r="AJ40" s="113"/>
      <c r="AK40" s="113"/>
      <c r="AL40" s="119"/>
    </row>
    <row r="41" spans="1:38" ht="11.25" customHeight="1">
      <c r="A41" s="1434"/>
      <c r="B41" s="150"/>
      <c r="C41" s="1431" t="s">
        <v>107</v>
      </c>
      <c r="D41" s="1431"/>
      <c r="E41" s="153">
        <v>38</v>
      </c>
      <c r="F41" s="1407" t="s">
        <v>29</v>
      </c>
      <c r="G41" s="1028">
        <v>0</v>
      </c>
      <c r="H41" s="1402" t="s">
        <v>29</v>
      </c>
      <c r="I41" s="1051">
        <v>0</v>
      </c>
      <c r="J41" s="1028">
        <v>0</v>
      </c>
      <c r="K41" s="1041">
        <v>0</v>
      </c>
      <c r="L41" s="1033"/>
      <c r="M41" s="1034"/>
      <c r="N41" s="1034"/>
      <c r="O41" s="1404" t="s">
        <v>29</v>
      </c>
      <c r="P41" s="1034"/>
      <c r="Q41" s="1028">
        <v>2567.5459999999998</v>
      </c>
      <c r="R41" s="1404" t="s">
        <v>29</v>
      </c>
      <c r="S41" s="1028">
        <v>0</v>
      </c>
      <c r="T41" s="1028">
        <v>0</v>
      </c>
      <c r="U41" s="1028">
        <v>123.02</v>
      </c>
      <c r="V41" s="1039">
        <v>0</v>
      </c>
      <c r="W41" s="1034"/>
      <c r="X41" s="1039">
        <v>18829.710999999999</v>
      </c>
      <c r="Y41" s="1034"/>
      <c r="Z41" s="1028">
        <v>213.50299999999999</v>
      </c>
      <c r="AA41" s="1028">
        <v>773.48799999999994</v>
      </c>
      <c r="AB41" s="1028">
        <v>0</v>
      </c>
      <c r="AC41" s="1041">
        <v>0.45243469634187417</v>
      </c>
      <c r="AD41" s="1034"/>
      <c r="AE41" s="1028">
        <v>10483.491312</v>
      </c>
      <c r="AF41" s="1028">
        <v>1384.1790000000001</v>
      </c>
      <c r="AG41" s="1028">
        <v>0</v>
      </c>
      <c r="AH41" s="911">
        <v>35344.173453728145</v>
      </c>
      <c r="AI41" s="154">
        <v>38</v>
      </c>
      <c r="AL41" s="119"/>
    </row>
    <row r="42" spans="1:38" ht="11.25" customHeight="1">
      <c r="A42" s="1434"/>
      <c r="B42" s="150"/>
      <c r="C42" s="1431" t="s">
        <v>105</v>
      </c>
      <c r="D42" s="1431"/>
      <c r="E42" s="155">
        <v>39</v>
      </c>
      <c r="F42" s="1407" t="s">
        <v>29</v>
      </c>
      <c r="G42" s="1028">
        <v>0</v>
      </c>
      <c r="H42" s="1041">
        <v>0</v>
      </c>
      <c r="I42" s="1051">
        <v>0</v>
      </c>
      <c r="J42" s="1028">
        <v>0</v>
      </c>
      <c r="K42" s="1041">
        <v>0</v>
      </c>
      <c r="L42" s="1033"/>
      <c r="M42" s="1034"/>
      <c r="N42" s="1034"/>
      <c r="O42" s="1404" t="s">
        <v>29</v>
      </c>
      <c r="P42" s="1034"/>
      <c r="Q42" s="1028">
        <v>152.721</v>
      </c>
      <c r="R42" s="1404" t="s">
        <v>29</v>
      </c>
      <c r="S42" s="1028">
        <v>0</v>
      </c>
      <c r="T42" s="1028">
        <v>0</v>
      </c>
      <c r="U42" s="1028">
        <v>3.6240000000000001</v>
      </c>
      <c r="V42" s="1039">
        <v>0</v>
      </c>
      <c r="W42" s="1034"/>
      <c r="X42" s="1039">
        <v>1702.739</v>
      </c>
      <c r="Y42" s="1034"/>
      <c r="Z42" s="1404" t="s">
        <v>29</v>
      </c>
      <c r="AA42" s="1028">
        <v>10.011000000000001</v>
      </c>
      <c r="AB42" s="1028">
        <v>0</v>
      </c>
      <c r="AC42" s="1402" t="s">
        <v>29</v>
      </c>
      <c r="AD42" s="1034"/>
      <c r="AE42" s="1028">
        <v>1496.0954879999999</v>
      </c>
      <c r="AF42" s="1028">
        <v>53.529000000000003</v>
      </c>
      <c r="AG42" s="1028">
        <v>0</v>
      </c>
      <c r="AH42" s="911">
        <v>3611.9930509610781</v>
      </c>
      <c r="AI42" s="154">
        <v>39</v>
      </c>
      <c r="AL42" s="119"/>
    </row>
    <row r="43" spans="1:38" ht="11.25" customHeight="1">
      <c r="A43" s="1434"/>
      <c r="B43" s="150"/>
      <c r="C43" s="1431" t="s">
        <v>104</v>
      </c>
      <c r="D43" s="1431"/>
      <c r="E43" s="155">
        <v>40</v>
      </c>
      <c r="F43" s="1407" t="s">
        <v>29</v>
      </c>
      <c r="G43" s="1028">
        <v>0</v>
      </c>
      <c r="H43" s="1041">
        <v>0</v>
      </c>
      <c r="I43" s="1050">
        <v>0</v>
      </c>
      <c r="J43" s="1404" t="s">
        <v>29</v>
      </c>
      <c r="K43" s="1041">
        <v>0</v>
      </c>
      <c r="L43" s="1033"/>
      <c r="M43" s="1034"/>
      <c r="N43" s="1034"/>
      <c r="O43" s="1404" t="s">
        <v>29</v>
      </c>
      <c r="P43" s="1034"/>
      <c r="Q43" s="1028">
        <v>335.79700000000003</v>
      </c>
      <c r="R43" s="1404" t="s">
        <v>29</v>
      </c>
      <c r="S43" s="1028">
        <v>0</v>
      </c>
      <c r="T43" s="1404" t="s">
        <v>29</v>
      </c>
      <c r="U43" s="1028">
        <v>12.606999999999999</v>
      </c>
      <c r="V43" s="1039">
        <v>0</v>
      </c>
      <c r="W43" s="1034"/>
      <c r="X43" s="1041">
        <v>11370.303</v>
      </c>
      <c r="Y43" s="1034"/>
      <c r="Z43" s="1404" t="s">
        <v>29</v>
      </c>
      <c r="AA43" s="1404" t="s">
        <v>29</v>
      </c>
      <c r="AB43" s="1404" t="s">
        <v>29</v>
      </c>
      <c r="AC43" s="1041">
        <v>0.17700000000000002</v>
      </c>
      <c r="AD43" s="1034"/>
      <c r="AE43" s="1028">
        <v>15089.335416</v>
      </c>
      <c r="AF43" s="1028">
        <v>4408.268</v>
      </c>
      <c r="AG43" s="1404" t="s">
        <v>29</v>
      </c>
      <c r="AH43" s="911">
        <v>37884.238415999993</v>
      </c>
      <c r="AI43" s="154">
        <v>40</v>
      </c>
      <c r="AL43" s="119"/>
    </row>
    <row r="44" spans="1:38" ht="11.25" customHeight="1">
      <c r="A44" s="1434"/>
      <c r="B44" s="150"/>
      <c r="C44" s="1431" t="s">
        <v>102</v>
      </c>
      <c r="D44" s="1431"/>
      <c r="E44" s="155">
        <v>41</v>
      </c>
      <c r="F44" s="1407" t="s">
        <v>29</v>
      </c>
      <c r="G44" s="1028">
        <v>0</v>
      </c>
      <c r="H44" s="1402" t="s">
        <v>29</v>
      </c>
      <c r="I44" s="1050">
        <v>0</v>
      </c>
      <c r="J44" s="1028">
        <v>0</v>
      </c>
      <c r="K44" s="1041">
        <v>0</v>
      </c>
      <c r="L44" s="1033"/>
      <c r="M44" s="1034"/>
      <c r="N44" s="1034"/>
      <c r="O44" s="1404" t="s">
        <v>29</v>
      </c>
      <c r="P44" s="1034"/>
      <c r="Q44" s="1028">
        <v>406.74399999999997</v>
      </c>
      <c r="R44" s="1028">
        <v>0</v>
      </c>
      <c r="S44" s="1404" t="s">
        <v>29</v>
      </c>
      <c r="T44" s="1404" t="s">
        <v>29</v>
      </c>
      <c r="U44" s="1028">
        <v>21.16</v>
      </c>
      <c r="V44" s="1402" t="s">
        <v>29</v>
      </c>
      <c r="W44" s="1034"/>
      <c r="X44" s="1041">
        <v>15539.135999999999</v>
      </c>
      <c r="Y44" s="1034"/>
      <c r="Z44" s="1404" t="s">
        <v>29</v>
      </c>
      <c r="AA44" s="1028">
        <v>16.849999999999998</v>
      </c>
      <c r="AB44" s="1028">
        <v>0</v>
      </c>
      <c r="AC44" s="1402" t="s">
        <v>29</v>
      </c>
      <c r="AD44" s="1034"/>
      <c r="AE44" s="1028">
        <v>25139.082095999998</v>
      </c>
      <c r="AF44" s="1028">
        <v>4779.8389999999999</v>
      </c>
      <c r="AG44" s="1028">
        <v>12158.7132</v>
      </c>
      <c r="AH44" s="911">
        <v>59051.205721184429</v>
      </c>
      <c r="AI44" s="154">
        <v>41</v>
      </c>
      <c r="AL44" s="119"/>
    </row>
    <row r="45" spans="1:38" ht="11.25" customHeight="1">
      <c r="A45" s="1434"/>
      <c r="B45" s="150"/>
      <c r="C45" s="1431" t="s">
        <v>203</v>
      </c>
      <c r="D45" s="1431"/>
      <c r="E45" s="155">
        <v>42</v>
      </c>
      <c r="F45" s="1050">
        <v>0</v>
      </c>
      <c r="G45" s="1028">
        <v>0</v>
      </c>
      <c r="H45" s="1041">
        <v>0</v>
      </c>
      <c r="I45" s="1050">
        <v>0</v>
      </c>
      <c r="J45" s="1028">
        <v>0</v>
      </c>
      <c r="K45" s="1041">
        <v>0</v>
      </c>
      <c r="L45" s="1060">
        <v>0</v>
      </c>
      <c r="M45" s="1028">
        <v>0</v>
      </c>
      <c r="N45" s="1028">
        <v>0</v>
      </c>
      <c r="O45" s="1404" t="s">
        <v>29</v>
      </c>
      <c r="P45" s="1034"/>
      <c r="Q45" s="1028">
        <v>282.53300000000002</v>
      </c>
      <c r="R45" s="1404" t="s">
        <v>29</v>
      </c>
      <c r="S45" s="1028">
        <v>0</v>
      </c>
      <c r="T45" s="1404" t="s">
        <v>29</v>
      </c>
      <c r="U45" s="1028">
        <v>35.970999999999997</v>
      </c>
      <c r="V45" s="1402" t="s">
        <v>29</v>
      </c>
      <c r="W45" s="1034"/>
      <c r="X45" s="1041">
        <v>3532.3069999999998</v>
      </c>
      <c r="Y45" s="1028">
        <v>0</v>
      </c>
      <c r="Z45" s="1404" t="s">
        <v>29</v>
      </c>
      <c r="AA45" s="1028">
        <v>35.584000000000003</v>
      </c>
      <c r="AB45" s="1028">
        <v>0</v>
      </c>
      <c r="AC45" s="1402" t="s">
        <v>29</v>
      </c>
      <c r="AD45" s="1034"/>
      <c r="AE45" s="1028">
        <v>7956.9619560000001</v>
      </c>
      <c r="AF45" s="1404" t="s">
        <v>29</v>
      </c>
      <c r="AG45" s="1404" t="s">
        <v>29</v>
      </c>
      <c r="AH45" s="911">
        <v>12105.801518961076</v>
      </c>
      <c r="AI45" s="154">
        <v>42</v>
      </c>
      <c r="AL45" s="119"/>
    </row>
    <row r="46" spans="1:38" ht="11.25" customHeight="1">
      <c r="A46" s="1434"/>
      <c r="B46" s="150"/>
      <c r="C46" s="1431" t="s">
        <v>100</v>
      </c>
      <c r="D46" s="1431"/>
      <c r="E46" s="155">
        <v>43</v>
      </c>
      <c r="F46" s="1407" t="s">
        <v>29</v>
      </c>
      <c r="G46" s="1028">
        <v>0</v>
      </c>
      <c r="H46" s="1402" t="s">
        <v>29</v>
      </c>
      <c r="I46" s="1050">
        <v>0</v>
      </c>
      <c r="J46" s="1028">
        <v>4229.7545322199994</v>
      </c>
      <c r="K46" s="1041">
        <v>0</v>
      </c>
      <c r="L46" s="1033"/>
      <c r="M46" s="1034"/>
      <c r="N46" s="1034"/>
      <c r="O46" s="1028">
        <v>28.130435741961492</v>
      </c>
      <c r="P46" s="1034"/>
      <c r="Q46" s="1028">
        <v>1339.55</v>
      </c>
      <c r="R46" s="1404" t="s">
        <v>29</v>
      </c>
      <c r="S46" s="1404" t="s">
        <v>29</v>
      </c>
      <c r="T46" s="1404" t="s">
        <v>29</v>
      </c>
      <c r="U46" s="1028">
        <v>336.346</v>
      </c>
      <c r="V46" s="1039">
        <v>0</v>
      </c>
      <c r="W46" s="1034"/>
      <c r="X46" s="1041">
        <v>25441.175999999999</v>
      </c>
      <c r="Y46" s="1034"/>
      <c r="Z46" s="1404" t="s">
        <v>29</v>
      </c>
      <c r="AA46" s="1028">
        <v>1138.5440000000001</v>
      </c>
      <c r="AB46" s="1404" t="s">
        <v>29</v>
      </c>
      <c r="AC46" s="1041">
        <v>43.236165156852543</v>
      </c>
      <c r="AD46" s="1034"/>
      <c r="AE46" s="1028">
        <v>9571.642272000001</v>
      </c>
      <c r="AF46" s="1028">
        <v>63.375</v>
      </c>
      <c r="AG46" s="1028">
        <v>8562.2180000000008</v>
      </c>
      <c r="AH46" s="911">
        <v>59878.188405118817</v>
      </c>
      <c r="AI46" s="154">
        <v>43</v>
      </c>
      <c r="AL46" s="119"/>
    </row>
    <row r="47" spans="1:38" ht="11.25" customHeight="1">
      <c r="A47" s="1434"/>
      <c r="B47" s="150"/>
      <c r="C47" s="1431" t="s">
        <v>99</v>
      </c>
      <c r="D47" s="1431"/>
      <c r="E47" s="155">
        <v>44</v>
      </c>
      <c r="F47" s="1050">
        <v>0</v>
      </c>
      <c r="G47" s="1028">
        <v>0</v>
      </c>
      <c r="H47" s="1041">
        <v>791.31299999999999</v>
      </c>
      <c r="I47" s="1050">
        <v>0</v>
      </c>
      <c r="J47" s="1028">
        <v>0</v>
      </c>
      <c r="K47" s="1041">
        <v>0</v>
      </c>
      <c r="L47" s="1033"/>
      <c r="M47" s="1034"/>
      <c r="N47" s="1034"/>
      <c r="O47" s="1404" t="s">
        <v>29</v>
      </c>
      <c r="P47" s="1034"/>
      <c r="Q47" s="1028">
        <v>154.59199999999998</v>
      </c>
      <c r="R47" s="1028">
        <v>0</v>
      </c>
      <c r="S47" s="1028">
        <v>0</v>
      </c>
      <c r="T47" s="1404" t="s">
        <v>29</v>
      </c>
      <c r="U47" s="1028">
        <v>46.162999999999997</v>
      </c>
      <c r="V47" s="1039">
        <v>0</v>
      </c>
      <c r="W47" s="1034"/>
      <c r="X47" s="1041">
        <v>5174.4030000000002</v>
      </c>
      <c r="Y47" s="1034"/>
      <c r="Z47" s="1028">
        <v>0</v>
      </c>
      <c r="AA47" s="1404" t="s">
        <v>29</v>
      </c>
      <c r="AB47" s="1028">
        <v>0</v>
      </c>
      <c r="AC47" s="1402" t="s">
        <v>29</v>
      </c>
      <c r="AD47" s="1034"/>
      <c r="AE47" s="1028">
        <v>7521.3061199999993</v>
      </c>
      <c r="AF47" s="1404" t="s">
        <v>29</v>
      </c>
      <c r="AG47" s="1404" t="s">
        <v>29</v>
      </c>
      <c r="AH47" s="911">
        <v>13734.432245922157</v>
      </c>
      <c r="AI47" s="154">
        <v>44</v>
      </c>
      <c r="AL47" s="119"/>
    </row>
    <row r="48" spans="1:38" ht="11.25" customHeight="1">
      <c r="A48" s="1434"/>
      <c r="B48" s="150"/>
      <c r="C48" s="1431" t="s">
        <v>98</v>
      </c>
      <c r="D48" s="1431"/>
      <c r="E48" s="155">
        <v>45</v>
      </c>
      <c r="F48" s="1050">
        <v>0</v>
      </c>
      <c r="G48" s="1028">
        <v>0</v>
      </c>
      <c r="H48" s="1041">
        <v>0</v>
      </c>
      <c r="I48" s="1050">
        <v>0</v>
      </c>
      <c r="J48" s="1404" t="s">
        <v>29</v>
      </c>
      <c r="K48" s="1041">
        <v>0</v>
      </c>
      <c r="L48" s="1033"/>
      <c r="M48" s="1034"/>
      <c r="N48" s="1034"/>
      <c r="O48" s="1404" t="s">
        <v>29</v>
      </c>
      <c r="P48" s="1034"/>
      <c r="Q48" s="1028">
        <v>533.072</v>
      </c>
      <c r="R48" s="1028">
        <v>0</v>
      </c>
      <c r="S48" s="1028">
        <v>0</v>
      </c>
      <c r="T48" s="1404" t="s">
        <v>29</v>
      </c>
      <c r="U48" s="1028">
        <v>59.201999999999998</v>
      </c>
      <c r="V48" s="1041">
        <v>0</v>
      </c>
      <c r="W48" s="1034"/>
      <c r="X48" s="1041">
        <v>3355.759</v>
      </c>
      <c r="Y48" s="1034"/>
      <c r="Z48" s="1404" t="s">
        <v>29</v>
      </c>
      <c r="AA48" s="1028">
        <v>521.05799999999999</v>
      </c>
      <c r="AB48" s="1028">
        <v>0</v>
      </c>
      <c r="AC48" s="1402" t="s">
        <v>29</v>
      </c>
      <c r="AD48" s="1034"/>
      <c r="AE48" s="1028">
        <v>6048.6778080000004</v>
      </c>
      <c r="AF48" s="1404" t="s">
        <v>29</v>
      </c>
      <c r="AG48" s="1404" t="s">
        <v>29</v>
      </c>
      <c r="AH48" s="911">
        <v>10818.641377860937</v>
      </c>
      <c r="AI48" s="154">
        <v>45</v>
      </c>
      <c r="AL48" s="119"/>
    </row>
    <row r="49" spans="1:38" ht="11.25" customHeight="1">
      <c r="A49" s="1434"/>
      <c r="B49" s="150"/>
      <c r="C49" s="1431" t="s">
        <v>97</v>
      </c>
      <c r="D49" s="1431"/>
      <c r="E49" s="155">
        <v>46</v>
      </c>
      <c r="F49" s="1407" t="s">
        <v>29</v>
      </c>
      <c r="G49" s="1028">
        <v>0</v>
      </c>
      <c r="H49" s="1402" t="s">
        <v>29</v>
      </c>
      <c r="I49" s="1050">
        <v>0</v>
      </c>
      <c r="J49" s="1028">
        <v>0</v>
      </c>
      <c r="K49" s="1041">
        <v>0</v>
      </c>
      <c r="L49" s="1033"/>
      <c r="M49" s="1034"/>
      <c r="N49" s="1034"/>
      <c r="O49" s="1404" t="s">
        <v>29</v>
      </c>
      <c r="P49" s="1034"/>
      <c r="Q49" s="1028">
        <v>1673.5540000000001</v>
      </c>
      <c r="R49" s="1404" t="s">
        <v>29</v>
      </c>
      <c r="S49" s="1028">
        <v>0</v>
      </c>
      <c r="T49" s="1404" t="s">
        <v>29</v>
      </c>
      <c r="U49" s="1028">
        <v>108.42100000000001</v>
      </c>
      <c r="V49" s="1039">
        <v>0</v>
      </c>
      <c r="W49" s="1034"/>
      <c r="X49" s="1041">
        <v>4362.5150000000003</v>
      </c>
      <c r="Y49" s="1034"/>
      <c r="Z49" s="1404" t="s">
        <v>29</v>
      </c>
      <c r="AA49" s="1028">
        <v>90.478999999999999</v>
      </c>
      <c r="AB49" s="1028">
        <v>343.40899999999999</v>
      </c>
      <c r="AC49" s="1402" t="s">
        <v>29</v>
      </c>
      <c r="AD49" s="1034"/>
      <c r="AE49" s="1028">
        <v>7914.9031560000003</v>
      </c>
      <c r="AF49" s="1028">
        <v>948.29499999999996</v>
      </c>
      <c r="AG49" s="1028">
        <v>343.56799999999998</v>
      </c>
      <c r="AH49" s="911">
        <v>16315.360495574276</v>
      </c>
      <c r="AI49" s="154">
        <v>46</v>
      </c>
      <c r="AL49" s="119"/>
    </row>
    <row r="50" spans="1:38" ht="11.25" customHeight="1">
      <c r="A50" s="1434"/>
      <c r="B50" s="150"/>
      <c r="C50" s="1431" t="s">
        <v>96</v>
      </c>
      <c r="D50" s="1431"/>
      <c r="E50" s="155">
        <v>47</v>
      </c>
      <c r="F50" s="1050">
        <v>0</v>
      </c>
      <c r="G50" s="1028">
        <v>0</v>
      </c>
      <c r="H50" s="1041">
        <v>0</v>
      </c>
      <c r="I50" s="1050">
        <v>0</v>
      </c>
      <c r="J50" s="1028">
        <v>0</v>
      </c>
      <c r="K50" s="1041">
        <v>0</v>
      </c>
      <c r="L50" s="1033"/>
      <c r="M50" s="1034"/>
      <c r="N50" s="1034"/>
      <c r="O50" s="1404" t="s">
        <v>29</v>
      </c>
      <c r="P50" s="1034"/>
      <c r="Q50" s="1028">
        <v>165.96799999999999</v>
      </c>
      <c r="R50" s="1028">
        <v>0</v>
      </c>
      <c r="S50" s="1028">
        <v>0</v>
      </c>
      <c r="T50" s="1404" t="s">
        <v>29</v>
      </c>
      <c r="U50" s="1028">
        <v>15.009</v>
      </c>
      <c r="V50" s="1039">
        <v>0</v>
      </c>
      <c r="W50" s="1034"/>
      <c r="X50" s="1041">
        <v>1476.8779999999999</v>
      </c>
      <c r="Y50" s="1034"/>
      <c r="Z50" s="1404" t="s">
        <v>29</v>
      </c>
      <c r="AA50" s="1028">
        <v>20.86</v>
      </c>
      <c r="AB50" s="1028">
        <v>0</v>
      </c>
      <c r="AC50" s="1402" t="s">
        <v>29</v>
      </c>
      <c r="AD50" s="1034"/>
      <c r="AE50" s="1028">
        <v>3432.1605119999999</v>
      </c>
      <c r="AF50" s="1404" t="s">
        <v>29</v>
      </c>
      <c r="AG50" s="1404" t="s">
        <v>29</v>
      </c>
      <c r="AH50" s="911">
        <v>5598.9730625808425</v>
      </c>
      <c r="AI50" s="154">
        <v>47</v>
      </c>
      <c r="AL50" s="119"/>
    </row>
    <row r="51" spans="1:38" ht="11.25" customHeight="1">
      <c r="A51" s="1434"/>
      <c r="B51" s="150"/>
      <c r="C51" s="1431" t="s">
        <v>95</v>
      </c>
      <c r="D51" s="1431"/>
      <c r="E51" s="155">
        <v>48</v>
      </c>
      <c r="F51" s="1050">
        <v>0</v>
      </c>
      <c r="G51" s="1028">
        <v>0</v>
      </c>
      <c r="H51" s="1041">
        <v>0</v>
      </c>
      <c r="I51" s="1050">
        <v>0</v>
      </c>
      <c r="J51" s="1028">
        <v>187.96411776000002</v>
      </c>
      <c r="K51" s="1041">
        <v>0</v>
      </c>
      <c r="L51" s="1033"/>
      <c r="M51" s="1034"/>
      <c r="N51" s="1034"/>
      <c r="O51" s="1404" t="s">
        <v>29</v>
      </c>
      <c r="P51" s="1034"/>
      <c r="Q51" s="1028">
        <v>495.029</v>
      </c>
      <c r="R51" s="1404" t="s">
        <v>29</v>
      </c>
      <c r="S51" s="1028">
        <v>0</v>
      </c>
      <c r="T51" s="1028">
        <v>10.760999999999999</v>
      </c>
      <c r="U51" s="1028">
        <v>25.064</v>
      </c>
      <c r="V51" s="1039">
        <v>0</v>
      </c>
      <c r="W51" s="1034"/>
      <c r="X51" s="1039">
        <v>6562.7920000000004</v>
      </c>
      <c r="Y51" s="1034"/>
      <c r="Z51" s="1404" t="s">
        <v>29</v>
      </c>
      <c r="AA51" s="1028">
        <v>110.006</v>
      </c>
      <c r="AB51" s="1028">
        <v>0</v>
      </c>
      <c r="AC51" s="1402" t="s">
        <v>29</v>
      </c>
      <c r="AD51" s="1034"/>
      <c r="AE51" s="1028">
        <v>11471.915232000001</v>
      </c>
      <c r="AF51" s="1028">
        <v>1167.3710000000001</v>
      </c>
      <c r="AG51" s="1028">
        <v>5.8999999999999997E-2</v>
      </c>
      <c r="AH51" s="911">
        <v>20256.132191191209</v>
      </c>
      <c r="AI51" s="154">
        <v>48</v>
      </c>
      <c r="AL51" s="119"/>
    </row>
    <row r="52" spans="1:38" ht="11.25" customHeight="1">
      <c r="A52" s="1434"/>
      <c r="B52" s="150"/>
      <c r="C52" s="1431" t="s">
        <v>202</v>
      </c>
      <c r="D52" s="1431"/>
      <c r="E52" s="155">
        <v>49</v>
      </c>
      <c r="F52" s="1050">
        <v>0</v>
      </c>
      <c r="G52" s="1028">
        <v>0</v>
      </c>
      <c r="H52" s="1041">
        <v>0</v>
      </c>
      <c r="I52" s="1050">
        <v>53.4610494</v>
      </c>
      <c r="J52" s="1028">
        <v>1909.9066887449999</v>
      </c>
      <c r="K52" s="1041">
        <v>0</v>
      </c>
      <c r="L52" s="1033"/>
      <c r="M52" s="1034"/>
      <c r="N52" s="1034"/>
      <c r="O52" s="1028">
        <v>5.2935176148244381</v>
      </c>
      <c r="P52" s="1034"/>
      <c r="Q52" s="1028">
        <v>475.25200000000007</v>
      </c>
      <c r="R52" s="1404" t="s">
        <v>29</v>
      </c>
      <c r="S52" s="1404" t="s">
        <v>29</v>
      </c>
      <c r="T52" s="1404" t="s">
        <v>29</v>
      </c>
      <c r="U52" s="1028">
        <v>110.14199999999998</v>
      </c>
      <c r="V52" s="1039">
        <v>0</v>
      </c>
      <c r="W52" s="1034"/>
      <c r="X52" s="1039">
        <v>2933.8810000000003</v>
      </c>
      <c r="Y52" s="1034"/>
      <c r="Z52" s="1404" t="s">
        <v>29</v>
      </c>
      <c r="AA52" s="1028">
        <v>10658.561000000002</v>
      </c>
      <c r="AB52" s="1028">
        <v>0</v>
      </c>
      <c r="AC52" s="1402" t="s">
        <v>29</v>
      </c>
      <c r="AD52" s="1034"/>
      <c r="AE52" s="1028">
        <v>9690.8172840000007</v>
      </c>
      <c r="AF52" s="1404" t="s">
        <v>29</v>
      </c>
      <c r="AG52" s="1404" t="s">
        <v>29</v>
      </c>
      <c r="AH52" s="911">
        <v>27139.524947066559</v>
      </c>
      <c r="AI52" s="152">
        <v>49</v>
      </c>
      <c r="AL52" s="119"/>
    </row>
    <row r="53" spans="1:38" ht="11.25" customHeight="1">
      <c r="A53" s="1434"/>
      <c r="B53" s="150"/>
      <c r="C53" s="1432" t="s">
        <v>474</v>
      </c>
      <c r="D53" s="1432"/>
      <c r="E53" s="146">
        <v>50</v>
      </c>
      <c r="F53" s="1062">
        <v>4967.5140000000001</v>
      </c>
      <c r="G53" s="1044">
        <v>0</v>
      </c>
      <c r="H53" s="1064">
        <v>1741.6470000000002</v>
      </c>
      <c r="I53" s="1046">
        <v>53.4610494</v>
      </c>
      <c r="J53" s="1029">
        <v>6640.4764873529994</v>
      </c>
      <c r="K53" s="1045">
        <v>0</v>
      </c>
      <c r="L53" s="1086"/>
      <c r="M53" s="1049"/>
      <c r="N53" s="1049"/>
      <c r="O53" s="1044">
        <v>274.68588473411575</v>
      </c>
      <c r="P53" s="1049"/>
      <c r="Q53" s="1044">
        <v>8582.3579999999984</v>
      </c>
      <c r="R53" s="1044">
        <v>636.83299999999997</v>
      </c>
      <c r="S53" s="1044">
        <v>766.31700000000001</v>
      </c>
      <c r="T53" s="1044">
        <v>2646.7880000000005</v>
      </c>
      <c r="U53" s="1044">
        <v>896.72900000000004</v>
      </c>
      <c r="V53" s="1045">
        <v>83.132999999999996</v>
      </c>
      <c r="W53" s="1049"/>
      <c r="X53" s="1045">
        <v>100281.59999999999</v>
      </c>
      <c r="Y53" s="1049"/>
      <c r="Z53" s="1029">
        <v>594.15499999999997</v>
      </c>
      <c r="AA53" s="1044">
        <v>14480.076000000001</v>
      </c>
      <c r="AB53" s="1044">
        <v>5864.9904999999999</v>
      </c>
      <c r="AC53" s="1064">
        <v>96.385612662406146</v>
      </c>
      <c r="AD53" s="1049"/>
      <c r="AE53" s="1044">
        <v>115816.38865200001</v>
      </c>
      <c r="AF53" s="1029">
        <v>14914.472000000003</v>
      </c>
      <c r="AG53" s="1044">
        <v>22400.654699999999</v>
      </c>
      <c r="AH53" s="912">
        <v>301738.66488614952</v>
      </c>
      <c r="AI53" s="145">
        <v>50</v>
      </c>
      <c r="AJ53" s="113"/>
      <c r="AK53" s="113"/>
      <c r="AL53" s="119"/>
    </row>
    <row r="54" spans="1:38" ht="11.25" customHeight="1">
      <c r="A54" s="1434"/>
      <c r="B54" s="150"/>
      <c r="C54" s="1457" t="s">
        <v>40</v>
      </c>
      <c r="D54" s="1457"/>
      <c r="E54" s="153">
        <v>51</v>
      </c>
      <c r="F54" s="1050">
        <v>0</v>
      </c>
      <c r="G54" s="1087"/>
      <c r="H54" s="1032"/>
      <c r="I54" s="1034"/>
      <c r="J54" s="1027">
        <v>0</v>
      </c>
      <c r="K54" s="1032"/>
      <c r="L54" s="1033"/>
      <c r="M54" s="1034"/>
      <c r="N54" s="1034"/>
      <c r="O54" s="1027">
        <v>2229.5008904523957</v>
      </c>
      <c r="P54" s="1034"/>
      <c r="Q54" s="1034"/>
      <c r="R54" s="1034"/>
      <c r="S54" s="1034"/>
      <c r="T54" s="1034"/>
      <c r="U54" s="1027">
        <v>0</v>
      </c>
      <c r="V54" s="1032"/>
      <c r="W54" s="1034"/>
      <c r="X54" s="1032"/>
      <c r="Y54" s="1034"/>
      <c r="Z54" s="1034"/>
      <c r="AA54" s="1034"/>
      <c r="AB54" s="1034"/>
      <c r="AC54" s="1039">
        <v>152.17149757247896</v>
      </c>
      <c r="AD54" s="1034"/>
      <c r="AE54" s="1028">
        <v>8281.1263999999992</v>
      </c>
      <c r="AF54" s="1034"/>
      <c r="AG54" s="1034"/>
      <c r="AH54" s="911">
        <v>10662.798788024873</v>
      </c>
      <c r="AI54" s="154">
        <v>51</v>
      </c>
      <c r="AL54" s="119"/>
    </row>
    <row r="55" spans="1:38" ht="11.25" customHeight="1">
      <c r="A55" s="1434"/>
      <c r="B55" s="150"/>
      <c r="C55" s="1428" t="s">
        <v>39</v>
      </c>
      <c r="D55" s="1428"/>
      <c r="E55" s="153">
        <v>52</v>
      </c>
      <c r="F55" s="1033"/>
      <c r="G55" s="1087"/>
      <c r="H55" s="1032"/>
      <c r="I55" s="1034"/>
      <c r="J55" s="1034"/>
      <c r="K55" s="1032"/>
      <c r="L55" s="1033"/>
      <c r="M55" s="1034"/>
      <c r="N55" s="1028">
        <v>114511.53921637665</v>
      </c>
      <c r="O55" s="1027">
        <v>220840.02570249001</v>
      </c>
      <c r="P55" s="1034"/>
      <c r="Q55" s="1034"/>
      <c r="R55" s="1034"/>
      <c r="S55" s="1034"/>
      <c r="T55" s="1034"/>
      <c r="U55" s="1027">
        <v>1350.1079831419381</v>
      </c>
      <c r="V55" s="1032"/>
      <c r="W55" s="1034"/>
      <c r="X55" s="1039">
        <v>1170.8023314701809</v>
      </c>
      <c r="Y55" s="1034"/>
      <c r="Z55" s="1034"/>
      <c r="AA55" s="1034"/>
      <c r="AB55" s="1034"/>
      <c r="AC55" s="1039">
        <v>20400.535288218001</v>
      </c>
      <c r="AD55" s="1034"/>
      <c r="AE55" s="1028">
        <v>1595.3</v>
      </c>
      <c r="AF55" s="1034"/>
      <c r="AG55" s="1028">
        <v>5.99</v>
      </c>
      <c r="AH55" s="911">
        <v>359874.3005216968</v>
      </c>
      <c r="AI55" s="154">
        <v>52</v>
      </c>
      <c r="AL55" s="119"/>
    </row>
    <row r="56" spans="1:38" ht="11.25" customHeight="1">
      <c r="A56" s="1434"/>
      <c r="B56" s="150"/>
      <c r="C56" s="1428" t="s">
        <v>38</v>
      </c>
      <c r="D56" s="1428"/>
      <c r="E56" s="153">
        <v>53</v>
      </c>
      <c r="F56" s="1033"/>
      <c r="G56" s="1087"/>
      <c r="H56" s="1032"/>
      <c r="I56" s="1034"/>
      <c r="J56" s="1034"/>
      <c r="K56" s="1032"/>
      <c r="L56" s="1033"/>
      <c r="M56" s="1034"/>
      <c r="N56" s="1028">
        <v>128.4358374</v>
      </c>
      <c r="O56" s="1028">
        <v>0.31789660000000003</v>
      </c>
      <c r="P56" s="1028">
        <v>52114.010681600004</v>
      </c>
      <c r="Q56" s="1034"/>
      <c r="R56" s="1034"/>
      <c r="S56" s="1034"/>
      <c r="T56" s="1034"/>
      <c r="U56" s="1034"/>
      <c r="V56" s="1032"/>
      <c r="W56" s="1034"/>
      <c r="X56" s="1032"/>
      <c r="Y56" s="1034"/>
      <c r="Z56" s="1034"/>
      <c r="AA56" s="1034"/>
      <c r="AB56" s="1034"/>
      <c r="AC56" s="1032"/>
      <c r="AD56" s="1034"/>
      <c r="AE56" s="1034"/>
      <c r="AF56" s="1034"/>
      <c r="AG56" s="1034"/>
      <c r="AH56" s="911">
        <v>52242.764415600002</v>
      </c>
      <c r="AI56" s="154">
        <v>53</v>
      </c>
      <c r="AL56" s="119"/>
    </row>
    <row r="57" spans="1:38" ht="11.25" customHeight="1">
      <c r="A57" s="1434"/>
      <c r="B57" s="150"/>
      <c r="C57" s="1428" t="s">
        <v>37</v>
      </c>
      <c r="D57" s="1428"/>
      <c r="E57" s="153">
        <v>54</v>
      </c>
      <c r="F57" s="1033"/>
      <c r="G57" s="1087"/>
      <c r="H57" s="1032"/>
      <c r="I57" s="1034"/>
      <c r="J57" s="1034"/>
      <c r="K57" s="1032"/>
      <c r="L57" s="1033"/>
      <c r="M57" s="1034"/>
      <c r="N57" s="1034"/>
      <c r="O57" s="1027">
        <v>119.4375477028069</v>
      </c>
      <c r="P57" s="1034"/>
      <c r="Q57" s="1028">
        <v>12.782367000000001</v>
      </c>
      <c r="R57" s="1034"/>
      <c r="S57" s="1034"/>
      <c r="T57" s="1034"/>
      <c r="U57" s="1034"/>
      <c r="V57" s="1032"/>
      <c r="W57" s="1034"/>
      <c r="X57" s="1032"/>
      <c r="Y57" s="1034"/>
      <c r="Z57" s="1034"/>
      <c r="AA57" s="1034"/>
      <c r="AB57" s="1034"/>
      <c r="AC57" s="1088">
        <v>8.1520445128113863</v>
      </c>
      <c r="AD57" s="1034"/>
      <c r="AE57" s="1034"/>
      <c r="AF57" s="1034"/>
      <c r="AG57" s="1034"/>
      <c r="AH57" s="911">
        <v>140.37195921561829</v>
      </c>
      <c r="AI57" s="152">
        <v>54</v>
      </c>
      <c r="AL57" s="119"/>
    </row>
    <row r="58" spans="1:38" ht="11.25" customHeight="1">
      <c r="A58" s="1434"/>
      <c r="B58" s="150"/>
      <c r="C58" s="1432" t="s">
        <v>201</v>
      </c>
      <c r="D58" s="1432"/>
      <c r="E58" s="146">
        <v>55</v>
      </c>
      <c r="F58" s="1062">
        <v>0</v>
      </c>
      <c r="G58" s="1089"/>
      <c r="H58" s="1048"/>
      <c r="I58" s="1049"/>
      <c r="J58" s="1029">
        <v>0</v>
      </c>
      <c r="K58" s="1048"/>
      <c r="L58" s="1086"/>
      <c r="M58" s="1049"/>
      <c r="N58" s="1029">
        <v>114639.97505377665</v>
      </c>
      <c r="O58" s="1073">
        <v>223189.2820372452</v>
      </c>
      <c r="P58" s="1044">
        <v>52114.010681600004</v>
      </c>
      <c r="Q58" s="1044">
        <v>12.782367000000001</v>
      </c>
      <c r="R58" s="1049"/>
      <c r="S58" s="1049"/>
      <c r="T58" s="1049"/>
      <c r="U58" s="1029">
        <v>1350.1079831419381</v>
      </c>
      <c r="V58" s="1048"/>
      <c r="W58" s="1049"/>
      <c r="X58" s="1045">
        <v>1170.8023314701809</v>
      </c>
      <c r="Y58" s="1049"/>
      <c r="Z58" s="1049"/>
      <c r="AA58" s="1049"/>
      <c r="AB58" s="1049"/>
      <c r="AC58" s="1045">
        <v>20560.858830303292</v>
      </c>
      <c r="AD58" s="1049"/>
      <c r="AE58" s="1044">
        <v>9876.4263999999985</v>
      </c>
      <c r="AF58" s="1049"/>
      <c r="AG58" s="1044">
        <v>5.99</v>
      </c>
      <c r="AH58" s="912">
        <v>422920.23568453733</v>
      </c>
      <c r="AI58" s="145">
        <v>55</v>
      </c>
      <c r="AJ58" s="113"/>
      <c r="AK58" s="113"/>
      <c r="AL58" s="119"/>
    </row>
    <row r="59" spans="1:38" ht="11.25" customHeight="1">
      <c r="A59" s="1435"/>
      <c r="B59" s="147"/>
      <c r="C59" s="1458" t="s">
        <v>475</v>
      </c>
      <c r="D59" s="1458"/>
      <c r="E59" s="146">
        <v>56</v>
      </c>
      <c r="F59" s="1062">
        <v>0</v>
      </c>
      <c r="G59" s="1044">
        <v>0</v>
      </c>
      <c r="H59" s="1064">
        <v>0</v>
      </c>
      <c r="I59" s="1046">
        <v>0</v>
      </c>
      <c r="J59" s="1029">
        <v>926.48917886000015</v>
      </c>
      <c r="K59" s="1045">
        <v>0</v>
      </c>
      <c r="L59" s="1086"/>
      <c r="M59" s="1049"/>
      <c r="N59" s="1029">
        <v>2588.26732420492</v>
      </c>
      <c r="O59" s="1044">
        <v>21578.065721707113</v>
      </c>
      <c r="P59" s="1044">
        <v>79.389464550354674</v>
      </c>
      <c r="Q59" s="1044">
        <v>112670.80126380001</v>
      </c>
      <c r="R59" s="1044">
        <v>2.9208332000000725</v>
      </c>
      <c r="S59" s="1049"/>
      <c r="T59" s="1044">
        <v>152.94989933300943</v>
      </c>
      <c r="U59" s="1044">
        <v>8401.639852108312</v>
      </c>
      <c r="V59" s="1048"/>
      <c r="W59" s="1049"/>
      <c r="X59" s="1045">
        <v>175549.90546936053</v>
      </c>
      <c r="Y59" s="1049"/>
      <c r="Z59" s="1044">
        <v>17.192391382485937</v>
      </c>
      <c r="AA59" s="1029">
        <v>118008.8047964841</v>
      </c>
      <c r="AB59" s="1049"/>
      <c r="AC59" s="1064">
        <v>30262.045746257445</v>
      </c>
      <c r="AD59" s="1049"/>
      <c r="AE59" s="1044">
        <v>152665.56749960006</v>
      </c>
      <c r="AF59" s="1029">
        <v>41666.147309907887</v>
      </c>
      <c r="AG59" s="1049"/>
      <c r="AH59" s="915">
        <v>664570.18675075634</v>
      </c>
      <c r="AI59" s="145">
        <v>56</v>
      </c>
      <c r="AJ59" s="113"/>
      <c r="AK59" s="113"/>
      <c r="AL59" s="119"/>
    </row>
    <row r="60" spans="1:38" s="135" customFormat="1" ht="11.25" customHeight="1">
      <c r="A60" s="99" t="s">
        <v>160</v>
      </c>
      <c r="B60" s="142"/>
      <c r="C60" s="141"/>
      <c r="D60" s="141"/>
      <c r="E60" s="137"/>
      <c r="F60" s="138"/>
      <c r="G60" s="139"/>
      <c r="H60" s="139"/>
      <c r="I60" s="139"/>
      <c r="J60" s="138"/>
      <c r="K60" s="139"/>
      <c r="L60" s="140"/>
      <c r="M60" s="138"/>
      <c r="N60" s="138"/>
      <c r="O60" s="138"/>
      <c r="P60" s="138"/>
      <c r="Q60" s="138"/>
      <c r="R60" s="138"/>
      <c r="S60" s="138"/>
      <c r="T60" s="139"/>
      <c r="U60" s="138"/>
      <c r="V60" s="138"/>
      <c r="W60" s="138"/>
      <c r="X60" s="138"/>
      <c r="Y60" s="138"/>
      <c r="Z60" s="138"/>
      <c r="AA60" s="138"/>
      <c r="AB60" s="138"/>
      <c r="AC60" s="138"/>
      <c r="AD60" s="138"/>
      <c r="AE60" s="138"/>
      <c r="AF60" s="138"/>
      <c r="AG60" s="138"/>
      <c r="AH60" s="136"/>
      <c r="AI60" s="137"/>
      <c r="AL60" s="132"/>
    </row>
    <row r="61" spans="1:38" s="129" customFormat="1" ht="11.25" customHeight="1">
      <c r="A61" s="608" t="s">
        <v>531</v>
      </c>
      <c r="B61" s="607"/>
      <c r="C61" s="606"/>
      <c r="D61" s="606"/>
      <c r="E61" s="606"/>
      <c r="F61" s="606"/>
      <c r="G61" s="606"/>
      <c r="H61" s="606"/>
      <c r="I61" s="606"/>
      <c r="J61" s="606"/>
      <c r="K61" s="606"/>
      <c r="L61" s="606"/>
      <c r="M61" s="606"/>
      <c r="N61" s="606"/>
      <c r="O61" s="606"/>
      <c r="P61" s="606"/>
      <c r="Q61" s="606"/>
      <c r="R61" s="1002"/>
      <c r="S61" s="130"/>
      <c r="T61" s="130"/>
      <c r="U61" s="130"/>
      <c r="V61" s="130"/>
      <c r="W61" s="130"/>
      <c r="X61" s="130"/>
      <c r="Y61" s="130"/>
      <c r="Z61" s="130"/>
      <c r="AA61" s="130"/>
      <c r="AB61" s="130"/>
      <c r="AC61" s="130"/>
      <c r="AD61" s="130"/>
      <c r="AE61" s="130"/>
      <c r="AF61" s="130"/>
      <c r="AG61" s="130"/>
      <c r="AH61" s="130"/>
      <c r="AI61" s="130"/>
      <c r="AJ61" s="134"/>
      <c r="AK61" s="134"/>
      <c r="AL61" s="132"/>
    </row>
    <row r="62" spans="1:38" s="129" customFormat="1" ht="11.25" customHeight="1">
      <c r="A62" s="608" t="s">
        <v>521</v>
      </c>
      <c r="B62" s="607"/>
      <c r="C62" s="606"/>
      <c r="D62" s="606"/>
      <c r="E62" s="606"/>
      <c r="F62" s="606"/>
      <c r="G62" s="606"/>
      <c r="H62" s="606"/>
      <c r="I62" s="606"/>
      <c r="J62" s="606"/>
      <c r="K62" s="606"/>
      <c r="L62" s="606"/>
      <c r="M62" s="606"/>
      <c r="N62" s="606"/>
      <c r="O62" s="606"/>
      <c r="P62" s="606"/>
      <c r="Q62" s="606"/>
      <c r="R62" s="133"/>
      <c r="AH62" s="689"/>
      <c r="AJ62" s="131"/>
      <c r="AK62" s="131"/>
      <c r="AL62" s="132"/>
    </row>
    <row r="63" spans="1:38" s="129" customFormat="1" ht="11.25" customHeight="1">
      <c r="A63" s="608" t="s">
        <v>530</v>
      </c>
      <c r="B63" s="607"/>
      <c r="C63" s="606"/>
      <c r="D63" s="606"/>
      <c r="E63" s="606"/>
      <c r="F63" s="606"/>
      <c r="G63" s="606"/>
      <c r="H63" s="606"/>
      <c r="I63" s="606"/>
      <c r="J63" s="606"/>
      <c r="K63" s="606"/>
      <c r="L63" s="606"/>
      <c r="M63" s="606"/>
      <c r="N63" s="606"/>
      <c r="O63" s="606"/>
      <c r="P63" s="606"/>
      <c r="Q63" s="606"/>
      <c r="AJ63" s="131"/>
      <c r="AK63" s="131"/>
      <c r="AL63" s="132"/>
    </row>
    <row r="64" spans="1:38" s="129" customFormat="1" ht="11.25" customHeight="1">
      <c r="A64" s="608" t="s">
        <v>583</v>
      </c>
      <c r="B64" s="607"/>
      <c r="C64" s="606"/>
      <c r="D64" s="606"/>
      <c r="E64" s="606"/>
      <c r="F64" s="606"/>
      <c r="G64" s="606"/>
      <c r="H64" s="606"/>
      <c r="I64" s="606"/>
      <c r="J64" s="606"/>
      <c r="K64" s="606"/>
      <c r="L64" s="606"/>
      <c r="M64" s="606"/>
      <c r="N64" s="606"/>
      <c r="O64" s="606"/>
      <c r="P64" s="606"/>
      <c r="Q64" s="606"/>
      <c r="AJ64" s="131"/>
      <c r="AK64" s="131"/>
      <c r="AL64" s="132"/>
    </row>
    <row r="65" spans="1:38" s="129" customFormat="1" ht="11.25" customHeight="1">
      <c r="A65" s="608" t="s">
        <v>523</v>
      </c>
      <c r="B65" s="607"/>
      <c r="C65" s="606"/>
      <c r="D65" s="606"/>
      <c r="E65" s="606"/>
      <c r="F65" s="606"/>
      <c r="G65" s="606"/>
      <c r="H65" s="606"/>
      <c r="I65" s="606"/>
      <c r="J65" s="606"/>
      <c r="K65" s="606"/>
      <c r="L65" s="606"/>
      <c r="M65" s="606"/>
      <c r="N65" s="606"/>
      <c r="O65" s="606"/>
      <c r="P65" s="606"/>
      <c r="Q65" s="606"/>
      <c r="AJ65" s="131"/>
      <c r="AK65" s="131"/>
      <c r="AL65" s="132"/>
    </row>
    <row r="66" spans="1:38" s="129" customFormat="1" ht="11.25" customHeight="1">
      <c r="AJ66" s="131"/>
      <c r="AK66" s="131"/>
      <c r="AL66" s="130"/>
    </row>
    <row r="67" spans="1:38" ht="11.25" customHeight="1">
      <c r="AC67" s="1455"/>
      <c r="AD67" s="1455"/>
    </row>
  </sheetData>
  <mergeCells count="79">
    <mergeCell ref="AC67:AD67"/>
    <mergeCell ref="C30:D30"/>
    <mergeCell ref="C31:D31"/>
    <mergeCell ref="C36:D36"/>
    <mergeCell ref="C34:D34"/>
    <mergeCell ref="C35:D35"/>
    <mergeCell ref="C58:D58"/>
    <mergeCell ref="C52:D52"/>
    <mergeCell ref="C54:D54"/>
    <mergeCell ref="C55:D55"/>
    <mergeCell ref="C56:D56"/>
    <mergeCell ref="C53:D53"/>
    <mergeCell ref="C59:D59"/>
    <mergeCell ref="C57:D57"/>
    <mergeCell ref="C51:D51"/>
    <mergeCell ref="AD1:AG1"/>
    <mergeCell ref="C44:D44"/>
    <mergeCell ref="C26:D26"/>
    <mergeCell ref="C25:D25"/>
    <mergeCell ref="C27:D27"/>
    <mergeCell ref="C28:D28"/>
    <mergeCell ref="C29:D29"/>
    <mergeCell ref="C33:D33"/>
    <mergeCell ref="C23:D23"/>
    <mergeCell ref="C24:D24"/>
    <mergeCell ref="C8:D8"/>
    <mergeCell ref="C9:D9"/>
    <mergeCell ref="C18:D18"/>
    <mergeCell ref="C40:D40"/>
    <mergeCell ref="C43:D43"/>
    <mergeCell ref="C32:D32"/>
    <mergeCell ref="A3:D3"/>
    <mergeCell ref="B4:B10"/>
    <mergeCell ref="A4:A10"/>
    <mergeCell ref="C50:D50"/>
    <mergeCell ref="C46:D46"/>
    <mergeCell ref="C37:D37"/>
    <mergeCell ref="C49:D49"/>
    <mergeCell ref="C48:D48"/>
    <mergeCell ref="A11:A35"/>
    <mergeCell ref="C14:D14"/>
    <mergeCell ref="C10:D10"/>
    <mergeCell ref="C19:D19"/>
    <mergeCell ref="C5:D5"/>
    <mergeCell ref="B11:B20"/>
    <mergeCell ref="B21:B30"/>
    <mergeCell ref="C17:D17"/>
    <mergeCell ref="C22:D22"/>
    <mergeCell ref="C11:D11"/>
    <mergeCell ref="C15:D15"/>
    <mergeCell ref="A40:A59"/>
    <mergeCell ref="Y1:AC1"/>
    <mergeCell ref="F3:H3"/>
    <mergeCell ref="AB3:AC3"/>
    <mergeCell ref="L1:V1"/>
    <mergeCell ref="A2:D2"/>
    <mergeCell ref="L3:P3"/>
    <mergeCell ref="Q3:V3"/>
    <mergeCell ref="I3:K3"/>
    <mergeCell ref="I1:K1"/>
    <mergeCell ref="F1:H1"/>
    <mergeCell ref="W1:X1"/>
    <mergeCell ref="W3:X3"/>
    <mergeCell ref="C4:D4"/>
    <mergeCell ref="B36:B39"/>
    <mergeCell ref="C47:D47"/>
    <mergeCell ref="C38:D38"/>
    <mergeCell ref="C39:D39"/>
    <mergeCell ref="C41:D41"/>
    <mergeCell ref="C42:D42"/>
    <mergeCell ref="C16:D16"/>
    <mergeCell ref="C12:D12"/>
    <mergeCell ref="C6:D6"/>
    <mergeCell ref="C7:D7"/>
    <mergeCell ref="C13:D13"/>
    <mergeCell ref="C45:D45"/>
    <mergeCell ref="C20:D20"/>
    <mergeCell ref="B31:B35"/>
    <mergeCell ref="C21:D21"/>
  </mergeCells>
  <conditionalFormatting sqref="A67:AC67">
    <cfRule type="cellIs" dxfId="210" priority="3" stopIfTrue="1" operator="equal">
      <formula>0</formula>
    </cfRule>
  </conditionalFormatting>
  <conditionalFormatting sqref="A1:AL1 A2 AM10:BR10 AE67:AL67 A68:AL157">
    <cfRule type="cellIs" dxfId="209" priority="14" stopIfTrue="1" operator="equal">
      <formula>0</formula>
    </cfRule>
  </conditionalFormatting>
  <conditionalFormatting sqref="A3:AL66">
    <cfRule type="cellIs" dxfId="208" priority="5" stopIfTrue="1" operator="equal">
      <formula>0</formula>
    </cfRule>
  </conditionalFormatting>
  <conditionalFormatting sqref="E2:AL2">
    <cfRule type="cellIs" dxfId="207" priority="10" stopIfTrue="1" operator="equal">
      <formula>0</formula>
    </cfRule>
  </conditionalFormatting>
  <conditionalFormatting sqref="AM1:IJ9 BS10:IJ10 AM11:IJ65 AM67:IJ65493 A158:AH65493">
    <cfRule type="cellIs" dxfId="206" priority="13" stopIfTrue="1" operator="equal">
      <formula>0</formula>
    </cfRule>
  </conditionalFormatting>
  <pageMargins left="0.78740157480314965" right="0.78740157480314965" top="0.78740157480314965" bottom="0.78740157480314965" header="0.51181102362204722" footer="0.51181102362204722"/>
  <pageSetup paperSize="9" firstPageNumber="8" orientation="landscape" r:id="rId1"/>
  <headerFooter alignWithMargins="0">
    <oddFooter>&amp;L&amp;"Arial,Standard"&amp;10Stand: 18.01.2025&amp;C&amp;"Arial,Standard"&amp;10Bayerisches Landesamt für Statistik - Energiebilanz 2022&amp;R&amp;"Arial,Standard"&amp;10&amp;P von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26">
    <tabColor theme="1" tint="0.249977111117893"/>
  </sheetPr>
  <dimension ref="A1:D34"/>
  <sheetViews>
    <sheetView view="pageBreakPreview" zoomScaleNormal="100" zoomScaleSheetLayoutView="100" workbookViewId="0"/>
  </sheetViews>
  <sheetFormatPr baseColWidth="10" defaultColWidth="13" defaultRowHeight="15.75" customHeight="1"/>
  <cols>
    <col min="1" max="1" width="35.7265625" style="23" customWidth="1"/>
    <col min="2" max="4" width="30" style="23" customWidth="1"/>
    <col min="5" max="16384" width="13" style="23"/>
  </cols>
  <sheetData>
    <row r="1" spans="1:4" ht="15.75" customHeight="1">
      <c r="A1" s="413" t="s">
        <v>773</v>
      </c>
      <c r="B1" s="544"/>
      <c r="C1" s="544"/>
      <c r="D1" s="544"/>
    </row>
    <row r="2" spans="1:4" ht="15.75" customHeight="1">
      <c r="A2" s="67"/>
      <c r="B2" s="24"/>
      <c r="C2" s="24"/>
      <c r="D2" s="24"/>
    </row>
    <row r="3" spans="1:4" ht="15.75" customHeight="1">
      <c r="A3" s="597"/>
      <c r="B3" s="2">
        <v>2021</v>
      </c>
      <c r="C3" s="336">
        <v>2022</v>
      </c>
      <c r="D3" s="1" t="s">
        <v>55</v>
      </c>
    </row>
    <row r="4" spans="1:4" ht="15.75" customHeight="1">
      <c r="A4" s="598"/>
      <c r="B4" s="18" t="s">
        <v>17</v>
      </c>
      <c r="C4" s="334"/>
      <c r="D4" s="488" t="s">
        <v>5</v>
      </c>
    </row>
    <row r="5" spans="1:4" ht="15.75" customHeight="1">
      <c r="A5" s="678" t="s">
        <v>69</v>
      </c>
      <c r="B5" s="1120">
        <v>45746.077376960995</v>
      </c>
      <c r="C5" s="734">
        <v>46772.533193433002</v>
      </c>
      <c r="D5" s="655">
        <v>2.2438116562731985</v>
      </c>
    </row>
    <row r="6" spans="1:4" ht="15.75" customHeight="1">
      <c r="A6" s="679" t="s">
        <v>314</v>
      </c>
      <c r="B6" s="1121">
        <v>0</v>
      </c>
      <c r="C6" s="743">
        <v>0</v>
      </c>
      <c r="D6" s="656" t="s">
        <v>31</v>
      </c>
    </row>
    <row r="7" spans="1:4" ht="15.75" customHeight="1">
      <c r="A7" s="679" t="s">
        <v>353</v>
      </c>
      <c r="B7" s="1115">
        <v>43353.820226960997</v>
      </c>
      <c r="C7" s="1015">
        <v>49443.431073433007</v>
      </c>
      <c r="D7" s="1134">
        <v>14.046307371743413</v>
      </c>
    </row>
    <row r="8" spans="1:4" ht="15.75" customHeight="1">
      <c r="A8" s="679" t="s">
        <v>70</v>
      </c>
      <c r="B8" s="1115">
        <v>2392.2571499999999</v>
      </c>
      <c r="C8" s="1015">
        <v>-2670.89788</v>
      </c>
      <c r="D8" s="657" t="s">
        <v>52</v>
      </c>
    </row>
    <row r="10" spans="1:4" ht="15.75" customHeight="1">
      <c r="A10" s="20"/>
      <c r="B10" s="545"/>
      <c r="C10" s="546"/>
      <c r="D10" s="547"/>
    </row>
    <row r="11" spans="1:4" ht="15.75" customHeight="1">
      <c r="B11" s="951"/>
      <c r="C11" s="951"/>
      <c r="D11" s="89"/>
    </row>
    <row r="12" spans="1:4" ht="15.75" customHeight="1">
      <c r="A12" s="20"/>
      <c r="B12" s="545"/>
      <c r="C12" s="546"/>
      <c r="D12" s="548"/>
    </row>
    <row r="34" ht="15" customHeight="1"/>
  </sheetData>
  <conditionalFormatting sqref="A1:GQ999">
    <cfRule type="cellIs" dxfId="15"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21">
    <tabColor theme="1" tint="0.249977111117893"/>
  </sheetPr>
  <dimension ref="A1:N48"/>
  <sheetViews>
    <sheetView view="pageBreakPreview" zoomScaleNormal="100" zoomScaleSheetLayoutView="100" workbookViewId="0"/>
  </sheetViews>
  <sheetFormatPr baseColWidth="10" defaultColWidth="13" defaultRowHeight="15.75" customHeight="1"/>
  <cols>
    <col min="1" max="1" width="7.1796875" style="23" customWidth="1"/>
    <col min="2" max="9" width="14.26953125" style="23" customWidth="1"/>
    <col min="10" max="12" width="9.81640625" style="23" customWidth="1"/>
    <col min="13" max="16384" width="13" style="23"/>
  </cols>
  <sheetData>
    <row r="1" spans="1:14" ht="15.75" customHeight="1">
      <c r="A1" s="413" t="s">
        <v>774</v>
      </c>
      <c r="B1" s="329"/>
      <c r="C1" s="329"/>
      <c r="D1" s="329"/>
      <c r="E1" s="329"/>
      <c r="F1" s="329"/>
      <c r="G1" s="329"/>
      <c r="H1" s="329"/>
      <c r="I1" s="329"/>
      <c r="J1" s="329"/>
      <c r="K1" s="329"/>
      <c r="L1" s="329"/>
    </row>
    <row r="2" spans="1:14" ht="15.75" customHeight="1">
      <c r="A2" s="413"/>
      <c r="B2" s="329"/>
      <c r="C2" s="329"/>
      <c r="D2" s="329"/>
      <c r="E2" s="329"/>
      <c r="F2" s="329"/>
      <c r="G2" s="329"/>
      <c r="H2" s="329"/>
      <c r="I2" s="329"/>
      <c r="J2" s="329"/>
      <c r="K2" s="329"/>
      <c r="L2" s="329"/>
    </row>
    <row r="3" spans="1:14" ht="15.75" customHeight="1">
      <c r="A3" s="263"/>
      <c r="B3" s="351"/>
      <c r="C3" s="351"/>
      <c r="D3" s="320" t="s">
        <v>11</v>
      </c>
      <c r="E3" s="349"/>
      <c r="F3" s="543"/>
      <c r="G3" s="320" t="s">
        <v>11</v>
      </c>
      <c r="H3" s="467"/>
      <c r="I3" s="467"/>
      <c r="J3" s="329"/>
      <c r="K3" s="329"/>
      <c r="L3" s="329"/>
    </row>
    <row r="4" spans="1:14" ht="47.25" customHeight="1">
      <c r="A4" s="262"/>
      <c r="B4" s="482"/>
      <c r="C4" s="482"/>
      <c r="D4" s="337" t="s">
        <v>332</v>
      </c>
      <c r="E4" s="487" t="s">
        <v>560</v>
      </c>
      <c r="F4" s="486"/>
      <c r="G4" s="485" t="s">
        <v>220</v>
      </c>
      <c r="H4" s="486" t="s">
        <v>559</v>
      </c>
      <c r="I4" s="484" t="s">
        <v>315</v>
      </c>
      <c r="J4" s="329"/>
      <c r="K4" s="329"/>
      <c r="L4" s="329"/>
    </row>
    <row r="5" spans="1:14" ht="15.75" customHeight="1">
      <c r="A5" s="261"/>
      <c r="B5" s="320" t="s">
        <v>17</v>
      </c>
      <c r="C5" s="274"/>
      <c r="D5" s="274"/>
      <c r="E5" s="465"/>
      <c r="F5" s="465"/>
      <c r="G5" s="465"/>
      <c r="H5" s="465"/>
      <c r="I5" s="465"/>
      <c r="J5" s="329"/>
      <c r="K5" s="329"/>
      <c r="L5" s="329"/>
    </row>
    <row r="6" spans="1:14" ht="15.75" customHeight="1">
      <c r="A6" s="85">
        <v>1970</v>
      </c>
      <c r="B6" s="311">
        <v>249499</v>
      </c>
      <c r="C6" s="88">
        <v>154424</v>
      </c>
      <c r="D6" s="88">
        <v>117936</v>
      </c>
      <c r="E6" s="88">
        <v>36488</v>
      </c>
      <c r="F6" s="88">
        <v>95075</v>
      </c>
      <c r="G6" s="88">
        <v>53106</v>
      </c>
      <c r="H6" s="88">
        <v>26289</v>
      </c>
      <c r="I6" s="308">
        <v>15680</v>
      </c>
      <c r="J6" s="329"/>
      <c r="K6" s="1116"/>
      <c r="L6" s="1116"/>
      <c r="M6" s="1116"/>
      <c r="N6" s="1109"/>
    </row>
    <row r="7" spans="1:14" ht="15.75" customHeight="1">
      <c r="A7" s="85">
        <v>1975</v>
      </c>
      <c r="B7" s="311">
        <v>166704</v>
      </c>
      <c r="C7" s="88">
        <v>75644</v>
      </c>
      <c r="D7" s="88">
        <v>55421</v>
      </c>
      <c r="E7" s="88">
        <v>20223</v>
      </c>
      <c r="F7" s="88">
        <v>91060</v>
      </c>
      <c r="G7" s="88">
        <v>56564</v>
      </c>
      <c r="H7" s="88">
        <v>13570</v>
      </c>
      <c r="I7" s="308">
        <v>20926</v>
      </c>
      <c r="J7" s="329"/>
      <c r="K7" s="1116"/>
      <c r="L7" s="1116"/>
      <c r="M7" s="1116"/>
      <c r="N7" s="1109"/>
    </row>
    <row r="8" spans="1:14" ht="15.75" customHeight="1">
      <c r="A8" s="85">
        <v>1980</v>
      </c>
      <c r="B8" s="311">
        <v>182661</v>
      </c>
      <c r="C8" s="88">
        <v>102022</v>
      </c>
      <c r="D8" s="88">
        <v>80346</v>
      </c>
      <c r="E8" s="88">
        <v>21676</v>
      </c>
      <c r="F8" s="88">
        <v>80639</v>
      </c>
      <c r="G8" s="88">
        <v>31688</v>
      </c>
      <c r="H8" s="88">
        <v>16771</v>
      </c>
      <c r="I8" s="308">
        <v>32180</v>
      </c>
      <c r="J8" s="329"/>
      <c r="K8" s="1116"/>
      <c r="L8" s="1116"/>
      <c r="M8" s="1116"/>
      <c r="N8" s="1109"/>
    </row>
    <row r="9" spans="1:14" ht="15.75" customHeight="1">
      <c r="A9" s="85">
        <v>1985</v>
      </c>
      <c r="B9" s="311">
        <v>181105</v>
      </c>
      <c r="C9" s="88">
        <v>119617</v>
      </c>
      <c r="D9" s="88">
        <v>96608</v>
      </c>
      <c r="E9" s="88">
        <v>23009</v>
      </c>
      <c r="F9" s="88">
        <v>61488</v>
      </c>
      <c r="G9" s="308">
        <v>206</v>
      </c>
      <c r="H9" s="88">
        <v>22160</v>
      </c>
      <c r="I9" s="308">
        <v>39122</v>
      </c>
      <c r="J9" s="329"/>
      <c r="K9" s="1116"/>
      <c r="L9" s="1116"/>
      <c r="M9" s="1116"/>
      <c r="N9" s="1119"/>
    </row>
    <row r="10" spans="1:14" ht="15.75" customHeight="1">
      <c r="A10" s="309">
        <v>1990</v>
      </c>
      <c r="B10" s="1018">
        <v>144471.58919450353</v>
      </c>
      <c r="C10" s="1015">
        <v>96123.450787118243</v>
      </c>
      <c r="D10" s="1015">
        <v>86296.450787118243</v>
      </c>
      <c r="E10" s="1015">
        <v>9827</v>
      </c>
      <c r="F10" s="1015">
        <v>48348.138407385253</v>
      </c>
      <c r="G10" s="1017">
        <v>366</v>
      </c>
      <c r="H10" s="1015">
        <v>11580.871634336747</v>
      </c>
      <c r="I10" s="1017">
        <v>36401.266773048505</v>
      </c>
      <c r="J10" s="329"/>
      <c r="K10" s="1116"/>
      <c r="L10" s="1116"/>
      <c r="M10" s="1116"/>
      <c r="N10" s="1119"/>
    </row>
    <row r="11" spans="1:14" ht="15.75" customHeight="1">
      <c r="A11" s="309">
        <v>1995</v>
      </c>
      <c r="B11" s="311">
        <v>133669.182</v>
      </c>
      <c r="C11" s="88">
        <v>99276</v>
      </c>
      <c r="D11" s="88">
        <v>87558</v>
      </c>
      <c r="E11" s="88">
        <v>11718</v>
      </c>
      <c r="F11" s="88">
        <v>34393.182000000001</v>
      </c>
      <c r="G11" s="308">
        <v>343</v>
      </c>
      <c r="H11" s="88">
        <v>8206.1820000000007</v>
      </c>
      <c r="I11" s="308">
        <v>25844</v>
      </c>
      <c r="J11" s="329"/>
      <c r="K11" s="1116"/>
      <c r="L11" s="1116"/>
      <c r="M11" s="1116"/>
      <c r="N11" s="1119"/>
    </row>
    <row r="12" spans="1:14" ht="15.75" customHeight="1">
      <c r="A12" s="309">
        <v>1996</v>
      </c>
      <c r="B12" s="311">
        <v>147996.193</v>
      </c>
      <c r="C12" s="88">
        <v>109470</v>
      </c>
      <c r="D12" s="88">
        <v>100425</v>
      </c>
      <c r="E12" s="88">
        <v>9045</v>
      </c>
      <c r="F12" s="88">
        <v>38526.192999999999</v>
      </c>
      <c r="G12" s="308">
        <v>364</v>
      </c>
      <c r="H12" s="88">
        <v>9330.1929999999993</v>
      </c>
      <c r="I12" s="308">
        <v>28832</v>
      </c>
      <c r="J12" s="329"/>
      <c r="K12" s="1116"/>
      <c r="L12" s="1116"/>
      <c r="M12" s="1116"/>
      <c r="N12" s="1119"/>
    </row>
    <row r="13" spans="1:14" ht="15.75" customHeight="1">
      <c r="A13" s="309">
        <v>1997</v>
      </c>
      <c r="B13" s="311">
        <v>140373.6999945</v>
      </c>
      <c r="C13" s="88">
        <v>103846</v>
      </c>
      <c r="D13" s="88">
        <v>93403</v>
      </c>
      <c r="E13" s="88">
        <v>10443</v>
      </c>
      <c r="F13" s="88">
        <v>36527.699994500006</v>
      </c>
      <c r="G13" s="308">
        <v>360</v>
      </c>
      <c r="H13" s="88">
        <v>8185.6999945000007</v>
      </c>
      <c r="I13" s="308">
        <v>27982</v>
      </c>
      <c r="J13" s="329"/>
      <c r="K13" s="1116"/>
      <c r="L13" s="1116"/>
      <c r="M13" s="1116"/>
      <c r="N13" s="1119"/>
    </row>
    <row r="14" spans="1:14" ht="15.75" customHeight="1">
      <c r="A14" s="309">
        <v>1998</v>
      </c>
      <c r="B14" s="311">
        <v>144278.04578946324</v>
      </c>
      <c r="C14" s="88">
        <v>102708.59235886323</v>
      </c>
      <c r="D14" s="88">
        <v>91431.03858886323</v>
      </c>
      <c r="E14" s="88">
        <v>11277.553769999997</v>
      </c>
      <c r="F14" s="88">
        <v>41569.453430599999</v>
      </c>
      <c r="G14" s="308">
        <v>340.24119999999999</v>
      </c>
      <c r="H14" s="88">
        <v>6076.9164858000004</v>
      </c>
      <c r="I14" s="308">
        <v>35152.295744800002</v>
      </c>
      <c r="J14" s="329"/>
      <c r="K14" s="1116"/>
      <c r="L14" s="1116"/>
      <c r="M14" s="1116"/>
      <c r="N14" s="1119"/>
    </row>
    <row r="15" spans="1:14" ht="15.75" customHeight="1">
      <c r="A15" s="309">
        <v>1999</v>
      </c>
      <c r="B15" s="311">
        <v>133190.65853484214</v>
      </c>
      <c r="C15" s="88">
        <v>97141.100851981755</v>
      </c>
      <c r="D15" s="88">
        <v>87793.451071981748</v>
      </c>
      <c r="E15" s="88">
        <v>9347.6497799999997</v>
      </c>
      <c r="F15" s="88">
        <v>36049.557682860366</v>
      </c>
      <c r="G15" s="308">
        <v>319.44370000000004</v>
      </c>
      <c r="H15" s="88">
        <v>5387.5464898603614</v>
      </c>
      <c r="I15" s="308">
        <v>30342.567493000002</v>
      </c>
      <c r="J15" s="329"/>
      <c r="K15" s="1116"/>
      <c r="L15" s="1116"/>
      <c r="M15" s="1116"/>
      <c r="N15" s="1119"/>
    </row>
    <row r="16" spans="1:14" s="1114" customFormat="1" ht="15.75" customHeight="1">
      <c r="A16" s="1118">
        <v>2000</v>
      </c>
      <c r="B16" s="1112">
        <v>131372.95058220683</v>
      </c>
      <c r="C16" s="1122">
        <v>96072.20216660884</v>
      </c>
      <c r="D16" s="1122">
        <v>84525.877496608839</v>
      </c>
      <c r="E16" s="1122">
        <v>11546.324669999998</v>
      </c>
      <c r="F16" s="1122">
        <v>35300.748415597969</v>
      </c>
      <c r="G16" s="1117">
        <v>342.48910000000001</v>
      </c>
      <c r="H16" s="1122">
        <v>5400.4129116129716</v>
      </c>
      <c r="I16" s="1117">
        <v>29557.846403985001</v>
      </c>
      <c r="J16" s="1119"/>
      <c r="K16" s="1116"/>
      <c r="L16" s="1116"/>
      <c r="M16" s="1116"/>
      <c r="N16" s="1119"/>
    </row>
    <row r="17" spans="1:14" s="1114" customFormat="1" ht="15.75" customHeight="1">
      <c r="A17" s="1118">
        <v>2001</v>
      </c>
      <c r="B17" s="1112">
        <v>117298.96862531122</v>
      </c>
      <c r="C17" s="1122">
        <v>79334.291687916077</v>
      </c>
      <c r="D17" s="1122">
        <v>68761.27312791608</v>
      </c>
      <c r="E17" s="1122">
        <v>10573.018559999999</v>
      </c>
      <c r="F17" s="1122">
        <v>37964.676937395147</v>
      </c>
      <c r="G17" s="1117">
        <v>349.73430000000002</v>
      </c>
      <c r="H17" s="1122">
        <v>4789.4806373951524</v>
      </c>
      <c r="I17" s="1117">
        <v>32825.462</v>
      </c>
      <c r="J17" s="1119"/>
      <c r="K17" s="1116"/>
      <c r="L17" s="1116"/>
      <c r="M17" s="1116"/>
      <c r="N17" s="1119"/>
    </row>
    <row r="18" spans="1:14" s="1114" customFormat="1" ht="15.75" customHeight="1">
      <c r="A18" s="1118">
        <v>2002</v>
      </c>
      <c r="B18" s="1112">
        <v>91821.754688483168</v>
      </c>
      <c r="C18" s="1122">
        <v>66933.454140643065</v>
      </c>
      <c r="D18" s="1122">
        <v>56789.504370643073</v>
      </c>
      <c r="E18" s="1122">
        <v>10143.949769999999</v>
      </c>
      <c r="F18" s="1122">
        <v>24888.300547840099</v>
      </c>
      <c r="G18" s="1117">
        <v>380.7919</v>
      </c>
      <c r="H18" s="1122">
        <v>4144.9796478400967</v>
      </c>
      <c r="I18" s="1117">
        <v>20362.528999999999</v>
      </c>
      <c r="J18" s="1119"/>
      <c r="K18" s="1116"/>
      <c r="L18" s="1116"/>
      <c r="M18" s="1116"/>
      <c r="N18" s="1119"/>
    </row>
    <row r="19" spans="1:14" s="1114" customFormat="1" ht="15.75" customHeight="1">
      <c r="A19" s="1118">
        <v>2003</v>
      </c>
      <c r="B19" s="1112">
        <v>77794.246060530961</v>
      </c>
      <c r="C19" s="1122">
        <v>68300.898297000007</v>
      </c>
      <c r="D19" s="1122">
        <v>61088.073297000003</v>
      </c>
      <c r="E19" s="1122">
        <v>7212.8249999999998</v>
      </c>
      <c r="F19" s="1122">
        <v>9493.3477635309446</v>
      </c>
      <c r="G19" s="1117">
        <v>160.82810000000001</v>
      </c>
      <c r="H19" s="1122">
        <v>3726.7796635309455</v>
      </c>
      <c r="I19" s="1117">
        <v>5605.74</v>
      </c>
      <c r="J19" s="1119"/>
      <c r="K19" s="1116"/>
      <c r="L19" s="1116"/>
      <c r="M19" s="1116"/>
      <c r="N19" s="1119"/>
    </row>
    <row r="20" spans="1:14" s="1114" customFormat="1" ht="15.75" customHeight="1">
      <c r="A20" s="1118">
        <v>2004</v>
      </c>
      <c r="B20" s="1112">
        <v>68961.898807199992</v>
      </c>
      <c r="C20" s="1122">
        <v>64307.860968999994</v>
      </c>
      <c r="D20" s="1122">
        <v>60739.169968999995</v>
      </c>
      <c r="E20" s="1122">
        <v>3568.6909999999998</v>
      </c>
      <c r="F20" s="1122">
        <v>4654.0378381999999</v>
      </c>
      <c r="G20" s="1117">
        <v>136.46700000000001</v>
      </c>
      <c r="H20" s="1122">
        <v>4517.5708382000003</v>
      </c>
      <c r="I20" s="1117">
        <v>0</v>
      </c>
      <c r="J20" s="1119"/>
      <c r="K20" s="1116"/>
      <c r="L20" s="1116"/>
      <c r="M20" s="1116"/>
      <c r="N20" s="1119"/>
    </row>
    <row r="21" spans="1:14" s="1114" customFormat="1" ht="15.75" customHeight="1">
      <c r="A21" s="1118">
        <v>2005</v>
      </c>
      <c r="B21" s="1112">
        <v>62327.618873286257</v>
      </c>
      <c r="C21" s="1122">
        <v>57032.967463000001</v>
      </c>
      <c r="D21" s="1122">
        <v>54110.510438999998</v>
      </c>
      <c r="E21" s="1122">
        <v>2922.4570240000003</v>
      </c>
      <c r="F21" s="1122">
        <v>5294.6514102862584</v>
      </c>
      <c r="G21" s="1117">
        <v>191.58480000000003</v>
      </c>
      <c r="H21" s="1122">
        <v>5103.0666102862588</v>
      </c>
      <c r="I21" s="1117">
        <v>0</v>
      </c>
      <c r="J21" s="1119"/>
      <c r="K21" s="1116"/>
      <c r="L21" s="1116"/>
      <c r="M21" s="1116"/>
      <c r="N21" s="1119"/>
    </row>
    <row r="22" spans="1:14" s="1114" customFormat="1" ht="15.75" customHeight="1">
      <c r="A22" s="1118">
        <v>2006</v>
      </c>
      <c r="B22" s="1112">
        <v>57668.47443300562</v>
      </c>
      <c r="C22" s="1122">
        <v>51611.716583999994</v>
      </c>
      <c r="D22" s="1122">
        <v>47476.652947999995</v>
      </c>
      <c r="E22" s="1122">
        <v>4135.0636359999999</v>
      </c>
      <c r="F22" s="1122">
        <v>6056.7578490056221</v>
      </c>
      <c r="G22" s="1117">
        <v>184.05640000000002</v>
      </c>
      <c r="H22" s="1122">
        <v>5872.7014490056226</v>
      </c>
      <c r="I22" s="1117">
        <v>0</v>
      </c>
      <c r="J22" s="1119"/>
      <c r="K22" s="1116"/>
      <c r="L22" s="1116"/>
      <c r="M22" s="1116"/>
      <c r="N22" s="1119"/>
    </row>
    <row r="23" spans="1:14" s="1114" customFormat="1" ht="15.75" customHeight="1">
      <c r="A23" s="1118">
        <v>2007</v>
      </c>
      <c r="B23" s="1112">
        <v>66185.283833743204</v>
      </c>
      <c r="C23" s="1122">
        <v>59600.005764399997</v>
      </c>
      <c r="D23" s="1122">
        <v>56406.991791</v>
      </c>
      <c r="E23" s="1122">
        <v>3193.0139733999995</v>
      </c>
      <c r="F23" s="1122">
        <v>6585.2780693432132</v>
      </c>
      <c r="G23" s="1117">
        <v>0</v>
      </c>
      <c r="H23" s="1122">
        <v>6583.6040693432133</v>
      </c>
      <c r="I23" s="1117">
        <v>1.6739999999999999</v>
      </c>
      <c r="J23" s="1119"/>
      <c r="K23" s="1116"/>
      <c r="L23" s="1116"/>
      <c r="M23" s="1116"/>
      <c r="N23" s="1119"/>
    </row>
    <row r="24" spans="1:14" s="1114" customFormat="1" ht="15.75" customHeight="1">
      <c r="A24" s="1118">
        <v>2008</v>
      </c>
      <c r="B24" s="1112">
        <v>65249.187273935138</v>
      </c>
      <c r="C24" s="1122">
        <v>58673.965554000002</v>
      </c>
      <c r="D24" s="1122">
        <v>54870.466524000003</v>
      </c>
      <c r="E24" s="1122">
        <v>3803.4990299999999</v>
      </c>
      <c r="F24" s="1122">
        <v>6575.2217199351426</v>
      </c>
      <c r="G24" s="1117">
        <v>0.86390000000000011</v>
      </c>
      <c r="H24" s="1122">
        <v>6574.3578199351432</v>
      </c>
      <c r="I24" s="1117">
        <v>0</v>
      </c>
      <c r="J24" s="1119"/>
      <c r="K24" s="1116"/>
      <c r="L24" s="1116"/>
      <c r="M24" s="1116"/>
      <c r="N24" s="1119"/>
    </row>
    <row r="25" spans="1:14" s="1114" customFormat="1" ht="15.75" customHeight="1">
      <c r="A25" s="1118">
        <v>2009</v>
      </c>
      <c r="B25" s="1112">
        <v>60484.73030399999</v>
      </c>
      <c r="C25" s="1122">
        <v>53790.155670999993</v>
      </c>
      <c r="D25" s="1122">
        <v>50918.847370999996</v>
      </c>
      <c r="E25" s="1122">
        <v>2871.3082999999997</v>
      </c>
      <c r="F25" s="1122">
        <v>6694.5746330000002</v>
      </c>
      <c r="G25" s="1117">
        <v>1.6701919999999999</v>
      </c>
      <c r="H25" s="1122">
        <v>6692.9044409999997</v>
      </c>
      <c r="I25" s="1117">
        <v>0</v>
      </c>
      <c r="J25" s="1119"/>
      <c r="K25" s="1116"/>
      <c r="L25" s="1116"/>
      <c r="M25" s="1116"/>
      <c r="N25" s="1119"/>
    </row>
    <row r="26" spans="1:14" ht="15.75" customHeight="1">
      <c r="A26" s="99" t="s">
        <v>160</v>
      </c>
      <c r="B26" s="311"/>
      <c r="C26" s="88"/>
      <c r="D26" s="88"/>
      <c r="E26" s="88"/>
      <c r="F26" s="88"/>
      <c r="G26" s="308"/>
      <c r="H26" s="88"/>
      <c r="I26" s="308"/>
      <c r="J26" s="329"/>
      <c r="K26" s="1116"/>
      <c r="L26" s="1116"/>
      <c r="M26" s="1116"/>
      <c r="N26" s="1119"/>
    </row>
    <row r="27" spans="1:14" ht="15.75" customHeight="1">
      <c r="A27" s="338" t="s">
        <v>316</v>
      </c>
      <c r="B27" s="311"/>
      <c r="C27" s="88"/>
      <c r="D27" s="88"/>
      <c r="E27" s="88"/>
      <c r="F27" s="88"/>
      <c r="G27" s="308"/>
      <c r="H27" s="88"/>
      <c r="I27" s="308"/>
      <c r="J27" s="329"/>
      <c r="K27" s="1116"/>
      <c r="L27" s="1116"/>
      <c r="M27" s="1116"/>
      <c r="N27" s="1119"/>
    </row>
    <row r="28" spans="1:14" ht="15.75" customHeight="1">
      <c r="A28" s="338" t="s">
        <v>578</v>
      </c>
      <c r="B28" s="311"/>
      <c r="C28" s="88"/>
      <c r="D28" s="88"/>
      <c r="E28" s="88"/>
      <c r="F28" s="88"/>
      <c r="G28" s="308"/>
      <c r="H28" s="88"/>
      <c r="I28" s="308"/>
      <c r="J28" s="329"/>
      <c r="K28" s="1116"/>
      <c r="L28" s="1116"/>
      <c r="M28" s="1116"/>
      <c r="N28" s="1119"/>
    </row>
    <row r="29" spans="1:14" ht="15.75" customHeight="1">
      <c r="A29" s="413" t="s">
        <v>774</v>
      </c>
      <c r="B29" s="329"/>
      <c r="C29" s="329"/>
      <c r="D29" s="329"/>
      <c r="E29" s="329"/>
      <c r="F29" s="329"/>
      <c r="G29" s="329"/>
      <c r="H29" s="329"/>
      <c r="I29" s="329"/>
      <c r="J29" s="329"/>
      <c r="K29" s="1116"/>
      <c r="L29" s="1116"/>
      <c r="M29" s="1116"/>
      <c r="N29" s="1119"/>
    </row>
    <row r="30" spans="1:14" ht="15.75" customHeight="1">
      <c r="A30" s="413"/>
      <c r="B30" s="329"/>
      <c r="C30" s="329"/>
      <c r="D30" s="329"/>
      <c r="E30" s="329"/>
      <c r="F30" s="329"/>
      <c r="G30" s="329"/>
      <c r="H30" s="329"/>
      <c r="I30" s="329"/>
      <c r="J30" s="329"/>
      <c r="K30" s="1116"/>
      <c r="L30" s="1116"/>
      <c r="M30" s="1116"/>
      <c r="N30" s="1119"/>
    </row>
    <row r="31" spans="1:14" ht="15.75" customHeight="1">
      <c r="A31" s="263"/>
      <c r="B31" s="351"/>
      <c r="C31" s="351"/>
      <c r="D31" s="320" t="s">
        <v>11</v>
      </c>
      <c r="E31" s="349"/>
      <c r="F31" s="543"/>
      <c r="G31" s="320" t="s">
        <v>11</v>
      </c>
      <c r="H31" s="467"/>
      <c r="I31" s="467"/>
      <c r="J31" s="329"/>
      <c r="K31" s="1116"/>
      <c r="L31" s="1116"/>
      <c r="M31" s="1116"/>
      <c r="N31" s="1119"/>
    </row>
    <row r="32" spans="1:14" ht="47.25" customHeight="1">
      <c r="A32" s="262"/>
      <c r="B32" s="482"/>
      <c r="C32" s="482"/>
      <c r="D32" s="337" t="s">
        <v>574</v>
      </c>
      <c r="E32" s="683" t="s">
        <v>575</v>
      </c>
      <c r="F32" s="686"/>
      <c r="G32" s="685" t="s">
        <v>220</v>
      </c>
      <c r="H32" s="686" t="s">
        <v>559</v>
      </c>
      <c r="I32" s="684" t="s">
        <v>315</v>
      </c>
      <c r="J32" s="329"/>
      <c r="K32" s="1116"/>
      <c r="L32" s="1116"/>
      <c r="M32" s="1116"/>
      <c r="N32" s="1119"/>
    </row>
    <row r="33" spans="1:14" ht="15.75" customHeight="1">
      <c r="A33" s="261"/>
      <c r="B33" s="320" t="s">
        <v>17</v>
      </c>
      <c r="C33" s="274"/>
      <c r="D33" s="274"/>
      <c r="E33" s="465"/>
      <c r="F33" s="465"/>
      <c r="G33" s="465"/>
      <c r="H33" s="465"/>
      <c r="I33" s="465"/>
      <c r="J33" s="329"/>
      <c r="K33" s="1116"/>
      <c r="L33" s="1116"/>
      <c r="M33" s="1116"/>
      <c r="N33" s="1119"/>
    </row>
    <row r="34" spans="1:14" ht="15.75" customHeight="1">
      <c r="A34" s="1204">
        <v>2010</v>
      </c>
      <c r="B34" s="1122">
        <v>60422.089324000015</v>
      </c>
      <c r="C34" s="88">
        <v>51614.612617000013</v>
      </c>
      <c r="D34" s="88">
        <v>48669.931457000013</v>
      </c>
      <c r="E34" s="88">
        <v>2944.6811599999996</v>
      </c>
      <c r="F34" s="88">
        <v>8807.4767069999998</v>
      </c>
      <c r="G34" s="308">
        <v>194.51954000000001</v>
      </c>
      <c r="H34" s="88">
        <v>8612.9571670000005</v>
      </c>
      <c r="I34" s="308">
        <v>0</v>
      </c>
      <c r="J34" s="329"/>
      <c r="K34" s="1116"/>
      <c r="L34" s="1116"/>
      <c r="M34" s="1116"/>
      <c r="N34" s="1116"/>
    </row>
    <row r="35" spans="1:14" ht="15.75" customHeight="1">
      <c r="A35" s="1118">
        <v>2011</v>
      </c>
      <c r="B35" s="1122">
        <v>61645.198550000001</v>
      </c>
      <c r="C35" s="725">
        <v>52220.073682000002</v>
      </c>
      <c r="D35" s="725">
        <v>49502.944132000004</v>
      </c>
      <c r="E35" s="725">
        <v>2717.1295499999997</v>
      </c>
      <c r="F35" s="725">
        <v>9425.1248680000008</v>
      </c>
      <c r="G35" s="729">
        <v>194.30329799999998</v>
      </c>
      <c r="H35" s="725">
        <v>9230.8215700000001</v>
      </c>
      <c r="I35" s="729">
        <v>0</v>
      </c>
      <c r="J35" s="329"/>
      <c r="K35" s="1116"/>
      <c r="L35" s="1116"/>
      <c r="M35" s="1116"/>
      <c r="N35" s="1116"/>
    </row>
    <row r="36" spans="1:14" ht="15.75" customHeight="1">
      <c r="A36" s="1118">
        <v>2012</v>
      </c>
      <c r="B36" s="1122">
        <v>65655.163451999993</v>
      </c>
      <c r="C36" s="725">
        <v>56545.334305999997</v>
      </c>
      <c r="D36" s="725">
        <v>54100.914145999996</v>
      </c>
      <c r="E36" s="725">
        <v>2444.4201600000001</v>
      </c>
      <c r="F36" s="725">
        <v>9109.829146</v>
      </c>
      <c r="G36" s="729">
        <v>65.438592</v>
      </c>
      <c r="H36" s="725">
        <v>9044.3905539999996</v>
      </c>
      <c r="I36" s="729">
        <v>0</v>
      </c>
      <c r="J36" s="329"/>
      <c r="K36" s="1116"/>
      <c r="L36" s="1116"/>
      <c r="M36" s="1116"/>
      <c r="N36" s="1116"/>
    </row>
    <row r="37" spans="1:14" s="723" customFormat="1" ht="15.75" customHeight="1">
      <c r="A37" s="1118">
        <v>2013</v>
      </c>
      <c r="B37" s="1122">
        <v>67500.048090000011</v>
      </c>
      <c r="C37" s="1122">
        <v>58064.087880000006</v>
      </c>
      <c r="D37" s="1122">
        <v>55638.900690000009</v>
      </c>
      <c r="E37" s="1122">
        <v>2425.1871900000001</v>
      </c>
      <c r="F37" s="1122">
        <v>9435.9602099999993</v>
      </c>
      <c r="G37" s="1117">
        <v>5.1789699999999996</v>
      </c>
      <c r="H37" s="1122">
        <v>9430.7812399999984</v>
      </c>
      <c r="I37" s="1117">
        <v>0</v>
      </c>
      <c r="J37" s="329"/>
      <c r="K37" s="1116"/>
      <c r="L37" s="1116"/>
      <c r="M37" s="1116"/>
      <c r="N37" s="1116"/>
    </row>
    <row r="38" spans="1:14" s="723" customFormat="1" ht="15.75" customHeight="1">
      <c r="A38" s="1118">
        <v>2014</v>
      </c>
      <c r="B38" s="1122">
        <v>60930.529867000005</v>
      </c>
      <c r="C38" s="1122">
        <v>52445.745223999998</v>
      </c>
      <c r="D38" s="1122">
        <v>50142.862834</v>
      </c>
      <c r="E38" s="1122">
        <v>2302.8823899999998</v>
      </c>
      <c r="F38" s="1122">
        <v>8484.7846430000009</v>
      </c>
      <c r="G38" s="1117">
        <v>14.626684000000001</v>
      </c>
      <c r="H38" s="1122">
        <v>8470.1579590000001</v>
      </c>
      <c r="I38" s="1117">
        <v>0</v>
      </c>
      <c r="J38" s="329"/>
      <c r="K38" s="1116"/>
      <c r="L38" s="1116"/>
      <c r="M38" s="1116"/>
      <c r="N38" s="1116"/>
    </row>
    <row r="39" spans="1:14" s="723" customFormat="1" ht="15.75" customHeight="1">
      <c r="A39" s="1118">
        <v>2015</v>
      </c>
      <c r="B39" s="1122">
        <v>61625.486611000015</v>
      </c>
      <c r="C39" s="1122">
        <v>53000.822259</v>
      </c>
      <c r="D39" s="1122">
        <v>50647.871249000003</v>
      </c>
      <c r="E39" s="1122">
        <v>2352.9510099999998</v>
      </c>
      <c r="F39" s="1122">
        <v>8624.6643520000016</v>
      </c>
      <c r="G39" s="1117">
        <v>20.304020000000001</v>
      </c>
      <c r="H39" s="1122">
        <v>8604.360332000002</v>
      </c>
      <c r="I39" s="1117">
        <v>0</v>
      </c>
      <c r="J39" s="329"/>
      <c r="K39" s="1116"/>
      <c r="L39" s="1116"/>
      <c r="M39" s="1116"/>
      <c r="N39" s="1116"/>
    </row>
    <row r="40" spans="1:14" s="781" customFormat="1" ht="15.75" customHeight="1">
      <c r="A40" s="1118">
        <v>2016</v>
      </c>
      <c r="B40" s="1122">
        <v>60308.03171499999</v>
      </c>
      <c r="C40" s="1122">
        <v>49939.139385999995</v>
      </c>
      <c r="D40" s="1122">
        <v>47671.007755999992</v>
      </c>
      <c r="E40" s="1122">
        <v>2268.1316299999999</v>
      </c>
      <c r="F40" s="1122">
        <v>10368.892328999998</v>
      </c>
      <c r="G40" s="1117">
        <v>1.1424920000000001</v>
      </c>
      <c r="H40" s="1122">
        <v>10367.749836999999</v>
      </c>
      <c r="I40" s="1117">
        <v>0</v>
      </c>
      <c r="J40" s="791"/>
      <c r="K40" s="1116"/>
      <c r="L40" s="1116"/>
      <c r="M40" s="1116"/>
      <c r="N40" s="1116"/>
    </row>
    <row r="41" spans="1:14" s="877" customFormat="1" ht="15.75" customHeight="1">
      <c r="A41" s="1118">
        <v>2017</v>
      </c>
      <c r="B41" s="1122">
        <v>59009.413080240003</v>
      </c>
      <c r="C41" s="1122">
        <v>47440.626519999998</v>
      </c>
      <c r="D41" s="1122">
        <v>44965.426169999999</v>
      </c>
      <c r="E41" s="1122">
        <v>2475.2003500000001</v>
      </c>
      <c r="F41" s="1122">
        <v>11568.786560240002</v>
      </c>
      <c r="G41" s="1117">
        <v>2.04823354</v>
      </c>
      <c r="H41" s="1122">
        <v>11566.738326700002</v>
      </c>
      <c r="I41" s="1117">
        <v>0</v>
      </c>
      <c r="J41" s="881"/>
      <c r="K41" s="1116"/>
      <c r="L41" s="1116"/>
      <c r="M41" s="1116"/>
      <c r="N41" s="1116"/>
    </row>
    <row r="42" spans="1:14" s="877" customFormat="1" ht="15.75" customHeight="1">
      <c r="A42" s="1118">
        <v>2018</v>
      </c>
      <c r="B42" s="1015">
        <v>48712.945092202164</v>
      </c>
      <c r="C42" s="1015">
        <v>37497.365611401423</v>
      </c>
      <c r="D42" s="1015">
        <v>34872.624611401421</v>
      </c>
      <c r="E42" s="1015">
        <v>2624.741</v>
      </c>
      <c r="F42" s="1015">
        <v>11215.579480800739</v>
      </c>
      <c r="G42" s="1017">
        <v>19.566244196271018</v>
      </c>
      <c r="H42" s="1015">
        <v>11196.013236604467</v>
      </c>
      <c r="I42" s="1017">
        <v>0</v>
      </c>
      <c r="J42" s="881"/>
      <c r="K42" s="1116"/>
      <c r="L42" s="1116"/>
      <c r="M42" s="1116"/>
      <c r="N42" s="1116"/>
    </row>
    <row r="43" spans="1:14" s="1114" customFormat="1" ht="15.75" customHeight="1">
      <c r="A43" s="1118">
        <v>2019</v>
      </c>
      <c r="B43" s="1115">
        <v>46196.111481615262</v>
      </c>
      <c r="C43" s="1115">
        <v>35365.821000000004</v>
      </c>
      <c r="D43" s="1115">
        <v>32638.607000000004</v>
      </c>
      <c r="E43" s="1115">
        <v>2727.2139999999999</v>
      </c>
      <c r="F43" s="1115">
        <v>10830.290481615257</v>
      </c>
      <c r="G43" s="1117">
        <v>30.39276864</v>
      </c>
      <c r="H43" s="1115">
        <v>10799.897712975257</v>
      </c>
      <c r="I43" s="1117">
        <v>0</v>
      </c>
      <c r="J43" s="1119"/>
      <c r="K43" s="1116"/>
      <c r="L43" s="1116"/>
      <c r="M43" s="1116"/>
      <c r="N43" s="1116"/>
    </row>
    <row r="44" spans="1:14" s="1114" customFormat="1" ht="15.75" customHeight="1">
      <c r="A44" s="1118">
        <v>2020</v>
      </c>
      <c r="B44" s="1122">
        <v>37928.462768675003</v>
      </c>
      <c r="C44" s="1122">
        <v>28032.703999999998</v>
      </c>
      <c r="D44" s="1122">
        <v>25463.025999999998</v>
      </c>
      <c r="E44" s="1122">
        <v>2569.6779999999999</v>
      </c>
      <c r="F44" s="1122">
        <v>9895.7587686750012</v>
      </c>
      <c r="G44" s="1117">
        <v>37.11013526</v>
      </c>
      <c r="H44" s="1122">
        <v>9858.6486334150013</v>
      </c>
      <c r="I44" s="1117">
        <v>0</v>
      </c>
      <c r="J44" s="1119"/>
      <c r="K44" s="1116"/>
      <c r="L44" s="1116"/>
      <c r="M44" s="1116"/>
      <c r="N44" s="1116"/>
    </row>
    <row r="45" spans="1:14" s="1114" customFormat="1" ht="15.75" customHeight="1">
      <c r="A45" s="1118">
        <v>2021</v>
      </c>
      <c r="B45" s="1122">
        <v>45746.077376960995</v>
      </c>
      <c r="C45" s="1122">
        <v>35104.346999999994</v>
      </c>
      <c r="D45" s="1122">
        <v>32248.484999999997</v>
      </c>
      <c r="E45" s="1122">
        <v>2855.8620000000001</v>
      </c>
      <c r="F45" s="1122">
        <v>10641.730376960999</v>
      </c>
      <c r="G45" s="1117">
        <v>49.151774759999995</v>
      </c>
      <c r="H45" s="1122">
        <v>10592.578602201</v>
      </c>
      <c r="I45" s="1117">
        <v>0</v>
      </c>
      <c r="K45" s="1116"/>
      <c r="L45" s="1116"/>
      <c r="M45" s="1116"/>
      <c r="N45" s="1116"/>
    </row>
    <row r="46" spans="1:14" s="1114" customFormat="1" ht="15.75" customHeight="1">
      <c r="A46" s="1118">
        <v>2022</v>
      </c>
      <c r="B46" s="1122">
        <v>46772.533193433002</v>
      </c>
      <c r="C46" s="1122">
        <v>36850.951000000001</v>
      </c>
      <c r="D46" s="1122">
        <v>33923.709000000003</v>
      </c>
      <c r="E46" s="1122">
        <v>2927.2420000000002</v>
      </c>
      <c r="F46" s="1122">
        <v>9921.5821934329997</v>
      </c>
      <c r="G46" s="1117">
        <v>53.4610494</v>
      </c>
      <c r="H46" s="1122">
        <v>9868.1211440329989</v>
      </c>
      <c r="I46" s="1117">
        <v>0</v>
      </c>
      <c r="K46" s="1116"/>
      <c r="L46" s="1116"/>
      <c r="M46" s="1116"/>
      <c r="N46" s="1116"/>
    </row>
    <row r="47" spans="1:14" ht="15.75" customHeight="1">
      <c r="A47" s="99" t="s">
        <v>160</v>
      </c>
    </row>
    <row r="48" spans="1:14" ht="15" customHeight="1">
      <c r="A48" s="338" t="s">
        <v>579</v>
      </c>
    </row>
  </sheetData>
  <conditionalFormatting sqref="A1:FE1011">
    <cfRule type="cellIs" dxfId="14"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1" manualBreakCount="1">
    <brk id="28"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24">
    <tabColor theme="1" tint="0.249977111117893"/>
  </sheetPr>
  <dimension ref="A1:Q46"/>
  <sheetViews>
    <sheetView view="pageBreakPreview" zoomScaleNormal="100" zoomScaleSheetLayoutView="100" workbookViewId="0"/>
  </sheetViews>
  <sheetFormatPr baseColWidth="10" defaultColWidth="13" defaultRowHeight="15.75" customHeight="1"/>
  <cols>
    <col min="1" max="1" width="7.1796875" style="23" customWidth="1"/>
    <col min="2" max="3" width="11.453125" style="23" customWidth="1"/>
    <col min="4" max="4" width="12.26953125" style="23" customWidth="1"/>
    <col min="5" max="11" width="11.453125" style="23" customWidth="1"/>
    <col min="12" max="16384" width="13" style="23"/>
  </cols>
  <sheetData>
    <row r="1" spans="1:17" ht="15.75" customHeight="1">
      <c r="A1" s="413" t="s">
        <v>779</v>
      </c>
      <c r="B1" s="329"/>
      <c r="C1" s="329"/>
      <c r="D1" s="329"/>
      <c r="E1" s="329"/>
      <c r="F1" s="329"/>
      <c r="G1" s="329"/>
      <c r="H1" s="329"/>
      <c r="I1" s="329"/>
      <c r="J1" s="329"/>
      <c r="K1" s="329"/>
    </row>
    <row r="2" spans="1:17" ht="15.75" customHeight="1">
      <c r="A2" s="413"/>
      <c r="B2" s="329"/>
      <c r="C2" s="329"/>
      <c r="D2" s="329"/>
      <c r="E2" s="329"/>
      <c r="F2" s="329"/>
      <c r="G2" s="329"/>
      <c r="H2" s="329"/>
      <c r="I2" s="329"/>
      <c r="J2" s="329"/>
      <c r="K2" s="329"/>
    </row>
    <row r="3" spans="1:17" ht="15.75" customHeight="1">
      <c r="A3" s="263"/>
      <c r="B3" s="351"/>
      <c r="C3" s="351"/>
      <c r="D3" s="320" t="s">
        <v>11</v>
      </c>
      <c r="E3" s="349"/>
      <c r="F3" s="543"/>
      <c r="G3" s="320" t="s">
        <v>11</v>
      </c>
      <c r="H3" s="467"/>
      <c r="I3" s="543"/>
      <c r="J3" s="320" t="s">
        <v>11</v>
      </c>
      <c r="K3" s="467"/>
    </row>
    <row r="4" spans="1:17" ht="31.5" customHeight="1">
      <c r="A4" s="262"/>
      <c r="B4" s="482"/>
      <c r="C4" s="482"/>
      <c r="D4" s="337" t="s">
        <v>807</v>
      </c>
      <c r="E4" s="487" t="s">
        <v>3</v>
      </c>
      <c r="F4" s="486"/>
      <c r="G4" s="485" t="s">
        <v>4</v>
      </c>
      <c r="H4" s="486" t="s">
        <v>3</v>
      </c>
      <c r="I4" s="486"/>
      <c r="J4" s="485" t="s">
        <v>4</v>
      </c>
      <c r="K4" s="484" t="s">
        <v>3</v>
      </c>
    </row>
    <row r="5" spans="1:17" ht="15.75" customHeight="1">
      <c r="A5" s="261"/>
      <c r="B5" s="320" t="s">
        <v>17</v>
      </c>
      <c r="C5" s="274"/>
      <c r="D5" s="349"/>
      <c r="E5" s="319"/>
      <c r="F5" s="319"/>
      <c r="G5" s="319"/>
      <c r="H5" s="319"/>
      <c r="I5" s="319"/>
      <c r="J5" s="319"/>
      <c r="K5" s="319"/>
    </row>
    <row r="6" spans="1:17" ht="15.75" customHeight="1">
      <c r="A6" s="85">
        <v>1970</v>
      </c>
      <c r="B6" s="1018">
        <v>249499</v>
      </c>
      <c r="C6" s="88">
        <v>123739</v>
      </c>
      <c r="D6" s="304">
        <v>70076</v>
      </c>
      <c r="E6" s="304">
        <v>53663</v>
      </c>
      <c r="F6" s="304">
        <v>48798</v>
      </c>
      <c r="G6" s="304">
        <v>36576</v>
      </c>
      <c r="H6" s="304">
        <v>12222</v>
      </c>
      <c r="I6" s="304">
        <v>76962</v>
      </c>
      <c r="J6" s="304">
        <v>47772</v>
      </c>
      <c r="K6" s="304">
        <v>29190</v>
      </c>
      <c r="M6" s="1116"/>
      <c r="N6" s="1116"/>
      <c r="O6" s="1116"/>
      <c r="P6" s="1116"/>
      <c r="Q6" s="1109"/>
    </row>
    <row r="7" spans="1:17" ht="15.75" customHeight="1">
      <c r="A7" s="85">
        <v>1975</v>
      </c>
      <c r="B7" s="1018">
        <v>166704</v>
      </c>
      <c r="C7" s="88">
        <v>110696</v>
      </c>
      <c r="D7" s="88">
        <v>37368</v>
      </c>
      <c r="E7" s="88">
        <v>73328</v>
      </c>
      <c r="F7" s="88">
        <v>26524</v>
      </c>
      <c r="G7" s="88">
        <v>20985</v>
      </c>
      <c r="H7" s="88">
        <v>5539</v>
      </c>
      <c r="I7" s="88">
        <v>29484</v>
      </c>
      <c r="J7" s="88">
        <v>17292</v>
      </c>
      <c r="K7" s="88">
        <v>12192</v>
      </c>
      <c r="M7" s="1116"/>
      <c r="N7" s="1116"/>
      <c r="O7" s="1116"/>
      <c r="P7" s="1116"/>
      <c r="Q7" s="1109"/>
    </row>
    <row r="8" spans="1:17" ht="15.75" customHeight="1">
      <c r="A8" s="85">
        <v>1980</v>
      </c>
      <c r="B8" s="1018">
        <v>182661</v>
      </c>
      <c r="C8" s="88">
        <v>123077</v>
      </c>
      <c r="D8" s="88">
        <v>62071</v>
      </c>
      <c r="E8" s="88">
        <v>61006</v>
      </c>
      <c r="F8" s="88">
        <v>31734</v>
      </c>
      <c r="G8" s="88">
        <v>25961</v>
      </c>
      <c r="H8" s="88">
        <v>5773</v>
      </c>
      <c r="I8" s="88">
        <v>27850</v>
      </c>
      <c r="J8" s="88">
        <v>13990</v>
      </c>
      <c r="K8" s="88">
        <v>13860</v>
      </c>
      <c r="M8" s="1116"/>
      <c r="N8" s="1116"/>
      <c r="O8" s="1116"/>
      <c r="P8" s="1116"/>
      <c r="Q8" s="1109"/>
    </row>
    <row r="9" spans="1:17" ht="15.75" customHeight="1">
      <c r="A9" s="85">
        <v>1985</v>
      </c>
      <c r="B9" s="1018">
        <v>181105</v>
      </c>
      <c r="C9" s="88">
        <v>110538</v>
      </c>
      <c r="D9" s="88">
        <v>67353</v>
      </c>
      <c r="E9" s="88">
        <v>43185</v>
      </c>
      <c r="F9" s="88">
        <v>45539</v>
      </c>
      <c r="G9" s="308">
        <v>37038</v>
      </c>
      <c r="H9" s="88">
        <v>8501</v>
      </c>
      <c r="I9" s="88">
        <v>25028</v>
      </c>
      <c r="J9" s="308">
        <v>15226</v>
      </c>
      <c r="K9" s="88">
        <v>9802</v>
      </c>
      <c r="M9" s="1116"/>
      <c r="N9" s="1116"/>
      <c r="O9" s="1116"/>
      <c r="P9" s="1116"/>
      <c r="Q9" s="1119"/>
    </row>
    <row r="10" spans="1:17" ht="15.75" customHeight="1">
      <c r="A10" s="85">
        <v>1990</v>
      </c>
      <c r="B10" s="1018">
        <v>144471.58919450353</v>
      </c>
      <c r="C10" s="1015">
        <v>107676.58358050347</v>
      </c>
      <c r="D10" s="1015">
        <v>69491.450787118229</v>
      </c>
      <c r="E10" s="1015">
        <v>38185.132793385252</v>
      </c>
      <c r="F10" s="1015">
        <v>26114.000000000015</v>
      </c>
      <c r="G10" s="1017">
        <v>20789.000000000015</v>
      </c>
      <c r="H10" s="1015">
        <v>5325</v>
      </c>
      <c r="I10" s="1015">
        <v>10816.005614000023</v>
      </c>
      <c r="J10" s="1017">
        <v>5843</v>
      </c>
      <c r="K10" s="1015">
        <v>4973.0056140000243</v>
      </c>
      <c r="M10" s="1116"/>
      <c r="N10" s="1116"/>
      <c r="O10" s="1116"/>
      <c r="P10" s="1116"/>
      <c r="Q10" s="1119"/>
    </row>
    <row r="11" spans="1:17" ht="15.75" customHeight="1">
      <c r="A11" s="309">
        <v>1995</v>
      </c>
      <c r="B11" s="1018">
        <v>133669.182</v>
      </c>
      <c r="C11" s="88">
        <v>100190</v>
      </c>
      <c r="D11" s="1015">
        <v>74143</v>
      </c>
      <c r="E11" s="1015">
        <v>26047</v>
      </c>
      <c r="F11" s="1015">
        <v>24862.743999999999</v>
      </c>
      <c r="G11" s="1017">
        <v>21279</v>
      </c>
      <c r="H11" s="1015">
        <v>3583.7440000000001</v>
      </c>
      <c r="I11" s="1015">
        <v>8615.7083899999998</v>
      </c>
      <c r="J11" s="1017">
        <v>3854</v>
      </c>
      <c r="K11" s="1015">
        <v>4761.7083900000007</v>
      </c>
      <c r="M11" s="1116"/>
      <c r="N11" s="1116"/>
      <c r="O11" s="1116"/>
      <c r="P11" s="1116"/>
      <c r="Q11" s="1119"/>
    </row>
    <row r="12" spans="1:17" ht="15.75" customHeight="1">
      <c r="A12" s="309">
        <v>1996</v>
      </c>
      <c r="B12" s="1018">
        <v>147996.193</v>
      </c>
      <c r="C12" s="88">
        <v>115029</v>
      </c>
      <c r="D12" s="1015">
        <v>86446</v>
      </c>
      <c r="E12" s="1015">
        <v>28583</v>
      </c>
      <c r="F12" s="1015">
        <v>22710.15</v>
      </c>
      <c r="G12" s="1017">
        <v>19247</v>
      </c>
      <c r="H12" s="1015">
        <v>3463.15</v>
      </c>
      <c r="I12" s="1015">
        <v>10256.813999999998</v>
      </c>
      <c r="J12" s="1017">
        <v>3777</v>
      </c>
      <c r="K12" s="1015">
        <v>6479.8139999999994</v>
      </c>
      <c r="M12" s="1116"/>
      <c r="N12" s="1116"/>
      <c r="O12" s="1116"/>
      <c r="P12" s="1116"/>
      <c r="Q12" s="1119"/>
    </row>
    <row r="13" spans="1:17" ht="15.75" customHeight="1">
      <c r="A13" s="309">
        <v>1997</v>
      </c>
      <c r="B13" s="1018">
        <v>140373.6999945</v>
      </c>
      <c r="C13" s="88">
        <v>109527.10190930001</v>
      </c>
      <c r="D13" s="1015">
        <v>81310</v>
      </c>
      <c r="E13" s="1015">
        <v>28217.101909300003</v>
      </c>
      <c r="F13" s="1015">
        <v>24031.877569299999</v>
      </c>
      <c r="G13" s="1017">
        <v>20549</v>
      </c>
      <c r="H13" s="1015">
        <v>3482.8775692999998</v>
      </c>
      <c r="I13" s="1015">
        <v>6816.7205158999996</v>
      </c>
      <c r="J13" s="1017">
        <v>1988</v>
      </c>
      <c r="K13" s="1015">
        <v>4828.7205158999996</v>
      </c>
      <c r="M13" s="1116"/>
      <c r="N13" s="1116"/>
      <c r="O13" s="1116"/>
      <c r="P13" s="1116"/>
      <c r="Q13" s="1119"/>
    </row>
    <row r="14" spans="1:17" ht="15.75" customHeight="1">
      <c r="A14" s="309">
        <v>1998</v>
      </c>
      <c r="B14" s="1018">
        <v>144278.04578946324</v>
      </c>
      <c r="C14" s="88">
        <v>116808.16848197402</v>
      </c>
      <c r="D14" s="1015">
        <v>81419.018607574006</v>
      </c>
      <c r="E14" s="1015">
        <v>35389.149874400006</v>
      </c>
      <c r="F14" s="1015">
        <v>23405.824665364999</v>
      </c>
      <c r="G14" s="1017">
        <v>20147.101756364998</v>
      </c>
      <c r="H14" s="1015">
        <v>3258.7229090000005</v>
      </c>
      <c r="I14" s="1015">
        <v>4063.3838809999997</v>
      </c>
      <c r="J14" s="1017">
        <v>1142.470646</v>
      </c>
      <c r="K14" s="1015">
        <v>2920.913235</v>
      </c>
      <c r="M14" s="1116"/>
      <c r="N14" s="1116"/>
      <c r="O14" s="1116"/>
      <c r="P14" s="1116"/>
      <c r="Q14" s="1119"/>
    </row>
    <row r="15" spans="1:17" ht="15.75" customHeight="1">
      <c r="A15" s="309">
        <v>1999</v>
      </c>
      <c r="B15" s="311">
        <v>133190.65853484214</v>
      </c>
      <c r="C15" s="88">
        <v>109526.9610662256</v>
      </c>
      <c r="D15" s="1015">
        <v>78945.906703013141</v>
      </c>
      <c r="E15" s="1015">
        <v>30581.054363212461</v>
      </c>
      <c r="F15" s="1015">
        <v>19896.551925844418</v>
      </c>
      <c r="G15" s="1017">
        <v>16887.573487844416</v>
      </c>
      <c r="H15" s="1015">
        <v>3008.9784380000001</v>
      </c>
      <c r="I15" s="1015">
        <v>3767.4661040479004</v>
      </c>
      <c r="J15" s="1017">
        <v>1307.620891</v>
      </c>
      <c r="K15" s="1015">
        <v>2459.8452130479004</v>
      </c>
      <c r="M15" s="1116"/>
      <c r="N15" s="1116"/>
      <c r="O15" s="1116"/>
      <c r="P15" s="1116"/>
      <c r="Q15" s="1119"/>
    </row>
    <row r="16" spans="1:17" ht="15.75" customHeight="1">
      <c r="A16" s="309">
        <v>2000</v>
      </c>
      <c r="B16" s="1112">
        <v>131372.95058220683</v>
      </c>
      <c r="C16" s="88">
        <v>103432.10223757845</v>
      </c>
      <c r="D16" s="88">
        <v>73684.967658609297</v>
      </c>
      <c r="E16" s="88">
        <v>29747.134578969162</v>
      </c>
      <c r="F16" s="88">
        <v>23737.256822342297</v>
      </c>
      <c r="G16" s="308">
        <v>20944.490039411547</v>
      </c>
      <c r="H16" s="88">
        <v>2792.7667829307502</v>
      </c>
      <c r="I16" s="88">
        <v>4203.5916756660599</v>
      </c>
      <c r="J16" s="308">
        <v>1442.744146</v>
      </c>
      <c r="K16" s="88">
        <v>2760.8475296660599</v>
      </c>
      <c r="M16" s="1116"/>
      <c r="N16" s="1116"/>
      <c r="O16" s="1116"/>
      <c r="P16" s="1116"/>
      <c r="Q16" s="1119"/>
    </row>
    <row r="17" spans="1:17" ht="15.75" customHeight="1">
      <c r="A17" s="309">
        <v>2001</v>
      </c>
      <c r="B17" s="1112">
        <v>117298.96862531122</v>
      </c>
      <c r="C17" s="88">
        <v>93387.242420933442</v>
      </c>
      <c r="D17" s="88">
        <v>60343.272189999996</v>
      </c>
      <c r="E17" s="88">
        <v>33043.970230933446</v>
      </c>
      <c r="F17" s="1015">
        <v>21012.120582877782</v>
      </c>
      <c r="G17" s="308">
        <v>18422.689574916072</v>
      </c>
      <c r="H17" s="88">
        <v>2589.4310079617103</v>
      </c>
      <c r="I17" s="1015">
        <v>2899.6056214999999</v>
      </c>
      <c r="J17" s="308">
        <v>568.32992300000001</v>
      </c>
      <c r="K17" s="88">
        <v>2331.2756984999996</v>
      </c>
      <c r="M17" s="1116"/>
      <c r="N17" s="1116"/>
      <c r="O17" s="1116"/>
      <c r="P17" s="1116"/>
      <c r="Q17" s="1119"/>
    </row>
    <row r="18" spans="1:17" ht="15.75" customHeight="1">
      <c r="A18" s="309">
        <v>2002</v>
      </c>
      <c r="B18" s="1112">
        <v>91821.754688483168</v>
      </c>
      <c r="C18" s="88">
        <v>70576.825843840081</v>
      </c>
      <c r="D18" s="88">
        <v>50056.724793999994</v>
      </c>
      <c r="E18" s="88">
        <v>20520.101049840094</v>
      </c>
      <c r="F18" s="88">
        <v>18930.144768643077</v>
      </c>
      <c r="G18" s="308">
        <v>16578.272472643075</v>
      </c>
      <c r="H18" s="88">
        <v>2351.872296</v>
      </c>
      <c r="I18" s="88">
        <v>2314.7840759999999</v>
      </c>
      <c r="J18" s="308">
        <v>298.45687399999997</v>
      </c>
      <c r="K18" s="88">
        <v>2016.3272020000002</v>
      </c>
      <c r="M18" s="1116"/>
      <c r="N18" s="1116"/>
      <c r="O18" s="1116"/>
      <c r="P18" s="1116"/>
      <c r="Q18" s="1119"/>
    </row>
    <row r="19" spans="1:17" ht="15.75" customHeight="1">
      <c r="A19" s="309">
        <v>2003</v>
      </c>
      <c r="B19" s="1112">
        <v>77794.246060530961</v>
      </c>
      <c r="C19" s="88">
        <v>60430.54452803095</v>
      </c>
      <c r="D19" s="88">
        <v>54726.575000000004</v>
      </c>
      <c r="E19" s="88">
        <v>5703.9695280309452</v>
      </c>
      <c r="F19" s="88">
        <v>15149.333640000001</v>
      </c>
      <c r="G19" s="308">
        <v>13374.904</v>
      </c>
      <c r="H19" s="88">
        <v>1774.4296399999998</v>
      </c>
      <c r="I19" s="88">
        <v>2214.3678924999999</v>
      </c>
      <c r="J19" s="308">
        <v>199.419297</v>
      </c>
      <c r="K19" s="88">
        <v>2014.9485955</v>
      </c>
      <c r="M19" s="1116"/>
      <c r="N19" s="1116"/>
      <c r="O19" s="1116"/>
      <c r="P19" s="1116"/>
      <c r="Q19" s="1119"/>
    </row>
    <row r="20" spans="1:17" ht="15.75" customHeight="1">
      <c r="A20" s="309">
        <v>2004</v>
      </c>
      <c r="B20" s="1112">
        <v>68961.898807199992</v>
      </c>
      <c r="C20" s="88">
        <v>53222.919578300003</v>
      </c>
      <c r="D20" s="88">
        <v>53187.178</v>
      </c>
      <c r="E20" s="88">
        <v>35.7415783</v>
      </c>
      <c r="F20" s="88">
        <v>14003.8441055</v>
      </c>
      <c r="G20" s="308">
        <v>10978.285</v>
      </c>
      <c r="H20" s="88">
        <v>3025.5591055000004</v>
      </c>
      <c r="I20" s="88">
        <v>1735.1351233999999</v>
      </c>
      <c r="J20" s="308">
        <v>142.39796899999999</v>
      </c>
      <c r="K20" s="88">
        <v>1592.7371543999998</v>
      </c>
      <c r="M20" s="1116"/>
      <c r="N20" s="1116"/>
      <c r="O20" s="1116"/>
      <c r="P20" s="1116"/>
      <c r="Q20" s="1119"/>
    </row>
    <row r="21" spans="1:17" ht="15.75" customHeight="1">
      <c r="A21" s="309">
        <v>2005</v>
      </c>
      <c r="B21" s="1112">
        <v>62327.618873286257</v>
      </c>
      <c r="C21" s="88">
        <v>49092.567898547124</v>
      </c>
      <c r="D21" s="88">
        <v>49085.686287793658</v>
      </c>
      <c r="E21" s="88">
        <v>6.881610753466914</v>
      </c>
      <c r="F21" s="88">
        <v>11426.268573739131</v>
      </c>
      <c r="G21" s="308">
        <v>7837.4016962063397</v>
      </c>
      <c r="H21" s="88">
        <v>3588.8668775327919</v>
      </c>
      <c r="I21" s="88">
        <v>1808.7824009999999</v>
      </c>
      <c r="J21" s="308">
        <v>109.87947899999999</v>
      </c>
      <c r="K21" s="88">
        <v>1698.902922</v>
      </c>
      <c r="M21" s="1116"/>
      <c r="N21" s="1116"/>
      <c r="O21" s="1116"/>
      <c r="P21" s="1116"/>
      <c r="Q21" s="1119"/>
    </row>
    <row r="22" spans="1:17" ht="15.75" customHeight="1">
      <c r="A22" s="309">
        <v>2006</v>
      </c>
      <c r="B22" s="1112">
        <v>57668.47443300562</v>
      </c>
      <c r="C22" s="88">
        <v>39399.010549447696</v>
      </c>
      <c r="D22" s="88">
        <v>39393.855572407607</v>
      </c>
      <c r="E22" s="88">
        <v>5.154977040088446</v>
      </c>
      <c r="F22" s="88">
        <v>16115.805212757414</v>
      </c>
      <c r="G22" s="308">
        <v>12082.913453592395</v>
      </c>
      <c r="H22" s="88">
        <v>4032.8917591650193</v>
      </c>
      <c r="I22" s="88">
        <v>2153.6586708005143</v>
      </c>
      <c r="J22" s="308">
        <v>134.94755800000001</v>
      </c>
      <c r="K22" s="88">
        <v>2018.7111128005145</v>
      </c>
      <c r="M22" s="1116"/>
      <c r="N22" s="1116"/>
      <c r="O22" s="1116"/>
      <c r="P22" s="1116"/>
      <c r="Q22" s="1119"/>
    </row>
    <row r="23" spans="1:17" ht="15.75" customHeight="1">
      <c r="A23" s="309">
        <v>2007</v>
      </c>
      <c r="B23" s="1112">
        <v>66185.283833743204</v>
      </c>
      <c r="C23" s="88">
        <v>48048.597839040063</v>
      </c>
      <c r="D23" s="88">
        <v>48040.547563042099</v>
      </c>
      <c r="E23" s="88">
        <v>8.0502759979676206</v>
      </c>
      <c r="F23" s="88">
        <v>16410.626506522873</v>
      </c>
      <c r="G23" s="308">
        <v>11345.2439103579</v>
      </c>
      <c r="H23" s="88">
        <v>5065.3825961649718</v>
      </c>
      <c r="I23" s="88">
        <v>1726.0594881802735</v>
      </c>
      <c r="J23" s="308">
        <v>214.214291</v>
      </c>
      <c r="K23" s="88">
        <v>1511.8451971802735</v>
      </c>
      <c r="M23" s="1116"/>
      <c r="N23" s="1116"/>
      <c r="O23" s="1116"/>
      <c r="P23" s="1116"/>
      <c r="Q23" s="1119"/>
    </row>
    <row r="24" spans="1:17" ht="15.75" customHeight="1">
      <c r="A24" s="309">
        <v>2008</v>
      </c>
      <c r="B24" s="1112">
        <v>65249.187273935138</v>
      </c>
      <c r="C24" s="1420" t="s">
        <v>29</v>
      </c>
      <c r="D24" s="1421" t="s">
        <v>29</v>
      </c>
      <c r="E24" s="88">
        <v>5.3023518961079343</v>
      </c>
      <c r="F24" s="1422" t="s">
        <v>29</v>
      </c>
      <c r="G24" s="1422" t="s">
        <v>29</v>
      </c>
      <c r="H24" s="88">
        <v>4696.5836557085349</v>
      </c>
      <c r="I24" s="88">
        <v>2072.4890563305003</v>
      </c>
      <c r="J24" s="308">
        <v>199.15334399999998</v>
      </c>
      <c r="K24" s="88">
        <v>1873.3357123305002</v>
      </c>
      <c r="M24" s="1116"/>
      <c r="N24" s="1116"/>
      <c r="O24" s="1116"/>
      <c r="P24" s="1116"/>
      <c r="Q24" s="1119"/>
    </row>
    <row r="25" spans="1:17" ht="15.75" customHeight="1">
      <c r="A25" s="309">
        <v>2009</v>
      </c>
      <c r="B25" s="1112">
        <v>60484.73030399999</v>
      </c>
      <c r="C25" s="1420" t="s">
        <v>29</v>
      </c>
      <c r="D25" s="1421" t="s">
        <v>29</v>
      </c>
      <c r="E25" s="88">
        <v>26.079170999999995</v>
      </c>
      <c r="F25" s="1422" t="s">
        <v>29</v>
      </c>
      <c r="G25" s="1422" t="s">
        <v>29</v>
      </c>
      <c r="H25" s="88">
        <v>4481.6691460000002</v>
      </c>
      <c r="I25" s="88">
        <v>2411.2883169999996</v>
      </c>
      <c r="J25" s="308">
        <v>224.46200100000001</v>
      </c>
      <c r="K25" s="88">
        <v>2186.8263159999997</v>
      </c>
      <c r="M25" s="1116"/>
      <c r="N25" s="1116"/>
      <c r="O25" s="1116"/>
      <c r="P25" s="1116"/>
      <c r="Q25" s="1119"/>
    </row>
    <row r="26" spans="1:17" s="723" customFormat="1" ht="15.75" customHeight="1">
      <c r="A26" s="99" t="s">
        <v>160</v>
      </c>
      <c r="B26"/>
      <c r="C26"/>
      <c r="D26"/>
      <c r="E26"/>
      <c r="F26"/>
      <c r="G26"/>
      <c r="H26"/>
      <c r="I26" s="756"/>
      <c r="J26" s="758"/>
      <c r="K26" s="756"/>
      <c r="M26" s="1116"/>
      <c r="N26" s="1116"/>
      <c r="O26" s="1116"/>
      <c r="P26" s="1116"/>
      <c r="Q26" s="1119"/>
    </row>
    <row r="27" spans="1:17" s="723" customFormat="1" ht="15.75" customHeight="1">
      <c r="A27" s="338" t="s">
        <v>317</v>
      </c>
      <c r="B27"/>
      <c r="C27"/>
      <c r="D27"/>
      <c r="E27"/>
      <c r="F27"/>
      <c r="G27"/>
      <c r="H27"/>
      <c r="I27" s="756"/>
      <c r="J27" s="758"/>
      <c r="K27" s="756"/>
      <c r="M27" s="1116"/>
      <c r="N27" s="1116"/>
      <c r="O27" s="1116"/>
      <c r="P27" s="1116"/>
      <c r="Q27" s="1119"/>
    </row>
    <row r="28" spans="1:17" s="723" customFormat="1" ht="15.75" customHeight="1">
      <c r="A28" s="413" t="s">
        <v>779</v>
      </c>
      <c r="B28" s="760"/>
      <c r="C28" s="774"/>
      <c r="D28" s="775"/>
      <c r="E28" s="756"/>
      <c r="F28" s="774"/>
      <c r="G28" s="776"/>
      <c r="H28" s="756"/>
      <c r="I28" s="756"/>
      <c r="J28" s="758"/>
      <c r="K28" s="756"/>
      <c r="M28" s="1116"/>
      <c r="N28" s="1116"/>
      <c r="O28" s="1116"/>
      <c r="P28" s="1116"/>
      <c r="Q28" s="1119"/>
    </row>
    <row r="29" spans="1:17" s="723" customFormat="1" ht="15.75" customHeight="1">
      <c r="A29" s="703"/>
      <c r="B29" s="756"/>
      <c r="C29" s="774"/>
      <c r="D29" s="775"/>
      <c r="E29" s="756"/>
      <c r="F29" s="774"/>
      <c r="G29" s="776"/>
      <c r="H29" s="756"/>
      <c r="I29" s="756"/>
      <c r="J29" s="758"/>
      <c r="K29" s="756"/>
      <c r="M29" s="1116"/>
      <c r="N29" s="1116"/>
      <c r="O29" s="1116"/>
      <c r="P29" s="1116"/>
      <c r="Q29" s="1119"/>
    </row>
    <row r="30" spans="1:17" s="723" customFormat="1" ht="15.75" customHeight="1">
      <c r="A30" s="263"/>
      <c r="B30" s="351"/>
      <c r="C30" s="351"/>
      <c r="D30" s="320" t="s">
        <v>11</v>
      </c>
      <c r="E30" s="349"/>
      <c r="F30" s="543"/>
      <c r="G30" s="320" t="s">
        <v>11</v>
      </c>
      <c r="H30" s="467"/>
      <c r="I30" s="543"/>
      <c r="J30" s="320" t="s">
        <v>11</v>
      </c>
      <c r="K30" s="467"/>
      <c r="M30" s="1119"/>
      <c r="N30" s="1119"/>
      <c r="O30" s="1119"/>
      <c r="P30" s="1119"/>
      <c r="Q30" s="1119"/>
    </row>
    <row r="31" spans="1:17" s="723" customFormat="1" ht="31.5" customHeight="1">
      <c r="A31" s="262"/>
      <c r="B31" s="482"/>
      <c r="C31" s="482"/>
      <c r="D31" s="337" t="s">
        <v>4</v>
      </c>
      <c r="E31" s="769" t="s">
        <v>3</v>
      </c>
      <c r="F31" s="772"/>
      <c r="G31" s="771" t="s">
        <v>4</v>
      </c>
      <c r="H31" s="772" t="s">
        <v>3</v>
      </c>
      <c r="I31" s="772"/>
      <c r="J31" s="771" t="s">
        <v>4</v>
      </c>
      <c r="K31" s="770" t="s">
        <v>3</v>
      </c>
      <c r="M31" s="1342" t="s">
        <v>29</v>
      </c>
      <c r="N31" s="1109"/>
      <c r="O31" s="1109"/>
      <c r="P31" s="1109"/>
      <c r="Q31" s="1109"/>
    </row>
    <row r="32" spans="1:17" s="723" customFormat="1" ht="15.75" customHeight="1">
      <c r="A32" s="261"/>
      <c r="B32" s="320" t="s">
        <v>17</v>
      </c>
      <c r="C32" s="274"/>
      <c r="D32" s="274"/>
      <c r="E32" s="274"/>
      <c r="F32" s="274"/>
      <c r="G32" s="274"/>
      <c r="H32" s="274"/>
      <c r="I32" s="274"/>
      <c r="J32" s="274"/>
      <c r="K32" s="274"/>
      <c r="M32" s="1109"/>
      <c r="N32" s="1109"/>
      <c r="O32" s="1109"/>
      <c r="P32" s="1109"/>
      <c r="Q32" s="1109"/>
    </row>
    <row r="33" spans="1:17" ht="15.75" customHeight="1">
      <c r="A33" s="1204">
        <v>2010</v>
      </c>
      <c r="B33" s="1122">
        <v>60422.089324000015</v>
      </c>
      <c r="C33" s="88">
        <v>40371.921068492251</v>
      </c>
      <c r="D33" s="88">
        <v>40362.813296492248</v>
      </c>
      <c r="E33" s="88">
        <v>9.1077720000000006</v>
      </c>
      <c r="F33" s="88">
        <v>17677.843743507758</v>
      </c>
      <c r="G33" s="308">
        <v>11007.608373507757</v>
      </c>
      <c r="H33" s="88">
        <v>6670.2353700000003</v>
      </c>
      <c r="I33" s="88">
        <v>2372.3245120000001</v>
      </c>
      <c r="J33" s="308">
        <v>244.19094699999999</v>
      </c>
      <c r="K33" s="88">
        <v>2128.1335650000001</v>
      </c>
      <c r="M33" s="1116"/>
      <c r="N33" s="1116"/>
      <c r="O33" s="1116"/>
      <c r="P33" s="1116"/>
      <c r="Q33" s="1119"/>
    </row>
    <row r="34" spans="1:17" ht="15.75" customHeight="1">
      <c r="A34" s="1118">
        <v>2011</v>
      </c>
      <c r="B34" s="1122">
        <v>61645.198550000001</v>
      </c>
      <c r="C34" s="725">
        <v>39828.52302263723</v>
      </c>
      <c r="D34" s="725">
        <v>39820.479922637227</v>
      </c>
      <c r="E34" s="725">
        <v>8.043099999999999</v>
      </c>
      <c r="F34" s="725">
        <v>19447.122981362787</v>
      </c>
      <c r="G34" s="729">
        <v>12142.190217362784</v>
      </c>
      <c r="H34" s="725">
        <v>7304.932764000001</v>
      </c>
      <c r="I34" s="725">
        <v>2369.5525460000003</v>
      </c>
      <c r="J34" s="729">
        <v>257.40354199999996</v>
      </c>
      <c r="K34" s="725">
        <v>2112.1490040000003</v>
      </c>
      <c r="M34" s="1116"/>
      <c r="N34" s="1116"/>
      <c r="O34" s="1116"/>
      <c r="P34" s="1116"/>
      <c r="Q34" s="1119"/>
    </row>
    <row r="35" spans="1:17" ht="15.75" customHeight="1">
      <c r="A35" s="1118">
        <v>2012</v>
      </c>
      <c r="B35" s="1122">
        <v>65655.163451999993</v>
      </c>
      <c r="C35" s="725">
        <v>44907.372570937659</v>
      </c>
      <c r="D35" s="725">
        <v>44899.419170937661</v>
      </c>
      <c r="E35" s="725">
        <v>7.9533999999999994</v>
      </c>
      <c r="F35" s="725">
        <v>18213.461639062338</v>
      </c>
      <c r="G35" s="729">
        <v>11382.754709062339</v>
      </c>
      <c r="H35" s="725">
        <v>6830.7069299999994</v>
      </c>
      <c r="I35" s="725">
        <v>2534.3292419999998</v>
      </c>
      <c r="J35" s="729">
        <v>263.16042600000003</v>
      </c>
      <c r="K35" s="725">
        <v>2271.1688159999999</v>
      </c>
      <c r="M35" s="1116"/>
      <c r="N35" s="1116"/>
      <c r="O35" s="1116"/>
      <c r="P35" s="1116"/>
      <c r="Q35" s="1119"/>
    </row>
    <row r="36" spans="1:17" s="723" customFormat="1" ht="15.75" customHeight="1">
      <c r="A36" s="1118">
        <v>2013</v>
      </c>
      <c r="B36" s="1122">
        <v>67500.048090000011</v>
      </c>
      <c r="C36" s="1122">
        <v>47937.359574392016</v>
      </c>
      <c r="D36" s="1122">
        <v>47929.186214392015</v>
      </c>
      <c r="E36" s="1122">
        <v>8.1733599999999988</v>
      </c>
      <c r="F36" s="1122">
        <v>17218.982902607997</v>
      </c>
      <c r="G36" s="1117">
        <v>9876.6491256079971</v>
      </c>
      <c r="H36" s="1122">
        <v>7342.3337769999989</v>
      </c>
      <c r="I36" s="1122">
        <v>2343.7056129999996</v>
      </c>
      <c r="J36" s="1117">
        <v>258.25253999999995</v>
      </c>
      <c r="K36" s="1122">
        <v>2085.4530729999997</v>
      </c>
      <c r="M36" s="1116"/>
      <c r="N36" s="1116"/>
      <c r="O36" s="1116"/>
      <c r="P36" s="1116"/>
      <c r="Q36" s="1119"/>
    </row>
    <row r="37" spans="1:17" s="723" customFormat="1" ht="15.75" customHeight="1">
      <c r="A37" s="1118">
        <v>2014</v>
      </c>
      <c r="B37" s="1122">
        <v>60930.529867000005</v>
      </c>
      <c r="C37" s="1122">
        <v>41971.361917999995</v>
      </c>
      <c r="D37" s="1122">
        <v>41964.250529999998</v>
      </c>
      <c r="E37" s="1122">
        <v>7.1113879999999998</v>
      </c>
      <c r="F37" s="1122">
        <v>17270.944725000001</v>
      </c>
      <c r="G37" s="1117">
        <v>10293.655770000001</v>
      </c>
      <c r="H37" s="1122">
        <v>6977.2889550000009</v>
      </c>
      <c r="I37" s="1122">
        <v>1688.2232239999998</v>
      </c>
      <c r="J37" s="1117">
        <v>187.83892399999999</v>
      </c>
      <c r="K37" s="1122">
        <v>1500.3842999999999</v>
      </c>
      <c r="M37" s="1116"/>
      <c r="N37" s="1116"/>
      <c r="O37" s="1116"/>
      <c r="P37" s="1116"/>
      <c r="Q37" s="1119"/>
    </row>
    <row r="38" spans="1:17" s="723" customFormat="1" ht="15.75" customHeight="1">
      <c r="A38" s="1118">
        <v>2015</v>
      </c>
      <c r="B38" s="1122">
        <v>61625.486611000015</v>
      </c>
      <c r="C38" s="1122">
        <v>43409.087000000007</v>
      </c>
      <c r="D38" s="1122">
        <v>43400.363800000006</v>
      </c>
      <c r="E38" s="1122">
        <v>8.7231999999999985</v>
      </c>
      <c r="F38" s="1122">
        <v>16443.398136</v>
      </c>
      <c r="G38" s="1117">
        <v>9439.2053779999987</v>
      </c>
      <c r="H38" s="1122">
        <v>7004.192758000001</v>
      </c>
      <c r="I38" s="1122">
        <v>1773.001475</v>
      </c>
      <c r="J38" s="1117">
        <v>161.25308100000001</v>
      </c>
      <c r="K38" s="1122">
        <v>1611.748394</v>
      </c>
      <c r="M38" s="1116"/>
      <c r="N38" s="1116"/>
      <c r="O38" s="1116"/>
      <c r="P38" s="1116"/>
      <c r="Q38" s="1119"/>
    </row>
    <row r="39" spans="1:17" ht="15.75" customHeight="1">
      <c r="A39" s="1118">
        <v>2016</v>
      </c>
      <c r="B39" s="1122">
        <v>60308.03171499999</v>
      </c>
      <c r="C39" s="1122">
        <v>41252.840114999985</v>
      </c>
      <c r="D39" s="1122">
        <v>41245.608909999988</v>
      </c>
      <c r="E39" s="1122">
        <v>7.2312050000000001</v>
      </c>
      <c r="F39" s="1122">
        <v>17386.514372000001</v>
      </c>
      <c r="G39" s="1117">
        <v>8562.6905200000001</v>
      </c>
      <c r="H39" s="1122">
        <v>8823.8238520000014</v>
      </c>
      <c r="I39" s="1122">
        <v>1668.677228</v>
      </c>
      <c r="J39" s="1117">
        <v>130.839956</v>
      </c>
      <c r="K39" s="1122">
        <v>1537.837272</v>
      </c>
      <c r="M39" s="1116"/>
      <c r="N39" s="1116"/>
      <c r="O39" s="1116"/>
      <c r="P39" s="1116"/>
      <c r="Q39" s="1114"/>
    </row>
    <row r="40" spans="1:17" ht="15.75" customHeight="1">
      <c r="A40" s="1118">
        <v>2017</v>
      </c>
      <c r="B40" s="1122">
        <v>59009.413080240003</v>
      </c>
      <c r="C40" s="1122">
        <v>38533.789044999998</v>
      </c>
      <c r="D40" s="1122">
        <v>38525.812279999998</v>
      </c>
      <c r="E40" s="1122">
        <v>7.9767649999999994</v>
      </c>
      <c r="F40" s="1122">
        <v>18605.353849539999</v>
      </c>
      <c r="G40" s="1117">
        <v>8765.3466100000005</v>
      </c>
      <c r="H40" s="1122">
        <v>9840.0072395400002</v>
      </c>
      <c r="I40" s="1122">
        <v>1870.2701857</v>
      </c>
      <c r="J40" s="1117">
        <v>149.46763000000001</v>
      </c>
      <c r="K40" s="1122">
        <v>1720.8025556999999</v>
      </c>
      <c r="M40" s="1116"/>
      <c r="N40" s="1116"/>
      <c r="O40" s="1116"/>
      <c r="P40" s="1116"/>
      <c r="Q40" s="1114"/>
    </row>
    <row r="41" spans="1:17" ht="15.75" customHeight="1">
      <c r="A41" s="1118">
        <v>2018</v>
      </c>
      <c r="B41" s="1015">
        <v>48712.945092202164</v>
      </c>
      <c r="C41" s="1015">
        <v>28592.644999999997</v>
      </c>
      <c r="D41" s="1015">
        <v>28592.644999999997</v>
      </c>
      <c r="E41" s="1015">
        <v>0</v>
      </c>
      <c r="F41" s="1115">
        <v>18454.066620982558</v>
      </c>
      <c r="G41" s="1015">
        <v>8789.2820000000011</v>
      </c>
      <c r="H41" s="1015">
        <v>9664.7846209825584</v>
      </c>
      <c r="I41" s="1115">
        <v>1666.2334712196068</v>
      </c>
      <c r="J41" s="1015">
        <v>115.43861140142518</v>
      </c>
      <c r="K41" s="1015">
        <v>1550.7948598181817</v>
      </c>
      <c r="M41" s="1116"/>
      <c r="N41" s="1116"/>
      <c r="O41" s="1116"/>
      <c r="P41" s="1116"/>
      <c r="Q41" s="1114"/>
    </row>
    <row r="42" spans="1:17" s="1114" customFormat="1" ht="15.75" customHeight="1">
      <c r="A42" s="1118">
        <v>2019</v>
      </c>
      <c r="B42" s="1122">
        <v>46196.111481615262</v>
      </c>
      <c r="C42" s="1122">
        <v>26914.972000000002</v>
      </c>
      <c r="D42" s="1115">
        <v>26914.972000000002</v>
      </c>
      <c r="E42" s="1115">
        <v>0</v>
      </c>
      <c r="F42" s="1122">
        <v>17817.945539535256</v>
      </c>
      <c r="G42" s="1115">
        <v>8450.8490000000002</v>
      </c>
      <c r="H42" s="1115">
        <v>9367.0965395352578</v>
      </c>
      <c r="I42" s="1122">
        <v>1463.1939420799997</v>
      </c>
      <c r="J42" s="1115">
        <v>0</v>
      </c>
      <c r="K42" s="1115">
        <v>1463.1939420799997</v>
      </c>
      <c r="M42" s="1116"/>
      <c r="N42" s="1116"/>
      <c r="O42" s="1116"/>
      <c r="P42" s="1116"/>
    </row>
    <row r="43" spans="1:17" s="1114" customFormat="1" ht="15.75" customHeight="1">
      <c r="A43" s="1118">
        <v>2020</v>
      </c>
      <c r="B43" s="1122">
        <v>37928.462768675003</v>
      </c>
      <c r="C43" s="1122">
        <v>20178.005999999998</v>
      </c>
      <c r="D43" s="1122">
        <v>20178.005999999998</v>
      </c>
      <c r="E43" s="1122">
        <v>0</v>
      </c>
      <c r="F43" s="1122">
        <v>16456.898256828001</v>
      </c>
      <c r="G43" s="1122">
        <v>7854.6980000000003</v>
      </c>
      <c r="H43" s="1122">
        <v>8602.2002568280004</v>
      </c>
      <c r="I43" s="1122">
        <v>1293.5585118470001</v>
      </c>
      <c r="J43" s="1122">
        <v>0</v>
      </c>
      <c r="K43" s="1122">
        <v>1293.5585118470001</v>
      </c>
      <c r="M43" s="1116"/>
      <c r="N43" s="1116"/>
      <c r="O43" s="1116"/>
      <c r="P43" s="1116"/>
    </row>
    <row r="44" spans="1:17" s="1114" customFormat="1" ht="15.75" customHeight="1">
      <c r="A44" s="1118">
        <v>2021</v>
      </c>
      <c r="B44" s="1122">
        <v>45746.077376960995</v>
      </c>
      <c r="C44" s="1122">
        <v>26371.701999999997</v>
      </c>
      <c r="D44" s="1122">
        <v>26371.701999999997</v>
      </c>
      <c r="E44" s="1122">
        <v>0</v>
      </c>
      <c r="F44" s="1122">
        <v>17966.754632746</v>
      </c>
      <c r="G44" s="1122">
        <v>8732.6450000000004</v>
      </c>
      <c r="H44" s="1122">
        <v>9234.109632746</v>
      </c>
      <c r="I44" s="1122">
        <v>1407.6207442149998</v>
      </c>
      <c r="J44" s="1122">
        <v>0</v>
      </c>
      <c r="K44" s="1122">
        <v>1407.6207442149998</v>
      </c>
      <c r="M44" s="1116"/>
      <c r="N44" s="1116"/>
      <c r="O44" s="1116"/>
      <c r="P44" s="1116"/>
    </row>
    <row r="45" spans="1:17" s="1114" customFormat="1" ht="15.75" customHeight="1">
      <c r="A45" s="1118">
        <v>2022</v>
      </c>
      <c r="B45" s="1122">
        <v>46772.533193433002</v>
      </c>
      <c r="C45" s="1122">
        <v>28956.195000000003</v>
      </c>
      <c r="D45" s="1122">
        <v>28956.195000000003</v>
      </c>
      <c r="E45" s="1122">
        <v>0</v>
      </c>
      <c r="F45" s="1122">
        <v>16889.849014572999</v>
      </c>
      <c r="G45" s="1122">
        <v>7894.7560000000003</v>
      </c>
      <c r="H45" s="1122">
        <v>8995.0930145729981</v>
      </c>
      <c r="I45" s="1122">
        <v>926.48917886000015</v>
      </c>
      <c r="J45" s="1122">
        <v>0</v>
      </c>
      <c r="K45" s="1122">
        <v>926.48917886000015</v>
      </c>
      <c r="M45" s="1116"/>
      <c r="N45" s="1116"/>
      <c r="O45" s="1116"/>
      <c r="P45" s="1116"/>
    </row>
    <row r="46" spans="1:17" ht="15.75" customHeight="1">
      <c r="A46" s="338"/>
    </row>
  </sheetData>
  <conditionalFormatting sqref="A26:A27">
    <cfRule type="cellIs" dxfId="13" priority="5" stopIfTrue="1" operator="equal">
      <formula>0</formula>
    </cfRule>
  </conditionalFormatting>
  <conditionalFormatting sqref="A28:K45">
    <cfRule type="cellIs" dxfId="12" priority="4" stopIfTrue="1" operator="equal">
      <formula>0</formula>
    </cfRule>
  </conditionalFormatting>
  <conditionalFormatting sqref="A1:ES5 A6:L25 R6:ES43 I26:K27 L26:L45 E41:I45 Q44:ES45 A46:ES1015">
    <cfRule type="cellIs" dxfId="11" priority="24" stopIfTrue="1" operator="equal">
      <formula>0</formula>
    </cfRule>
  </conditionalFormatting>
  <conditionalFormatting sqref="M35:P45">
    <cfRule type="cellIs" dxfId="10" priority="2" stopIfTrue="1" operator="equal">
      <formula>0</formula>
    </cfRule>
  </conditionalFormatting>
  <conditionalFormatting sqref="M6:Q34">
    <cfRule type="cellIs" dxfId="9" priority="1" stopIfTrue="1" operator="equal">
      <formula>0</formula>
    </cfRule>
  </conditionalFormatting>
  <conditionalFormatting sqref="Q35:Q43">
    <cfRule type="cellIs" dxfId="8" priority="3"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1" manualBreakCount="1">
    <brk id="27" max="11"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32">
    <tabColor rgb="FFBD9ED0"/>
  </sheetPr>
  <dimension ref="A1:S43"/>
  <sheetViews>
    <sheetView view="pageBreakPreview" zoomScaleNormal="100" zoomScaleSheetLayoutView="100" workbookViewId="0"/>
  </sheetViews>
  <sheetFormatPr baseColWidth="10" defaultColWidth="11.453125" defaultRowHeight="15.75" customHeight="1"/>
  <cols>
    <col min="1" max="19" width="6.7265625" style="13" customWidth="1"/>
    <col min="20" max="16384" width="11.453125" style="13"/>
  </cols>
  <sheetData>
    <row r="1" spans="1:19" ht="15.75" customHeight="1">
      <c r="A1" s="493" t="s">
        <v>775</v>
      </c>
      <c r="B1" s="29"/>
      <c r="C1" s="29"/>
      <c r="D1" s="29"/>
      <c r="E1" s="29"/>
      <c r="F1" s="29"/>
      <c r="G1" s="29"/>
      <c r="H1" s="29"/>
      <c r="I1" s="29"/>
      <c r="J1" s="29"/>
      <c r="K1" s="29"/>
      <c r="L1" s="29"/>
      <c r="M1" s="29"/>
      <c r="N1" s="29"/>
      <c r="O1" s="29"/>
      <c r="P1" s="29"/>
      <c r="Q1" s="29"/>
      <c r="R1" s="29"/>
      <c r="S1" s="29"/>
    </row>
    <row r="2" spans="1:19" ht="10.9" customHeight="1">
      <c r="A2" s="76"/>
      <c r="B2" s="29"/>
      <c r="C2" s="29"/>
      <c r="D2" s="29"/>
      <c r="E2" s="29"/>
      <c r="F2" s="29"/>
      <c r="G2" s="29"/>
      <c r="H2" s="29"/>
      <c r="I2" s="29"/>
      <c r="J2" s="29"/>
      <c r="K2" s="29"/>
      <c r="L2" s="29"/>
      <c r="M2" s="29"/>
      <c r="N2" s="29"/>
      <c r="O2" s="29"/>
      <c r="P2" s="29"/>
      <c r="Q2" s="29"/>
      <c r="R2" s="29"/>
      <c r="S2" s="29"/>
    </row>
    <row r="3" spans="1:19" ht="14.25" customHeight="1">
      <c r="A3" s="30"/>
      <c r="B3" s="37" t="s">
        <v>92</v>
      </c>
      <c r="C3" s="38"/>
      <c r="D3" s="39"/>
      <c r="E3" s="38"/>
      <c r="F3" s="39"/>
      <c r="G3" s="38"/>
      <c r="H3" s="38"/>
      <c r="I3" s="38"/>
      <c r="J3" s="38"/>
      <c r="K3" s="38"/>
      <c r="L3" s="38"/>
      <c r="M3" s="38"/>
      <c r="N3" s="38"/>
      <c r="O3" s="38"/>
      <c r="P3" s="40" t="s">
        <v>141</v>
      </c>
      <c r="Q3" s="41"/>
      <c r="R3" s="42" t="s">
        <v>142</v>
      </c>
      <c r="S3" s="43"/>
    </row>
    <row r="4" spans="1:19" ht="14.25" customHeight="1">
      <c r="A4" s="30"/>
      <c r="B4" s="44"/>
      <c r="C4" s="45"/>
      <c r="D4" s="46"/>
      <c r="E4" s="45"/>
      <c r="F4" s="46"/>
      <c r="G4" s="45"/>
      <c r="H4" s="45"/>
      <c r="I4" s="45"/>
      <c r="J4" s="45"/>
      <c r="K4" s="45"/>
      <c r="L4" s="45"/>
      <c r="M4" s="45"/>
      <c r="N4" s="45"/>
      <c r="O4" s="45"/>
      <c r="P4" s="44" t="s">
        <v>140</v>
      </c>
      <c r="Q4" s="47"/>
      <c r="R4" s="44" t="s">
        <v>143</v>
      </c>
      <c r="S4" s="47"/>
    </row>
    <row r="5" spans="1:19" ht="14.25" customHeight="1">
      <c r="A5" s="29"/>
      <c r="B5" s="744">
        <v>77.168014360398402</v>
      </c>
      <c r="C5" s="48"/>
      <c r="D5" s="48"/>
      <c r="E5" s="48"/>
      <c r="F5" s="48"/>
      <c r="G5" s="48"/>
      <c r="H5" s="48"/>
      <c r="I5" s="48"/>
      <c r="J5" s="48"/>
      <c r="K5" s="48"/>
      <c r="L5" s="48"/>
      <c r="M5" s="48"/>
      <c r="N5" s="48"/>
      <c r="O5" s="49"/>
      <c r="P5" s="745">
        <v>22.766736900824728</v>
      </c>
      <c r="Q5" s="50"/>
      <c r="R5" s="745">
        <v>6.5248738776848295E-2</v>
      </c>
      <c r="S5" s="51"/>
    </row>
    <row r="6" spans="1:19" ht="14.25" customHeight="1">
      <c r="A6" s="30"/>
      <c r="B6" s="37" t="s">
        <v>90</v>
      </c>
      <c r="C6" s="38"/>
      <c r="D6" s="38"/>
      <c r="E6" s="38"/>
      <c r="F6" s="38"/>
      <c r="G6" s="38"/>
      <c r="H6" s="38"/>
      <c r="I6" s="38"/>
      <c r="J6" s="38"/>
      <c r="K6" s="38"/>
      <c r="L6" s="38"/>
      <c r="M6" s="38"/>
      <c r="N6" s="38"/>
      <c r="O6" s="38"/>
      <c r="P6" s="38"/>
      <c r="Q6" s="38"/>
      <c r="R6" s="38"/>
      <c r="S6" s="52"/>
    </row>
    <row r="7" spans="1:19" ht="14.25" customHeight="1">
      <c r="A7" s="30"/>
      <c r="B7" s="44"/>
      <c r="C7" s="45"/>
      <c r="D7" s="45"/>
      <c r="E7" s="45"/>
      <c r="F7" s="45"/>
      <c r="G7" s="45"/>
      <c r="H7" s="45"/>
      <c r="I7" s="45"/>
      <c r="J7" s="45"/>
      <c r="K7" s="45"/>
      <c r="L7" s="45"/>
      <c r="M7" s="45"/>
      <c r="N7" s="45"/>
      <c r="O7" s="45"/>
      <c r="P7" s="45"/>
      <c r="Q7" s="45"/>
      <c r="R7" s="45"/>
      <c r="S7" s="47"/>
    </row>
    <row r="8" spans="1:19" ht="14.25" customHeight="1">
      <c r="A8" s="30"/>
      <c r="B8" s="746">
        <v>100</v>
      </c>
      <c r="C8" s="53"/>
      <c r="D8" s="53"/>
      <c r="E8" s="53"/>
      <c r="F8" s="53"/>
      <c r="G8" s="53"/>
      <c r="H8" s="53"/>
      <c r="I8" s="53"/>
      <c r="J8" s="53"/>
      <c r="K8" s="53"/>
      <c r="L8" s="53"/>
      <c r="M8" s="53"/>
      <c r="N8" s="53"/>
      <c r="O8" s="53"/>
      <c r="P8" s="53"/>
      <c r="Q8" s="53"/>
      <c r="R8" s="53"/>
      <c r="S8" s="54"/>
    </row>
    <row r="9" spans="1:19" ht="14.25" customHeight="1">
      <c r="A9" s="29"/>
      <c r="B9" s="37" t="s">
        <v>16</v>
      </c>
      <c r="C9" s="38"/>
      <c r="D9" s="38"/>
      <c r="E9" s="38"/>
      <c r="F9" s="38"/>
      <c r="G9" s="38"/>
      <c r="H9" s="38"/>
      <c r="I9" s="38"/>
      <c r="J9" s="38"/>
      <c r="K9" s="38"/>
      <c r="L9" s="38"/>
      <c r="M9" s="38"/>
      <c r="N9" s="38"/>
      <c r="O9" s="38"/>
      <c r="P9" s="40" t="s">
        <v>142</v>
      </c>
      <c r="Q9" s="52"/>
      <c r="R9" s="40" t="s">
        <v>89</v>
      </c>
      <c r="S9" s="52"/>
    </row>
    <row r="10" spans="1:19" ht="14.25" customHeight="1">
      <c r="A10" s="29"/>
      <c r="B10" s="44"/>
      <c r="C10" s="45"/>
      <c r="D10" s="45"/>
      <c r="E10" s="45"/>
      <c r="F10" s="45"/>
      <c r="G10" s="45"/>
      <c r="H10" s="45"/>
      <c r="I10" s="45"/>
      <c r="J10" s="45"/>
      <c r="K10" s="45"/>
      <c r="L10" s="45"/>
      <c r="M10" s="45"/>
      <c r="N10" s="45"/>
      <c r="O10" s="45"/>
      <c r="P10" s="44" t="s">
        <v>144</v>
      </c>
      <c r="Q10" s="47"/>
      <c r="R10" s="55"/>
      <c r="S10" s="56"/>
    </row>
    <row r="11" spans="1:19" ht="14.25" customHeight="1">
      <c r="A11" s="69"/>
      <c r="B11" s="745">
        <v>92.29930067770087</v>
      </c>
      <c r="C11" s="752"/>
      <c r="D11" s="752"/>
      <c r="E11" s="752"/>
      <c r="F11" s="752"/>
      <c r="G11" s="752"/>
      <c r="H11" s="752"/>
      <c r="I11" s="752"/>
      <c r="J11" s="752"/>
      <c r="K11" s="752"/>
      <c r="L11" s="752"/>
      <c r="M11" s="752"/>
      <c r="N11" s="752"/>
      <c r="O11" s="50"/>
      <c r="P11" s="745">
        <v>3.3127692189565066</v>
      </c>
      <c r="Q11" s="50"/>
      <c r="R11" s="745">
        <v>4.3879301033426241</v>
      </c>
      <c r="S11" s="51"/>
    </row>
    <row r="12" spans="1:19" ht="14.25" customHeight="1">
      <c r="A12" s="30"/>
      <c r="B12" s="37" t="s">
        <v>88</v>
      </c>
      <c r="C12" s="38"/>
      <c r="D12" s="38"/>
      <c r="E12" s="38"/>
      <c r="F12" s="38"/>
      <c r="G12" s="38"/>
      <c r="H12" s="38"/>
      <c r="I12" s="38"/>
      <c r="J12" s="38"/>
      <c r="K12" s="38"/>
      <c r="L12" s="38"/>
      <c r="M12" s="38"/>
      <c r="N12" s="40" t="s">
        <v>146</v>
      </c>
      <c r="O12" s="41"/>
      <c r="P12" s="57"/>
      <c r="Q12" s="57"/>
      <c r="R12" s="58"/>
      <c r="S12" s="58"/>
    </row>
    <row r="13" spans="1:19" ht="14.25" customHeight="1">
      <c r="A13" s="30"/>
      <c r="B13" s="44"/>
      <c r="C13" s="45"/>
      <c r="D13" s="45"/>
      <c r="E13" s="45"/>
      <c r="F13" s="45"/>
      <c r="G13" s="45"/>
      <c r="H13" s="45"/>
      <c r="I13" s="45"/>
      <c r="J13" s="45"/>
      <c r="K13" s="45"/>
      <c r="L13" s="45"/>
      <c r="M13" s="45"/>
      <c r="N13" s="59" t="s">
        <v>145</v>
      </c>
      <c r="O13" s="60"/>
      <c r="P13" s="57"/>
      <c r="Q13" s="57"/>
      <c r="R13" s="58"/>
      <c r="S13" s="58"/>
    </row>
    <row r="14" spans="1:19" ht="14.25" customHeight="1">
      <c r="A14" s="30"/>
      <c r="B14" s="745">
        <v>63.486808632662381</v>
      </c>
      <c r="C14" s="752"/>
      <c r="D14" s="752"/>
      <c r="E14" s="752"/>
      <c r="F14" s="752"/>
      <c r="G14" s="752"/>
      <c r="H14" s="752"/>
      <c r="I14" s="752"/>
      <c r="J14" s="752"/>
      <c r="K14" s="752"/>
      <c r="L14" s="752"/>
      <c r="M14" s="50"/>
      <c r="N14" s="745">
        <v>28.812492045038489</v>
      </c>
      <c r="O14" s="51"/>
      <c r="P14" s="57"/>
      <c r="Q14" s="57"/>
      <c r="R14" s="58"/>
      <c r="S14" s="58"/>
    </row>
    <row r="15" spans="1:19" ht="14.25" customHeight="1">
      <c r="A15" s="30"/>
      <c r="B15" s="40" t="s">
        <v>147</v>
      </c>
      <c r="C15" s="41"/>
      <c r="D15" s="38" t="s">
        <v>87</v>
      </c>
      <c r="E15" s="38"/>
      <c r="F15" s="39"/>
      <c r="G15" s="38"/>
      <c r="H15" s="38"/>
      <c r="I15" s="38"/>
      <c r="J15" s="38"/>
      <c r="K15" s="38"/>
      <c r="L15" s="52"/>
      <c r="M15" s="38"/>
      <c r="N15" s="40" t="s">
        <v>146</v>
      </c>
      <c r="O15" s="41"/>
      <c r="P15" s="57"/>
      <c r="Q15" s="57"/>
      <c r="R15" s="58"/>
      <c r="S15" s="58"/>
    </row>
    <row r="16" spans="1:19" ht="14.25" customHeight="1">
      <c r="A16" s="30"/>
      <c r="B16" s="44" t="s">
        <v>148</v>
      </c>
      <c r="C16" s="47"/>
      <c r="D16" s="61"/>
      <c r="E16" s="61"/>
      <c r="F16" s="62"/>
      <c r="G16" s="61"/>
      <c r="H16" s="61"/>
      <c r="I16" s="61"/>
      <c r="J16" s="61"/>
      <c r="K16" s="61"/>
      <c r="L16" s="61"/>
      <c r="M16" s="61"/>
      <c r="N16" s="59" t="s">
        <v>145</v>
      </c>
      <c r="O16" s="60"/>
      <c r="P16" s="57"/>
      <c r="Q16" s="57"/>
      <c r="R16" s="58"/>
      <c r="S16" s="58"/>
    </row>
    <row r="17" spans="1:19" ht="14.25" customHeight="1">
      <c r="A17" s="30"/>
      <c r="B17" s="745">
        <v>10.381730817539747</v>
      </c>
      <c r="C17" s="50"/>
      <c r="D17" s="745">
        <v>53.105077815122634</v>
      </c>
      <c r="E17" s="752"/>
      <c r="F17" s="752"/>
      <c r="G17" s="752"/>
      <c r="H17" s="752"/>
      <c r="I17" s="752"/>
      <c r="J17" s="752"/>
      <c r="K17" s="752"/>
      <c r="L17" s="752"/>
      <c r="M17" s="50"/>
      <c r="N17" s="745">
        <v>28.812492045038489</v>
      </c>
      <c r="O17" s="51"/>
      <c r="P17" s="57"/>
      <c r="Q17" s="57"/>
      <c r="R17" s="58"/>
      <c r="S17" s="58"/>
    </row>
    <row r="18" spans="1:19" ht="14.25" customHeight="1">
      <c r="A18" s="30"/>
      <c r="B18" s="57"/>
      <c r="C18" s="58"/>
      <c r="D18" s="40" t="s">
        <v>149</v>
      </c>
      <c r="E18" s="41"/>
      <c r="F18" s="42" t="s">
        <v>41</v>
      </c>
      <c r="G18" s="41"/>
      <c r="H18" s="38" t="s">
        <v>86</v>
      </c>
      <c r="I18" s="38"/>
      <c r="J18" s="38"/>
      <c r="K18" s="39"/>
      <c r="L18" s="38"/>
      <c r="M18" s="38"/>
      <c r="N18" s="40" t="s">
        <v>146</v>
      </c>
      <c r="O18" s="41"/>
      <c r="P18" s="57"/>
      <c r="Q18" s="57"/>
      <c r="R18" s="58"/>
      <c r="S18" s="58"/>
    </row>
    <row r="19" spans="1:19" ht="14.25" customHeight="1">
      <c r="A19" s="30"/>
      <c r="B19" s="57"/>
      <c r="C19" s="58"/>
      <c r="D19" s="59" t="s">
        <v>150</v>
      </c>
      <c r="E19" s="60"/>
      <c r="F19" s="63"/>
      <c r="G19" s="64"/>
      <c r="H19" s="61"/>
      <c r="I19" s="61"/>
      <c r="J19" s="61"/>
      <c r="K19" s="62"/>
      <c r="L19" s="61"/>
      <c r="M19" s="61"/>
      <c r="N19" s="59" t="s">
        <v>145</v>
      </c>
      <c r="O19" s="60"/>
      <c r="P19" s="57"/>
      <c r="Q19" s="57"/>
      <c r="R19" s="58"/>
      <c r="S19" s="58"/>
    </row>
    <row r="20" spans="1:19" ht="14.25" customHeight="1">
      <c r="A20" s="30"/>
      <c r="B20" s="58"/>
      <c r="C20" s="62"/>
      <c r="D20" s="745">
        <v>3.1843814548944631</v>
      </c>
      <c r="E20" s="50"/>
      <c r="F20" s="745">
        <v>0.96168268328712025</v>
      </c>
      <c r="G20" s="50"/>
      <c r="H20" s="745">
        <v>48.959013676941048</v>
      </c>
      <c r="I20" s="752"/>
      <c r="J20" s="752"/>
      <c r="K20" s="752"/>
      <c r="L20" s="752"/>
      <c r="M20" s="50"/>
      <c r="N20" s="745">
        <v>28.812492045038489</v>
      </c>
      <c r="O20" s="51"/>
      <c r="P20" s="57"/>
      <c r="Q20" s="57"/>
      <c r="R20" s="58"/>
      <c r="S20" s="58"/>
    </row>
    <row r="21" spans="1:19" ht="14.25" customHeight="1">
      <c r="B21" s="57"/>
      <c r="C21" s="61"/>
      <c r="D21" s="57"/>
      <c r="E21" s="57"/>
      <c r="F21" s="57"/>
      <c r="G21" s="57"/>
      <c r="H21" s="37" t="s">
        <v>85</v>
      </c>
      <c r="I21" s="38"/>
      <c r="J21" s="38"/>
      <c r="K21" s="38"/>
      <c r="L21" s="38"/>
      <c r="M21" s="38"/>
      <c r="N21" s="38"/>
      <c r="O21" s="52"/>
      <c r="P21" s="57"/>
      <c r="Q21" s="57"/>
      <c r="R21" s="58"/>
      <c r="S21" s="58"/>
    </row>
    <row r="22" spans="1:19" ht="14.25" customHeight="1">
      <c r="A22" s="33"/>
      <c r="B22" s="57"/>
      <c r="C22" s="61"/>
      <c r="D22" s="57"/>
      <c r="E22" s="57"/>
      <c r="F22" s="57"/>
      <c r="G22" s="57"/>
      <c r="H22" s="44"/>
      <c r="I22" s="45"/>
      <c r="J22" s="45"/>
      <c r="K22" s="45"/>
      <c r="L22" s="45"/>
      <c r="M22" s="45"/>
      <c r="N22" s="45"/>
      <c r="O22" s="47"/>
      <c r="P22" s="57"/>
      <c r="Q22" s="57"/>
      <c r="R22" s="58"/>
      <c r="S22" s="58"/>
    </row>
    <row r="23" spans="1:19" ht="14.25" customHeight="1">
      <c r="A23" s="70"/>
      <c r="B23" s="71"/>
      <c r="C23" s="71"/>
      <c r="D23" s="71"/>
      <c r="E23" s="71"/>
      <c r="F23" s="71"/>
      <c r="G23" s="72"/>
      <c r="H23" s="745">
        <v>77.771505721979523</v>
      </c>
      <c r="I23" s="752"/>
      <c r="J23" s="752"/>
      <c r="K23" s="752"/>
      <c r="L23" s="752"/>
      <c r="M23" s="752"/>
      <c r="N23" s="752"/>
      <c r="O23" s="50"/>
      <c r="P23" s="73"/>
      <c r="Q23" s="74"/>
      <c r="R23" s="75"/>
      <c r="S23" s="75"/>
    </row>
    <row r="24" spans="1:19" ht="14.25" customHeight="1">
      <c r="A24" s="30"/>
      <c r="B24" s="58"/>
      <c r="C24" s="57"/>
      <c r="D24" s="57"/>
      <c r="E24" s="57"/>
      <c r="F24" s="57"/>
      <c r="G24" s="57"/>
      <c r="H24" s="40" t="s">
        <v>151</v>
      </c>
      <c r="I24" s="41"/>
      <c r="J24" s="38" t="s">
        <v>33</v>
      </c>
      <c r="K24" s="38"/>
      <c r="L24" s="38"/>
      <c r="M24" s="39"/>
      <c r="N24" s="38"/>
      <c r="O24" s="52"/>
      <c r="P24" s="57"/>
      <c r="Q24" s="57"/>
      <c r="R24" s="58"/>
      <c r="S24" s="58"/>
    </row>
    <row r="25" spans="1:19" ht="14.25" customHeight="1">
      <c r="A25" s="30"/>
      <c r="B25" s="58"/>
      <c r="C25" s="57"/>
      <c r="D25" s="57"/>
      <c r="E25" s="57"/>
      <c r="F25" s="57"/>
      <c r="G25" s="57"/>
      <c r="H25" s="59" t="s">
        <v>6</v>
      </c>
      <c r="I25" s="60"/>
      <c r="J25" s="61"/>
      <c r="K25" s="61"/>
      <c r="L25" s="61"/>
      <c r="M25" s="62"/>
      <c r="N25" s="61"/>
      <c r="O25" s="56"/>
      <c r="P25" s="57"/>
      <c r="Q25" s="57"/>
      <c r="R25" s="58"/>
      <c r="S25" s="58"/>
    </row>
    <row r="26" spans="1:19" ht="14.25" customHeight="1">
      <c r="A26" s="30"/>
      <c r="B26" s="58"/>
      <c r="C26" s="57"/>
      <c r="D26" s="57"/>
      <c r="E26" s="57"/>
      <c r="F26" s="57"/>
      <c r="G26" s="57"/>
      <c r="H26" s="745">
        <v>3.0845120052829675</v>
      </c>
      <c r="I26" s="50"/>
      <c r="J26" s="745">
        <v>74.686993716696534</v>
      </c>
      <c r="K26" s="753"/>
      <c r="L26" s="753"/>
      <c r="M26" s="753"/>
      <c r="N26" s="753"/>
      <c r="O26" s="51"/>
      <c r="P26" s="61"/>
      <c r="Q26" s="57"/>
      <c r="R26" s="58"/>
      <c r="S26" s="58"/>
    </row>
    <row r="27" spans="1:19" ht="14.25" customHeight="1">
      <c r="A27" s="30"/>
      <c r="B27" s="57"/>
      <c r="C27" s="57"/>
      <c r="D27" s="57"/>
      <c r="E27" s="57"/>
      <c r="F27" s="57"/>
      <c r="G27" s="57"/>
      <c r="H27" s="58"/>
      <c r="I27" s="58"/>
      <c r="J27" s="40" t="s">
        <v>159</v>
      </c>
      <c r="K27" s="52"/>
      <c r="L27" s="38" t="s">
        <v>10</v>
      </c>
      <c r="M27" s="52"/>
      <c r="N27" s="1564" t="s">
        <v>152</v>
      </c>
      <c r="O27" s="1565"/>
      <c r="P27" s="58"/>
      <c r="Q27" s="58"/>
      <c r="R27" s="58"/>
      <c r="S27" s="58"/>
    </row>
    <row r="28" spans="1:19" ht="14.25" customHeight="1">
      <c r="A28" s="30"/>
      <c r="B28" s="57"/>
      <c r="C28" s="57"/>
      <c r="D28" s="57"/>
      <c r="E28" s="57"/>
      <c r="F28" s="57"/>
      <c r="G28" s="57"/>
      <c r="H28" s="58"/>
      <c r="I28" s="58"/>
      <c r="J28" s="44" t="s">
        <v>157</v>
      </c>
      <c r="K28" s="47"/>
      <c r="L28" s="658"/>
      <c r="M28" s="659"/>
      <c r="N28" s="1566" t="s">
        <v>158</v>
      </c>
      <c r="O28" s="1567"/>
      <c r="P28" s="58"/>
      <c r="Q28" s="58"/>
      <c r="R28" s="58"/>
      <c r="S28" s="58"/>
    </row>
    <row r="29" spans="1:19" ht="14.25" customHeight="1">
      <c r="A29" s="70"/>
      <c r="B29" s="75"/>
      <c r="C29" s="71"/>
      <c r="D29" s="75"/>
      <c r="E29" s="71"/>
      <c r="F29" s="71"/>
      <c r="G29" s="71"/>
      <c r="H29" s="75"/>
      <c r="I29" s="77"/>
      <c r="J29" s="745">
        <v>16.221913271257211</v>
      </c>
      <c r="K29" s="50"/>
      <c r="L29" s="745">
        <v>22.736812289279598</v>
      </c>
      <c r="M29" s="50"/>
      <c r="N29" s="745">
        <v>35.728268156159757</v>
      </c>
      <c r="O29" s="51"/>
      <c r="P29" s="78"/>
      <c r="Q29" s="75"/>
      <c r="R29" s="75"/>
      <c r="S29" s="75"/>
    </row>
    <row r="30" spans="1:19" ht="13">
      <c r="A30" s="99" t="s">
        <v>160</v>
      </c>
      <c r="B30" s="31"/>
      <c r="C30" s="31"/>
      <c r="D30" s="31"/>
      <c r="E30" s="31"/>
      <c r="F30" s="31"/>
      <c r="G30" s="31"/>
      <c r="H30" s="66"/>
      <c r="I30" s="65"/>
      <c r="J30" s="65"/>
      <c r="K30" s="65"/>
      <c r="L30" s="66"/>
      <c r="M30" s="66"/>
      <c r="N30" s="66"/>
      <c r="O30" s="31"/>
      <c r="P30" s="31"/>
      <c r="Q30" s="31"/>
      <c r="R30" s="31"/>
      <c r="S30" s="31"/>
    </row>
    <row r="31" spans="1:19" ht="13">
      <c r="A31" s="34" t="s">
        <v>138</v>
      </c>
      <c r="B31" s="35"/>
      <c r="C31" s="35"/>
      <c r="D31" s="35"/>
      <c r="E31" s="35"/>
      <c r="F31" s="35"/>
      <c r="G31" s="35"/>
      <c r="H31" s="35"/>
      <c r="L31" s="31"/>
      <c r="M31" s="31"/>
      <c r="N31" s="31"/>
      <c r="O31" s="31"/>
      <c r="P31" s="31"/>
      <c r="Q31" s="31"/>
      <c r="R31" s="31"/>
      <c r="S31" s="31"/>
    </row>
    <row r="32" spans="1:19" ht="13">
      <c r="A32" s="34" t="s">
        <v>139</v>
      </c>
      <c r="B32" s="35"/>
      <c r="C32" s="35"/>
      <c r="D32" s="35"/>
      <c r="E32" s="35"/>
      <c r="F32" s="35"/>
      <c r="G32" s="35"/>
      <c r="H32" s="35"/>
      <c r="L32" s="31"/>
      <c r="M32" s="31"/>
      <c r="N32" s="31"/>
      <c r="O32" s="31"/>
      <c r="P32" s="31"/>
      <c r="Q32" s="31"/>
      <c r="R32" s="31"/>
      <c r="S32" s="31"/>
    </row>
    <row r="33" spans="1:8" ht="13">
      <c r="A33" s="34" t="s">
        <v>155</v>
      </c>
      <c r="B33" s="32"/>
      <c r="C33" s="32"/>
      <c r="D33" s="32"/>
      <c r="E33" s="32"/>
      <c r="F33" s="32"/>
      <c r="G33" s="32"/>
      <c r="H33" s="32"/>
    </row>
    <row r="34" spans="1:8" ht="13">
      <c r="A34" s="34" t="s">
        <v>153</v>
      </c>
      <c r="B34" s="32"/>
      <c r="C34" s="32"/>
      <c r="D34" s="32"/>
      <c r="E34" s="32"/>
      <c r="F34" s="32"/>
      <c r="G34" s="32"/>
      <c r="H34" s="32"/>
    </row>
    <row r="37" spans="1:8" ht="15.75" customHeight="1">
      <c r="A37" s="951"/>
    </row>
    <row r="38" spans="1:8" ht="15.75" customHeight="1">
      <c r="A38" s="951"/>
    </row>
    <row r="39" spans="1:8" ht="15.75" customHeight="1">
      <c r="A39" s="951"/>
    </row>
    <row r="40" spans="1:8" ht="15.75" customHeight="1">
      <c r="A40" s="951"/>
    </row>
    <row r="41" spans="1:8" ht="15.75" customHeight="1">
      <c r="A41" s="951"/>
    </row>
    <row r="42" spans="1:8" ht="15.75" customHeight="1">
      <c r="A42" s="951"/>
    </row>
    <row r="43" spans="1:8" ht="15.75" customHeight="1">
      <c r="A43" s="951"/>
    </row>
  </sheetData>
  <mergeCells count="2">
    <mergeCell ref="N27:O27"/>
    <mergeCell ref="N28:O28"/>
  </mergeCells>
  <conditionalFormatting sqref="A1:GQ1000">
    <cfRule type="cellIs" dxfId="7"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38">
    <tabColor rgb="FFBD9ED0"/>
  </sheetPr>
  <dimension ref="A1:C15"/>
  <sheetViews>
    <sheetView workbookViewId="0"/>
  </sheetViews>
  <sheetFormatPr baseColWidth="10" defaultColWidth="11.453125" defaultRowHeight="15.75" customHeight="1"/>
  <cols>
    <col min="1" max="1" width="42.81640625" style="83" customWidth="1"/>
    <col min="2" max="2" width="20" style="83" customWidth="1"/>
    <col min="3" max="3" width="65.7265625" style="83" customWidth="1"/>
    <col min="4" max="16384" width="11.453125" style="83"/>
  </cols>
  <sheetData>
    <row r="1" spans="1:3" ht="15.75" customHeight="1">
      <c r="A1" s="445" t="s">
        <v>699</v>
      </c>
      <c r="B1" s="79"/>
      <c r="C1" s="80"/>
    </row>
    <row r="3" spans="1:3" ht="15.75" customHeight="1">
      <c r="A3" s="83" t="s">
        <v>16</v>
      </c>
      <c r="B3" s="1013" t="e">
        <f>(B4+B5+B6+B7+B8+B9+B10)</f>
        <v>#REF!</v>
      </c>
      <c r="C3" s="724"/>
    </row>
    <row r="4" spans="1:3" ht="15.75" customHeight="1">
      <c r="A4" s="83" t="s">
        <v>179</v>
      </c>
      <c r="B4" s="1013" t="e">
        <f>SUM('EB-3'!$F$10:$H$10)/1000</f>
        <v>#REF!</v>
      </c>
      <c r="C4" s="724"/>
    </row>
    <row r="5" spans="1:3" ht="15.75" customHeight="1">
      <c r="A5" s="83" t="s">
        <v>394</v>
      </c>
      <c r="B5" s="1013" t="e">
        <f>SUM('EB-3'!$I$10:$K$10)/1000</f>
        <v>#REF!</v>
      </c>
      <c r="C5" s="724"/>
    </row>
    <row r="6" spans="1:3" ht="15.75" customHeight="1">
      <c r="A6" s="83" t="s">
        <v>395</v>
      </c>
      <c r="B6" s="1013" t="e">
        <f>SUM('EB-3'!$L$10:$V$10)/1000</f>
        <v>#REF!</v>
      </c>
      <c r="C6" s="724"/>
    </row>
    <row r="7" spans="1:3" ht="15.75" customHeight="1">
      <c r="A7" s="83" t="s">
        <v>396</v>
      </c>
      <c r="B7" s="1013" t="e">
        <f>SUM('EB-3'!$W$10:$X$10)/1000</f>
        <v>#REF!</v>
      </c>
      <c r="C7" s="724"/>
    </row>
    <row r="8" spans="1:3" ht="15.75" customHeight="1">
      <c r="A8" s="83" t="s">
        <v>561</v>
      </c>
      <c r="B8" s="1013" t="e">
        <f>SUM('EB-3'!$Y$10:$AC$10)/1000</f>
        <v>#REF!</v>
      </c>
      <c r="C8" s="724"/>
    </row>
    <row r="9" spans="1:3" ht="15.75" customHeight="1">
      <c r="A9" s="368" t="s">
        <v>397</v>
      </c>
      <c r="B9" s="1013" t="e">
        <f>SUM('EB-3'!$AD$10:$AE$10)/1000</f>
        <v>#REF!</v>
      </c>
      <c r="C9" s="724"/>
    </row>
    <row r="10" spans="1:3" ht="15.75" customHeight="1">
      <c r="A10" s="83" t="s">
        <v>562</v>
      </c>
      <c r="B10" s="1013">
        <f>SUM('EB-3'!$AF$10:$AG$10)/1000</f>
        <v>1.1633573205199998</v>
      </c>
      <c r="C10" s="724"/>
    </row>
    <row r="11" spans="1:3" ht="15.75" customHeight="1">
      <c r="A11" s="99" t="s">
        <v>160</v>
      </c>
      <c r="B11" s="724"/>
      <c r="C11" s="724"/>
    </row>
    <row r="12" spans="1:3" ht="15.75" customHeight="1">
      <c r="A12" s="443" t="s">
        <v>563</v>
      </c>
    </row>
    <row r="15" spans="1:3" ht="15.75" customHeight="1">
      <c r="A15" s="13" t="e">
        <f>IF(ABS('EB-3'!AH10-B3*1000)&lt;0.000001,"OK","FEHLER")</f>
        <v>#REF!</v>
      </c>
    </row>
  </sheetData>
  <conditionalFormatting sqref="A1:GR1000">
    <cfRule type="cellIs" dxfId="6"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04.02.2021&amp;C&amp;"Arial,Standard"&amp;10Bayerisches Landesamt für Statistik - Energiebilanz 2018&amp;R&amp;"Arial,Standard"&amp;10&amp;P von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35">
    <tabColor rgb="FFBD9ED0"/>
  </sheetPr>
  <dimension ref="A1:W68"/>
  <sheetViews>
    <sheetView view="pageBreakPreview" zoomScaleNormal="100" zoomScaleSheetLayoutView="100" workbookViewId="0"/>
  </sheetViews>
  <sheetFormatPr baseColWidth="10" defaultColWidth="11.453125" defaultRowHeight="15.75" customHeight="1"/>
  <cols>
    <col min="1" max="4" width="8" style="83" customWidth="1"/>
    <col min="5" max="5" width="9.54296875" style="83" customWidth="1"/>
    <col min="6" max="7" width="8" style="83" customWidth="1"/>
    <col min="8" max="8" width="8.7265625" style="83" customWidth="1"/>
    <col min="9" max="9" width="8" style="83" customWidth="1"/>
    <col min="10" max="10" width="9.81640625" style="83" customWidth="1"/>
    <col min="11" max="11" width="9.7265625" style="83" customWidth="1"/>
    <col min="12" max="12" width="9.54296875" style="83" customWidth="1"/>
    <col min="13" max="13" width="8" style="83" customWidth="1"/>
    <col min="14" max="14" width="8.7265625" style="83" customWidth="1"/>
    <col min="15" max="16" width="8" style="83" customWidth="1"/>
    <col min="17" max="16384" width="11.453125" style="83"/>
  </cols>
  <sheetData>
    <row r="1" spans="1:22" ht="15.75" customHeight="1">
      <c r="A1" s="1304" t="s">
        <v>776</v>
      </c>
      <c r="B1" s="79"/>
      <c r="C1" s="80"/>
      <c r="D1" s="81"/>
      <c r="E1" s="82"/>
      <c r="F1" s="82"/>
      <c r="G1" s="82"/>
      <c r="H1" s="82"/>
      <c r="I1" s="82"/>
      <c r="J1" s="82"/>
      <c r="K1" s="82"/>
      <c r="L1" s="82"/>
      <c r="M1" s="82"/>
      <c r="N1" s="82"/>
      <c r="O1" s="440"/>
      <c r="P1" s="82"/>
      <c r="S1" s="951"/>
      <c r="T1" s="1301"/>
      <c r="U1" s="1301"/>
      <c r="V1" s="1301"/>
    </row>
    <row r="2" spans="1:22" ht="10.9" customHeight="1">
      <c r="A2" s="426"/>
      <c r="B2" s="426"/>
      <c r="C2" s="426"/>
      <c r="D2" s="426"/>
      <c r="E2" s="426"/>
      <c r="F2" s="426"/>
      <c r="G2" s="426"/>
      <c r="H2" s="426"/>
      <c r="I2" s="426"/>
      <c r="J2" s="426"/>
      <c r="K2" s="426"/>
      <c r="L2" s="426"/>
      <c r="M2" s="426"/>
      <c r="N2" s="426"/>
      <c r="O2" s="426"/>
      <c r="P2" s="382"/>
      <c r="S2" s="951"/>
      <c r="T2" s="1014"/>
      <c r="U2" s="1014"/>
      <c r="V2" s="1014"/>
    </row>
    <row r="3" spans="1:22" ht="15.75" customHeight="1">
      <c r="A3" s="394" t="s">
        <v>119</v>
      </c>
      <c r="B3" s="394"/>
      <c r="C3" s="394"/>
      <c r="D3" s="426"/>
      <c r="E3" s="426"/>
      <c r="F3" s="426"/>
      <c r="G3" s="396" t="s">
        <v>432</v>
      </c>
      <c r="H3" s="395"/>
      <c r="I3" s="395"/>
      <c r="J3" s="426"/>
      <c r="K3" s="426"/>
      <c r="L3" s="426"/>
      <c r="M3" s="397" t="s">
        <v>431</v>
      </c>
      <c r="N3" s="398"/>
      <c r="O3" s="398"/>
      <c r="P3" s="382"/>
      <c r="S3" s="951"/>
      <c r="T3" s="1014"/>
      <c r="U3" s="1014"/>
      <c r="V3" s="1014"/>
    </row>
    <row r="4" spans="1:22" ht="15.75" customHeight="1">
      <c r="A4" s="660">
        <v>860.72705870400046</v>
      </c>
      <c r="B4" s="660">
        <v>8122.7502135005525</v>
      </c>
      <c r="C4" s="660">
        <v>20318.950959934584</v>
      </c>
      <c r="D4" s="612"/>
      <c r="E4" s="612"/>
      <c r="F4" s="612"/>
      <c r="G4" s="660">
        <v>9704.3410999999996</v>
      </c>
      <c r="H4" s="660">
        <v>24925.780070000001</v>
      </c>
      <c r="I4" s="660">
        <v>0</v>
      </c>
      <c r="J4" s="369"/>
      <c r="K4" s="370"/>
      <c r="L4" s="612"/>
      <c r="M4" s="660">
        <v>87.019000000000005</v>
      </c>
      <c r="N4" s="660">
        <v>4504.84</v>
      </c>
      <c r="O4" s="1020">
        <v>0</v>
      </c>
      <c r="P4" s="382"/>
      <c r="S4" s="1014"/>
      <c r="T4" s="1014"/>
      <c r="U4" s="1014"/>
      <c r="V4" s="1014"/>
    </row>
    <row r="5" spans="1:22" ht="15.75" customHeight="1">
      <c r="A5" s="612" t="s">
        <v>118</v>
      </c>
      <c r="B5" s="612" t="s">
        <v>117</v>
      </c>
      <c r="C5" s="381" t="s">
        <v>344</v>
      </c>
      <c r="D5" s="612"/>
      <c r="E5" s="612"/>
      <c r="F5" s="612"/>
      <c r="G5" s="612" t="s">
        <v>118</v>
      </c>
      <c r="H5" s="612" t="s">
        <v>117</v>
      </c>
      <c r="I5" s="381" t="s">
        <v>344</v>
      </c>
      <c r="J5" s="612"/>
      <c r="K5" s="612"/>
      <c r="L5" s="612"/>
      <c r="M5" s="612" t="s">
        <v>118</v>
      </c>
      <c r="N5" s="612" t="s">
        <v>117</v>
      </c>
      <c r="O5" s="381" t="s">
        <v>344</v>
      </c>
      <c r="P5" s="382"/>
      <c r="S5" s="1014"/>
      <c r="T5" s="1014"/>
      <c r="U5" s="1014"/>
      <c r="V5" s="1014"/>
    </row>
    <row r="6" spans="1:22" ht="15.75" customHeight="1">
      <c r="A6" s="1568" t="s">
        <v>116</v>
      </c>
      <c r="B6" s="1568"/>
      <c r="C6" s="612"/>
      <c r="D6" s="612"/>
      <c r="E6" s="612"/>
      <c r="F6" s="612"/>
      <c r="G6" s="1568" t="s">
        <v>116</v>
      </c>
      <c r="H6" s="1568"/>
      <c r="I6" s="612"/>
      <c r="J6" s="612"/>
      <c r="K6" s="612"/>
      <c r="L6" s="612"/>
      <c r="M6" s="1568" t="s">
        <v>116</v>
      </c>
      <c r="N6" s="1568"/>
      <c r="O6" s="612"/>
      <c r="P6" s="382"/>
      <c r="S6" s="1014"/>
      <c r="T6" s="1014"/>
      <c r="U6" s="1014"/>
      <c r="V6" s="1014"/>
    </row>
    <row r="7" spans="1:22" ht="15.75" customHeight="1">
      <c r="A7" s="612"/>
      <c r="B7" s="612"/>
      <c r="C7" s="612"/>
      <c r="D7" s="612"/>
      <c r="E7" s="612"/>
      <c r="F7" s="612"/>
      <c r="G7" s="612"/>
      <c r="H7" s="612"/>
      <c r="I7" s="612"/>
      <c r="J7" s="612"/>
      <c r="K7" s="612"/>
      <c r="L7" s="612"/>
      <c r="M7" s="612"/>
      <c r="N7" s="612"/>
      <c r="O7" s="612"/>
      <c r="P7" s="382"/>
      <c r="S7" s="1014"/>
      <c r="T7" s="1014"/>
      <c r="U7" s="1014"/>
      <c r="V7" s="1014"/>
    </row>
    <row r="8" spans="1:22" ht="15.75" customHeight="1">
      <c r="A8" s="612"/>
      <c r="B8" s="660">
        <v>29302.428232139137</v>
      </c>
      <c r="C8" s="432" t="s">
        <v>115</v>
      </c>
      <c r="D8" s="398"/>
      <c r="E8" s="398"/>
      <c r="F8" s="398"/>
      <c r="G8" s="433"/>
      <c r="H8" s="660">
        <v>34630.121169999999</v>
      </c>
      <c r="I8" s="432" t="s">
        <v>115</v>
      </c>
      <c r="J8" s="398"/>
      <c r="K8" s="398"/>
      <c r="L8" s="398"/>
      <c r="M8" s="433"/>
      <c r="N8" s="660">
        <v>4591.8590000000004</v>
      </c>
      <c r="O8" s="372"/>
      <c r="P8" s="382"/>
      <c r="S8" s="951"/>
      <c r="T8" s="951"/>
      <c r="U8" s="1014"/>
      <c r="V8" s="1014"/>
    </row>
    <row r="9" spans="1:22" ht="15.75" customHeight="1">
      <c r="A9" s="612"/>
      <c r="B9" s="373"/>
      <c r="C9" s="374"/>
      <c r="D9" s="369"/>
      <c r="E9" s="369"/>
      <c r="F9" s="612"/>
      <c r="G9" s="612"/>
      <c r="H9" s="612"/>
      <c r="I9" s="612"/>
      <c r="J9" s="369"/>
      <c r="K9" s="374"/>
      <c r="L9" s="369"/>
      <c r="M9" s="612"/>
      <c r="N9" s="375"/>
      <c r="O9" s="374"/>
      <c r="P9" s="382"/>
      <c r="S9" s="762"/>
      <c r="T9" s="1014"/>
      <c r="U9" s="762"/>
      <c r="V9" s="1014"/>
    </row>
    <row r="10" spans="1:22" ht="15.75" customHeight="1">
      <c r="A10" s="612"/>
      <c r="B10" s="612"/>
      <c r="C10" s="612"/>
      <c r="D10" s="612"/>
      <c r="E10" s="612"/>
      <c r="F10" s="612"/>
      <c r="G10" s="612"/>
      <c r="H10" s="612"/>
      <c r="I10" s="612"/>
      <c r="J10" s="612"/>
      <c r="K10" s="612"/>
      <c r="L10" s="612"/>
      <c r="M10" s="612"/>
      <c r="N10" s="612"/>
      <c r="O10" s="612"/>
      <c r="P10" s="382"/>
      <c r="S10" s="1014"/>
      <c r="T10" s="1014"/>
      <c r="U10" s="1014"/>
      <c r="V10" s="1014"/>
    </row>
    <row r="11" spans="1:22" ht="15.75" customHeight="1">
      <c r="A11" s="612"/>
      <c r="B11" s="612"/>
      <c r="C11" s="612"/>
      <c r="D11" s="612"/>
      <c r="E11" s="612"/>
      <c r="F11" s="612"/>
      <c r="G11" s="612"/>
      <c r="H11" s="612"/>
      <c r="I11" s="612"/>
      <c r="J11" s="612"/>
      <c r="K11" s="612"/>
      <c r="L11" s="612"/>
      <c r="M11" s="612"/>
      <c r="N11" s="612"/>
      <c r="O11" s="612"/>
      <c r="P11" s="382"/>
      <c r="S11" s="1014"/>
      <c r="T11" s="1014"/>
      <c r="U11" s="762"/>
      <c r="V11" s="1014"/>
    </row>
    <row r="12" spans="1:22" ht="15.75" customHeight="1">
      <c r="A12" s="612"/>
      <c r="B12" s="660">
        <v>301.29388299999999</v>
      </c>
      <c r="C12" s="430"/>
      <c r="D12" s="396" t="s">
        <v>345</v>
      </c>
      <c r="E12" s="395"/>
      <c r="F12" s="395"/>
      <c r="G12" s="431"/>
      <c r="H12" s="660">
        <v>1691.5170000000001</v>
      </c>
      <c r="I12" s="733" t="s">
        <v>114</v>
      </c>
      <c r="J12" s="394"/>
      <c r="K12" s="394"/>
      <c r="L12" s="394"/>
      <c r="M12" s="435"/>
      <c r="N12" s="660">
        <v>243.47200000000001</v>
      </c>
      <c r="O12" s="612"/>
      <c r="P12" s="382"/>
      <c r="S12" s="1302"/>
      <c r="T12" s="1014"/>
      <c r="U12" s="1023"/>
      <c r="V12" s="1014"/>
    </row>
    <row r="13" spans="1:22" ht="15.75" customHeight="1">
      <c r="A13" s="612"/>
      <c r="B13" s="374"/>
      <c r="C13" s="427"/>
      <c r="D13" s="396" t="s">
        <v>120</v>
      </c>
      <c r="E13" s="395"/>
      <c r="F13" s="395"/>
      <c r="G13" s="427"/>
      <c r="H13" s="374"/>
      <c r="I13" s="427"/>
      <c r="J13" s="428"/>
      <c r="K13" s="428"/>
      <c r="L13" s="428"/>
      <c r="M13" s="428"/>
      <c r="N13" s="374"/>
      <c r="O13" s="612"/>
      <c r="P13" s="382"/>
      <c r="S13" s="1014"/>
      <c r="T13" s="1014"/>
      <c r="U13" s="1014"/>
      <c r="V13" s="1014"/>
    </row>
    <row r="14" spans="1:22" ht="15.75" customHeight="1">
      <c r="A14" s="612"/>
      <c r="B14" s="374"/>
      <c r="C14" s="427"/>
      <c r="D14" s="428"/>
      <c r="E14" s="428"/>
      <c r="F14" s="428"/>
      <c r="G14" s="427"/>
      <c r="H14" s="374"/>
      <c r="I14" s="427"/>
      <c r="J14" s="428"/>
      <c r="K14" s="428"/>
      <c r="L14" s="428"/>
      <c r="M14" s="427"/>
      <c r="N14" s="374"/>
      <c r="O14" s="612"/>
      <c r="P14" s="382"/>
      <c r="S14" s="1014"/>
      <c r="T14" s="1014"/>
      <c r="U14" s="1014"/>
      <c r="V14" s="1014"/>
    </row>
    <row r="15" spans="1:22" ht="15.75" customHeight="1">
      <c r="A15" s="612"/>
      <c r="B15" s="612"/>
      <c r="C15" s="612"/>
      <c r="D15" s="612"/>
      <c r="E15" s="612"/>
      <c r="F15" s="612"/>
      <c r="G15" s="612"/>
      <c r="H15" s="612"/>
      <c r="I15" s="612"/>
      <c r="J15" s="612"/>
      <c r="K15" s="612"/>
      <c r="L15" s="612"/>
      <c r="M15" s="612"/>
      <c r="N15" s="612"/>
      <c r="O15" s="612"/>
      <c r="P15" s="382"/>
      <c r="S15" s="1014"/>
      <c r="T15" s="1014"/>
      <c r="U15" s="1014"/>
      <c r="V15" s="1014"/>
    </row>
    <row r="16" spans="1:22" ht="15.75" customHeight="1">
      <c r="A16" s="612"/>
      <c r="B16" s="376"/>
      <c r="C16" s="612"/>
      <c r="D16" s="396" t="s">
        <v>113</v>
      </c>
      <c r="E16" s="395"/>
      <c r="F16" s="395"/>
      <c r="G16" s="377"/>
      <c r="H16" s="1020">
        <v>441.92558000000002</v>
      </c>
      <c r="I16" s="1570" t="s">
        <v>112</v>
      </c>
      <c r="J16" s="1571"/>
      <c r="K16" s="1571"/>
      <c r="L16" s="1571"/>
      <c r="M16" s="1572"/>
      <c r="N16" s="660">
        <v>1158.5017929999999</v>
      </c>
      <c r="O16" s="612"/>
      <c r="P16" s="382"/>
      <c r="S16" s="1014"/>
      <c r="T16" s="1014"/>
      <c r="U16" s="1014"/>
      <c r="V16" s="1014"/>
    </row>
    <row r="17" spans="1:22" ht="15.75" customHeight="1">
      <c r="A17" s="612"/>
      <c r="B17" s="612"/>
      <c r="C17" s="751"/>
      <c r="D17" s="1569" t="s">
        <v>667</v>
      </c>
      <c r="E17" s="1569"/>
      <c r="F17" s="1569"/>
      <c r="G17" s="751"/>
      <c r="H17" s="751"/>
      <c r="I17" s="1569" t="s">
        <v>668</v>
      </c>
      <c r="J17" s="1569"/>
      <c r="K17" s="1569"/>
      <c r="L17" s="1569"/>
      <c r="M17" s="1569"/>
      <c r="N17" s="612"/>
      <c r="O17" s="612"/>
      <c r="P17" s="382"/>
      <c r="S17" s="1014"/>
      <c r="T17" s="1014"/>
      <c r="U17" s="1014"/>
      <c r="V17" s="1014"/>
    </row>
    <row r="18" spans="1:22" ht="15.75" customHeight="1">
      <c r="A18" s="612"/>
      <c r="B18" s="612"/>
      <c r="C18" s="751"/>
      <c r="D18" s="751"/>
      <c r="E18" s="751"/>
      <c r="F18" s="751"/>
      <c r="G18" s="751"/>
      <c r="H18" s="751"/>
      <c r="I18" s="751"/>
      <c r="J18" s="751"/>
      <c r="K18" s="612"/>
      <c r="L18" s="612"/>
      <c r="M18" s="612"/>
      <c r="N18" s="612"/>
      <c r="O18" s="612"/>
      <c r="P18" s="382"/>
      <c r="S18" s="1014"/>
      <c r="T18" s="1014"/>
      <c r="U18" s="1014"/>
      <c r="V18" s="1014"/>
    </row>
    <row r="19" spans="1:22" ht="15.75" customHeight="1">
      <c r="A19" s="612"/>
      <c r="B19" s="612"/>
      <c r="C19" s="751"/>
      <c r="D19" s="751"/>
      <c r="E19" s="751"/>
      <c r="F19" s="751"/>
      <c r="G19" s="751"/>
      <c r="H19" s="751"/>
      <c r="I19" s="751"/>
      <c r="J19" s="751"/>
      <c r="K19" s="612"/>
      <c r="L19" s="612"/>
      <c r="M19" s="612"/>
      <c r="N19" s="612"/>
      <c r="O19" s="612"/>
      <c r="P19" s="382"/>
      <c r="S19" s="1014"/>
      <c r="T19" s="1014"/>
      <c r="U19" s="1014"/>
      <c r="V19" s="1014"/>
    </row>
    <row r="20" spans="1:22" ht="15.75" customHeight="1">
      <c r="A20" s="612"/>
      <c r="B20" s="612"/>
      <c r="C20" s="751"/>
      <c r="D20" s="396" t="s">
        <v>111</v>
      </c>
      <c r="E20" s="395"/>
      <c r="F20" s="395"/>
      <c r="G20" s="377"/>
      <c r="H20" s="660">
        <v>15465.102820089876</v>
      </c>
      <c r="I20" s="491" t="s">
        <v>92</v>
      </c>
      <c r="J20" s="751"/>
      <c r="K20" s="612"/>
      <c r="L20" s="612"/>
      <c r="M20" s="612"/>
      <c r="N20" s="612"/>
      <c r="O20" s="612"/>
      <c r="P20" s="382"/>
      <c r="S20" s="1014"/>
      <c r="T20" s="1014"/>
      <c r="U20" s="1014"/>
      <c r="V20" s="1014"/>
    </row>
    <row r="21" spans="1:22" ht="15.75" customHeight="1">
      <c r="A21" s="612"/>
      <c r="B21" s="612"/>
      <c r="C21" s="751"/>
      <c r="D21" s="428"/>
      <c r="E21" s="428"/>
      <c r="F21" s="428"/>
      <c r="G21" s="377"/>
      <c r="H21" s="429"/>
      <c r="I21" s="374"/>
      <c r="J21" s="751"/>
      <c r="K21" s="612"/>
      <c r="L21" s="612"/>
      <c r="M21" s="612"/>
      <c r="N21" s="612"/>
      <c r="O21" s="612"/>
      <c r="P21" s="382"/>
      <c r="S21" s="1014"/>
      <c r="T21" s="1014"/>
      <c r="U21" s="1014"/>
      <c r="V21" s="1014"/>
    </row>
    <row r="22" spans="1:22" ht="15.75" customHeight="1">
      <c r="A22" s="612"/>
      <c r="B22" s="612"/>
      <c r="C22" s="751"/>
      <c r="D22" s="428"/>
      <c r="E22" s="428"/>
      <c r="F22" s="428"/>
      <c r="G22" s="377"/>
      <c r="H22" s="429"/>
      <c r="I22" s="374"/>
      <c r="J22" s="751"/>
      <c r="K22" s="612"/>
      <c r="L22" s="612"/>
      <c r="M22" s="612"/>
      <c r="N22" s="612"/>
      <c r="O22" s="612"/>
      <c r="P22" s="382"/>
      <c r="S22" s="1014"/>
      <c r="T22" s="1014"/>
      <c r="U22" s="1014"/>
      <c r="V22" s="1014"/>
    </row>
    <row r="23" spans="1:22" ht="15.75" customHeight="1">
      <c r="A23" s="612"/>
      <c r="B23" s="612"/>
      <c r="C23" s="751"/>
      <c r="D23" s="369"/>
      <c r="E23" s="369"/>
      <c r="F23" s="374"/>
      <c r="G23" s="374"/>
      <c r="H23" s="374"/>
      <c r="I23" s="369"/>
      <c r="J23" s="369"/>
      <c r="K23" s="612"/>
      <c r="L23" s="612"/>
      <c r="M23" s="612"/>
      <c r="N23" s="612"/>
      <c r="O23" s="612"/>
      <c r="P23" s="382"/>
      <c r="S23" s="1014"/>
      <c r="T23" s="1014"/>
      <c r="U23" s="1014"/>
      <c r="V23" s="1014"/>
    </row>
    <row r="24" spans="1:22" ht="15.75" customHeight="1">
      <c r="A24" s="612"/>
      <c r="B24" s="612"/>
      <c r="C24" s="751"/>
      <c r="D24" s="369"/>
      <c r="E24" s="369"/>
      <c r="F24" s="374"/>
      <c r="G24" s="369"/>
      <c r="H24" s="374"/>
      <c r="I24" s="374"/>
      <c r="J24" s="369"/>
      <c r="K24" s="1020">
        <v>150.9102939999957</v>
      </c>
      <c r="L24" s="612"/>
      <c r="M24" s="612"/>
      <c r="N24" s="612"/>
      <c r="O24" s="612"/>
      <c r="P24" s="382"/>
      <c r="S24" s="1014"/>
      <c r="T24" s="1014"/>
      <c r="U24" s="1014"/>
      <c r="V24" s="1014"/>
    </row>
    <row r="25" spans="1:22" ht="15.75" customHeight="1">
      <c r="A25" s="612"/>
      <c r="B25" s="612"/>
      <c r="C25" s="751"/>
      <c r="D25" s="369"/>
      <c r="E25" s="369"/>
      <c r="F25" s="369"/>
      <c r="G25" s="369"/>
      <c r="H25" s="369"/>
      <c r="I25" s="724"/>
      <c r="J25" s="436" t="s">
        <v>56</v>
      </c>
      <c r="K25" s="436"/>
      <c r="L25" s="436"/>
      <c r="M25" s="377"/>
      <c r="N25" s="612"/>
      <c r="O25" s="612"/>
      <c r="P25" s="382"/>
      <c r="S25" s="1014"/>
      <c r="T25" s="1014"/>
      <c r="U25" s="1014"/>
      <c r="V25" s="1014"/>
    </row>
    <row r="26" spans="1:22" ht="15.75" customHeight="1">
      <c r="A26" s="612"/>
      <c r="B26" s="612"/>
      <c r="C26" s="751"/>
      <c r="D26" s="369"/>
      <c r="E26" s="369"/>
      <c r="F26" s="374"/>
      <c r="G26" s="369"/>
      <c r="H26" s="374"/>
      <c r="I26" s="374"/>
      <c r="J26" s="369"/>
      <c r="K26" s="492"/>
      <c r="L26" s="612"/>
      <c r="M26" s="612"/>
      <c r="N26" s="378"/>
      <c r="O26" s="612"/>
      <c r="P26" s="382"/>
      <c r="S26" s="1014"/>
      <c r="T26" s="1014"/>
      <c r="U26" s="1014"/>
      <c r="V26" s="1014"/>
    </row>
    <row r="27" spans="1:22" ht="15.75" customHeight="1">
      <c r="A27" s="612"/>
      <c r="B27" s="612"/>
      <c r="C27" s="751"/>
      <c r="D27" s="751"/>
      <c r="E27" s="751"/>
      <c r="F27" s="751"/>
      <c r="G27" s="751"/>
      <c r="H27" s="751"/>
      <c r="I27" s="751"/>
      <c r="J27" s="751"/>
      <c r="K27" s="612"/>
      <c r="L27" s="612"/>
      <c r="M27" s="612"/>
      <c r="N27" s="612"/>
      <c r="O27" s="612"/>
      <c r="P27" s="382"/>
      <c r="S27" s="1014"/>
      <c r="T27" s="1014"/>
      <c r="U27" s="1014"/>
      <c r="V27" s="1014"/>
    </row>
    <row r="28" spans="1:22" ht="15.75" customHeight="1">
      <c r="A28" s="612"/>
      <c r="B28" s="612"/>
      <c r="C28" s="751"/>
      <c r="D28" s="396" t="s">
        <v>110</v>
      </c>
      <c r="E28" s="395"/>
      <c r="F28" s="395"/>
      <c r="G28" s="377"/>
      <c r="H28" s="660">
        <v>3096.4903382289986</v>
      </c>
      <c r="I28" s="751"/>
      <c r="J28" s="751"/>
      <c r="K28" s="612"/>
      <c r="L28" s="612"/>
      <c r="M28" s="438"/>
      <c r="N28" s="378"/>
      <c r="O28" s="612"/>
      <c r="P28" s="382"/>
      <c r="S28" s="1014"/>
      <c r="T28" s="1014"/>
      <c r="U28" s="1014"/>
      <c r="V28" s="1014"/>
    </row>
    <row r="29" spans="1:22" ht="15.75" customHeight="1">
      <c r="A29" s="612"/>
      <c r="B29" s="612"/>
      <c r="C29" s="751"/>
      <c r="D29" s="751"/>
      <c r="E29" s="751"/>
      <c r="F29" s="751"/>
      <c r="G29" s="751"/>
      <c r="H29" s="751"/>
      <c r="I29" s="751"/>
      <c r="J29" s="751"/>
      <c r="K29" s="492"/>
      <c r="L29" s="612"/>
      <c r="M29" s="612"/>
      <c r="N29" s="612"/>
      <c r="O29" s="612"/>
      <c r="P29" s="382"/>
      <c r="S29" s="1014"/>
      <c r="T29" s="1014"/>
      <c r="U29" s="1014"/>
      <c r="V29" s="1014"/>
    </row>
    <row r="30" spans="1:22" ht="10.15" customHeight="1">
      <c r="A30" s="612"/>
      <c r="B30" s="612"/>
      <c r="C30" s="751"/>
      <c r="D30" s="369"/>
      <c r="E30" s="369"/>
      <c r="F30" s="374"/>
      <c r="G30" s="374"/>
      <c r="H30" s="374"/>
      <c r="I30" s="374"/>
      <c r="J30" s="369"/>
      <c r="K30" s="612"/>
      <c r="L30" s="612"/>
      <c r="M30" s="612"/>
      <c r="N30" s="612"/>
      <c r="O30" s="612"/>
      <c r="P30" s="382"/>
      <c r="S30" s="1014"/>
      <c r="T30" s="1014"/>
      <c r="U30" s="762"/>
      <c r="V30" s="1014"/>
    </row>
    <row r="31" spans="1:22" ht="15.75" customHeight="1">
      <c r="A31" s="381" t="s">
        <v>564</v>
      </c>
      <c r="B31" s="612"/>
      <c r="C31" s="751"/>
      <c r="D31" s="751"/>
      <c r="E31" s="751"/>
      <c r="F31" s="751"/>
      <c r="G31" s="751"/>
      <c r="H31" s="751"/>
      <c r="I31" s="751"/>
      <c r="J31" s="751"/>
      <c r="K31" s="612"/>
      <c r="L31" s="612"/>
      <c r="M31" s="612"/>
      <c r="N31" s="612"/>
      <c r="O31" s="612"/>
      <c r="P31" s="382"/>
      <c r="S31" s="1307"/>
      <c r="T31" s="1014"/>
      <c r="U31" s="951"/>
      <c r="V31" s="762"/>
    </row>
    <row r="32" spans="1:22" ht="15.75" customHeight="1">
      <c r="A32" s="612"/>
      <c r="B32" s="660">
        <v>29001.134349139138</v>
      </c>
      <c r="C32" s="430"/>
      <c r="D32" s="437" t="s">
        <v>109</v>
      </c>
      <c r="E32" s="394"/>
      <c r="F32" s="394"/>
      <c r="G32" s="431"/>
      <c r="H32" s="660">
        <v>45872.882570860871</v>
      </c>
      <c r="I32" s="434" t="s">
        <v>109</v>
      </c>
      <c r="J32" s="394"/>
      <c r="K32" s="394"/>
      <c r="L32" s="394"/>
      <c r="M32" s="435"/>
      <c r="N32" s="660">
        <v>3340.7955009999969</v>
      </c>
      <c r="O32" s="612"/>
      <c r="P32" s="382"/>
      <c r="S32" s="951"/>
      <c r="T32" s="951"/>
      <c r="U32" s="951"/>
      <c r="V32" s="1014"/>
    </row>
    <row r="33" spans="1:23" ht="9.65" customHeight="1">
      <c r="A33" s="612"/>
      <c r="B33" s="612"/>
      <c r="C33" s="751"/>
      <c r="D33" s="751"/>
      <c r="E33" s="751"/>
      <c r="F33" s="751"/>
      <c r="G33" s="751"/>
      <c r="H33" s="751"/>
      <c r="I33" s="492"/>
      <c r="J33" s="751"/>
      <c r="K33" s="612"/>
      <c r="L33" s="612"/>
      <c r="M33" s="612"/>
      <c r="N33" s="612"/>
      <c r="O33" s="612"/>
      <c r="P33" s="382"/>
      <c r="S33" s="762"/>
      <c r="T33" s="1014"/>
      <c r="U33" s="1014"/>
      <c r="V33" s="1014"/>
    </row>
    <row r="34" spans="1:23" ht="15.75" customHeight="1">
      <c r="A34" s="612"/>
      <c r="B34" s="612"/>
      <c r="C34" s="751"/>
      <c r="D34" s="751"/>
      <c r="E34" s="751"/>
      <c r="F34" s="751"/>
      <c r="G34" s="751"/>
      <c r="H34" s="751"/>
      <c r="I34" s="751"/>
      <c r="J34" s="751"/>
      <c r="K34" s="612"/>
      <c r="L34" s="612"/>
      <c r="M34" s="612"/>
      <c r="N34" s="612"/>
      <c r="O34" s="612"/>
      <c r="P34" s="382"/>
      <c r="S34" s="1014"/>
      <c r="T34" s="1014"/>
      <c r="U34" s="1014"/>
      <c r="V34" s="1014"/>
    </row>
    <row r="35" spans="1:23" ht="15.75" customHeight="1">
      <c r="A35" s="612"/>
      <c r="B35" s="612"/>
      <c r="C35" s="751"/>
      <c r="D35" s="751"/>
      <c r="E35" s="751"/>
      <c r="F35" s="751"/>
      <c r="G35" s="751"/>
      <c r="H35" s="751"/>
      <c r="I35" s="751"/>
      <c r="J35" s="751"/>
      <c r="K35" s="379" t="s">
        <v>166</v>
      </c>
      <c r="L35" s="612"/>
      <c r="M35" s="612"/>
      <c r="N35" s="612"/>
      <c r="O35" s="612"/>
      <c r="P35" s="382"/>
      <c r="S35" s="1014"/>
      <c r="T35" s="1014"/>
      <c r="U35" s="1014"/>
      <c r="V35" s="1014"/>
    </row>
    <row r="36" spans="1:23" ht="15.75" customHeight="1">
      <c r="A36" s="612"/>
      <c r="B36" s="612"/>
      <c r="C36" s="751"/>
      <c r="D36" s="751"/>
      <c r="E36" s="660">
        <v>21225.270444444446</v>
      </c>
      <c r="F36" s="371" t="s">
        <v>108</v>
      </c>
      <c r="G36" s="751"/>
      <c r="H36" s="751"/>
      <c r="I36" s="751"/>
      <c r="J36" s="1305">
        <v>29723.463058999998</v>
      </c>
      <c r="K36" s="1305">
        <v>33064.258559999995</v>
      </c>
      <c r="L36" s="1305">
        <v>3340.7955009999969</v>
      </c>
      <c r="M36" s="612"/>
      <c r="N36" s="612"/>
      <c r="O36" s="380"/>
      <c r="P36" s="382"/>
      <c r="S36" s="951"/>
      <c r="T36" s="951"/>
      <c r="U36" s="1014"/>
      <c r="V36" s="1014"/>
    </row>
    <row r="37" spans="1:23" ht="15.75" customHeight="1">
      <c r="A37" s="612"/>
      <c r="B37" s="612"/>
      <c r="C37" s="751"/>
      <c r="D37" s="751"/>
      <c r="E37" s="751"/>
      <c r="F37" s="371"/>
      <c r="G37" s="751"/>
      <c r="H37" s="751"/>
      <c r="I37" s="751"/>
      <c r="J37" s="379"/>
      <c r="K37" s="379" t="s">
        <v>107</v>
      </c>
      <c r="L37" s="379"/>
      <c r="M37" s="612"/>
      <c r="N37" s="612"/>
      <c r="O37" s="612"/>
      <c r="P37" s="382"/>
      <c r="S37" s="1329"/>
      <c r="T37" s="1014"/>
      <c r="U37" s="1014"/>
      <c r="V37" s="1014"/>
    </row>
    <row r="38" spans="1:23" ht="15.75" customHeight="1">
      <c r="A38" s="612"/>
      <c r="B38" s="612"/>
      <c r="C38" s="751"/>
      <c r="D38" s="751"/>
      <c r="E38" s="660">
        <v>21624.970527666679</v>
      </c>
      <c r="F38" s="371" t="s">
        <v>106</v>
      </c>
      <c r="G38" s="751"/>
      <c r="H38" s="751"/>
      <c r="I38" s="751"/>
      <c r="J38" s="1305">
        <v>2443.1084420000002</v>
      </c>
      <c r="K38" s="1305">
        <v>2912.0809199999999</v>
      </c>
      <c r="L38" s="1305">
        <v>468.97247799999968</v>
      </c>
      <c r="M38" s="612"/>
      <c r="N38" s="612"/>
      <c r="O38" s="612"/>
      <c r="P38" s="382"/>
      <c r="S38" s="478"/>
      <c r="T38" s="1023"/>
      <c r="U38" s="1023"/>
      <c r="V38" s="1014"/>
      <c r="W38" s="762"/>
    </row>
    <row r="39" spans="1:23" ht="15.75" customHeight="1">
      <c r="A39" s="612"/>
      <c r="B39" s="612"/>
      <c r="C39" s="751"/>
      <c r="D39" s="751"/>
      <c r="E39" s="751"/>
      <c r="F39" s="371"/>
      <c r="G39" s="751"/>
      <c r="H39" s="751"/>
      <c r="I39" s="751"/>
      <c r="J39" s="379"/>
      <c r="K39" s="379" t="s">
        <v>105</v>
      </c>
      <c r="L39" s="379"/>
      <c r="M39" s="612"/>
      <c r="N39" s="612"/>
      <c r="O39" s="612"/>
      <c r="P39" s="382"/>
      <c r="S39" s="368"/>
      <c r="T39" s="1014"/>
      <c r="U39" s="1303"/>
      <c r="V39" s="1303"/>
      <c r="W39" s="762"/>
    </row>
    <row r="40" spans="1:23" ht="15.75" customHeight="1">
      <c r="A40" s="612"/>
      <c r="B40" s="612"/>
      <c r="C40" s="751"/>
      <c r="D40" s="751"/>
      <c r="E40" s="660">
        <v>2300.3128888888887</v>
      </c>
      <c r="F40" s="381" t="s">
        <v>167</v>
      </c>
      <c r="G40" s="751"/>
      <c r="H40" s="751"/>
      <c r="I40" s="751"/>
      <c r="J40" s="1305">
        <v>415.58208000000002</v>
      </c>
      <c r="K40" s="1305">
        <v>415.58208000000002</v>
      </c>
      <c r="L40" s="1305">
        <v>0</v>
      </c>
      <c r="M40" s="612"/>
      <c r="N40" s="612"/>
      <c r="O40" s="612"/>
      <c r="P40" s="382"/>
      <c r="S40" s="1332"/>
      <c r="T40" s="1023"/>
      <c r="U40" s="1023"/>
      <c r="V40" s="1014"/>
      <c r="W40" s="762"/>
    </row>
    <row r="41" spans="1:23" ht="15.75" customHeight="1">
      <c r="A41" s="612"/>
      <c r="B41" s="612"/>
      <c r="C41" s="751"/>
      <c r="D41" s="751"/>
      <c r="E41" s="751"/>
      <c r="F41" s="371"/>
      <c r="G41" s="751"/>
      <c r="H41" s="751"/>
      <c r="I41" s="751"/>
      <c r="J41" s="379"/>
      <c r="K41" s="379" t="s">
        <v>104</v>
      </c>
      <c r="L41" s="379"/>
      <c r="M41" s="612"/>
      <c r="N41" s="612"/>
      <c r="O41" s="612"/>
      <c r="P41" s="382"/>
      <c r="S41" s="1329"/>
      <c r="T41" s="1014"/>
      <c r="U41" s="1014"/>
      <c r="V41" s="1014"/>
      <c r="W41" s="762"/>
    </row>
    <row r="42" spans="1:23" ht="15.75" customHeight="1">
      <c r="A42" s="612"/>
      <c r="B42" s="612"/>
      <c r="C42" s="751"/>
      <c r="D42" s="751"/>
      <c r="E42" s="660">
        <v>45150.553861000015</v>
      </c>
      <c r="F42" s="371" t="s">
        <v>103</v>
      </c>
      <c r="G42" s="751"/>
      <c r="H42" s="751"/>
      <c r="I42" s="751"/>
      <c r="J42" s="1305">
        <v>3649.9373139999998</v>
      </c>
      <c r="K42" s="1305">
        <v>4191.4820600000003</v>
      </c>
      <c r="L42" s="1305">
        <v>541.54474600000049</v>
      </c>
      <c r="M42" s="612"/>
      <c r="N42" s="612"/>
      <c r="O42" s="612"/>
      <c r="P42" s="382"/>
      <c r="S42" s="1330"/>
      <c r="T42" s="1023"/>
      <c r="U42" s="1023"/>
      <c r="V42" s="1014"/>
      <c r="W42" s="762"/>
    </row>
    <row r="43" spans="1:23" ht="15.75" customHeight="1">
      <c r="A43" s="612"/>
      <c r="B43" s="612"/>
      <c r="C43" s="751"/>
      <c r="D43" s="751"/>
      <c r="E43" s="751"/>
      <c r="F43" s="371"/>
      <c r="G43" s="751"/>
      <c r="H43" s="751"/>
      <c r="I43" s="751"/>
      <c r="J43" s="379"/>
      <c r="K43" s="379" t="s">
        <v>102</v>
      </c>
      <c r="L43" s="379"/>
      <c r="M43" s="612"/>
      <c r="N43" s="612"/>
      <c r="O43" s="612"/>
      <c r="P43" s="382"/>
      <c r="S43" s="1329"/>
      <c r="T43" s="1014"/>
      <c r="U43" s="1014"/>
      <c r="V43" s="1014"/>
      <c r="W43" s="762"/>
    </row>
    <row r="44" spans="1:23" ht="15.75" customHeight="1">
      <c r="A44" s="612"/>
      <c r="B44" s="612"/>
      <c r="C44" s="612"/>
      <c r="D44" s="612"/>
      <c r="G44" s="612"/>
      <c r="H44" s="612"/>
      <c r="I44" s="612"/>
      <c r="J44" s="1305">
        <v>5882.2651249999999</v>
      </c>
      <c r="K44" s="1305">
        <v>6983.0783599999986</v>
      </c>
      <c r="L44" s="1305">
        <v>1100.8132349999987</v>
      </c>
      <c r="M44" s="612"/>
      <c r="N44" s="612"/>
      <c r="O44" s="612"/>
      <c r="P44" s="382"/>
      <c r="S44" s="1330"/>
      <c r="T44" s="1023"/>
      <c r="U44" s="1023"/>
      <c r="V44" s="1014"/>
      <c r="W44" s="762"/>
    </row>
    <row r="45" spans="1:23" ht="15.75" customHeight="1">
      <c r="A45" s="612"/>
      <c r="B45" s="612"/>
      <c r="C45" s="612"/>
      <c r="D45" s="612"/>
      <c r="E45" s="612"/>
      <c r="F45" s="612"/>
      <c r="G45" s="612"/>
      <c r="H45" s="612"/>
      <c r="I45" s="612"/>
      <c r="J45" s="1331"/>
      <c r="K45" s="379" t="s">
        <v>101</v>
      </c>
      <c r="L45" s="379"/>
      <c r="M45" s="612"/>
      <c r="N45" s="612"/>
      <c r="O45" s="612"/>
      <c r="P45" s="382"/>
      <c r="S45" s="1329"/>
      <c r="T45" s="1014"/>
      <c r="U45" s="1014"/>
      <c r="V45" s="1014"/>
      <c r="W45" s="762"/>
    </row>
    <row r="46" spans="1:23" ht="15.75" customHeight="1">
      <c r="A46" s="612"/>
      <c r="B46" s="612"/>
      <c r="C46" s="612"/>
      <c r="D46" s="612"/>
      <c r="E46" s="612"/>
      <c r="F46" s="612"/>
      <c r="G46" s="612"/>
      <c r="H46" s="612"/>
      <c r="I46" s="612"/>
      <c r="J46" s="1305">
        <v>2160.2076050000001</v>
      </c>
      <c r="K46" s="1305">
        <v>2210.26721</v>
      </c>
      <c r="L46" s="1305">
        <v>50.05960499999992</v>
      </c>
      <c r="M46" s="612"/>
      <c r="N46" s="612"/>
      <c r="O46" s="612"/>
      <c r="P46" s="382"/>
      <c r="S46" s="1330"/>
      <c r="T46" s="1023"/>
      <c r="U46" s="1023"/>
      <c r="V46" s="1014"/>
      <c r="W46" s="762"/>
    </row>
    <row r="47" spans="1:23" ht="15.75" customHeight="1">
      <c r="A47" s="612"/>
      <c r="B47" s="612"/>
      <c r="C47" s="612"/>
      <c r="D47" s="612"/>
      <c r="E47" s="612"/>
      <c r="F47" s="612"/>
      <c r="G47" s="612"/>
      <c r="H47" s="612"/>
      <c r="I47" s="612"/>
      <c r="J47" s="379"/>
      <c r="K47" s="379" t="s">
        <v>100</v>
      </c>
      <c r="L47" s="379"/>
      <c r="M47" s="612"/>
      <c r="N47" s="612"/>
      <c r="O47" s="612"/>
      <c r="P47" s="382"/>
      <c r="S47" s="1329"/>
      <c r="T47" s="1014"/>
      <c r="U47" s="1014"/>
      <c r="V47" s="1014"/>
      <c r="W47" s="762"/>
    </row>
    <row r="48" spans="1:23" ht="15.75" customHeight="1">
      <c r="A48" s="612"/>
      <c r="B48" s="612"/>
      <c r="C48" s="612"/>
      <c r="D48" s="612"/>
      <c r="E48" s="612"/>
      <c r="F48" s="612"/>
      <c r="G48" s="612"/>
      <c r="H48" s="612"/>
      <c r="I48" s="612"/>
      <c r="J48" s="1305">
        <v>2658.7895200000003</v>
      </c>
      <c r="K48" s="1305">
        <v>2658.7895200000003</v>
      </c>
      <c r="L48" s="1305">
        <v>0</v>
      </c>
      <c r="M48" s="612"/>
      <c r="N48" s="612"/>
      <c r="O48" s="612"/>
      <c r="P48" s="382"/>
      <c r="S48" s="1330"/>
      <c r="T48" s="1023"/>
      <c r="U48" s="1023"/>
      <c r="V48" s="1014"/>
      <c r="W48" s="762"/>
    </row>
    <row r="49" spans="1:23" ht="15.75" customHeight="1">
      <c r="A49" s="612"/>
      <c r="B49" s="612"/>
      <c r="C49" s="612"/>
      <c r="D49" s="612"/>
      <c r="E49" s="612"/>
      <c r="F49" s="612"/>
      <c r="G49" s="612"/>
      <c r="H49" s="612"/>
      <c r="I49" s="612"/>
      <c r="J49" s="379"/>
      <c r="K49" s="379" t="s">
        <v>99</v>
      </c>
      <c r="L49" s="379"/>
      <c r="M49" s="612"/>
      <c r="N49" s="612"/>
      <c r="O49" s="612"/>
      <c r="P49" s="382"/>
      <c r="S49" s="1329"/>
      <c r="T49" s="1014"/>
      <c r="U49" s="1014"/>
      <c r="V49" s="1014"/>
      <c r="W49" s="762"/>
    </row>
    <row r="50" spans="1:23" ht="15.75" customHeight="1">
      <c r="A50" s="612"/>
      <c r="B50" s="612"/>
      <c r="C50" s="612"/>
      <c r="D50" s="612"/>
      <c r="E50" s="612"/>
      <c r="F50" s="612"/>
      <c r="G50" s="612"/>
      <c r="H50" s="612"/>
      <c r="I50" s="612"/>
      <c r="J50" s="1305">
        <v>2060.9449979999999</v>
      </c>
      <c r="K50" s="1305">
        <v>2089.2516999999998</v>
      </c>
      <c r="L50" s="1305">
        <v>28.306701999999859</v>
      </c>
      <c r="M50" s="612"/>
      <c r="N50" s="612"/>
      <c r="O50" s="612"/>
      <c r="P50" s="382"/>
      <c r="S50" s="1330"/>
      <c r="T50" s="1023"/>
      <c r="U50" s="1023"/>
      <c r="V50" s="1014"/>
      <c r="W50" s="762"/>
    </row>
    <row r="51" spans="1:23" ht="15.75" customHeight="1">
      <c r="A51" s="612"/>
      <c r="B51" s="612"/>
      <c r="C51" s="612"/>
      <c r="D51" s="612"/>
      <c r="E51" s="612"/>
      <c r="F51" s="612"/>
      <c r="G51" s="612"/>
      <c r="H51" s="612"/>
      <c r="I51" s="612"/>
      <c r="J51" s="379"/>
      <c r="K51" s="379" t="s">
        <v>98</v>
      </c>
      <c r="L51" s="379"/>
      <c r="M51" s="612"/>
      <c r="N51" s="612"/>
      <c r="O51" s="612"/>
      <c r="P51" s="382"/>
      <c r="S51" s="1329"/>
      <c r="T51" s="1014"/>
      <c r="U51" s="1014"/>
      <c r="V51" s="1014"/>
      <c r="W51" s="762"/>
    </row>
    <row r="52" spans="1:23" ht="15.75" customHeight="1">
      <c r="A52" s="612"/>
      <c r="B52" s="612"/>
      <c r="C52" s="612"/>
      <c r="D52" s="612"/>
      <c r="E52" s="612"/>
      <c r="F52" s="612"/>
      <c r="G52" s="612"/>
      <c r="H52" s="612"/>
      <c r="I52" s="612"/>
      <c r="J52" s="1305">
        <v>1618.5621779999999</v>
      </c>
      <c r="K52" s="1305">
        <v>1680.1882800000001</v>
      </c>
      <c r="L52" s="1305">
        <v>61.626102000000174</v>
      </c>
      <c r="M52" s="612"/>
      <c r="N52" s="612"/>
      <c r="O52" s="612"/>
      <c r="P52" s="382"/>
      <c r="S52" s="1330"/>
      <c r="T52" s="1023"/>
      <c r="U52" s="1023"/>
      <c r="V52" s="1014"/>
      <c r="W52" s="762"/>
    </row>
    <row r="53" spans="1:23" ht="15.75" customHeight="1">
      <c r="A53" s="612"/>
      <c r="B53" s="612"/>
      <c r="C53" s="612"/>
      <c r="D53" s="612"/>
      <c r="E53" s="612"/>
      <c r="F53" s="612"/>
      <c r="G53" s="612"/>
      <c r="H53" s="612"/>
      <c r="I53" s="612"/>
      <c r="J53" s="379"/>
      <c r="K53" s="379" t="s">
        <v>97</v>
      </c>
      <c r="L53" s="379"/>
      <c r="M53" s="612"/>
      <c r="N53" s="612"/>
      <c r="O53" s="612"/>
      <c r="P53" s="382"/>
      <c r="S53" s="1329"/>
      <c r="T53" s="1014"/>
      <c r="U53" s="1014"/>
      <c r="V53" s="1014"/>
      <c r="W53" s="762"/>
    </row>
    <row r="54" spans="1:23" ht="15.75" customHeight="1">
      <c r="A54" s="612"/>
      <c r="B54" s="612"/>
      <c r="C54" s="612"/>
      <c r="D54" s="612"/>
      <c r="E54" s="612"/>
      <c r="F54" s="612"/>
      <c r="G54" s="612"/>
      <c r="H54" s="612"/>
      <c r="I54" s="612"/>
      <c r="J54" s="1305">
        <v>2067.8593970000002</v>
      </c>
      <c r="K54" s="1305">
        <v>2198.58421</v>
      </c>
      <c r="L54" s="1305">
        <v>130.72481299999981</v>
      </c>
      <c r="M54" s="612"/>
      <c r="N54" s="612"/>
      <c r="O54" s="612"/>
      <c r="P54" s="382"/>
      <c r="S54" s="1330"/>
      <c r="T54" s="1023"/>
      <c r="U54" s="1023"/>
      <c r="V54" s="1014"/>
      <c r="W54" s="762"/>
    </row>
    <row r="55" spans="1:23" ht="15.75" customHeight="1">
      <c r="A55" s="612"/>
      <c r="B55" s="612"/>
      <c r="C55" s="612"/>
      <c r="D55" s="612"/>
      <c r="E55" s="612"/>
      <c r="F55" s="612"/>
      <c r="G55" s="612"/>
      <c r="H55" s="612"/>
      <c r="I55" s="612"/>
      <c r="J55" s="379"/>
      <c r="K55" s="379" t="s">
        <v>96</v>
      </c>
      <c r="L55" s="379"/>
      <c r="M55" s="612"/>
      <c r="N55" s="612"/>
      <c r="O55" s="612"/>
      <c r="P55" s="382"/>
      <c r="S55" s="1329"/>
      <c r="T55" s="1014"/>
      <c r="U55" s="1014"/>
      <c r="V55" s="1014"/>
      <c r="W55" s="762"/>
    </row>
    <row r="56" spans="1:23" ht="15.75" customHeight="1">
      <c r="A56" s="612"/>
      <c r="B56" s="612"/>
      <c r="C56" s="612"/>
      <c r="D56" s="612"/>
      <c r="E56" s="612"/>
      <c r="F56" s="612"/>
      <c r="G56" s="612"/>
      <c r="H56" s="612"/>
      <c r="I56" s="612"/>
      <c r="J56" s="1305">
        <v>923.47298799999999</v>
      </c>
      <c r="K56" s="1305">
        <v>953.37792000000002</v>
      </c>
      <c r="L56" s="1305">
        <v>29.904932000000031</v>
      </c>
      <c r="M56" s="612"/>
      <c r="N56" s="612"/>
      <c r="O56" s="612"/>
      <c r="P56" s="382"/>
      <c r="S56" s="1330"/>
      <c r="T56" s="1023"/>
      <c r="U56" s="1023"/>
      <c r="V56" s="1014"/>
      <c r="W56" s="762"/>
    </row>
    <row r="57" spans="1:23" ht="15.75" customHeight="1">
      <c r="A57" s="612"/>
      <c r="B57" s="612"/>
      <c r="C57" s="612"/>
      <c r="D57" s="612"/>
      <c r="E57" s="612"/>
      <c r="F57" s="612"/>
      <c r="G57" s="612"/>
      <c r="H57" s="612"/>
      <c r="I57" s="612"/>
      <c r="J57" s="379"/>
      <c r="K57" s="379" t="s">
        <v>95</v>
      </c>
      <c r="L57" s="379"/>
      <c r="M57" s="612"/>
      <c r="N57" s="612"/>
      <c r="O57" s="612"/>
      <c r="P57" s="382"/>
      <c r="S57" s="1329"/>
      <c r="T57" s="1014"/>
      <c r="U57" s="1014"/>
      <c r="V57" s="1014"/>
      <c r="W57" s="762"/>
    </row>
    <row r="58" spans="1:23" ht="15.75" customHeight="1">
      <c r="A58" s="612"/>
      <c r="B58" s="612"/>
      <c r="C58" s="612"/>
      <c r="D58" s="612"/>
      <c r="E58" s="612"/>
      <c r="F58" s="612"/>
      <c r="G58" s="612"/>
      <c r="H58" s="612"/>
      <c r="I58" s="612"/>
      <c r="J58" s="1305">
        <v>2628.5086289999999</v>
      </c>
      <c r="K58" s="1305">
        <v>3186.6431200000002</v>
      </c>
      <c r="L58" s="1305">
        <v>558.13449100000025</v>
      </c>
      <c r="M58" s="612"/>
      <c r="N58" s="612"/>
      <c r="O58" s="612"/>
      <c r="P58" s="382"/>
      <c r="S58" s="1330"/>
      <c r="T58" s="1023"/>
      <c r="U58" s="1023"/>
      <c r="V58" s="1014"/>
      <c r="W58" s="762"/>
    </row>
    <row r="59" spans="1:23" ht="15.75" customHeight="1">
      <c r="A59" s="635" t="s">
        <v>160</v>
      </c>
      <c r="G59" s="612"/>
      <c r="H59" s="612"/>
      <c r="I59" s="612"/>
      <c r="J59" s="379"/>
      <c r="K59" s="379" t="s">
        <v>430</v>
      </c>
      <c r="L59" s="379"/>
      <c r="M59" s="612"/>
      <c r="N59" s="612"/>
      <c r="O59" s="612"/>
      <c r="P59" s="382"/>
      <c r="S59" s="1329"/>
      <c r="T59" s="1014"/>
      <c r="U59" s="1014"/>
      <c r="V59" s="1014"/>
      <c r="W59" s="762"/>
    </row>
    <row r="60" spans="1:23" ht="12.5">
      <c r="A60" s="443" t="s">
        <v>323</v>
      </c>
      <c r="B60" s="387"/>
      <c r="C60" s="387"/>
      <c r="D60" s="387"/>
      <c r="E60" s="387"/>
      <c r="F60" s="387"/>
      <c r="G60" s="612"/>
      <c r="H60" s="369"/>
      <c r="I60" s="369"/>
      <c r="J60" s="1306">
        <v>3214.2247829999992</v>
      </c>
      <c r="K60" s="1305">
        <v>3584.9331799999995</v>
      </c>
      <c r="L60" s="1305">
        <v>370.70839700000033</v>
      </c>
      <c r="M60" s="612"/>
      <c r="N60" s="612"/>
      <c r="O60" s="612"/>
      <c r="P60" s="382"/>
      <c r="S60" s="1330"/>
      <c r="T60" s="1023"/>
      <c r="U60" s="1023"/>
      <c r="V60" s="1014"/>
      <c r="W60" s="762"/>
    </row>
    <row r="61" spans="1:23" ht="12.5">
      <c r="A61" s="425" t="s">
        <v>669</v>
      </c>
      <c r="B61" s="387"/>
      <c r="C61" s="387"/>
      <c r="D61" s="387"/>
      <c r="E61" s="387"/>
      <c r="F61" s="387"/>
      <c r="G61" s="426"/>
      <c r="H61" s="426"/>
      <c r="J61" s="1135"/>
      <c r="K61" s="376"/>
      <c r="L61" s="376"/>
      <c r="M61" s="426"/>
      <c r="N61" s="369"/>
      <c r="O61" s="369"/>
      <c r="P61" s="382"/>
      <c r="S61" s="1329"/>
      <c r="T61" s="1014"/>
      <c r="U61" s="1014"/>
      <c r="V61" s="1014"/>
    </row>
    <row r="62" spans="1:23" ht="12.5">
      <c r="A62" s="425" t="s">
        <v>325</v>
      </c>
      <c r="B62" s="387"/>
      <c r="C62" s="387"/>
      <c r="D62" s="387"/>
      <c r="E62" s="387"/>
      <c r="F62" s="387"/>
      <c r="G62" s="369"/>
      <c r="H62" s="369"/>
      <c r="I62" s="369"/>
      <c r="J62" s="369"/>
      <c r="K62" s="369"/>
      <c r="L62" s="369"/>
      <c r="M62" s="369"/>
      <c r="N62" s="369"/>
      <c r="O62" s="369"/>
      <c r="P62" s="383"/>
      <c r="S62" s="1329"/>
      <c r="T62" s="1014"/>
      <c r="U62" s="1014"/>
      <c r="V62" s="1014"/>
    </row>
    <row r="63" spans="1:23" ht="15.75" customHeight="1">
      <c r="H63" s="1014"/>
      <c r="I63" s="1014"/>
      <c r="J63" s="1014"/>
      <c r="K63" s="1014"/>
      <c r="S63" s="1014"/>
      <c r="T63" s="1014"/>
      <c r="U63" s="1014"/>
      <c r="V63" s="1014"/>
    </row>
    <row r="64" spans="1:23" ht="15.75" customHeight="1">
      <c r="H64" s="1014"/>
      <c r="I64" s="1014"/>
      <c r="J64" s="762"/>
      <c r="K64" s="1023"/>
    </row>
    <row r="65" spans="8:11" s="1014" customFormat="1" ht="15.75" customHeight="1">
      <c r="I65" s="1168"/>
      <c r="J65" s="762"/>
      <c r="K65" s="1023"/>
    </row>
    <row r="66" spans="8:11" ht="15.75" customHeight="1">
      <c r="H66" s="1014"/>
      <c r="I66" s="1014"/>
      <c r="J66" s="762"/>
      <c r="K66" s="1023"/>
    </row>
    <row r="67" spans="8:11" ht="15.75" customHeight="1">
      <c r="H67" s="1014"/>
      <c r="I67" s="1014"/>
      <c r="J67" s="762"/>
      <c r="K67" s="1014"/>
    </row>
    <row r="68" spans="8:11" ht="15.75" customHeight="1">
      <c r="H68" s="1014"/>
      <c r="I68" s="1014"/>
      <c r="J68" s="762"/>
      <c r="K68" s="1014"/>
    </row>
  </sheetData>
  <mergeCells count="6">
    <mergeCell ref="A6:B6"/>
    <mergeCell ref="G6:H6"/>
    <mergeCell ref="M6:N6"/>
    <mergeCell ref="D17:F17"/>
    <mergeCell ref="I16:M16"/>
    <mergeCell ref="I17:M17"/>
  </mergeCells>
  <conditionalFormatting sqref="A1:R15 W1:CS63 A16:I16 N16:R17 A17:D17 G17:I17 L63:R63 A63:G68 L64:CS68 A69:CS1001">
    <cfRule type="cellIs" dxfId="5" priority="4" stopIfTrue="1" operator="equal">
      <formula>0</formula>
    </cfRule>
  </conditionalFormatting>
  <conditionalFormatting sqref="A18:R62">
    <cfRule type="cellIs" dxfId="4" priority="2" stopIfTrue="1" operator="equal">
      <formula>0</formula>
    </cfRule>
  </conditionalFormatting>
  <conditionalFormatting sqref="H63:K64 I65:K65 H66:K68">
    <cfRule type="cellIs" dxfId="3" priority="1" stopIfTrue="1" operator="equal">
      <formula>0</formula>
    </cfRule>
  </conditionalFormatting>
  <conditionalFormatting sqref="S1:V30 T31:V31 S32:V50 T51:V51 S52:V63">
    <cfRule type="cellIs" dxfId="2" priority="3"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1" manualBreakCount="1">
    <brk id="31" max="16"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3">
    <tabColor theme="7" tint="0.39997558519241921"/>
  </sheetPr>
  <dimension ref="A1:E28"/>
  <sheetViews>
    <sheetView view="pageBreakPreview" zoomScaleNormal="100" zoomScaleSheetLayoutView="100" workbookViewId="0"/>
  </sheetViews>
  <sheetFormatPr baseColWidth="10" defaultColWidth="11.453125" defaultRowHeight="15.75" customHeight="1"/>
  <cols>
    <col min="1" max="1" width="42.81640625" style="83" customWidth="1"/>
    <col min="2" max="2" width="20" style="83" customWidth="1"/>
    <col min="3" max="3" width="65.7265625" style="83" customWidth="1"/>
    <col min="4" max="16384" width="11.453125" style="83"/>
  </cols>
  <sheetData>
    <row r="1" spans="1:5" ht="15.75" customHeight="1">
      <c r="A1" s="445" t="s">
        <v>777</v>
      </c>
      <c r="B1" s="79"/>
      <c r="C1" s="80"/>
    </row>
    <row r="3" spans="1:5" ht="15.75" customHeight="1">
      <c r="A3" s="381" t="s">
        <v>388</v>
      </c>
      <c r="B3" s="660">
        <v>12676.328626476876</v>
      </c>
    </row>
    <row r="4" spans="1:5" ht="15.75" customHeight="1">
      <c r="A4" s="83" t="s">
        <v>278</v>
      </c>
      <c r="B4" s="660">
        <v>12676.328626476876</v>
      </c>
    </row>
    <row r="5" spans="1:5" ht="15.75" customHeight="1">
      <c r="A5" s="83" t="s">
        <v>418</v>
      </c>
      <c r="B5" s="1020">
        <v>1.2186263191118403</v>
      </c>
    </row>
    <row r="6" spans="1:5" ht="15.75" customHeight="1">
      <c r="A6" s="83" t="s">
        <v>419</v>
      </c>
      <c r="B6" s="1020">
        <v>12675.110000157763</v>
      </c>
      <c r="C6" s="1014"/>
    </row>
    <row r="7" spans="1:5" ht="15.75" customHeight="1">
      <c r="A7" s="83" t="s">
        <v>420</v>
      </c>
      <c r="B7" s="1020">
        <v>0</v>
      </c>
      <c r="C7" s="1014"/>
    </row>
    <row r="8" spans="1:5" ht="15.75" customHeight="1">
      <c r="A8" s="83" t="s">
        <v>421</v>
      </c>
      <c r="B8" s="660">
        <v>0</v>
      </c>
      <c r="C8" s="444"/>
      <c r="E8" s="591"/>
    </row>
    <row r="9" spans="1:5" ht="15.75" customHeight="1">
      <c r="A9" s="478"/>
      <c r="B9" s="724"/>
    </row>
    <row r="10" spans="1:5" ht="15.75" customHeight="1">
      <c r="A10" s="368" t="s">
        <v>354</v>
      </c>
      <c r="B10" s="660">
        <v>12676.328626476878</v>
      </c>
    </row>
    <row r="11" spans="1:5" ht="15.75" customHeight="1">
      <c r="A11" s="83" t="s">
        <v>413</v>
      </c>
      <c r="B11" s="660">
        <v>0</v>
      </c>
      <c r="C11" s="1014"/>
    </row>
    <row r="12" spans="1:5" ht="15.75" customHeight="1">
      <c r="A12" s="83" t="s">
        <v>422</v>
      </c>
      <c r="B12" s="660">
        <v>1611.980257422696</v>
      </c>
      <c r="C12" s="1014"/>
    </row>
    <row r="13" spans="1:5" ht="15.75" customHeight="1">
      <c r="A13" s="83" t="s">
        <v>423</v>
      </c>
      <c r="B13" s="660">
        <v>1.6639471014300604</v>
      </c>
      <c r="C13" s="1014"/>
    </row>
    <row r="14" spans="1:5" ht="15.75" customHeight="1">
      <c r="A14" s="83" t="s">
        <v>424</v>
      </c>
      <c r="B14" s="660">
        <v>3732.9243363083397</v>
      </c>
      <c r="C14" s="1014"/>
    </row>
    <row r="15" spans="1:5" ht="15.75" customHeight="1">
      <c r="A15" s="83" t="s">
        <v>425</v>
      </c>
      <c r="B15" s="660">
        <v>2802.3236449412848</v>
      </c>
      <c r="C15" s="1014"/>
    </row>
    <row r="16" spans="1:5" ht="15.75" customHeight="1">
      <c r="A16" s="368" t="s">
        <v>426</v>
      </c>
      <c r="B16" s="660">
        <v>2198.2645460489507</v>
      </c>
      <c r="C16" s="1014"/>
    </row>
    <row r="17" spans="1:3" ht="15.75" customHeight="1">
      <c r="A17" s="83" t="s">
        <v>427</v>
      </c>
      <c r="B17" s="660">
        <v>2329.1718946541755</v>
      </c>
      <c r="C17" s="1014"/>
    </row>
    <row r="18" spans="1:3" ht="15.75" customHeight="1">
      <c r="A18" s="83" t="s">
        <v>429</v>
      </c>
      <c r="B18" s="747" t="s">
        <v>31</v>
      </c>
      <c r="C18" s="1014"/>
    </row>
    <row r="19" spans="1:3" ht="15.75" customHeight="1">
      <c r="A19" s="83" t="s">
        <v>428</v>
      </c>
      <c r="B19" s="747" t="s">
        <v>31</v>
      </c>
      <c r="C19" s="1014"/>
    </row>
    <row r="20" spans="1:3" ht="15.75" customHeight="1">
      <c r="A20" s="99" t="s">
        <v>160</v>
      </c>
      <c r="B20" s="724"/>
    </row>
    <row r="21" spans="1:3" ht="15.75" customHeight="1">
      <c r="A21" s="443" t="s">
        <v>165</v>
      </c>
    </row>
    <row r="22" spans="1:3" ht="15.75" customHeight="1">
      <c r="A22" s="105" t="s">
        <v>258</v>
      </c>
    </row>
    <row r="23" spans="1:3" ht="15.75" customHeight="1">
      <c r="A23" s="105" t="s">
        <v>486</v>
      </c>
    </row>
    <row r="24" spans="1:3" ht="15.75" customHeight="1">
      <c r="A24" s="105" t="s">
        <v>553</v>
      </c>
    </row>
    <row r="27" spans="1:3" ht="15.75" customHeight="1">
      <c r="A27" s="951"/>
      <c r="B27" s="1014"/>
    </row>
    <row r="28" spans="1:3" ht="15.75" customHeight="1">
      <c r="A28" s="13"/>
    </row>
  </sheetData>
  <conditionalFormatting sqref="A1:GR1000">
    <cfRule type="cellIs" dxfId="1"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34">
    <tabColor rgb="FFBD9ED0"/>
  </sheetPr>
  <dimension ref="A1:K40"/>
  <sheetViews>
    <sheetView view="pageBreakPreview" zoomScaleNormal="100" zoomScaleSheetLayoutView="100" workbookViewId="0"/>
  </sheetViews>
  <sheetFormatPr baseColWidth="10" defaultColWidth="11.453125" defaultRowHeight="15.75" customHeight="1"/>
  <cols>
    <col min="1" max="1" width="42.81640625" style="83" customWidth="1"/>
    <col min="2" max="5" width="20" style="83" customWidth="1"/>
    <col min="6" max="6" width="5.7265625" style="83" customWidth="1"/>
    <col min="7" max="16384" width="11.453125" style="83"/>
  </cols>
  <sheetData>
    <row r="1" spans="1:11" ht="15.75" customHeight="1">
      <c r="A1" s="445" t="s">
        <v>778</v>
      </c>
      <c r="B1" s="79"/>
      <c r="C1" s="80"/>
      <c r="D1" s="81"/>
      <c r="E1" s="82"/>
      <c r="F1" s="82"/>
      <c r="H1" s="1014"/>
    </row>
    <row r="2" spans="1:11" ht="15.75" customHeight="1">
      <c r="H2" s="1014"/>
    </row>
    <row r="3" spans="1:11" ht="15.75" customHeight="1">
      <c r="A3" s="83" t="s">
        <v>388</v>
      </c>
      <c r="B3" s="748">
        <v>15.260229255059924</v>
      </c>
      <c r="H3" s="951"/>
      <c r="I3" s="1009"/>
    </row>
    <row r="4" spans="1:11" ht="15.75" customHeight="1">
      <c r="A4" s="473" t="s">
        <v>400</v>
      </c>
      <c r="B4" s="748">
        <v>16.028528999999999</v>
      </c>
      <c r="H4" s="1014"/>
    </row>
    <row r="5" spans="1:11" ht="15.75" customHeight="1">
      <c r="A5" s="473" t="s">
        <v>566</v>
      </c>
      <c r="B5" s="1021">
        <v>16.028494605999999</v>
      </c>
      <c r="H5" s="951"/>
    </row>
    <row r="6" spans="1:11" ht="15.75" customHeight="1">
      <c r="A6" s="473" t="s">
        <v>399</v>
      </c>
      <c r="B6" s="748">
        <v>3.4393999999999996E-5</v>
      </c>
      <c r="H6" s="1014"/>
    </row>
    <row r="7" spans="1:11" ht="15.75" customHeight="1">
      <c r="A7" s="474" t="s">
        <v>402</v>
      </c>
      <c r="B7" s="748">
        <v>-0.62979774494007845</v>
      </c>
      <c r="H7" s="1014"/>
    </row>
    <row r="8" spans="1:11" ht="15.75" customHeight="1">
      <c r="A8" s="474" t="s">
        <v>401</v>
      </c>
      <c r="B8" s="748">
        <v>0.13850199999999724</v>
      </c>
      <c r="H8" s="1014"/>
    </row>
    <row r="9" spans="1:11" ht="15.75" customHeight="1">
      <c r="B9" s="724"/>
      <c r="H9" s="1014"/>
    </row>
    <row r="10" spans="1:11" ht="15.75" customHeight="1">
      <c r="A10" s="83" t="s">
        <v>354</v>
      </c>
      <c r="B10" s="748">
        <v>15.199758947446439</v>
      </c>
      <c r="C10" s="475"/>
      <c r="H10" s="1014"/>
    </row>
    <row r="11" spans="1:11" ht="15.75" customHeight="1">
      <c r="A11" s="83" t="s">
        <v>405</v>
      </c>
      <c r="B11" s="1021">
        <v>0.28833523661244281</v>
      </c>
      <c r="H11" s="1014"/>
    </row>
    <row r="12" spans="1:11" ht="15.75" customHeight="1">
      <c r="A12" s="368" t="s">
        <v>404</v>
      </c>
      <c r="B12" s="1011">
        <v>0.84445606724523326</v>
      </c>
      <c r="C12" s="379" t="s">
        <v>412</v>
      </c>
      <c r="E12" s="379" t="s">
        <v>409</v>
      </c>
      <c r="H12" s="1014"/>
    </row>
    <row r="13" spans="1:11" ht="15.75" customHeight="1">
      <c r="A13" s="368" t="s">
        <v>389</v>
      </c>
      <c r="B13" s="748">
        <v>12.798551153143068</v>
      </c>
      <c r="C13" s="379" t="s">
        <v>411</v>
      </c>
      <c r="D13" s="379" t="s">
        <v>10</v>
      </c>
      <c r="E13" s="477" t="s">
        <v>410</v>
      </c>
      <c r="H13" s="1014"/>
    </row>
    <row r="14" spans="1:11" ht="15.75" customHeight="1">
      <c r="A14" s="83" t="s">
        <v>391</v>
      </c>
      <c r="B14" s="748">
        <v>2.692302658995489</v>
      </c>
      <c r="C14" s="476"/>
      <c r="D14" s="748">
        <v>2.6328596539841223</v>
      </c>
      <c r="E14" s="748">
        <v>5.9443005011366498E-2</v>
      </c>
      <c r="H14" s="951"/>
    </row>
    <row r="15" spans="1:11" ht="15.75" customHeight="1">
      <c r="A15" s="83" t="s">
        <v>392</v>
      </c>
      <c r="B15" s="748">
        <v>5.704150518393968</v>
      </c>
      <c r="C15" s="748">
        <v>6.453929577832718E-3</v>
      </c>
      <c r="D15" s="749">
        <v>5.1954021750330606</v>
      </c>
      <c r="E15" s="748">
        <v>0.50229441378307482</v>
      </c>
      <c r="H15" s="951"/>
      <c r="K15" s="1010"/>
    </row>
    <row r="16" spans="1:11" ht="15.75" customHeight="1">
      <c r="A16" s="83" t="s">
        <v>393</v>
      </c>
      <c r="B16" s="748">
        <v>2.8330823999999999</v>
      </c>
      <c r="C16" s="748">
        <v>0.20164100000000001</v>
      </c>
      <c r="D16" s="1022">
        <v>2.9849999999999999E-4</v>
      </c>
      <c r="E16" s="748">
        <v>2.6311429</v>
      </c>
      <c r="H16" s="951"/>
    </row>
    <row r="17" spans="1:8" ht="15.75" customHeight="1">
      <c r="A17" s="83" t="s">
        <v>390</v>
      </c>
      <c r="B17" s="748">
        <v>1.57874E-2</v>
      </c>
      <c r="C17" s="748">
        <v>1.5715E-2</v>
      </c>
      <c r="D17" s="476"/>
      <c r="E17" s="748">
        <v>7.24000000000018E-5</v>
      </c>
      <c r="H17" s="951"/>
    </row>
    <row r="18" spans="1:8" ht="15.75" customHeight="1">
      <c r="A18" s="83" t="s">
        <v>565</v>
      </c>
      <c r="B18" s="748">
        <v>1.5532281757536133</v>
      </c>
      <c r="C18" s="748">
        <v>0.118142</v>
      </c>
      <c r="D18" s="748">
        <v>1.2469736274064349</v>
      </c>
      <c r="E18" s="748">
        <v>0.18811254834717811</v>
      </c>
      <c r="G18" s="1012"/>
      <c r="H18" s="951"/>
    </row>
    <row r="19" spans="1:8" ht="15.75" customHeight="1">
      <c r="A19" s="83" t="s">
        <v>407</v>
      </c>
      <c r="B19" s="748">
        <v>1.2684164904456945</v>
      </c>
      <c r="C19" s="724"/>
      <c r="E19" s="724"/>
    </row>
    <row r="20" spans="1:8" ht="15.75" customHeight="1">
      <c r="A20" s="99" t="s">
        <v>160</v>
      </c>
      <c r="B20" s="724"/>
      <c r="D20" s="382"/>
    </row>
    <row r="21" spans="1:8" ht="15.75" customHeight="1">
      <c r="A21" s="338" t="s">
        <v>403</v>
      </c>
      <c r="B21" s="724"/>
    </row>
    <row r="22" spans="1:8" ht="15.75" customHeight="1">
      <c r="A22" s="338" t="s">
        <v>406</v>
      </c>
    </row>
    <row r="23" spans="1:8" ht="15.75" customHeight="1">
      <c r="A23" s="338" t="s">
        <v>155</v>
      </c>
    </row>
    <row r="24" spans="1:8" ht="15.75" customHeight="1">
      <c r="A24" s="338" t="s">
        <v>153</v>
      </c>
    </row>
    <row r="25" spans="1:8" ht="15.75" customHeight="1">
      <c r="A25" s="338" t="s">
        <v>408</v>
      </c>
    </row>
    <row r="40" spans="2:4" ht="15.75" customHeight="1">
      <c r="B40" s="384"/>
      <c r="C40" s="384"/>
      <c r="D40" s="384"/>
    </row>
  </sheetData>
  <conditionalFormatting sqref="A1:GR1000">
    <cfRule type="cellIs" dxfId="0" priority="1" stopIfTrue="1" operator="equal">
      <formula>0</formula>
    </cfRule>
  </conditionalFormatting>
  <pageMargins left="0.78740157480314965" right="0.78740157480314965" top="0.78740157480314965" bottom="0.78740157480314965" header="0.51181102362204722" footer="0.51181102362204722"/>
  <pageSetup paperSize="9" fitToWidth="0" fitToHeight="0" orientation="landscape" r:id="rId1"/>
  <headerFooter alignWithMargins="0">
    <oddFooter>&amp;L&amp;"Arial,Standard"&amp;10Stand: 18.01.2025&amp;C&amp;"Arial,Standard"&amp;10Bayerisches Landesamt für Statistik - Energiebilanz 2022&amp;R&amp;"Arial,Standard"&amp;10&amp;P von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7">
    <tabColor theme="0"/>
  </sheetPr>
  <dimension ref="A1:AO66"/>
  <sheetViews>
    <sheetView view="pageBreakPreview" zoomScaleNormal="100" zoomScaleSheetLayoutView="100" workbookViewId="0"/>
  </sheetViews>
  <sheetFormatPr baseColWidth="10" defaultColWidth="11.453125" defaultRowHeight="11.25" customHeight="1"/>
  <cols>
    <col min="1" max="1" width="3.54296875" style="288" customWidth="1"/>
    <col min="2" max="2" width="9" style="288" customWidth="1"/>
    <col min="3" max="3" width="13.81640625" style="288" customWidth="1"/>
    <col min="4" max="4" width="21.453125" style="288" customWidth="1"/>
    <col min="5" max="5" width="2.81640625" style="288" customWidth="1"/>
    <col min="6" max="26" width="7" style="288" customWidth="1"/>
    <col min="27" max="27" width="7.54296875" style="288" bestFit="1" customWidth="1"/>
    <col min="28" max="29" width="7" style="288" customWidth="1"/>
    <col min="30" max="30" width="7.54296875" style="288" bestFit="1" customWidth="1"/>
    <col min="31" max="31" width="8.54296875" style="288" customWidth="1"/>
    <col min="32" max="32" width="7" style="288" customWidth="1"/>
    <col min="33" max="33" width="8.7265625" style="288" bestFit="1" customWidth="1"/>
    <col min="34" max="34" width="8.54296875" style="288" customWidth="1"/>
    <col min="35" max="35" width="2.81640625" style="288" customWidth="1"/>
    <col min="36" max="37" width="1.54296875" style="289" customWidth="1"/>
    <col min="38" max="38" width="1.54296875" style="1336" customWidth="1"/>
    <col min="39" max="16384" width="11.453125" style="288"/>
  </cols>
  <sheetData>
    <row r="1" spans="1:38" ht="15" customHeight="1">
      <c r="A1" s="1343"/>
      <c r="B1" s="1344"/>
      <c r="C1" s="1344"/>
      <c r="D1" s="1344"/>
      <c r="E1" s="1345"/>
      <c r="F1" s="1472" t="s">
        <v>4</v>
      </c>
      <c r="G1" s="1473"/>
      <c r="H1" s="1474"/>
      <c r="I1" s="1472" t="s">
        <v>3</v>
      </c>
      <c r="J1" s="1473"/>
      <c r="K1" s="1474"/>
      <c r="L1" s="1469" t="s">
        <v>695</v>
      </c>
      <c r="M1" s="1470"/>
      <c r="N1" s="1470"/>
      <c r="O1" s="1470"/>
      <c r="P1" s="1470"/>
      <c r="Q1" s="1470"/>
      <c r="R1" s="1470"/>
      <c r="S1" s="1470"/>
      <c r="T1" s="1470"/>
      <c r="U1" s="1470"/>
      <c r="V1" s="1476"/>
      <c r="W1" s="1469" t="s">
        <v>2</v>
      </c>
      <c r="X1" s="1476"/>
      <c r="Y1" s="1472" t="s">
        <v>1</v>
      </c>
      <c r="Z1" s="1473"/>
      <c r="AA1" s="1473"/>
      <c r="AB1" s="1473"/>
      <c r="AC1" s="1474"/>
      <c r="AD1" s="1469" t="s">
        <v>221</v>
      </c>
      <c r="AE1" s="1470"/>
      <c r="AF1" s="1470"/>
      <c r="AG1" s="1471"/>
      <c r="AH1" s="1346"/>
      <c r="AI1" s="1347"/>
    </row>
    <row r="2" spans="1:38" ht="62.25" customHeight="1">
      <c r="A2" s="1479" t="s">
        <v>744</v>
      </c>
      <c r="B2" s="1479"/>
      <c r="C2" s="1479"/>
      <c r="D2" s="1479"/>
      <c r="E2" s="174" t="s">
        <v>520</v>
      </c>
      <c r="F2" s="1348" t="s">
        <v>492</v>
      </c>
      <c r="G2" s="175" t="s">
        <v>493</v>
      </c>
      <c r="H2" s="174" t="s">
        <v>494</v>
      </c>
      <c r="I2" s="1348" t="s">
        <v>492</v>
      </c>
      <c r="J2" s="175" t="s">
        <v>496</v>
      </c>
      <c r="K2" s="174" t="s">
        <v>495</v>
      </c>
      <c r="L2" s="175" t="s">
        <v>497</v>
      </c>
      <c r="M2" s="177" t="s">
        <v>498</v>
      </c>
      <c r="N2" s="177" t="s">
        <v>499</v>
      </c>
      <c r="O2" s="177" t="s">
        <v>500</v>
      </c>
      <c r="P2" s="177" t="s">
        <v>501</v>
      </c>
      <c r="Q2" s="175" t="s">
        <v>502</v>
      </c>
      <c r="R2" s="175" t="s">
        <v>503</v>
      </c>
      <c r="S2" s="175" t="s">
        <v>504</v>
      </c>
      <c r="T2" s="175" t="s">
        <v>505</v>
      </c>
      <c r="U2" s="175" t="s">
        <v>506</v>
      </c>
      <c r="V2" s="174" t="s">
        <v>507</v>
      </c>
      <c r="W2" s="175" t="s">
        <v>508</v>
      </c>
      <c r="X2" s="174" t="s">
        <v>509</v>
      </c>
      <c r="Y2" s="175" t="s">
        <v>510</v>
      </c>
      <c r="Z2" s="176" t="s">
        <v>511</v>
      </c>
      <c r="AA2" s="175" t="s">
        <v>512</v>
      </c>
      <c r="AB2" s="175" t="s">
        <v>513</v>
      </c>
      <c r="AC2" s="174" t="s">
        <v>514</v>
      </c>
      <c r="AD2" s="175" t="s">
        <v>515</v>
      </c>
      <c r="AE2" s="175" t="s">
        <v>516</v>
      </c>
      <c r="AF2" s="175" t="s">
        <v>517</v>
      </c>
      <c r="AG2" s="174" t="s">
        <v>514</v>
      </c>
      <c r="AH2" s="1348" t="s">
        <v>518</v>
      </c>
      <c r="AI2" s="1349" t="s">
        <v>520</v>
      </c>
    </row>
    <row r="3" spans="1:38" ht="11.15" customHeight="1">
      <c r="A3" s="1448" t="s">
        <v>222</v>
      </c>
      <c r="B3" s="1449"/>
      <c r="C3" s="1448"/>
      <c r="D3" s="1448"/>
      <c r="E3" s="170"/>
      <c r="F3" s="1475" t="s">
        <v>538</v>
      </c>
      <c r="G3" s="1475"/>
      <c r="H3" s="1475"/>
      <c r="I3" s="1475" t="s">
        <v>538</v>
      </c>
      <c r="J3" s="1475"/>
      <c r="K3" s="1475"/>
      <c r="L3" s="1459" t="s">
        <v>538</v>
      </c>
      <c r="M3" s="1460"/>
      <c r="N3" s="1460"/>
      <c r="O3" s="1460"/>
      <c r="P3" s="1460"/>
      <c r="Q3" s="1460"/>
      <c r="R3" s="1460"/>
      <c r="S3" s="1460"/>
      <c r="T3" s="1460"/>
      <c r="U3" s="1460"/>
      <c r="V3" s="1461"/>
      <c r="W3" s="1339" t="s">
        <v>519</v>
      </c>
      <c r="X3" s="1340" t="s">
        <v>77</v>
      </c>
      <c r="Y3" s="600" t="s">
        <v>17</v>
      </c>
      <c r="Z3" s="600"/>
      <c r="AA3" s="600"/>
      <c r="AB3" s="600"/>
      <c r="AC3" s="601"/>
      <c r="AD3" s="1339" t="s">
        <v>17</v>
      </c>
      <c r="AE3" s="1338" t="s">
        <v>77</v>
      </c>
      <c r="AF3" s="1460" t="s">
        <v>17</v>
      </c>
      <c r="AG3" s="1477"/>
      <c r="AH3" s="1338" t="s">
        <v>17</v>
      </c>
      <c r="AI3" s="293"/>
    </row>
    <row r="4" spans="1:38" ht="11.25" customHeight="1">
      <c r="A4" s="1462" t="s">
        <v>217</v>
      </c>
      <c r="B4" s="1465"/>
      <c r="C4" s="1428" t="s">
        <v>216</v>
      </c>
      <c r="D4" s="1428"/>
      <c r="E4" s="153">
        <v>1</v>
      </c>
      <c r="F4" s="1350"/>
      <c r="G4" s="1031"/>
      <c r="H4" s="1032"/>
      <c r="I4" s="1033"/>
      <c r="J4" s="1034"/>
      <c r="K4" s="1032"/>
      <c r="L4" s="1027">
        <v>34.393999999999998</v>
      </c>
      <c r="M4" s="1034"/>
      <c r="N4" s="1034"/>
      <c r="O4" s="1034"/>
      <c r="P4" s="1034"/>
      <c r="Q4" s="1034"/>
      <c r="R4" s="1034"/>
      <c r="S4" s="1034"/>
      <c r="T4" s="1034"/>
      <c r="U4" s="1034"/>
      <c r="V4" s="1351"/>
      <c r="W4" s="1034"/>
      <c r="X4" s="1352">
        <v>11.909364210831322</v>
      </c>
      <c r="Y4" s="1027">
        <v>37511.017411334404</v>
      </c>
      <c r="Z4" s="1027">
        <v>64782.930637058234</v>
      </c>
      <c r="AA4" s="1027">
        <v>151145.81436999998</v>
      </c>
      <c r="AB4" s="1027">
        <v>16312.611385</v>
      </c>
      <c r="AC4" s="1352">
        <v>112814.53066741987</v>
      </c>
      <c r="AD4" s="1034"/>
      <c r="AE4" s="1034"/>
      <c r="AF4" s="1034"/>
      <c r="AG4" s="1028">
        <v>39404.230104999995</v>
      </c>
      <c r="AH4" s="1353">
        <v>423476.85389497143</v>
      </c>
      <c r="AI4" s="1354">
        <v>1</v>
      </c>
      <c r="AL4" s="290"/>
    </row>
    <row r="5" spans="1:38" ht="11.25" customHeight="1">
      <c r="A5" s="1463"/>
      <c r="B5" s="1450"/>
      <c r="C5" s="1428" t="s">
        <v>92</v>
      </c>
      <c r="D5" s="1428"/>
      <c r="E5" s="155">
        <v>2</v>
      </c>
      <c r="F5" s="1401" t="s">
        <v>29</v>
      </c>
      <c r="G5" s="1028">
        <v>0</v>
      </c>
      <c r="H5" s="1402" t="s">
        <v>29</v>
      </c>
      <c r="I5" s="1028">
        <v>5.8626000000000005</v>
      </c>
      <c r="J5" s="1028">
        <v>451.64365899999996</v>
      </c>
      <c r="K5" s="1039">
        <v>0</v>
      </c>
      <c r="L5" s="1027">
        <v>15994.135</v>
      </c>
      <c r="M5" s="1027">
        <v>0</v>
      </c>
      <c r="N5" s="1027">
        <v>0</v>
      </c>
      <c r="O5" s="1028">
        <v>315.73427301229998</v>
      </c>
      <c r="P5" s="1027">
        <v>86.629966031500004</v>
      </c>
      <c r="Q5" s="1028">
        <v>802.70308999999929</v>
      </c>
      <c r="R5" s="1028">
        <v>0</v>
      </c>
      <c r="S5" s="1028">
        <v>0</v>
      </c>
      <c r="T5" s="1028">
        <v>95.517443751399995</v>
      </c>
      <c r="U5" s="1028">
        <v>0</v>
      </c>
      <c r="V5" s="1032"/>
      <c r="W5" s="1034"/>
      <c r="X5" s="1041">
        <v>123871.03334043067</v>
      </c>
      <c r="Y5" s="1034"/>
      <c r="Z5" s="1034"/>
      <c r="AA5" s="1034"/>
      <c r="AB5" s="1034"/>
      <c r="AC5" s="1041">
        <v>17082.746683246762</v>
      </c>
      <c r="AD5" s="1027">
        <v>133893.48000000001</v>
      </c>
      <c r="AE5" s="1027">
        <v>15465.102820089876</v>
      </c>
      <c r="AF5" s="1027">
        <v>0</v>
      </c>
      <c r="AG5" s="1028">
        <v>0</v>
      </c>
      <c r="AH5" s="911">
        <v>1435377.7655980068</v>
      </c>
      <c r="AI5" s="1354">
        <v>2</v>
      </c>
      <c r="AL5" s="290"/>
    </row>
    <row r="6" spans="1:38" ht="11.25" customHeight="1">
      <c r="A6" s="1463"/>
      <c r="B6" s="1450"/>
      <c r="C6" s="1428" t="s">
        <v>91</v>
      </c>
      <c r="D6" s="1428"/>
      <c r="E6" s="155">
        <v>3</v>
      </c>
      <c r="F6" s="1355">
        <v>0</v>
      </c>
      <c r="G6" s="1028">
        <v>0</v>
      </c>
      <c r="H6" s="1041">
        <v>0</v>
      </c>
      <c r="I6" s="1028">
        <v>0</v>
      </c>
      <c r="J6" s="1028">
        <v>0.44475999999999999</v>
      </c>
      <c r="K6" s="1039">
        <v>0</v>
      </c>
      <c r="L6" s="1033"/>
      <c r="M6" s="1034"/>
      <c r="N6" s="1034"/>
      <c r="O6" s="1028">
        <v>0</v>
      </c>
      <c r="P6" s="1028"/>
      <c r="Q6" s="1028">
        <v>11.14931</v>
      </c>
      <c r="R6" s="1028">
        <v>0</v>
      </c>
      <c r="S6" s="1028">
        <v>0</v>
      </c>
      <c r="T6" s="1028">
        <v>0</v>
      </c>
      <c r="U6" s="1028">
        <v>0</v>
      </c>
      <c r="V6" s="1032"/>
      <c r="W6" s="1034"/>
      <c r="X6" s="1041">
        <v>0</v>
      </c>
      <c r="Y6" s="1034"/>
      <c r="Z6" s="1034"/>
      <c r="AA6" s="1028">
        <v>47.98563</v>
      </c>
      <c r="AB6" s="1028">
        <v>243.30361499999998</v>
      </c>
      <c r="AC6" s="1041">
        <v>0.57413999999999998</v>
      </c>
      <c r="AD6" s="1034"/>
      <c r="AE6" s="1034"/>
      <c r="AF6" s="1034"/>
      <c r="AG6" s="1028">
        <v>289.95989499999996</v>
      </c>
      <c r="AH6" s="1356">
        <v>1213.6711</v>
      </c>
      <c r="AI6" s="1354">
        <v>3</v>
      </c>
      <c r="AL6" s="290"/>
    </row>
    <row r="7" spans="1:38" ht="11.25" customHeight="1">
      <c r="A7" s="1463"/>
      <c r="B7" s="1450"/>
      <c r="C7" s="1467" t="s">
        <v>215</v>
      </c>
      <c r="D7" s="1467"/>
      <c r="E7" s="1357">
        <v>4</v>
      </c>
      <c r="F7" s="1403" t="s">
        <v>29</v>
      </c>
      <c r="G7" s="1358">
        <v>0</v>
      </c>
      <c r="H7" s="1369" t="s">
        <v>29</v>
      </c>
      <c r="I7" s="1359">
        <v>5.8626000000000005</v>
      </c>
      <c r="J7" s="1358">
        <v>452.08841899999993</v>
      </c>
      <c r="K7" s="1360">
        <v>0</v>
      </c>
      <c r="L7" s="1361">
        <v>16028.529</v>
      </c>
      <c r="M7" s="1361">
        <v>0</v>
      </c>
      <c r="N7" s="1361">
        <v>0</v>
      </c>
      <c r="O7" s="1358">
        <v>315.73427301233011</v>
      </c>
      <c r="P7" s="1358">
        <v>86.629966031550566</v>
      </c>
      <c r="Q7" s="1358">
        <v>813.85239999999931</v>
      </c>
      <c r="R7" s="1358">
        <v>0</v>
      </c>
      <c r="S7" s="1358">
        <v>0</v>
      </c>
      <c r="T7" s="1358">
        <v>95.517443751458842</v>
      </c>
      <c r="U7" s="1358">
        <v>0</v>
      </c>
      <c r="V7" s="1362"/>
      <c r="W7" s="1363"/>
      <c r="X7" s="1364">
        <v>123882.94270464151</v>
      </c>
      <c r="Y7" s="1361">
        <v>37511.017411334404</v>
      </c>
      <c r="Z7" s="1361">
        <v>64782.930637058234</v>
      </c>
      <c r="AA7" s="1361">
        <v>151193.79999999999</v>
      </c>
      <c r="AB7" s="1361">
        <v>16555.915000000001</v>
      </c>
      <c r="AC7" s="1364">
        <v>129897.85149066662</v>
      </c>
      <c r="AD7" s="1361">
        <v>133893.48000000001</v>
      </c>
      <c r="AE7" s="1361">
        <v>15465.102820089876</v>
      </c>
      <c r="AF7" s="1361">
        <v>0</v>
      </c>
      <c r="AG7" s="1358">
        <v>39694.189999999995</v>
      </c>
      <c r="AH7" s="1353">
        <v>1860068.2905929787</v>
      </c>
      <c r="AI7" s="1365">
        <v>4</v>
      </c>
      <c r="AJ7" s="288"/>
      <c r="AK7" s="288"/>
      <c r="AL7" s="292"/>
    </row>
    <row r="8" spans="1:38" ht="11.25" customHeight="1">
      <c r="A8" s="1463"/>
      <c r="B8" s="1450"/>
      <c r="C8" s="1428" t="s">
        <v>89</v>
      </c>
      <c r="D8" s="1428"/>
      <c r="E8" s="153">
        <v>5</v>
      </c>
      <c r="F8" s="1355">
        <v>0</v>
      </c>
      <c r="G8" s="1028">
        <v>0</v>
      </c>
      <c r="H8" s="1041">
        <v>0</v>
      </c>
      <c r="I8" s="1027">
        <v>0</v>
      </c>
      <c r="J8" s="1028">
        <v>0</v>
      </c>
      <c r="K8" s="1039">
        <v>0</v>
      </c>
      <c r="L8" s="1027">
        <v>0</v>
      </c>
      <c r="M8" s="1027">
        <v>951.15442752695549</v>
      </c>
      <c r="N8" s="1027">
        <v>213.93834100451113</v>
      </c>
      <c r="O8" s="1028">
        <v>0</v>
      </c>
      <c r="P8" s="1028">
        <v>0</v>
      </c>
      <c r="Q8" s="1028">
        <v>0</v>
      </c>
      <c r="R8" s="1028">
        <v>44.071209242177986</v>
      </c>
      <c r="S8" s="1028">
        <v>101.74906</v>
      </c>
      <c r="T8" s="1028">
        <v>0</v>
      </c>
      <c r="U8" s="1028">
        <v>574.65277451740394</v>
      </c>
      <c r="V8" s="1032"/>
      <c r="W8" s="1034"/>
      <c r="X8" s="1041">
        <v>0</v>
      </c>
      <c r="Y8" s="1034"/>
      <c r="Z8" s="1034"/>
      <c r="AA8" s="1034"/>
      <c r="AB8" s="1034"/>
      <c r="AC8" s="1039">
        <v>0</v>
      </c>
      <c r="AD8" s="1034"/>
      <c r="AE8" s="1028">
        <v>0</v>
      </c>
      <c r="AF8" s="1028">
        <v>0</v>
      </c>
      <c r="AG8" s="1028">
        <v>0</v>
      </c>
      <c r="AH8" s="1366">
        <v>81618.496465659875</v>
      </c>
      <c r="AI8" s="1354">
        <v>5</v>
      </c>
      <c r="AL8" s="290"/>
    </row>
    <row r="9" spans="1:38" ht="11.25" customHeight="1">
      <c r="A9" s="1463"/>
      <c r="B9" s="1450"/>
      <c r="C9" s="1428" t="s">
        <v>214</v>
      </c>
      <c r="D9" s="1428"/>
      <c r="E9" s="153">
        <v>6</v>
      </c>
      <c r="F9" s="1401" t="s">
        <v>29</v>
      </c>
      <c r="G9" s="1028">
        <v>0</v>
      </c>
      <c r="H9" s="1402" t="s">
        <v>29</v>
      </c>
      <c r="I9" s="1028">
        <v>0</v>
      </c>
      <c r="J9" s="1028">
        <v>4.0000000000000001E-3</v>
      </c>
      <c r="K9" s="1039">
        <v>0</v>
      </c>
      <c r="L9" s="1033"/>
      <c r="M9" s="1034"/>
      <c r="N9" s="1034"/>
      <c r="O9" s="1028">
        <v>1.5937146865467535</v>
      </c>
      <c r="P9" s="1028"/>
      <c r="Q9" s="1028">
        <v>0</v>
      </c>
      <c r="R9" s="1028">
        <v>53.796390757821996</v>
      </c>
      <c r="S9" s="1028">
        <v>0.36993999999999999</v>
      </c>
      <c r="T9" s="1028">
        <v>0.20093</v>
      </c>
      <c r="U9" s="1028">
        <v>5.0400000000000002E-3</v>
      </c>
      <c r="V9" s="1052"/>
      <c r="W9" s="1034"/>
      <c r="X9" s="1041">
        <v>15753.524837957028</v>
      </c>
      <c r="Y9" s="1034"/>
      <c r="Z9" s="1034"/>
      <c r="AA9" s="1028">
        <v>0</v>
      </c>
      <c r="AB9" s="1028">
        <v>0</v>
      </c>
      <c r="AC9" s="1041">
        <v>0</v>
      </c>
      <c r="AD9" s="1034"/>
      <c r="AE9" s="1034"/>
      <c r="AF9" s="1034"/>
      <c r="AG9" s="1028">
        <v>0</v>
      </c>
      <c r="AH9" s="1356">
        <v>61619.769782334661</v>
      </c>
      <c r="AI9" s="1354">
        <v>6</v>
      </c>
      <c r="AL9" s="290"/>
    </row>
    <row r="10" spans="1:38" ht="11.25" customHeight="1">
      <c r="A10" s="1464"/>
      <c r="B10" s="1451"/>
      <c r="C10" s="1478" t="s">
        <v>213</v>
      </c>
      <c r="D10" s="1478"/>
      <c r="E10" s="1357">
        <v>7</v>
      </c>
      <c r="F10" s="1367">
        <v>1298.9769999999999</v>
      </c>
      <c r="G10" s="1368">
        <v>0</v>
      </c>
      <c r="H10" s="1369">
        <v>103.084</v>
      </c>
      <c r="I10" s="1367">
        <v>5.8626000000000005</v>
      </c>
      <c r="J10" s="1370">
        <v>452.08441899999991</v>
      </c>
      <c r="K10" s="1371">
        <v>0</v>
      </c>
      <c r="L10" s="1370">
        <v>16028.529</v>
      </c>
      <c r="M10" s="1370">
        <v>-951.15442752695549</v>
      </c>
      <c r="N10" s="1370">
        <v>-213.93834100451113</v>
      </c>
      <c r="O10" s="1368">
        <v>314.14055832578333</v>
      </c>
      <c r="P10" s="1370">
        <v>86.629966031550566</v>
      </c>
      <c r="Q10" s="1370">
        <v>813.85239999999931</v>
      </c>
      <c r="R10" s="1370">
        <v>-97.867599999999982</v>
      </c>
      <c r="S10" s="1368">
        <v>-102.119</v>
      </c>
      <c r="T10" s="1368">
        <v>95.316513751458842</v>
      </c>
      <c r="U10" s="1370">
        <v>-574.65781451740395</v>
      </c>
      <c r="V10" s="1052"/>
      <c r="W10" s="1372"/>
      <c r="X10" s="1371">
        <v>108129.41786668448</v>
      </c>
      <c r="Y10" s="1370">
        <v>37511.017411334404</v>
      </c>
      <c r="Z10" s="1368">
        <v>64782.930637058234</v>
      </c>
      <c r="AA10" s="1370">
        <v>151193.79999999999</v>
      </c>
      <c r="AB10" s="1368">
        <v>16555.915000000001</v>
      </c>
      <c r="AC10" s="1371">
        <v>129897.85149066662</v>
      </c>
      <c r="AD10" s="1370">
        <v>133893.48000000001</v>
      </c>
      <c r="AE10" s="1368">
        <v>15465.102820089876</v>
      </c>
      <c r="AF10" s="1368">
        <v>0</v>
      </c>
      <c r="AG10" s="1370">
        <v>39694.189999999995</v>
      </c>
      <c r="AH10" s="1373">
        <v>1716830.0243449842</v>
      </c>
      <c r="AI10" s="1365">
        <v>7</v>
      </c>
      <c r="AJ10" s="288"/>
      <c r="AK10" s="288"/>
      <c r="AL10" s="290"/>
    </row>
    <row r="11" spans="1:38" ht="11.25" customHeight="1">
      <c r="A11" s="1462" t="s">
        <v>212</v>
      </c>
      <c r="B11" s="1465" t="s">
        <v>88</v>
      </c>
      <c r="C11" s="1428" t="s">
        <v>211</v>
      </c>
      <c r="D11" s="1428"/>
      <c r="E11" s="153">
        <v>8</v>
      </c>
      <c r="F11" s="1401" t="s">
        <v>29</v>
      </c>
      <c r="G11" s="1031"/>
      <c r="H11" s="1041">
        <v>0</v>
      </c>
      <c r="I11" s="1028">
        <v>0</v>
      </c>
      <c r="J11" s="1027">
        <v>0</v>
      </c>
      <c r="K11" s="1039">
        <v>0</v>
      </c>
      <c r="L11" s="1033"/>
      <c r="M11" s="1034"/>
      <c r="N11" s="1034"/>
      <c r="O11" s="1028">
        <v>5.8385635181427524E-2</v>
      </c>
      <c r="P11" s="1034"/>
      <c r="Q11" s="1404" t="s">
        <v>29</v>
      </c>
      <c r="R11" s="1404" t="s">
        <v>29</v>
      </c>
      <c r="S11" s="1028">
        <v>0</v>
      </c>
      <c r="T11" s="1028">
        <v>0</v>
      </c>
      <c r="U11" s="1028">
        <v>0</v>
      </c>
      <c r="V11" s="1041">
        <v>0</v>
      </c>
      <c r="W11" s="1034"/>
      <c r="X11" s="1041">
        <v>6722.5647222222224</v>
      </c>
      <c r="Y11" s="1034"/>
      <c r="Z11" s="1028">
        <v>479.529</v>
      </c>
      <c r="AA11" s="1028">
        <v>2863.19</v>
      </c>
      <c r="AB11" s="1404" t="s">
        <v>29</v>
      </c>
      <c r="AC11" s="1402" t="s">
        <v>29</v>
      </c>
      <c r="AD11" s="1034"/>
      <c r="AE11" s="1034"/>
      <c r="AF11" s="1404" t="s">
        <v>29</v>
      </c>
      <c r="AG11" s="1028">
        <v>3193.6440000000002</v>
      </c>
      <c r="AH11" s="1353">
        <v>51769.776964436525</v>
      </c>
      <c r="AI11" s="1354">
        <v>8</v>
      </c>
      <c r="AL11" s="290"/>
    </row>
    <row r="12" spans="1:38" ht="11.25" customHeight="1">
      <c r="A12" s="1463"/>
      <c r="B12" s="1430"/>
      <c r="C12" s="1428" t="s">
        <v>210</v>
      </c>
      <c r="D12" s="1428"/>
      <c r="E12" s="153">
        <v>9</v>
      </c>
      <c r="F12" s="1401" t="s">
        <v>29</v>
      </c>
      <c r="G12" s="1031"/>
      <c r="H12" s="1041">
        <v>0</v>
      </c>
      <c r="I12" s="1028">
        <v>0</v>
      </c>
      <c r="J12" s="1027">
        <v>0</v>
      </c>
      <c r="K12" s="1039">
        <v>0</v>
      </c>
      <c r="L12" s="1033"/>
      <c r="M12" s="1034"/>
      <c r="N12" s="1034"/>
      <c r="O12" s="1404" t="s">
        <v>29</v>
      </c>
      <c r="P12" s="1034"/>
      <c r="Q12" s="1404" t="s">
        <v>29</v>
      </c>
      <c r="R12" s="1028">
        <v>0</v>
      </c>
      <c r="S12" s="1028">
        <v>0</v>
      </c>
      <c r="T12" s="1028">
        <v>0</v>
      </c>
      <c r="U12" s="1028">
        <v>0</v>
      </c>
      <c r="V12" s="1041">
        <v>0</v>
      </c>
      <c r="W12" s="1034"/>
      <c r="X12" s="1041">
        <v>10033.754166666666</v>
      </c>
      <c r="Y12" s="1034"/>
      <c r="Z12" s="1028">
        <v>6694.6149999999998</v>
      </c>
      <c r="AA12" s="1028">
        <v>7128.1449999999995</v>
      </c>
      <c r="AB12" s="1404" t="s">
        <v>29</v>
      </c>
      <c r="AC12" s="1402" t="s">
        <v>29</v>
      </c>
      <c r="AD12" s="1034"/>
      <c r="AE12" s="1034"/>
      <c r="AF12" s="1404" t="s">
        <v>29</v>
      </c>
      <c r="AG12" s="1028">
        <v>8296.16</v>
      </c>
      <c r="AH12" s="911">
        <v>76952.077422029965</v>
      </c>
      <c r="AI12" s="1354">
        <v>9</v>
      </c>
      <c r="AL12" s="290"/>
    </row>
    <row r="13" spans="1:38" ht="11.25" customHeight="1">
      <c r="A13" s="1463"/>
      <c r="B13" s="1450"/>
      <c r="C13" s="1428" t="s">
        <v>47</v>
      </c>
      <c r="D13" s="1428"/>
      <c r="E13" s="153">
        <v>10</v>
      </c>
      <c r="F13" s="1355">
        <v>50.646999999999998</v>
      </c>
      <c r="G13" s="1031"/>
      <c r="H13" s="1039">
        <v>0</v>
      </c>
      <c r="I13" s="1027">
        <v>0</v>
      </c>
      <c r="J13" s="1027">
        <v>0</v>
      </c>
      <c r="K13" s="1039">
        <v>0</v>
      </c>
      <c r="L13" s="1033"/>
      <c r="M13" s="1034"/>
      <c r="N13" s="1034"/>
      <c r="O13" s="1028">
        <v>0.10286992865299135</v>
      </c>
      <c r="P13" s="1034"/>
      <c r="Q13" s="1404" t="s">
        <v>29</v>
      </c>
      <c r="R13" s="1404" t="s">
        <v>29</v>
      </c>
      <c r="S13" s="1028">
        <v>0</v>
      </c>
      <c r="T13" s="1028">
        <v>0</v>
      </c>
      <c r="U13" s="1028">
        <v>0</v>
      </c>
      <c r="V13" s="1402" t="s">
        <v>29</v>
      </c>
      <c r="W13" s="1034"/>
      <c r="X13" s="1041">
        <v>5848.3438888888886</v>
      </c>
      <c r="Y13" s="1034"/>
      <c r="Z13" s="1404" t="s">
        <v>29</v>
      </c>
      <c r="AA13" s="1028">
        <v>4441.2439999999997</v>
      </c>
      <c r="AB13" s="1404" t="s">
        <v>29</v>
      </c>
      <c r="AC13" s="1041">
        <v>0.301625646974021</v>
      </c>
      <c r="AD13" s="1034"/>
      <c r="AE13" s="1034"/>
      <c r="AF13" s="1028">
        <v>57.103000000000002</v>
      </c>
      <c r="AG13" s="1404" t="s">
        <v>29</v>
      </c>
      <c r="AH13" s="1356">
        <v>29931.436365911981</v>
      </c>
      <c r="AI13" s="1354">
        <v>10</v>
      </c>
      <c r="AL13" s="290"/>
    </row>
    <row r="14" spans="1:38" ht="11.25" customHeight="1">
      <c r="A14" s="1463"/>
      <c r="B14" s="1450"/>
      <c r="C14" s="1428" t="s">
        <v>209</v>
      </c>
      <c r="D14" s="1428"/>
      <c r="E14" s="153">
        <v>11</v>
      </c>
      <c r="F14" s="1033"/>
      <c r="G14" s="1031"/>
      <c r="H14" s="1032"/>
      <c r="I14" s="1034"/>
      <c r="J14" s="1034"/>
      <c r="K14" s="1032"/>
      <c r="L14" s="1033"/>
      <c r="M14" s="1034"/>
      <c r="N14" s="1034"/>
      <c r="O14" s="1034"/>
      <c r="P14" s="1034"/>
      <c r="Q14" s="1034"/>
      <c r="R14" s="1034"/>
      <c r="S14" s="1034"/>
      <c r="T14" s="1034"/>
      <c r="U14" s="1034"/>
      <c r="V14" s="1032"/>
      <c r="W14" s="1034"/>
      <c r="X14" s="1032"/>
      <c r="Y14" s="1034"/>
      <c r="Z14" s="1034"/>
      <c r="AA14" s="1034"/>
      <c r="AB14" s="1034"/>
      <c r="AC14" s="1032"/>
      <c r="AD14" s="1027">
        <v>133893.48000000001</v>
      </c>
      <c r="AE14" s="1034"/>
      <c r="AF14" s="1034"/>
      <c r="AG14" s="1034"/>
      <c r="AH14" s="911">
        <v>133893.48000000001</v>
      </c>
      <c r="AI14" s="1354">
        <v>11</v>
      </c>
      <c r="AL14" s="290"/>
    </row>
    <row r="15" spans="1:38" ht="11.25" customHeight="1">
      <c r="A15" s="1463"/>
      <c r="B15" s="1450"/>
      <c r="C15" s="1428" t="s">
        <v>208</v>
      </c>
      <c r="D15" s="1428"/>
      <c r="E15" s="153">
        <v>12</v>
      </c>
      <c r="F15" s="1033"/>
      <c r="G15" s="1031"/>
      <c r="H15" s="1032"/>
      <c r="I15" s="1034"/>
      <c r="J15" s="1034"/>
      <c r="K15" s="1032"/>
      <c r="L15" s="1033"/>
      <c r="M15" s="1034"/>
      <c r="N15" s="1034"/>
      <c r="O15" s="1034"/>
      <c r="P15" s="1034"/>
      <c r="Q15" s="1034"/>
      <c r="R15" s="1034"/>
      <c r="S15" s="1034"/>
      <c r="T15" s="1034"/>
      <c r="U15" s="1034"/>
      <c r="V15" s="1032"/>
      <c r="W15" s="1034"/>
      <c r="X15" s="1032"/>
      <c r="Y15" s="1027">
        <v>37511.017411334404</v>
      </c>
      <c r="Z15" s="1034"/>
      <c r="AA15" s="1034"/>
      <c r="AB15" s="1034"/>
      <c r="AC15" s="1032"/>
      <c r="AD15" s="1034"/>
      <c r="AE15" s="1028">
        <v>431.59985999999998</v>
      </c>
      <c r="AF15" s="1034"/>
      <c r="AG15" s="1034"/>
      <c r="AH15" s="1374">
        <v>39064.776907334402</v>
      </c>
      <c r="AI15" s="1354">
        <v>12</v>
      </c>
      <c r="AL15" s="290"/>
    </row>
    <row r="16" spans="1:38" ht="11.25" customHeight="1">
      <c r="A16" s="1463"/>
      <c r="B16" s="1450"/>
      <c r="C16" s="1428" t="s">
        <v>207</v>
      </c>
      <c r="D16" s="1428"/>
      <c r="E16" s="153">
        <v>13</v>
      </c>
      <c r="F16" s="1033"/>
      <c r="G16" s="1031"/>
      <c r="H16" s="1032"/>
      <c r="I16" s="1034"/>
      <c r="J16" s="1034"/>
      <c r="K16" s="1032"/>
      <c r="L16" s="1033"/>
      <c r="M16" s="1034"/>
      <c r="N16" s="1034"/>
      <c r="O16" s="1034"/>
      <c r="P16" s="1034"/>
      <c r="Q16" s="1028">
        <v>0</v>
      </c>
      <c r="R16" s="1034"/>
      <c r="S16" s="1034"/>
      <c r="T16" s="1034"/>
      <c r="U16" s="1034"/>
      <c r="V16" s="1032"/>
      <c r="W16" s="1034"/>
      <c r="X16" s="1041">
        <v>0</v>
      </c>
      <c r="Y16" s="1034"/>
      <c r="Z16" s="1404" t="s">
        <v>29</v>
      </c>
      <c r="AA16" s="1028">
        <v>2824.9362035159074</v>
      </c>
      <c r="AB16" s="1404" t="s">
        <v>29</v>
      </c>
      <c r="AC16" s="1041">
        <v>78973.702682913834</v>
      </c>
      <c r="AD16" s="1034"/>
      <c r="AE16" s="1034"/>
      <c r="AF16" s="1034"/>
      <c r="AG16" s="1034"/>
      <c r="AH16" s="911">
        <v>138308.25913210551</v>
      </c>
      <c r="AI16" s="1354">
        <v>13</v>
      </c>
      <c r="AL16" s="290"/>
    </row>
    <row r="17" spans="1:41" ht="11.25" customHeight="1">
      <c r="A17" s="1463"/>
      <c r="B17" s="1450"/>
      <c r="C17" s="1428" t="s">
        <v>472</v>
      </c>
      <c r="D17" s="1428"/>
      <c r="E17" s="153">
        <v>14</v>
      </c>
      <c r="F17" s="1060">
        <v>0</v>
      </c>
      <c r="G17" s="1031"/>
      <c r="H17" s="1039">
        <v>0</v>
      </c>
      <c r="I17" s="1375">
        <v>0</v>
      </c>
      <c r="J17" s="1027">
        <v>0</v>
      </c>
      <c r="K17" s="1039">
        <v>0</v>
      </c>
      <c r="L17" s="1033"/>
      <c r="M17" s="1034"/>
      <c r="N17" s="1034"/>
      <c r="O17" s="1404" t="s">
        <v>29</v>
      </c>
      <c r="P17" s="1034"/>
      <c r="Q17" s="1028">
        <v>21.725999999999999</v>
      </c>
      <c r="R17" s="1028">
        <v>0</v>
      </c>
      <c r="S17" s="1027">
        <v>0</v>
      </c>
      <c r="T17" s="1027">
        <v>0</v>
      </c>
      <c r="U17" s="1404" t="s">
        <v>29</v>
      </c>
      <c r="V17" s="1041">
        <v>0</v>
      </c>
      <c r="W17" s="1034"/>
      <c r="X17" s="1041">
        <v>2270.7905555555553</v>
      </c>
      <c r="Y17" s="1034"/>
      <c r="Z17" s="1028">
        <v>497.05900000000003</v>
      </c>
      <c r="AA17" s="1028">
        <v>1447.404</v>
      </c>
      <c r="AB17" s="1404" t="s">
        <v>29</v>
      </c>
      <c r="AC17" s="1402" t="s">
        <v>29</v>
      </c>
      <c r="AD17" s="1034"/>
      <c r="AE17" s="1404" t="s">
        <v>29</v>
      </c>
      <c r="AF17" s="1404" t="s">
        <v>29</v>
      </c>
      <c r="AG17" s="1028">
        <v>887.41899999999998</v>
      </c>
      <c r="AH17" s="1356">
        <v>12477.584712592216</v>
      </c>
      <c r="AI17" s="1354">
        <v>14</v>
      </c>
      <c r="AL17" s="290"/>
    </row>
    <row r="18" spans="1:41" ht="11.25" customHeight="1">
      <c r="A18" s="1463"/>
      <c r="B18" s="1450"/>
      <c r="C18" s="1428" t="s">
        <v>43</v>
      </c>
      <c r="D18" s="1428"/>
      <c r="E18" s="153">
        <v>15</v>
      </c>
      <c r="F18" s="1033"/>
      <c r="G18" s="1031"/>
      <c r="H18" s="1032"/>
      <c r="I18" s="1034"/>
      <c r="J18" s="1034"/>
      <c r="K18" s="1032"/>
      <c r="L18" s="1027">
        <v>16028.529</v>
      </c>
      <c r="M18" s="1027">
        <v>0</v>
      </c>
      <c r="N18" s="1034"/>
      <c r="O18" s="1034"/>
      <c r="P18" s="1034"/>
      <c r="Q18" s="1034"/>
      <c r="R18" s="1034"/>
      <c r="S18" s="1034"/>
      <c r="T18" s="1028">
        <v>233.76400000000001</v>
      </c>
      <c r="U18" s="1034"/>
      <c r="V18" s="1032"/>
      <c r="W18" s="1034"/>
      <c r="X18" s="1032"/>
      <c r="Y18" s="1034"/>
      <c r="Z18" s="1034"/>
      <c r="AA18" s="1034"/>
      <c r="AB18" s="1034"/>
      <c r="AC18" s="1039">
        <v>0</v>
      </c>
      <c r="AD18" s="1034"/>
      <c r="AE18" s="1034"/>
      <c r="AF18" s="1034"/>
      <c r="AG18" s="1034"/>
      <c r="AH18" s="911">
        <v>689050.95231499989</v>
      </c>
      <c r="AI18" s="1354">
        <v>15</v>
      </c>
      <c r="AJ18" s="288"/>
      <c r="AK18" s="288"/>
      <c r="AL18" s="290"/>
    </row>
    <row r="19" spans="1:41" ht="11.25" customHeight="1">
      <c r="A19" s="1463"/>
      <c r="B19" s="1450"/>
      <c r="C19" s="1453" t="s">
        <v>42</v>
      </c>
      <c r="D19" s="1453"/>
      <c r="E19" s="153">
        <v>16</v>
      </c>
      <c r="F19" s="1060">
        <v>0</v>
      </c>
      <c r="G19" s="1061">
        <v>0</v>
      </c>
      <c r="H19" s="1041">
        <v>0</v>
      </c>
      <c r="I19" s="1034"/>
      <c r="J19" s="1034"/>
      <c r="K19" s="1032"/>
      <c r="L19" s="1033"/>
      <c r="M19" s="1034"/>
      <c r="N19" s="1034"/>
      <c r="O19" s="1028">
        <v>0</v>
      </c>
      <c r="P19" s="1034"/>
      <c r="Q19" s="1028">
        <v>0</v>
      </c>
      <c r="R19" s="1028">
        <v>0</v>
      </c>
      <c r="S19" s="1034"/>
      <c r="T19" s="1028">
        <v>0</v>
      </c>
      <c r="U19" s="1404" t="s">
        <v>29</v>
      </c>
      <c r="V19" s="1402" t="s">
        <v>29</v>
      </c>
      <c r="W19" s="1034"/>
      <c r="X19" s="1041">
        <v>2456.0414608594951</v>
      </c>
      <c r="Y19" s="1034"/>
      <c r="Z19" s="1034"/>
      <c r="AA19" s="1034"/>
      <c r="AB19" s="1034"/>
      <c r="AC19" s="1041">
        <v>0</v>
      </c>
      <c r="AD19" s="1034"/>
      <c r="AE19" s="1404" t="s">
        <v>29</v>
      </c>
      <c r="AF19" s="1034"/>
      <c r="AG19" s="1404" t="s">
        <v>29</v>
      </c>
      <c r="AH19" s="1356">
        <v>9449.652266188521</v>
      </c>
      <c r="AI19" s="1354">
        <v>16</v>
      </c>
      <c r="AL19" s="290"/>
    </row>
    <row r="20" spans="1:41" ht="11.25" customHeight="1">
      <c r="A20" s="1463"/>
      <c r="B20" s="1451"/>
      <c r="C20" s="1467" t="s">
        <v>45</v>
      </c>
      <c r="D20" s="1467"/>
      <c r="E20" s="1357">
        <v>17</v>
      </c>
      <c r="F20" s="1376">
        <v>1115.1779999999999</v>
      </c>
      <c r="G20" s="1377">
        <v>0</v>
      </c>
      <c r="H20" s="1364">
        <v>0</v>
      </c>
      <c r="I20" s="1359">
        <v>0</v>
      </c>
      <c r="J20" s="1361">
        <v>0</v>
      </c>
      <c r="K20" s="1360">
        <v>0</v>
      </c>
      <c r="L20" s="1361">
        <v>16028.529</v>
      </c>
      <c r="M20" s="1361">
        <v>0</v>
      </c>
      <c r="N20" s="1363"/>
      <c r="O20" s="1361">
        <v>1.5819726865824886</v>
      </c>
      <c r="P20" s="1363"/>
      <c r="Q20" s="1361">
        <v>55.27</v>
      </c>
      <c r="R20" s="1361">
        <v>16.884999999999998</v>
      </c>
      <c r="S20" s="1358">
        <v>0</v>
      </c>
      <c r="T20" s="1358">
        <v>233.76400000000001</v>
      </c>
      <c r="U20" s="1358">
        <v>0.40857153934202273</v>
      </c>
      <c r="V20" s="1364">
        <v>39.148730334977522</v>
      </c>
      <c r="W20" s="1363"/>
      <c r="X20" s="1360">
        <v>27331.494794192826</v>
      </c>
      <c r="Y20" s="1361">
        <v>37511.017411334404</v>
      </c>
      <c r="Z20" s="1358">
        <v>64026.819245675746</v>
      </c>
      <c r="AA20" s="1361">
        <v>18704.919203515903</v>
      </c>
      <c r="AB20" s="1358">
        <v>10649.2415</v>
      </c>
      <c r="AC20" s="1364">
        <v>78978.341196241628</v>
      </c>
      <c r="AD20" s="1361">
        <v>133893.48000000001</v>
      </c>
      <c r="AE20" s="1358">
        <v>441.92558000000002</v>
      </c>
      <c r="AF20" s="1358">
        <v>872.12199999999996</v>
      </c>
      <c r="AG20" s="1361">
        <v>13395.290499999999</v>
      </c>
      <c r="AH20" s="1378">
        <v>1180897.9960855988</v>
      </c>
      <c r="AI20" s="1365">
        <v>17</v>
      </c>
      <c r="AJ20" s="288"/>
      <c r="AK20" s="288"/>
      <c r="AL20" s="290"/>
    </row>
    <row r="21" spans="1:41" ht="11.25" customHeight="1">
      <c r="A21" s="1463"/>
      <c r="B21" s="1465" t="s">
        <v>87</v>
      </c>
      <c r="C21" s="1428" t="s">
        <v>211</v>
      </c>
      <c r="D21" s="1428"/>
      <c r="E21" s="153">
        <v>18</v>
      </c>
      <c r="F21" s="1033"/>
      <c r="G21" s="1031"/>
      <c r="H21" s="1032"/>
      <c r="I21" s="1034"/>
      <c r="J21" s="1034"/>
      <c r="K21" s="1032"/>
      <c r="L21" s="1033"/>
      <c r="M21" s="1034"/>
      <c r="N21" s="1034"/>
      <c r="O21" s="1034"/>
      <c r="P21" s="1034"/>
      <c r="Q21" s="1034"/>
      <c r="R21" s="1034"/>
      <c r="S21" s="1034"/>
      <c r="T21" s="1034"/>
      <c r="U21" s="1034"/>
      <c r="V21" s="1032"/>
      <c r="W21" s="1034"/>
      <c r="X21" s="1032"/>
      <c r="Y21" s="1034"/>
      <c r="Z21" s="1034"/>
      <c r="AA21" s="1034"/>
      <c r="AB21" s="1034"/>
      <c r="AC21" s="1032"/>
      <c r="AD21" s="1034"/>
      <c r="AE21" s="1028">
        <v>6883.9679999999998</v>
      </c>
      <c r="AF21" s="1034"/>
      <c r="AG21" s="1034"/>
      <c r="AH21" s="1353">
        <v>24782.284800000001</v>
      </c>
      <c r="AI21" s="1354">
        <v>18</v>
      </c>
      <c r="AL21" s="290"/>
    </row>
    <row r="22" spans="1:41" ht="11.25" customHeight="1">
      <c r="A22" s="1463"/>
      <c r="B22" s="1430"/>
      <c r="C22" s="1428" t="s">
        <v>210</v>
      </c>
      <c r="D22" s="1428"/>
      <c r="E22" s="153">
        <v>19</v>
      </c>
      <c r="F22" s="1033"/>
      <c r="G22" s="1031"/>
      <c r="H22" s="1032"/>
      <c r="I22" s="1034"/>
      <c r="J22" s="1034"/>
      <c r="K22" s="1032"/>
      <c r="L22" s="1033"/>
      <c r="M22" s="1034"/>
      <c r="N22" s="1034"/>
      <c r="O22" s="1034"/>
      <c r="P22" s="1034"/>
      <c r="Q22" s="1034"/>
      <c r="R22" s="1034"/>
      <c r="S22" s="1034"/>
      <c r="T22" s="1034"/>
      <c r="U22" s="1034"/>
      <c r="V22" s="1032"/>
      <c r="W22" s="1034"/>
      <c r="X22" s="1032"/>
      <c r="Y22" s="1034"/>
      <c r="Z22" s="1034"/>
      <c r="AA22" s="1034"/>
      <c r="AB22" s="1034"/>
      <c r="AC22" s="1032"/>
      <c r="AD22" s="1034"/>
      <c r="AE22" s="1028">
        <v>5760.3130000000001</v>
      </c>
      <c r="AF22" s="1027">
        <v>40102.254000000001</v>
      </c>
      <c r="AG22" s="1034"/>
      <c r="AH22" s="911">
        <v>60839.380799999999</v>
      </c>
      <c r="AI22" s="1354">
        <v>19</v>
      </c>
      <c r="AL22" s="290"/>
    </row>
    <row r="23" spans="1:41" ht="11.25" customHeight="1">
      <c r="A23" s="1463"/>
      <c r="B23" s="1450"/>
      <c r="C23" s="1428" t="s">
        <v>47</v>
      </c>
      <c r="D23" s="1428"/>
      <c r="E23" s="153">
        <v>20</v>
      </c>
      <c r="F23" s="1033"/>
      <c r="G23" s="1031"/>
      <c r="H23" s="1032"/>
      <c r="I23" s="1034"/>
      <c r="J23" s="1034"/>
      <c r="K23" s="1032"/>
      <c r="L23" s="1033"/>
      <c r="M23" s="1034"/>
      <c r="N23" s="1034"/>
      <c r="O23" s="1034"/>
      <c r="P23" s="1034"/>
      <c r="Q23" s="1034"/>
      <c r="R23" s="1034"/>
      <c r="S23" s="1034"/>
      <c r="T23" s="1034"/>
      <c r="U23" s="1034"/>
      <c r="V23" s="1032"/>
      <c r="W23" s="1034"/>
      <c r="X23" s="1032"/>
      <c r="Y23" s="1034"/>
      <c r="Z23" s="1034"/>
      <c r="AA23" s="1034"/>
      <c r="AB23" s="1034"/>
      <c r="AC23" s="1032"/>
      <c r="AD23" s="1034"/>
      <c r="AE23" s="1028">
        <v>4504.84</v>
      </c>
      <c r="AF23" s="1034"/>
      <c r="AG23" s="1034"/>
      <c r="AH23" s="1356">
        <v>16217.424000000001</v>
      </c>
      <c r="AI23" s="1354">
        <v>20</v>
      </c>
      <c r="AL23" s="290"/>
    </row>
    <row r="24" spans="1:41" ht="11.25" customHeight="1">
      <c r="A24" s="1463"/>
      <c r="B24" s="1450"/>
      <c r="C24" s="1428" t="s">
        <v>209</v>
      </c>
      <c r="D24" s="1428"/>
      <c r="E24" s="153">
        <v>21</v>
      </c>
      <c r="F24" s="1033"/>
      <c r="G24" s="1031"/>
      <c r="H24" s="1032"/>
      <c r="I24" s="1034"/>
      <c r="J24" s="1034"/>
      <c r="K24" s="1032"/>
      <c r="L24" s="1033"/>
      <c r="M24" s="1034"/>
      <c r="N24" s="1034"/>
      <c r="O24" s="1034"/>
      <c r="P24" s="1034"/>
      <c r="Q24" s="1034"/>
      <c r="R24" s="1034"/>
      <c r="S24" s="1034"/>
      <c r="T24" s="1034"/>
      <c r="U24" s="1034"/>
      <c r="V24" s="1032"/>
      <c r="W24" s="1034"/>
      <c r="X24" s="1032"/>
      <c r="Y24" s="1034"/>
      <c r="Z24" s="1034"/>
      <c r="AA24" s="1034"/>
      <c r="AB24" s="1034"/>
      <c r="AC24" s="1032"/>
      <c r="AD24" s="1034"/>
      <c r="AE24" s="1028">
        <v>12273.569</v>
      </c>
      <c r="AF24" s="1034"/>
      <c r="AG24" s="1034"/>
      <c r="AH24" s="911">
        <v>44184.848400000003</v>
      </c>
      <c r="AI24" s="1354">
        <v>21</v>
      </c>
      <c r="AL24" s="290"/>
    </row>
    <row r="25" spans="1:41" ht="11.25" customHeight="1">
      <c r="A25" s="1463"/>
      <c r="B25" s="1450"/>
      <c r="C25" s="1428" t="s">
        <v>208</v>
      </c>
      <c r="D25" s="1428"/>
      <c r="E25" s="153">
        <v>22</v>
      </c>
      <c r="F25" s="1033"/>
      <c r="G25" s="1031"/>
      <c r="H25" s="1032"/>
      <c r="I25" s="1034"/>
      <c r="J25" s="1034"/>
      <c r="K25" s="1032"/>
      <c r="L25" s="1033"/>
      <c r="M25" s="1034"/>
      <c r="N25" s="1034"/>
      <c r="O25" s="1034"/>
      <c r="P25" s="1034"/>
      <c r="Q25" s="1034"/>
      <c r="R25" s="1034"/>
      <c r="S25" s="1034"/>
      <c r="T25" s="1034"/>
      <c r="U25" s="1034"/>
      <c r="V25" s="1032"/>
      <c r="W25" s="1034"/>
      <c r="X25" s="1032"/>
      <c r="Y25" s="1034"/>
      <c r="Z25" s="1034"/>
      <c r="AA25" s="1034"/>
      <c r="AB25" s="1034"/>
      <c r="AC25" s="1032"/>
      <c r="AD25" s="1034"/>
      <c r="AE25" s="1028">
        <v>10652.087158704</v>
      </c>
      <c r="AF25" s="1034"/>
      <c r="AG25" s="1034"/>
      <c r="AH25" s="1374">
        <v>38347.513771334401</v>
      </c>
      <c r="AI25" s="1354">
        <v>22</v>
      </c>
      <c r="AL25" s="290"/>
    </row>
    <row r="26" spans="1:41" ht="11.25" customHeight="1">
      <c r="A26" s="1463"/>
      <c r="B26" s="1450"/>
      <c r="C26" s="1428" t="s">
        <v>207</v>
      </c>
      <c r="D26" s="1428"/>
      <c r="E26" s="153">
        <v>23</v>
      </c>
      <c r="F26" s="1033"/>
      <c r="G26" s="1031"/>
      <c r="H26" s="1032"/>
      <c r="I26" s="1034"/>
      <c r="J26" s="1034"/>
      <c r="K26" s="1032"/>
      <c r="L26" s="1033"/>
      <c r="M26" s="1034"/>
      <c r="N26" s="1034"/>
      <c r="O26" s="1034"/>
      <c r="P26" s="1034"/>
      <c r="Q26" s="1034"/>
      <c r="R26" s="1034"/>
      <c r="S26" s="1034"/>
      <c r="T26" s="1034"/>
      <c r="U26" s="1034"/>
      <c r="V26" s="1032"/>
      <c r="W26" s="1034"/>
      <c r="X26" s="1032"/>
      <c r="Y26" s="1034"/>
      <c r="Z26" s="1034"/>
      <c r="AA26" s="1034"/>
      <c r="AB26" s="1034"/>
      <c r="AC26" s="1032"/>
      <c r="AD26" s="1034"/>
      <c r="AE26" s="1027">
        <v>27105.038319585714</v>
      </c>
      <c r="AF26" s="1028">
        <v>6981.4982015999994</v>
      </c>
      <c r="AG26" s="1034"/>
      <c r="AH26" s="911">
        <v>104559.63615210858</v>
      </c>
      <c r="AI26" s="1354">
        <v>23</v>
      </c>
      <c r="AL26" s="290"/>
    </row>
    <row r="27" spans="1:41" ht="11.25" customHeight="1">
      <c r="A27" s="1463"/>
      <c r="B27" s="1450"/>
      <c r="C27" s="1428" t="s">
        <v>473</v>
      </c>
      <c r="D27" s="1428"/>
      <c r="E27" s="153">
        <v>24</v>
      </c>
      <c r="F27" s="1033"/>
      <c r="G27" s="1031"/>
      <c r="H27" s="1032"/>
      <c r="I27" s="1034"/>
      <c r="J27" s="1034"/>
      <c r="K27" s="1032"/>
      <c r="L27" s="1033"/>
      <c r="M27" s="1034"/>
      <c r="N27" s="1034"/>
      <c r="O27" s="1034"/>
      <c r="P27" s="1034"/>
      <c r="Q27" s="1034"/>
      <c r="R27" s="1034"/>
      <c r="S27" s="1034"/>
      <c r="T27" s="1034"/>
      <c r="U27" s="1034"/>
      <c r="V27" s="1032"/>
      <c r="W27" s="1034"/>
      <c r="X27" s="1032"/>
      <c r="Y27" s="1034"/>
      <c r="Z27" s="1034"/>
      <c r="AA27" s="1034"/>
      <c r="AB27" s="1034"/>
      <c r="AC27" s="1032"/>
      <c r="AD27" s="1034"/>
      <c r="AE27" s="1034"/>
      <c r="AF27" s="1028">
        <v>10506.967199999999</v>
      </c>
      <c r="AG27" s="1034"/>
      <c r="AH27" s="1356">
        <v>10506.967199999999</v>
      </c>
      <c r="AI27" s="1354">
        <v>24</v>
      </c>
      <c r="AL27" s="290"/>
    </row>
    <row r="28" spans="1:41" ht="11.25" customHeight="1">
      <c r="A28" s="1463"/>
      <c r="B28" s="1450"/>
      <c r="C28" s="1428" t="s">
        <v>43</v>
      </c>
      <c r="D28" s="1428"/>
      <c r="E28" s="153">
        <v>25</v>
      </c>
      <c r="F28" s="1033"/>
      <c r="G28" s="1031"/>
      <c r="H28" s="1032"/>
      <c r="I28" s="1034"/>
      <c r="J28" s="1034"/>
      <c r="K28" s="1032"/>
      <c r="L28" s="1033"/>
      <c r="M28" s="1027">
        <v>1663.2370000000001</v>
      </c>
      <c r="N28" s="1027">
        <v>2906.241</v>
      </c>
      <c r="O28" s="1027">
        <v>5391.6670000000004</v>
      </c>
      <c r="P28" s="1027">
        <v>1132.8420000000001</v>
      </c>
      <c r="Q28" s="1027">
        <v>2090.5480000000002</v>
      </c>
      <c r="R28" s="1027">
        <v>143.50299999999999</v>
      </c>
      <c r="S28" s="1027">
        <v>322.56200000000001</v>
      </c>
      <c r="T28" s="1027">
        <v>746.58299999999997</v>
      </c>
      <c r="U28" s="1028">
        <v>870.48899999999992</v>
      </c>
      <c r="V28" s="1041">
        <v>622.35500000000002</v>
      </c>
      <c r="W28" s="1034"/>
      <c r="X28" s="1032"/>
      <c r="Y28" s="1034"/>
      <c r="Z28" s="1034"/>
      <c r="AA28" s="1034"/>
      <c r="AB28" s="1034"/>
      <c r="AC28" s="1039">
        <v>0</v>
      </c>
      <c r="AD28" s="1034"/>
      <c r="AE28" s="1034"/>
      <c r="AF28" s="1034"/>
      <c r="AG28" s="1034"/>
      <c r="AH28" s="911">
        <v>683512.12348452187</v>
      </c>
      <c r="AI28" s="1354">
        <v>25</v>
      </c>
      <c r="AL28" s="290"/>
      <c r="AO28" s="580"/>
    </row>
    <row r="29" spans="1:41" ht="11.25" customHeight="1">
      <c r="A29" s="1463"/>
      <c r="B29" s="1450"/>
      <c r="C29" s="1428" t="s">
        <v>42</v>
      </c>
      <c r="D29" s="1428"/>
      <c r="E29" s="153">
        <v>26</v>
      </c>
      <c r="F29" s="1136"/>
      <c r="G29" s="1031"/>
      <c r="H29" s="1137"/>
      <c r="I29" s="1034"/>
      <c r="J29" s="1034"/>
      <c r="K29" s="1032"/>
      <c r="L29" s="1033"/>
      <c r="M29" s="1034"/>
      <c r="N29" s="1034"/>
      <c r="O29" s="1034"/>
      <c r="P29" s="1034"/>
      <c r="Q29" s="1034"/>
      <c r="R29" s="1034"/>
      <c r="S29" s="1034"/>
      <c r="T29" s="1034"/>
      <c r="U29" s="1034"/>
      <c r="V29" s="1032"/>
      <c r="W29" s="1034"/>
      <c r="X29" s="1039">
        <v>0</v>
      </c>
      <c r="Y29" s="1034"/>
      <c r="Z29" s="1034"/>
      <c r="AA29" s="1034"/>
      <c r="AB29" s="1034"/>
      <c r="AC29" s="1032"/>
      <c r="AD29" s="1034"/>
      <c r="AE29" s="1028">
        <v>1344.5929238494214</v>
      </c>
      <c r="AF29" s="1034"/>
      <c r="AG29" s="1034"/>
      <c r="AH29" s="1374">
        <v>4840.5345258579173</v>
      </c>
      <c r="AI29" s="1354">
        <v>26</v>
      </c>
      <c r="AL29" s="290"/>
    </row>
    <row r="30" spans="1:41" ht="11.25" customHeight="1">
      <c r="A30" s="1463"/>
      <c r="B30" s="1451"/>
      <c r="C30" s="1467" t="s">
        <v>206</v>
      </c>
      <c r="D30" s="1467"/>
      <c r="E30" s="1357">
        <v>27</v>
      </c>
      <c r="F30" s="1379"/>
      <c r="G30" s="1380"/>
      <c r="H30" s="1381"/>
      <c r="I30" s="1382"/>
      <c r="J30" s="1363"/>
      <c r="K30" s="1362"/>
      <c r="L30" s="1380"/>
      <c r="M30" s="1361">
        <v>1663.2370000000001</v>
      </c>
      <c r="N30" s="1361">
        <v>2906.241</v>
      </c>
      <c r="O30" s="1358">
        <v>5391.6670000000004</v>
      </c>
      <c r="P30" s="1361">
        <v>1132.8420000000001</v>
      </c>
      <c r="Q30" s="1361">
        <v>2090.5480000000002</v>
      </c>
      <c r="R30" s="1361">
        <v>143.50299999999999</v>
      </c>
      <c r="S30" s="1361">
        <v>322.56200000000001</v>
      </c>
      <c r="T30" s="1361">
        <v>746.58299999999997</v>
      </c>
      <c r="U30" s="1358">
        <v>870.48899999999992</v>
      </c>
      <c r="V30" s="1364">
        <v>622.35500000000002</v>
      </c>
      <c r="W30" s="1363"/>
      <c r="X30" s="1360">
        <v>0</v>
      </c>
      <c r="Y30" s="1363"/>
      <c r="Z30" s="1363"/>
      <c r="AA30" s="1363"/>
      <c r="AB30" s="1363"/>
      <c r="AC30" s="1360">
        <v>0</v>
      </c>
      <c r="AD30" s="1363"/>
      <c r="AE30" s="1361">
        <v>68524.408402139132</v>
      </c>
      <c r="AF30" s="1361">
        <v>57590.719401599999</v>
      </c>
      <c r="AG30" s="1363"/>
      <c r="AH30" s="1353">
        <v>987790.71313382278</v>
      </c>
      <c r="AI30" s="1365">
        <v>27</v>
      </c>
      <c r="AJ30" s="288"/>
      <c r="AK30" s="288"/>
      <c r="AL30" s="290"/>
    </row>
    <row r="31" spans="1:41" ht="11.25" customHeight="1">
      <c r="A31" s="1463"/>
      <c r="B31" s="1430" t="s">
        <v>205</v>
      </c>
      <c r="C31" s="1428" t="s">
        <v>94</v>
      </c>
      <c r="D31" s="1428"/>
      <c r="E31" s="153">
        <v>28</v>
      </c>
      <c r="F31" s="1033"/>
      <c r="G31" s="1031"/>
      <c r="H31" s="1032"/>
      <c r="I31" s="1034"/>
      <c r="J31" s="1034"/>
      <c r="K31" s="1032"/>
      <c r="L31" s="1033"/>
      <c r="M31" s="1034"/>
      <c r="N31" s="1034"/>
      <c r="O31" s="1034"/>
      <c r="P31" s="1034"/>
      <c r="Q31" s="1034"/>
      <c r="R31" s="1034"/>
      <c r="S31" s="1034"/>
      <c r="T31" s="1034"/>
      <c r="U31" s="1034"/>
      <c r="V31" s="1032"/>
      <c r="W31" s="1034"/>
      <c r="X31" s="1032"/>
      <c r="Y31" s="1034"/>
      <c r="Z31" s="1034"/>
      <c r="AA31" s="1034"/>
      <c r="AB31" s="1034"/>
      <c r="AC31" s="1032"/>
      <c r="AD31" s="1034"/>
      <c r="AE31" s="1028">
        <v>1985.143</v>
      </c>
      <c r="AF31" s="1028">
        <v>0</v>
      </c>
      <c r="AG31" s="1034"/>
      <c r="AH31" s="1353">
        <v>7146.5147999999999</v>
      </c>
      <c r="AI31" s="1354">
        <v>28</v>
      </c>
      <c r="AL31" s="290"/>
    </row>
    <row r="32" spans="1:41" ht="11.25" customHeight="1">
      <c r="A32" s="1463"/>
      <c r="B32" s="1430"/>
      <c r="C32" s="1428" t="s">
        <v>44</v>
      </c>
      <c r="D32" s="1428"/>
      <c r="E32" s="155">
        <v>29</v>
      </c>
      <c r="F32" s="1355">
        <v>0</v>
      </c>
      <c r="G32" s="1028">
        <v>0</v>
      </c>
      <c r="H32" s="1041">
        <v>0</v>
      </c>
      <c r="I32" s="1355">
        <v>0</v>
      </c>
      <c r="J32" s="1028">
        <v>0</v>
      </c>
      <c r="K32" s="1041">
        <v>0</v>
      </c>
      <c r="L32" s="1033"/>
      <c r="M32" s="1034"/>
      <c r="N32" s="1034"/>
      <c r="O32" s="1028">
        <v>0</v>
      </c>
      <c r="P32" s="1034"/>
      <c r="Q32" s="1028">
        <v>0</v>
      </c>
      <c r="R32" s="1028">
        <v>0</v>
      </c>
      <c r="S32" s="1027">
        <v>0</v>
      </c>
      <c r="T32" s="1027">
        <v>0</v>
      </c>
      <c r="U32" s="1027">
        <v>0</v>
      </c>
      <c r="V32" s="1039">
        <v>0</v>
      </c>
      <c r="W32" s="1034"/>
      <c r="X32" s="1402" t="s">
        <v>29</v>
      </c>
      <c r="Y32" s="1034"/>
      <c r="Z32" s="1027">
        <v>0</v>
      </c>
      <c r="AA32" s="1027">
        <v>0</v>
      </c>
      <c r="AB32" s="1027">
        <v>0</v>
      </c>
      <c r="AC32" s="1039">
        <v>0</v>
      </c>
      <c r="AD32" s="1034"/>
      <c r="AE32" s="1404" t="s">
        <v>29</v>
      </c>
      <c r="AF32" s="1028">
        <v>0</v>
      </c>
      <c r="AG32" s="1404" t="s">
        <v>29</v>
      </c>
      <c r="AH32" s="911">
        <v>28.150392</v>
      </c>
      <c r="AI32" s="1354">
        <v>29</v>
      </c>
      <c r="AL32" s="290"/>
    </row>
    <row r="33" spans="1:38" ht="11.25" customHeight="1">
      <c r="A33" s="1463"/>
      <c r="B33" s="1430"/>
      <c r="C33" s="1428" t="s">
        <v>43</v>
      </c>
      <c r="D33" s="1428"/>
      <c r="E33" s="155">
        <v>30</v>
      </c>
      <c r="F33" s="1355">
        <v>0</v>
      </c>
      <c r="G33" s="1028">
        <v>0</v>
      </c>
      <c r="H33" s="1041">
        <v>0</v>
      </c>
      <c r="I33" s="1355">
        <v>0</v>
      </c>
      <c r="J33" s="1028">
        <v>0</v>
      </c>
      <c r="K33" s="1041">
        <v>0</v>
      </c>
      <c r="L33" s="1033"/>
      <c r="M33" s="1028">
        <v>0</v>
      </c>
      <c r="N33" s="1034"/>
      <c r="O33" s="1404" t="s">
        <v>29</v>
      </c>
      <c r="P33" s="1034"/>
      <c r="Q33" s="1404" t="s">
        <v>29</v>
      </c>
      <c r="R33" s="1028">
        <v>12.962999999999999</v>
      </c>
      <c r="S33" s="1404" t="s">
        <v>29</v>
      </c>
      <c r="T33" s="1404" t="s">
        <v>29</v>
      </c>
      <c r="U33" s="1404" t="s">
        <v>29</v>
      </c>
      <c r="V33" s="1041">
        <v>543.45900000000006</v>
      </c>
      <c r="W33" s="1034"/>
      <c r="X33" s="1402" t="s">
        <v>29</v>
      </c>
      <c r="Y33" s="1034"/>
      <c r="Z33" s="1027">
        <v>0</v>
      </c>
      <c r="AA33" s="1027">
        <v>0</v>
      </c>
      <c r="AB33" s="1027">
        <v>0</v>
      </c>
      <c r="AC33" s="1039">
        <v>0.22010520184590723</v>
      </c>
      <c r="AD33" s="1034"/>
      <c r="AE33" s="1404" t="s">
        <v>29</v>
      </c>
      <c r="AF33" s="1028">
        <v>0</v>
      </c>
      <c r="AG33" s="1404" t="s">
        <v>29</v>
      </c>
      <c r="AH33" s="911">
        <v>45741.999648398509</v>
      </c>
      <c r="AI33" s="1354">
        <v>30</v>
      </c>
      <c r="AL33" s="290"/>
    </row>
    <row r="34" spans="1:38" ht="11.25" customHeight="1">
      <c r="A34" s="1463"/>
      <c r="B34" s="1430"/>
      <c r="C34" s="1428" t="s">
        <v>42</v>
      </c>
      <c r="D34" s="1428"/>
      <c r="E34" s="153">
        <v>31</v>
      </c>
      <c r="F34" s="1033"/>
      <c r="G34" s="1031"/>
      <c r="H34" s="1032"/>
      <c r="I34" s="1034"/>
      <c r="J34" s="1034"/>
      <c r="K34" s="1032"/>
      <c r="L34" s="1033"/>
      <c r="M34" s="1034"/>
      <c r="N34" s="1034"/>
      <c r="O34" s="1034"/>
      <c r="P34" s="1034"/>
      <c r="Q34" s="1034"/>
      <c r="R34" s="1034"/>
      <c r="S34" s="1034"/>
      <c r="T34" s="1034"/>
      <c r="U34" s="1034"/>
      <c r="V34" s="1032"/>
      <c r="W34" s="1034"/>
      <c r="X34" s="1041">
        <v>1059.8800758935438</v>
      </c>
      <c r="Y34" s="1034"/>
      <c r="Z34" s="1027">
        <v>0</v>
      </c>
      <c r="AA34" s="1034"/>
      <c r="AB34" s="1034"/>
      <c r="AC34" s="1032"/>
      <c r="AD34" s="1034"/>
      <c r="AE34" s="1028">
        <v>251.139883</v>
      </c>
      <c r="AF34" s="1028">
        <v>1595.3330016</v>
      </c>
      <c r="AG34" s="1034"/>
      <c r="AH34" s="1356">
        <v>6315.0048536167578</v>
      </c>
      <c r="AI34" s="152">
        <v>31</v>
      </c>
      <c r="AL34" s="290"/>
    </row>
    <row r="35" spans="1:38" ht="11.25" customHeight="1">
      <c r="A35" s="1464"/>
      <c r="B35" s="1430"/>
      <c r="C35" s="1467" t="s">
        <v>204</v>
      </c>
      <c r="D35" s="1467"/>
      <c r="E35" s="1357">
        <v>32</v>
      </c>
      <c r="F35" s="1376">
        <v>0</v>
      </c>
      <c r="G35" s="1358">
        <v>0</v>
      </c>
      <c r="H35" s="1364">
        <v>0</v>
      </c>
      <c r="I35" s="1376">
        <v>0</v>
      </c>
      <c r="J35" s="1358">
        <v>0</v>
      </c>
      <c r="K35" s="1364">
        <v>0</v>
      </c>
      <c r="L35" s="1380"/>
      <c r="M35" s="1358">
        <v>0</v>
      </c>
      <c r="N35" s="1363"/>
      <c r="O35" s="1368" t="s">
        <v>29</v>
      </c>
      <c r="P35" s="1363"/>
      <c r="Q35" s="1368" t="s">
        <v>29</v>
      </c>
      <c r="R35" s="1358">
        <v>12.962999999999999</v>
      </c>
      <c r="S35" s="1368" t="s">
        <v>29</v>
      </c>
      <c r="T35" s="1368" t="s">
        <v>29</v>
      </c>
      <c r="U35" s="1368" t="s">
        <v>29</v>
      </c>
      <c r="V35" s="1364">
        <v>543.45900000000006</v>
      </c>
      <c r="W35" s="1363"/>
      <c r="X35" s="1364">
        <v>2634.0086870046548</v>
      </c>
      <c r="Y35" s="1363"/>
      <c r="Z35" s="1361">
        <v>0</v>
      </c>
      <c r="AA35" s="1361">
        <v>0</v>
      </c>
      <c r="AB35" s="1361">
        <v>0</v>
      </c>
      <c r="AC35" s="1360">
        <v>0.22010520184590723</v>
      </c>
      <c r="AD35" s="1363"/>
      <c r="AE35" s="1358">
        <v>3129.322373</v>
      </c>
      <c r="AF35" s="1358">
        <v>1595.3330016</v>
      </c>
      <c r="AG35" s="1368" t="s">
        <v>29</v>
      </c>
      <c r="AH35" s="1353">
        <v>59231.669694015261</v>
      </c>
      <c r="AI35" s="1365">
        <v>32</v>
      </c>
      <c r="AJ35" s="288"/>
      <c r="AK35" s="288"/>
      <c r="AL35" s="290"/>
    </row>
    <row r="36" spans="1:38" ht="11.25" customHeight="1">
      <c r="A36" s="1383"/>
      <c r="B36" s="1465"/>
      <c r="C36" s="1480" t="s">
        <v>93</v>
      </c>
      <c r="D36" s="1480"/>
      <c r="E36" s="1384">
        <v>33</v>
      </c>
      <c r="F36" s="1385"/>
      <c r="G36" s="1385"/>
      <c r="H36" s="1351"/>
      <c r="I36" s="1386"/>
      <c r="J36" s="1034"/>
      <c r="K36" s="1032"/>
      <c r="L36" s="1380"/>
      <c r="M36" s="1363"/>
      <c r="N36" s="1386"/>
      <c r="O36" s="1386"/>
      <c r="P36" s="1386"/>
      <c r="Q36" s="1386"/>
      <c r="R36" s="1386"/>
      <c r="S36" s="1386"/>
      <c r="T36" s="1386"/>
      <c r="U36" s="1386"/>
      <c r="V36" s="1405" t="s">
        <v>29</v>
      </c>
      <c r="W36" s="1386"/>
      <c r="X36" s="1405" t="s">
        <v>29</v>
      </c>
      <c r="Y36" s="1386"/>
      <c r="Z36" s="1361">
        <v>144.76400000000001</v>
      </c>
      <c r="AA36" s="1386"/>
      <c r="AB36" s="1386"/>
      <c r="AC36" s="1351"/>
      <c r="AD36" s="1386"/>
      <c r="AE36" s="1387">
        <v>3096.4903382289986</v>
      </c>
      <c r="AF36" s="1387">
        <v>6450.8436000000002</v>
      </c>
      <c r="AG36" s="1363"/>
      <c r="AH36" s="1353">
        <v>17887.954647947427</v>
      </c>
      <c r="AI36" s="1365">
        <v>33</v>
      </c>
      <c r="AL36" s="290"/>
    </row>
    <row r="37" spans="1:38" ht="11.25" customHeight="1">
      <c r="A37" s="1383"/>
      <c r="B37" s="1430"/>
      <c r="C37" s="1467" t="s">
        <v>85</v>
      </c>
      <c r="D37" s="1467"/>
      <c r="E37" s="1357">
        <v>34</v>
      </c>
      <c r="F37" s="1376">
        <v>183.79899999999998</v>
      </c>
      <c r="G37" s="1358">
        <v>0</v>
      </c>
      <c r="H37" s="1364">
        <v>103.084</v>
      </c>
      <c r="I37" s="1361">
        <v>5.8626000000000005</v>
      </c>
      <c r="J37" s="1358">
        <v>452.08441899999991</v>
      </c>
      <c r="K37" s="1360">
        <v>0</v>
      </c>
      <c r="L37" s="1380"/>
      <c r="M37" s="1361">
        <v>712.08257247304459</v>
      </c>
      <c r="N37" s="1361">
        <v>2692.3026589954889</v>
      </c>
      <c r="O37" s="1368" t="s">
        <v>29</v>
      </c>
      <c r="P37" s="1361">
        <v>1219.4719660315507</v>
      </c>
      <c r="Q37" s="1368" t="s">
        <v>29</v>
      </c>
      <c r="R37" s="1358">
        <v>15.787400000000002</v>
      </c>
      <c r="S37" s="1368" t="s">
        <v>29</v>
      </c>
      <c r="T37" s="1368" t="s">
        <v>29</v>
      </c>
      <c r="U37" s="1368" t="s">
        <v>29</v>
      </c>
      <c r="V37" s="1369" t="s">
        <v>29</v>
      </c>
      <c r="W37" s="1363"/>
      <c r="X37" s="1369" t="s">
        <v>29</v>
      </c>
      <c r="Y37" s="1386"/>
      <c r="Z37" s="1358">
        <v>611.34739138248597</v>
      </c>
      <c r="AA37" s="1388">
        <v>132488.8807964841</v>
      </c>
      <c r="AB37" s="1358">
        <v>5906.6734999999999</v>
      </c>
      <c r="AC37" s="1364">
        <v>50919.290189223146</v>
      </c>
      <c r="AD37" s="1363"/>
      <c r="AE37" s="1358">
        <v>77321.772931000014</v>
      </c>
      <c r="AF37" s="1358">
        <v>48672.4208</v>
      </c>
      <c r="AG37" s="1368" t="s">
        <v>29</v>
      </c>
      <c r="AH37" s="1378">
        <v>1446603.1170512452</v>
      </c>
      <c r="AI37" s="1365">
        <v>34</v>
      </c>
      <c r="AJ37" s="288"/>
      <c r="AK37" s="288"/>
      <c r="AL37" s="290"/>
    </row>
    <row r="38" spans="1:38" ht="11.25" customHeight="1">
      <c r="A38" s="1383"/>
      <c r="B38" s="1430"/>
      <c r="C38" s="1467" t="s">
        <v>32</v>
      </c>
      <c r="D38" s="1467"/>
      <c r="E38" s="1357">
        <v>35</v>
      </c>
      <c r="F38" s="1376">
        <v>0</v>
      </c>
      <c r="G38" s="1358">
        <v>0</v>
      </c>
      <c r="H38" s="1364">
        <v>41.381999999999998</v>
      </c>
      <c r="I38" s="1376">
        <v>0</v>
      </c>
      <c r="J38" s="1358">
        <v>105.44633999999998</v>
      </c>
      <c r="K38" s="1364">
        <v>0</v>
      </c>
      <c r="L38" s="1380"/>
      <c r="M38" s="1361">
        <v>712.08257247304459</v>
      </c>
      <c r="N38" s="1075"/>
      <c r="O38" s="1406" t="s">
        <v>29</v>
      </c>
      <c r="P38" s="1389"/>
      <c r="Q38" s="1368" t="s">
        <v>29</v>
      </c>
      <c r="R38" s="1390">
        <v>0</v>
      </c>
      <c r="S38" s="1368" t="s">
        <v>29</v>
      </c>
      <c r="T38" s="1368" t="s">
        <v>29</v>
      </c>
      <c r="U38" s="1368" t="s">
        <v>29</v>
      </c>
      <c r="V38" s="1369" t="s">
        <v>29</v>
      </c>
      <c r="W38" s="1363"/>
      <c r="X38" s="1369" t="s">
        <v>29</v>
      </c>
      <c r="Y38" s="1382"/>
      <c r="Z38" s="1358">
        <v>0</v>
      </c>
      <c r="AA38" s="1363"/>
      <c r="AB38" s="1358">
        <v>41.683</v>
      </c>
      <c r="AC38" s="1364">
        <v>0</v>
      </c>
      <c r="AD38" s="1363"/>
      <c r="AE38" s="1363"/>
      <c r="AF38" s="1363"/>
      <c r="AG38" s="1368" t="s">
        <v>29</v>
      </c>
      <c r="AH38" s="1353">
        <v>65282.228239709992</v>
      </c>
      <c r="AI38" s="1365">
        <v>35</v>
      </c>
      <c r="AJ38" s="288"/>
      <c r="AK38" s="288"/>
      <c r="AL38" s="290"/>
    </row>
    <row r="39" spans="1:38" ht="11.25" customHeight="1">
      <c r="A39" s="1391"/>
      <c r="B39" s="1466"/>
      <c r="C39" s="1467" t="s">
        <v>56</v>
      </c>
      <c r="D39" s="1467"/>
      <c r="E39" s="1357">
        <v>36</v>
      </c>
      <c r="F39" s="1392"/>
      <c r="G39" s="1380"/>
      <c r="H39" s="1393"/>
      <c r="I39" s="1363"/>
      <c r="J39" s="1034"/>
      <c r="K39" s="1032"/>
      <c r="L39" s="1033"/>
      <c r="M39" s="1363"/>
      <c r="N39" s="1386"/>
      <c r="O39" s="1386"/>
      <c r="P39" s="1363"/>
      <c r="Q39" s="1363"/>
      <c r="R39" s="1363"/>
      <c r="S39" s="1363"/>
      <c r="T39" s="1363"/>
      <c r="U39" s="1363"/>
      <c r="V39" s="1364">
        <v>0</v>
      </c>
      <c r="W39" s="1363"/>
      <c r="X39" s="1362"/>
      <c r="Y39" s="1081"/>
      <c r="Z39" s="1081"/>
      <c r="AA39" s="1081"/>
      <c r="AB39" s="1363"/>
      <c r="AC39" s="1362"/>
      <c r="AD39" s="1363"/>
      <c r="AE39" s="1363"/>
      <c r="AF39" s="1358">
        <v>7908.1985099078884</v>
      </c>
      <c r="AG39" s="1363"/>
      <c r="AH39" s="1353">
        <v>7908.1985099078884</v>
      </c>
      <c r="AI39" s="1365">
        <v>36</v>
      </c>
      <c r="AJ39" s="288"/>
      <c r="AK39" s="288"/>
      <c r="AL39" s="290"/>
    </row>
    <row r="40" spans="1:38" ht="11.25" customHeight="1">
      <c r="A40" s="1462" t="s">
        <v>33</v>
      </c>
      <c r="B40" s="1337"/>
      <c r="C40" s="1478" t="s">
        <v>33</v>
      </c>
      <c r="D40" s="1478"/>
      <c r="E40" s="1357">
        <v>37</v>
      </c>
      <c r="F40" s="1394">
        <v>183.79899999999998</v>
      </c>
      <c r="G40" s="1368">
        <v>0</v>
      </c>
      <c r="H40" s="1369">
        <v>61.701999999999998</v>
      </c>
      <c r="I40" s="1370">
        <v>5.8626000000000005</v>
      </c>
      <c r="J40" s="1368">
        <v>346.63807899999995</v>
      </c>
      <c r="K40" s="1369">
        <v>0</v>
      </c>
      <c r="L40" s="1395"/>
      <c r="M40" s="1372"/>
      <c r="N40" s="1370">
        <v>2692.3026589954889</v>
      </c>
      <c r="O40" s="1368">
        <v>5704.150518393968</v>
      </c>
      <c r="P40" s="1370">
        <v>1219.4719660315507</v>
      </c>
      <c r="Q40" s="1368">
        <v>2833.0823999999998</v>
      </c>
      <c r="R40" s="1368">
        <v>15.787400000000002</v>
      </c>
      <c r="S40" s="1368">
        <v>24.669</v>
      </c>
      <c r="T40" s="1368">
        <v>75.603595778808639</v>
      </c>
      <c r="U40" s="1368">
        <v>231.55361394325396</v>
      </c>
      <c r="V40" s="1371">
        <v>1.93</v>
      </c>
      <c r="W40" s="1372"/>
      <c r="X40" s="1371">
        <v>76945.085500230751</v>
      </c>
      <c r="Y40" s="1372"/>
      <c r="Z40" s="1361">
        <v>611.34739138248597</v>
      </c>
      <c r="AA40" s="1368">
        <v>132488.8807964841</v>
      </c>
      <c r="AB40" s="1368">
        <v>5864.9904999999999</v>
      </c>
      <c r="AC40" s="1369">
        <v>50919.290189223146</v>
      </c>
      <c r="AD40" s="1396"/>
      <c r="AE40" s="1368">
        <v>77321.772931000014</v>
      </c>
      <c r="AF40" s="1370">
        <v>56580.619309907888</v>
      </c>
      <c r="AG40" s="1368">
        <v>22406.644699999997</v>
      </c>
      <c r="AH40" s="1373">
        <v>1389229.0873214428</v>
      </c>
      <c r="AI40" s="1365">
        <v>37</v>
      </c>
      <c r="AJ40" s="288"/>
      <c r="AK40" s="288"/>
      <c r="AL40" s="290"/>
    </row>
    <row r="41" spans="1:38" ht="11.25" customHeight="1">
      <c r="A41" s="1463"/>
      <c r="B41" s="1337"/>
      <c r="C41" s="1428" t="s">
        <v>107</v>
      </c>
      <c r="D41" s="1428"/>
      <c r="E41" s="153">
        <v>38</v>
      </c>
      <c r="F41" s="1401" t="s">
        <v>29</v>
      </c>
      <c r="G41" s="1028">
        <v>0</v>
      </c>
      <c r="H41" s="1402" t="s">
        <v>29</v>
      </c>
      <c r="I41" s="1375">
        <v>0</v>
      </c>
      <c r="J41" s="1028">
        <v>0</v>
      </c>
      <c r="K41" s="1041">
        <v>0</v>
      </c>
      <c r="L41" s="1033"/>
      <c r="M41" s="1034"/>
      <c r="N41" s="1034"/>
      <c r="O41" s="1404" t="s">
        <v>29</v>
      </c>
      <c r="P41" s="1034"/>
      <c r="Q41" s="1028">
        <v>60.177</v>
      </c>
      <c r="R41" s="1404" t="s">
        <v>29</v>
      </c>
      <c r="S41" s="1028">
        <v>0</v>
      </c>
      <c r="T41" s="1028">
        <v>0</v>
      </c>
      <c r="U41" s="1028">
        <v>2.677</v>
      </c>
      <c r="V41" s="1039">
        <v>0</v>
      </c>
      <c r="W41" s="1034"/>
      <c r="X41" s="1039">
        <v>5230.4752777777785</v>
      </c>
      <c r="Y41" s="1034"/>
      <c r="Z41" s="1028">
        <v>213.50299999999999</v>
      </c>
      <c r="AA41" s="1028">
        <v>773.48799999999994</v>
      </c>
      <c r="AB41" s="1028">
        <v>0</v>
      </c>
      <c r="AC41" s="1041">
        <v>0.45243469634187417</v>
      </c>
      <c r="AD41" s="1034"/>
      <c r="AE41" s="1028">
        <v>2912.0809199999999</v>
      </c>
      <c r="AF41" s="1028">
        <v>1384.1790000000001</v>
      </c>
      <c r="AG41" s="1028">
        <v>0</v>
      </c>
      <c r="AH41" s="1353">
        <v>35344.173453728145</v>
      </c>
      <c r="AI41" s="1354">
        <v>38</v>
      </c>
      <c r="AL41" s="290"/>
    </row>
    <row r="42" spans="1:38" ht="11.25" customHeight="1">
      <c r="A42" s="1463"/>
      <c r="B42" s="1337"/>
      <c r="C42" s="1428" t="s">
        <v>105</v>
      </c>
      <c r="D42" s="1428"/>
      <c r="E42" s="155">
        <v>39</v>
      </c>
      <c r="F42" s="1401" t="s">
        <v>29</v>
      </c>
      <c r="G42" s="1028">
        <v>0</v>
      </c>
      <c r="H42" s="1041">
        <v>0</v>
      </c>
      <c r="I42" s="1375">
        <v>0</v>
      </c>
      <c r="J42" s="1028">
        <v>0</v>
      </c>
      <c r="K42" s="1041">
        <v>0</v>
      </c>
      <c r="L42" s="1033"/>
      <c r="M42" s="1034"/>
      <c r="N42" s="1034"/>
      <c r="O42" s="1404" t="s">
        <v>29</v>
      </c>
      <c r="P42" s="1034"/>
      <c r="Q42" s="1028">
        <v>3.569</v>
      </c>
      <c r="R42" s="1404" t="s">
        <v>29</v>
      </c>
      <c r="S42" s="1028">
        <v>0</v>
      </c>
      <c r="T42" s="1028">
        <v>0</v>
      </c>
      <c r="U42" s="1028">
        <v>7.9000000000000001E-2</v>
      </c>
      <c r="V42" s="1039">
        <v>0</v>
      </c>
      <c r="W42" s="1034"/>
      <c r="X42" s="1039">
        <v>472.98305555555555</v>
      </c>
      <c r="Y42" s="1034"/>
      <c r="Z42" s="1404" t="s">
        <v>29</v>
      </c>
      <c r="AA42" s="1028">
        <v>10.011000000000001</v>
      </c>
      <c r="AB42" s="1028">
        <v>0</v>
      </c>
      <c r="AC42" s="1402" t="s">
        <v>29</v>
      </c>
      <c r="AD42" s="1034"/>
      <c r="AE42" s="1028">
        <v>415.58208000000002</v>
      </c>
      <c r="AF42" s="1028">
        <v>53.529000000000003</v>
      </c>
      <c r="AG42" s="1028">
        <v>0</v>
      </c>
      <c r="AH42" s="911">
        <v>3611.9930509610781</v>
      </c>
      <c r="AI42" s="1354">
        <v>39</v>
      </c>
      <c r="AL42" s="290"/>
    </row>
    <row r="43" spans="1:38" ht="11.25" customHeight="1">
      <c r="A43" s="1463"/>
      <c r="B43" s="1337"/>
      <c r="C43" s="1428" t="s">
        <v>104</v>
      </c>
      <c r="D43" s="1428"/>
      <c r="E43" s="155">
        <v>40</v>
      </c>
      <c r="F43" s="1401" t="s">
        <v>29</v>
      </c>
      <c r="G43" s="1028">
        <v>0</v>
      </c>
      <c r="H43" s="1041">
        <v>0</v>
      </c>
      <c r="I43" s="1355">
        <v>0</v>
      </c>
      <c r="J43" s="1404" t="s">
        <v>29</v>
      </c>
      <c r="K43" s="1041">
        <v>0</v>
      </c>
      <c r="L43" s="1033"/>
      <c r="M43" s="1034"/>
      <c r="N43" s="1034"/>
      <c r="O43" s="1404" t="s">
        <v>29</v>
      </c>
      <c r="P43" s="1034"/>
      <c r="Q43" s="1028">
        <v>7.8719999999999999</v>
      </c>
      <c r="R43" s="1404" t="s">
        <v>29</v>
      </c>
      <c r="S43" s="1028">
        <v>0</v>
      </c>
      <c r="T43" s="1404" t="s">
        <v>29</v>
      </c>
      <c r="U43" s="1028">
        <v>0.27499999999999997</v>
      </c>
      <c r="V43" s="1039">
        <v>0</v>
      </c>
      <c r="W43" s="1034"/>
      <c r="X43" s="1041">
        <v>3158.4175</v>
      </c>
      <c r="Y43" s="1034"/>
      <c r="Z43" s="1404" t="s">
        <v>29</v>
      </c>
      <c r="AA43" s="1404" t="s">
        <v>29</v>
      </c>
      <c r="AB43" s="1404" t="s">
        <v>29</v>
      </c>
      <c r="AC43" s="1041">
        <v>0.17700000000000002</v>
      </c>
      <c r="AD43" s="1034"/>
      <c r="AE43" s="1028">
        <v>4191.4820600000003</v>
      </c>
      <c r="AF43" s="1028">
        <v>4408.268</v>
      </c>
      <c r="AG43" s="1404" t="s">
        <v>29</v>
      </c>
      <c r="AH43" s="1356">
        <v>37884.238415999993</v>
      </c>
      <c r="AI43" s="1354">
        <v>40</v>
      </c>
      <c r="AL43" s="290"/>
    </row>
    <row r="44" spans="1:38" ht="11.25" customHeight="1">
      <c r="A44" s="1463"/>
      <c r="B44" s="1337"/>
      <c r="C44" s="1428" t="s">
        <v>102</v>
      </c>
      <c r="D44" s="1428"/>
      <c r="E44" s="155">
        <v>41</v>
      </c>
      <c r="F44" s="1401" t="s">
        <v>29</v>
      </c>
      <c r="G44" s="1028">
        <v>0</v>
      </c>
      <c r="H44" s="1402" t="s">
        <v>29</v>
      </c>
      <c r="I44" s="1355">
        <v>0</v>
      </c>
      <c r="J44" s="1028">
        <v>0</v>
      </c>
      <c r="K44" s="1041">
        <v>0</v>
      </c>
      <c r="L44" s="1033"/>
      <c r="M44" s="1034"/>
      <c r="N44" s="1034"/>
      <c r="O44" s="1404" t="s">
        <v>29</v>
      </c>
      <c r="P44" s="1034"/>
      <c r="Q44" s="1028">
        <v>9.4819999999999993</v>
      </c>
      <c r="R44" s="1028">
        <v>0</v>
      </c>
      <c r="S44" s="1404" t="s">
        <v>29</v>
      </c>
      <c r="T44" s="1404" t="s">
        <v>29</v>
      </c>
      <c r="U44" s="1028">
        <v>0.46</v>
      </c>
      <c r="V44" s="1402" t="s">
        <v>29</v>
      </c>
      <c r="W44" s="1034"/>
      <c r="X44" s="1041">
        <v>4316.4266666666663</v>
      </c>
      <c r="Y44" s="1034"/>
      <c r="Z44" s="1404" t="s">
        <v>29</v>
      </c>
      <c r="AA44" s="1028">
        <v>16.849999999999998</v>
      </c>
      <c r="AB44" s="1028">
        <v>0</v>
      </c>
      <c r="AC44" s="1402" t="s">
        <v>29</v>
      </c>
      <c r="AD44" s="1034"/>
      <c r="AE44" s="1028">
        <v>6983.0783599999986</v>
      </c>
      <c r="AF44" s="1028">
        <v>4779.8389999999999</v>
      </c>
      <c r="AG44" s="1028">
        <v>12158.7132</v>
      </c>
      <c r="AH44" s="911">
        <v>59051.205721184429</v>
      </c>
      <c r="AI44" s="1354">
        <v>41</v>
      </c>
      <c r="AL44" s="290"/>
    </row>
    <row r="45" spans="1:38" ht="11.25" customHeight="1">
      <c r="A45" s="1463"/>
      <c r="B45" s="1337"/>
      <c r="C45" s="1428" t="s">
        <v>203</v>
      </c>
      <c r="D45" s="1428"/>
      <c r="E45" s="155">
        <v>42</v>
      </c>
      <c r="F45" s="1355">
        <v>0</v>
      </c>
      <c r="G45" s="1028">
        <v>0</v>
      </c>
      <c r="H45" s="1041">
        <v>0</v>
      </c>
      <c r="I45" s="1355">
        <v>0</v>
      </c>
      <c r="J45" s="1028">
        <v>0</v>
      </c>
      <c r="K45" s="1041">
        <v>0</v>
      </c>
      <c r="L45" s="1060">
        <v>0</v>
      </c>
      <c r="M45" s="1028">
        <v>0</v>
      </c>
      <c r="N45" s="1028">
        <v>0</v>
      </c>
      <c r="O45" s="1404" t="s">
        <v>29</v>
      </c>
      <c r="P45" s="1034"/>
      <c r="Q45" s="1028">
        <v>6.6070000000000002</v>
      </c>
      <c r="R45" s="1404" t="s">
        <v>29</v>
      </c>
      <c r="S45" s="1028">
        <v>0</v>
      </c>
      <c r="T45" s="1404" t="s">
        <v>29</v>
      </c>
      <c r="U45" s="1028">
        <v>0.78500000000000003</v>
      </c>
      <c r="V45" s="1402" t="s">
        <v>29</v>
      </c>
      <c r="W45" s="1034"/>
      <c r="X45" s="1041">
        <v>981.19638888888881</v>
      </c>
      <c r="Y45" s="1028">
        <v>0</v>
      </c>
      <c r="Z45" s="1404" t="s">
        <v>29</v>
      </c>
      <c r="AA45" s="1028">
        <v>35.584000000000003</v>
      </c>
      <c r="AB45" s="1028">
        <v>0</v>
      </c>
      <c r="AC45" s="1402" t="s">
        <v>29</v>
      </c>
      <c r="AD45" s="1034"/>
      <c r="AE45" s="1028">
        <v>2210.26721</v>
      </c>
      <c r="AF45" s="1404" t="s">
        <v>29</v>
      </c>
      <c r="AG45" s="1404" t="s">
        <v>29</v>
      </c>
      <c r="AH45" s="1356">
        <v>12105.801518961076</v>
      </c>
      <c r="AI45" s="1354">
        <v>42</v>
      </c>
      <c r="AL45" s="290"/>
    </row>
    <row r="46" spans="1:38" ht="11.25" customHeight="1">
      <c r="A46" s="1463"/>
      <c r="B46" s="1337"/>
      <c r="C46" s="1428" t="s">
        <v>100</v>
      </c>
      <c r="D46" s="1428"/>
      <c r="E46" s="155">
        <v>43</v>
      </c>
      <c r="F46" s="1401" t="s">
        <v>29</v>
      </c>
      <c r="G46" s="1028">
        <v>0</v>
      </c>
      <c r="H46" s="1402" t="s">
        <v>29</v>
      </c>
      <c r="I46" s="1355">
        <v>0</v>
      </c>
      <c r="J46" s="1028">
        <v>189.73865999999998</v>
      </c>
      <c r="K46" s="1041">
        <v>0</v>
      </c>
      <c r="L46" s="1033"/>
      <c r="M46" s="1034"/>
      <c r="N46" s="1034"/>
      <c r="O46" s="1028">
        <v>0.65521657259157551</v>
      </c>
      <c r="P46" s="1034"/>
      <c r="Q46" s="1028">
        <v>32.143999999999998</v>
      </c>
      <c r="R46" s="1404" t="s">
        <v>29</v>
      </c>
      <c r="S46" s="1404" t="s">
        <v>29</v>
      </c>
      <c r="T46" s="1404" t="s">
        <v>29</v>
      </c>
      <c r="U46" s="1028">
        <v>7.32</v>
      </c>
      <c r="V46" s="1039">
        <v>0</v>
      </c>
      <c r="W46" s="1034"/>
      <c r="X46" s="1041">
        <v>7066.9933333333329</v>
      </c>
      <c r="Y46" s="1034"/>
      <c r="Z46" s="1404" t="s">
        <v>29</v>
      </c>
      <c r="AA46" s="1028">
        <v>1138.5440000000001</v>
      </c>
      <c r="AB46" s="1404" t="s">
        <v>29</v>
      </c>
      <c r="AC46" s="1041">
        <v>43.236165156852543</v>
      </c>
      <c r="AD46" s="1034"/>
      <c r="AE46" s="1028">
        <v>2658.7895200000003</v>
      </c>
      <c r="AF46" s="1028">
        <v>63.375</v>
      </c>
      <c r="AG46" s="1028">
        <v>8562.2180000000008</v>
      </c>
      <c r="AH46" s="911">
        <v>59878.188405118817</v>
      </c>
      <c r="AI46" s="1354">
        <v>43</v>
      </c>
      <c r="AL46" s="290"/>
    </row>
    <row r="47" spans="1:38" ht="11.25" customHeight="1">
      <c r="A47" s="1463"/>
      <c r="B47" s="1337"/>
      <c r="C47" s="1428" t="s">
        <v>99</v>
      </c>
      <c r="D47" s="1428"/>
      <c r="E47" s="155">
        <v>44</v>
      </c>
      <c r="F47" s="1355">
        <v>0</v>
      </c>
      <c r="G47" s="1028">
        <v>0</v>
      </c>
      <c r="H47" s="1041">
        <v>27.303999999999998</v>
      </c>
      <c r="I47" s="1355">
        <v>0</v>
      </c>
      <c r="J47" s="1028">
        <v>0</v>
      </c>
      <c r="K47" s="1041">
        <v>0</v>
      </c>
      <c r="L47" s="1033"/>
      <c r="M47" s="1034"/>
      <c r="N47" s="1034"/>
      <c r="O47" s="1404" t="s">
        <v>29</v>
      </c>
      <c r="P47" s="1034"/>
      <c r="Q47" s="1028">
        <v>3.5920000000000001</v>
      </c>
      <c r="R47" s="1028">
        <v>0</v>
      </c>
      <c r="S47" s="1028">
        <v>0</v>
      </c>
      <c r="T47" s="1404" t="s">
        <v>29</v>
      </c>
      <c r="U47" s="1028">
        <v>1.002</v>
      </c>
      <c r="V47" s="1039">
        <v>0</v>
      </c>
      <c r="W47" s="1034"/>
      <c r="X47" s="1041">
        <v>1437.3341666666665</v>
      </c>
      <c r="Y47" s="1034"/>
      <c r="Z47" s="1028">
        <v>0</v>
      </c>
      <c r="AA47" s="1404" t="s">
        <v>29</v>
      </c>
      <c r="AB47" s="1028">
        <v>0</v>
      </c>
      <c r="AC47" s="1402" t="s">
        <v>29</v>
      </c>
      <c r="AD47" s="1034"/>
      <c r="AE47" s="1028">
        <v>2089.2516999999998</v>
      </c>
      <c r="AF47" s="1404" t="s">
        <v>29</v>
      </c>
      <c r="AG47" s="1404" t="s">
        <v>29</v>
      </c>
      <c r="AH47" s="1356">
        <v>13734.432245922157</v>
      </c>
      <c r="AI47" s="1354">
        <v>44</v>
      </c>
      <c r="AL47" s="290"/>
    </row>
    <row r="48" spans="1:38" ht="11.25" customHeight="1">
      <c r="A48" s="1463"/>
      <c r="B48" s="1337"/>
      <c r="C48" s="1428" t="s">
        <v>98</v>
      </c>
      <c r="D48" s="1428"/>
      <c r="E48" s="155">
        <v>45</v>
      </c>
      <c r="F48" s="1355">
        <v>0</v>
      </c>
      <c r="G48" s="1028">
        <v>0</v>
      </c>
      <c r="H48" s="1041">
        <v>0</v>
      </c>
      <c r="I48" s="1355">
        <v>0</v>
      </c>
      <c r="J48" s="1404" t="s">
        <v>29</v>
      </c>
      <c r="K48" s="1041">
        <v>0</v>
      </c>
      <c r="L48" s="1033"/>
      <c r="M48" s="1034"/>
      <c r="N48" s="1034"/>
      <c r="O48" s="1404" t="s">
        <v>29</v>
      </c>
      <c r="P48" s="1034"/>
      <c r="Q48" s="1028">
        <v>12.46</v>
      </c>
      <c r="R48" s="1028">
        <v>0</v>
      </c>
      <c r="S48" s="1028">
        <v>0</v>
      </c>
      <c r="T48" s="1404" t="s">
        <v>29</v>
      </c>
      <c r="U48" s="1028">
        <v>1.292</v>
      </c>
      <c r="V48" s="1041">
        <v>0</v>
      </c>
      <c r="W48" s="1034"/>
      <c r="X48" s="1041">
        <v>932.15527777777777</v>
      </c>
      <c r="Y48" s="1034"/>
      <c r="Z48" s="1404" t="s">
        <v>29</v>
      </c>
      <c r="AA48" s="1028">
        <v>521.05799999999999</v>
      </c>
      <c r="AB48" s="1028">
        <v>0</v>
      </c>
      <c r="AC48" s="1402" t="s">
        <v>29</v>
      </c>
      <c r="AD48" s="1034"/>
      <c r="AE48" s="1028">
        <v>1680.1882800000001</v>
      </c>
      <c r="AF48" s="1404" t="s">
        <v>29</v>
      </c>
      <c r="AG48" s="1404" t="s">
        <v>29</v>
      </c>
      <c r="AH48" s="911">
        <v>10818.641377860937</v>
      </c>
      <c r="AI48" s="1354">
        <v>45</v>
      </c>
      <c r="AL48" s="290"/>
    </row>
    <row r="49" spans="1:38" ht="11.25" customHeight="1">
      <c r="A49" s="1463"/>
      <c r="B49" s="1337"/>
      <c r="C49" s="1428" t="s">
        <v>97</v>
      </c>
      <c r="D49" s="1428"/>
      <c r="E49" s="155">
        <v>46</v>
      </c>
      <c r="F49" s="1401" t="s">
        <v>29</v>
      </c>
      <c r="G49" s="1028">
        <v>0</v>
      </c>
      <c r="H49" s="1402" t="s">
        <v>29</v>
      </c>
      <c r="I49" s="1355">
        <v>0</v>
      </c>
      <c r="J49" s="1028">
        <v>0</v>
      </c>
      <c r="K49" s="1041">
        <v>0</v>
      </c>
      <c r="L49" s="1033"/>
      <c r="M49" s="1034"/>
      <c r="N49" s="1034"/>
      <c r="O49" s="1404" t="s">
        <v>29</v>
      </c>
      <c r="P49" s="1034"/>
      <c r="Q49" s="1028">
        <v>39.081000000000003</v>
      </c>
      <c r="R49" s="1404" t="s">
        <v>29</v>
      </c>
      <c r="S49" s="1028">
        <v>0</v>
      </c>
      <c r="T49" s="1404" t="s">
        <v>29</v>
      </c>
      <c r="U49" s="1028">
        <v>2.3570000000000002</v>
      </c>
      <c r="V49" s="1039">
        <v>0</v>
      </c>
      <c r="W49" s="1034"/>
      <c r="X49" s="1041">
        <v>1211.8097222222223</v>
      </c>
      <c r="Y49" s="1034"/>
      <c r="Z49" s="1404" t="s">
        <v>29</v>
      </c>
      <c r="AA49" s="1028">
        <v>90.478999999999999</v>
      </c>
      <c r="AB49" s="1028">
        <v>343.40899999999999</v>
      </c>
      <c r="AC49" s="1402" t="s">
        <v>29</v>
      </c>
      <c r="AD49" s="1034"/>
      <c r="AE49" s="1028">
        <v>2198.58421</v>
      </c>
      <c r="AF49" s="1028">
        <v>948.29499999999996</v>
      </c>
      <c r="AG49" s="1028">
        <v>343.56799999999998</v>
      </c>
      <c r="AH49" s="1356">
        <v>16315.360495574276</v>
      </c>
      <c r="AI49" s="1354">
        <v>46</v>
      </c>
      <c r="AL49" s="290"/>
    </row>
    <row r="50" spans="1:38" ht="11.25" customHeight="1">
      <c r="A50" s="1463"/>
      <c r="B50" s="1337"/>
      <c r="C50" s="1428" t="s">
        <v>96</v>
      </c>
      <c r="D50" s="1428"/>
      <c r="E50" s="155">
        <v>47</v>
      </c>
      <c r="F50" s="1355">
        <v>0</v>
      </c>
      <c r="G50" s="1028">
        <v>0</v>
      </c>
      <c r="H50" s="1041">
        <v>0</v>
      </c>
      <c r="I50" s="1355">
        <v>0</v>
      </c>
      <c r="J50" s="1028">
        <v>0</v>
      </c>
      <c r="K50" s="1041">
        <v>0</v>
      </c>
      <c r="L50" s="1033"/>
      <c r="M50" s="1034"/>
      <c r="N50" s="1034"/>
      <c r="O50" s="1404" t="s">
        <v>29</v>
      </c>
      <c r="P50" s="1034"/>
      <c r="Q50" s="1028">
        <v>3.8879999999999999</v>
      </c>
      <c r="R50" s="1028">
        <v>0</v>
      </c>
      <c r="S50" s="1028">
        <v>0</v>
      </c>
      <c r="T50" s="1404" t="s">
        <v>29</v>
      </c>
      <c r="U50" s="1028">
        <v>0.32600000000000001</v>
      </c>
      <c r="V50" s="1039">
        <v>0</v>
      </c>
      <c r="W50" s="1034"/>
      <c r="X50" s="1041">
        <v>410.24388888888888</v>
      </c>
      <c r="Y50" s="1034"/>
      <c r="Z50" s="1404" t="s">
        <v>29</v>
      </c>
      <c r="AA50" s="1028">
        <v>20.86</v>
      </c>
      <c r="AB50" s="1028">
        <v>0</v>
      </c>
      <c r="AC50" s="1402" t="s">
        <v>29</v>
      </c>
      <c r="AD50" s="1034"/>
      <c r="AE50" s="1028">
        <v>953.37792000000002</v>
      </c>
      <c r="AF50" s="1404" t="s">
        <v>29</v>
      </c>
      <c r="AG50" s="1404" t="s">
        <v>29</v>
      </c>
      <c r="AH50" s="911">
        <v>5598.9730625808425</v>
      </c>
      <c r="AI50" s="1354">
        <v>47</v>
      </c>
      <c r="AL50" s="290"/>
    </row>
    <row r="51" spans="1:38" ht="11.25" customHeight="1">
      <c r="A51" s="1463"/>
      <c r="B51" s="1337"/>
      <c r="C51" s="1428" t="s">
        <v>95</v>
      </c>
      <c r="D51" s="1428"/>
      <c r="E51" s="155">
        <v>48</v>
      </c>
      <c r="F51" s="1355">
        <v>0</v>
      </c>
      <c r="G51" s="1028">
        <v>0</v>
      </c>
      <c r="H51" s="1041">
        <v>0</v>
      </c>
      <c r="I51" s="1355">
        <v>0</v>
      </c>
      <c r="J51" s="1028">
        <v>8.6131200000000003</v>
      </c>
      <c r="K51" s="1041">
        <v>0</v>
      </c>
      <c r="L51" s="1033"/>
      <c r="M51" s="1034"/>
      <c r="N51" s="1034"/>
      <c r="O51" s="1404" t="s">
        <v>29</v>
      </c>
      <c r="P51" s="1034"/>
      <c r="Q51" s="1028">
        <v>11.656000000000001</v>
      </c>
      <c r="R51" s="1404" t="s">
        <v>29</v>
      </c>
      <c r="S51" s="1028">
        <v>0</v>
      </c>
      <c r="T51" s="1028">
        <v>0.45499999999999996</v>
      </c>
      <c r="U51" s="1028">
        <v>0.54400000000000004</v>
      </c>
      <c r="V51" s="1039">
        <v>0</v>
      </c>
      <c r="W51" s="1034"/>
      <c r="X51" s="1039">
        <v>1822.9977777777779</v>
      </c>
      <c r="Y51" s="1034"/>
      <c r="Z51" s="1404" t="s">
        <v>29</v>
      </c>
      <c r="AA51" s="1028">
        <v>110.006</v>
      </c>
      <c r="AB51" s="1028">
        <v>0</v>
      </c>
      <c r="AC51" s="1402" t="s">
        <v>29</v>
      </c>
      <c r="AD51" s="1034"/>
      <c r="AE51" s="1028">
        <v>3186.6431200000002</v>
      </c>
      <c r="AF51" s="1028">
        <v>1167.3710000000001</v>
      </c>
      <c r="AG51" s="1028">
        <v>5.8999999999999997E-2</v>
      </c>
      <c r="AH51" s="911">
        <v>20256.132191191209</v>
      </c>
      <c r="AI51" s="1354">
        <v>48</v>
      </c>
      <c r="AL51" s="290"/>
    </row>
    <row r="52" spans="1:38" ht="11.25" customHeight="1">
      <c r="A52" s="1463"/>
      <c r="B52" s="1337"/>
      <c r="C52" s="1428" t="s">
        <v>202</v>
      </c>
      <c r="D52" s="1428"/>
      <c r="E52" s="155">
        <v>49</v>
      </c>
      <c r="F52" s="1355">
        <v>0</v>
      </c>
      <c r="G52" s="1028">
        <v>0</v>
      </c>
      <c r="H52" s="1041">
        <v>0</v>
      </c>
      <c r="I52" s="1355">
        <v>5.8626000000000005</v>
      </c>
      <c r="J52" s="1028">
        <v>86.957234999999997</v>
      </c>
      <c r="K52" s="1041">
        <v>0</v>
      </c>
      <c r="L52" s="1033"/>
      <c r="M52" s="1034"/>
      <c r="N52" s="1034"/>
      <c r="O52" s="1028">
        <v>0.12325856316079142</v>
      </c>
      <c r="P52" s="1034"/>
      <c r="Q52" s="1028">
        <v>11.113</v>
      </c>
      <c r="R52" s="1404" t="s">
        <v>29</v>
      </c>
      <c r="S52" s="1404" t="s">
        <v>29</v>
      </c>
      <c r="T52" s="1404" t="s">
        <v>29</v>
      </c>
      <c r="U52" s="1028">
        <v>2.3959999999999999</v>
      </c>
      <c r="V52" s="1039">
        <v>0</v>
      </c>
      <c r="W52" s="1034"/>
      <c r="X52" s="1039">
        <v>814.96694444444438</v>
      </c>
      <c r="Y52" s="1034"/>
      <c r="Z52" s="1404" t="s">
        <v>29</v>
      </c>
      <c r="AA52" s="1028">
        <v>10658.561000000002</v>
      </c>
      <c r="AB52" s="1028">
        <v>0</v>
      </c>
      <c r="AC52" s="1402" t="s">
        <v>29</v>
      </c>
      <c r="AD52" s="1034"/>
      <c r="AE52" s="1028">
        <v>2691.8936899999999</v>
      </c>
      <c r="AF52" s="1404" t="s">
        <v>29</v>
      </c>
      <c r="AG52" s="1404" t="s">
        <v>29</v>
      </c>
      <c r="AH52" s="1356">
        <v>27139.524947066559</v>
      </c>
      <c r="AI52" s="152">
        <v>49</v>
      </c>
      <c r="AL52" s="290"/>
    </row>
    <row r="53" spans="1:38" ht="11.25" customHeight="1">
      <c r="A53" s="1463"/>
      <c r="B53" s="1337"/>
      <c r="C53" s="1467" t="s">
        <v>474</v>
      </c>
      <c r="D53" s="1467"/>
      <c r="E53" s="1357">
        <v>50</v>
      </c>
      <c r="F53" s="1376">
        <v>183.79899999999998</v>
      </c>
      <c r="G53" s="1358">
        <v>0</v>
      </c>
      <c r="H53" s="1364">
        <v>61.701999999999998</v>
      </c>
      <c r="I53" s="1359">
        <v>5.8626000000000005</v>
      </c>
      <c r="J53" s="1361">
        <v>299.38509899999991</v>
      </c>
      <c r="K53" s="1360">
        <v>0</v>
      </c>
      <c r="L53" s="1397"/>
      <c r="M53" s="1363"/>
      <c r="N53" s="1363"/>
      <c r="O53" s="1358">
        <v>6.4539295778327181</v>
      </c>
      <c r="P53" s="1363"/>
      <c r="Q53" s="1358">
        <v>201.64100000000002</v>
      </c>
      <c r="R53" s="1358">
        <v>15.715</v>
      </c>
      <c r="S53" s="1358">
        <v>24.669</v>
      </c>
      <c r="T53" s="1358">
        <v>72.03</v>
      </c>
      <c r="U53" s="1358">
        <v>19.513000000000002</v>
      </c>
      <c r="V53" s="1360">
        <v>1.93</v>
      </c>
      <c r="W53" s="1363"/>
      <c r="X53" s="1360">
        <v>27856.000000000004</v>
      </c>
      <c r="Y53" s="1363"/>
      <c r="Z53" s="1361">
        <v>594.15499999999997</v>
      </c>
      <c r="AA53" s="1358">
        <v>14480.076000000001</v>
      </c>
      <c r="AB53" s="1358">
        <v>5864.9904999999999</v>
      </c>
      <c r="AC53" s="1364">
        <v>96.385612662406146</v>
      </c>
      <c r="AD53" s="1363"/>
      <c r="AE53" s="1358">
        <v>32171.219069999996</v>
      </c>
      <c r="AF53" s="1361">
        <v>14914.472000000003</v>
      </c>
      <c r="AG53" s="1358">
        <v>22400.654699999999</v>
      </c>
      <c r="AH53" s="1353">
        <v>301738.66488614952</v>
      </c>
      <c r="AI53" s="1365">
        <v>50</v>
      </c>
      <c r="AJ53" s="288"/>
      <c r="AK53" s="288"/>
      <c r="AL53" s="290"/>
    </row>
    <row r="54" spans="1:38" ht="11.25" customHeight="1">
      <c r="A54" s="1463"/>
      <c r="B54" s="1337"/>
      <c r="C54" s="1457" t="s">
        <v>40</v>
      </c>
      <c r="D54" s="1457"/>
      <c r="E54" s="153">
        <v>51</v>
      </c>
      <c r="F54" s="1355">
        <v>0</v>
      </c>
      <c r="G54" s="1087"/>
      <c r="H54" s="1032"/>
      <c r="I54" s="1034"/>
      <c r="J54" s="1027">
        <v>0</v>
      </c>
      <c r="K54" s="1032"/>
      <c r="L54" s="1033"/>
      <c r="M54" s="1034"/>
      <c r="N54" s="1034"/>
      <c r="O54" s="1027">
        <v>51.898342383491133</v>
      </c>
      <c r="P54" s="1034"/>
      <c r="Q54" s="1034"/>
      <c r="R54" s="1034"/>
      <c r="S54" s="1034"/>
      <c r="T54" s="1034"/>
      <c r="U54" s="1027">
        <v>0</v>
      </c>
      <c r="V54" s="1032"/>
      <c r="W54" s="1034"/>
      <c r="X54" s="1032"/>
      <c r="Y54" s="1034"/>
      <c r="Z54" s="1034"/>
      <c r="AA54" s="1034"/>
      <c r="AB54" s="1034"/>
      <c r="AC54" s="1039">
        <v>152.17149757247896</v>
      </c>
      <c r="AD54" s="1034"/>
      <c r="AE54" s="1028">
        <v>2300.3128888888887</v>
      </c>
      <c r="AF54" s="1034"/>
      <c r="AG54" s="1034"/>
      <c r="AH54" s="1353">
        <v>10662.798788024873</v>
      </c>
      <c r="AI54" s="1354">
        <v>51</v>
      </c>
      <c r="AL54" s="290"/>
    </row>
    <row r="55" spans="1:38" ht="11.25" customHeight="1">
      <c r="A55" s="1463"/>
      <c r="B55" s="1337"/>
      <c r="C55" s="1428" t="s">
        <v>39</v>
      </c>
      <c r="D55" s="1428"/>
      <c r="E55" s="153">
        <v>52</v>
      </c>
      <c r="F55" s="1033"/>
      <c r="G55" s="1087"/>
      <c r="H55" s="1032"/>
      <c r="I55" s="1034"/>
      <c r="J55" s="1034"/>
      <c r="K55" s="1032"/>
      <c r="L55" s="1033"/>
      <c r="M55" s="1034"/>
      <c r="N55" s="1028">
        <v>2629.9099539841222</v>
      </c>
      <c r="O55" s="1027">
        <v>5140.7161643075951</v>
      </c>
      <c r="P55" s="1034"/>
      <c r="Q55" s="1034"/>
      <c r="R55" s="1034"/>
      <c r="S55" s="1034"/>
      <c r="T55" s="1034"/>
      <c r="U55" s="1027">
        <v>29.356555406434836</v>
      </c>
      <c r="V55" s="1032"/>
      <c r="W55" s="1034"/>
      <c r="X55" s="1039">
        <v>325.22286985282801</v>
      </c>
      <c r="Y55" s="1034"/>
      <c r="Z55" s="1034"/>
      <c r="AA55" s="1034"/>
      <c r="AB55" s="1034"/>
      <c r="AC55" s="1039">
        <v>20400.535288218001</v>
      </c>
      <c r="AD55" s="1034"/>
      <c r="AE55" s="1028">
        <v>443.13888888888886</v>
      </c>
      <c r="AF55" s="1034"/>
      <c r="AG55" s="1028"/>
      <c r="AH55" s="911">
        <v>359874.3005216968</v>
      </c>
      <c r="AI55" s="1354">
        <v>52</v>
      </c>
      <c r="AL55" s="290"/>
    </row>
    <row r="56" spans="1:38" ht="11.25" customHeight="1">
      <c r="A56" s="1463"/>
      <c r="B56" s="1337"/>
      <c r="C56" s="1428" t="s">
        <v>38</v>
      </c>
      <c r="D56" s="1428"/>
      <c r="E56" s="153">
        <v>53</v>
      </c>
      <c r="F56" s="1033"/>
      <c r="G56" s="1087"/>
      <c r="H56" s="1032"/>
      <c r="I56" s="1034"/>
      <c r="J56" s="1034"/>
      <c r="K56" s="1032"/>
      <c r="L56" s="1033"/>
      <c r="M56" s="1034"/>
      <c r="N56" s="1028">
        <v>2.9497</v>
      </c>
      <c r="O56" s="1028">
        <v>7.4000000000000003E-3</v>
      </c>
      <c r="P56" s="1028">
        <v>1217.6170720000002</v>
      </c>
      <c r="Q56" s="1034"/>
      <c r="R56" s="1034"/>
      <c r="S56" s="1034"/>
      <c r="T56" s="1034"/>
      <c r="U56" s="1034"/>
      <c r="V56" s="1032"/>
      <c r="W56" s="1034"/>
      <c r="X56" s="1032"/>
      <c r="Y56" s="1034"/>
      <c r="Z56" s="1034"/>
      <c r="AA56" s="1034"/>
      <c r="AB56" s="1034"/>
      <c r="AC56" s="1032"/>
      <c r="AD56" s="1034"/>
      <c r="AE56" s="1034"/>
      <c r="AF56" s="1034"/>
      <c r="AG56" s="1034"/>
      <c r="AH56" s="911">
        <v>52242.764415600002</v>
      </c>
      <c r="AI56" s="1354">
        <v>53</v>
      </c>
      <c r="AL56" s="290"/>
    </row>
    <row r="57" spans="1:38" ht="11.25" customHeight="1">
      <c r="A57" s="1463"/>
      <c r="B57" s="1337"/>
      <c r="C57" s="1428" t="s">
        <v>37</v>
      </c>
      <c r="D57" s="1428"/>
      <c r="E57" s="153">
        <v>54</v>
      </c>
      <c r="F57" s="1033"/>
      <c r="G57" s="1087"/>
      <c r="H57" s="1032"/>
      <c r="I57" s="1034"/>
      <c r="J57" s="1034"/>
      <c r="K57" s="1032"/>
      <c r="L57" s="1033"/>
      <c r="M57" s="1034"/>
      <c r="N57" s="1034"/>
      <c r="O57" s="1027">
        <v>2.780268341972739</v>
      </c>
      <c r="P57" s="1034"/>
      <c r="Q57" s="1028">
        <v>0.29849999999999999</v>
      </c>
      <c r="R57" s="1034"/>
      <c r="S57" s="1034"/>
      <c r="T57" s="1034"/>
      <c r="U57" s="1034"/>
      <c r="V57" s="1032"/>
      <c r="W57" s="1034"/>
      <c r="X57" s="1032"/>
      <c r="Y57" s="1034"/>
      <c r="Z57" s="1034"/>
      <c r="AA57" s="1034"/>
      <c r="AB57" s="1034"/>
      <c r="AC57" s="1088">
        <v>8.1520445128113863</v>
      </c>
      <c r="AD57" s="1034"/>
      <c r="AE57" s="1034"/>
      <c r="AF57" s="1034"/>
      <c r="AG57" s="1034"/>
      <c r="AH57" s="1356">
        <v>140.37195921561829</v>
      </c>
      <c r="AI57" s="152">
        <v>54</v>
      </c>
      <c r="AL57" s="290"/>
    </row>
    <row r="58" spans="1:38" ht="11.25" customHeight="1">
      <c r="A58" s="1463"/>
      <c r="B58" s="1337"/>
      <c r="C58" s="1467" t="s">
        <v>201</v>
      </c>
      <c r="D58" s="1467"/>
      <c r="E58" s="1357">
        <v>55</v>
      </c>
      <c r="F58" s="1376">
        <v>0</v>
      </c>
      <c r="G58" s="1398"/>
      <c r="H58" s="1362"/>
      <c r="I58" s="1363"/>
      <c r="J58" s="1361">
        <v>0</v>
      </c>
      <c r="K58" s="1362"/>
      <c r="L58" s="1397"/>
      <c r="M58" s="1363"/>
      <c r="N58" s="1361">
        <v>2632.8596539841224</v>
      </c>
      <c r="O58" s="1388">
        <v>5195.4021750330603</v>
      </c>
      <c r="P58" s="1358">
        <v>1217.6170720000002</v>
      </c>
      <c r="Q58" s="1358">
        <v>0.29849999999999999</v>
      </c>
      <c r="R58" s="1363"/>
      <c r="S58" s="1363"/>
      <c r="T58" s="1363"/>
      <c r="U58" s="1361">
        <v>29.356555406434836</v>
      </c>
      <c r="V58" s="1362"/>
      <c r="W58" s="1363"/>
      <c r="X58" s="1360">
        <v>325.22286985282801</v>
      </c>
      <c r="Y58" s="1363"/>
      <c r="Z58" s="1363"/>
      <c r="AA58" s="1363"/>
      <c r="AB58" s="1363"/>
      <c r="AC58" s="1360">
        <v>20560.858830303292</v>
      </c>
      <c r="AD58" s="1363"/>
      <c r="AE58" s="1358">
        <v>2743.4517777777774</v>
      </c>
      <c r="AF58" s="1363"/>
      <c r="AG58" s="1358"/>
      <c r="AH58" s="1353">
        <v>422920.23568453733</v>
      </c>
      <c r="AI58" s="1365">
        <v>55</v>
      </c>
      <c r="AJ58" s="288"/>
      <c r="AK58" s="288"/>
      <c r="AL58" s="290"/>
    </row>
    <row r="59" spans="1:38" ht="11.25" customHeight="1">
      <c r="A59" s="1464"/>
      <c r="B59" s="1341"/>
      <c r="C59" s="1468" t="s">
        <v>475</v>
      </c>
      <c r="D59" s="1468"/>
      <c r="E59" s="1357">
        <v>56</v>
      </c>
      <c r="F59" s="1376">
        <v>0</v>
      </c>
      <c r="G59" s="1358">
        <v>0</v>
      </c>
      <c r="H59" s="1364">
        <v>0</v>
      </c>
      <c r="I59" s="1359">
        <v>0</v>
      </c>
      <c r="J59" s="1361">
        <v>47.252980000000008</v>
      </c>
      <c r="K59" s="1360">
        <v>0</v>
      </c>
      <c r="L59" s="1397"/>
      <c r="M59" s="1363"/>
      <c r="N59" s="1361">
        <v>59.443005011366495</v>
      </c>
      <c r="O59" s="1358">
        <v>502.29441378307484</v>
      </c>
      <c r="P59" s="1358">
        <v>1.8548940315503428</v>
      </c>
      <c r="Q59" s="1358">
        <v>2631.1428999999998</v>
      </c>
      <c r="R59" s="1358">
        <v>7.2400000000001796E-2</v>
      </c>
      <c r="S59" s="1363"/>
      <c r="T59" s="1358">
        <v>3.5735957788086314</v>
      </c>
      <c r="U59" s="1358">
        <v>182.68405853681912</v>
      </c>
      <c r="V59" s="1362"/>
      <c r="W59" s="1363"/>
      <c r="X59" s="1360">
        <v>48763.862630377917</v>
      </c>
      <c r="Y59" s="1363"/>
      <c r="Z59" s="1358">
        <v>17.192391382485937</v>
      </c>
      <c r="AA59" s="1361">
        <v>118008.8047964841</v>
      </c>
      <c r="AB59" s="1363"/>
      <c r="AC59" s="1364">
        <v>30262.045746257445</v>
      </c>
      <c r="AD59" s="1363"/>
      <c r="AE59" s="1358">
        <v>42407.102083222242</v>
      </c>
      <c r="AF59" s="1361">
        <v>41666.147309907887</v>
      </c>
      <c r="AG59" s="1363"/>
      <c r="AH59" s="1399">
        <v>664570.18675075634</v>
      </c>
      <c r="AI59" s="1365">
        <v>56</v>
      </c>
      <c r="AJ59" s="288"/>
      <c r="AK59" s="288"/>
      <c r="AL59" s="290"/>
    </row>
    <row r="60" spans="1:38" s="291" customFormat="1" ht="11.25" customHeight="1">
      <c r="A60" s="99" t="s">
        <v>160</v>
      </c>
      <c r="B60" s="192"/>
      <c r="C60" s="191"/>
      <c r="D60" s="191"/>
      <c r="E60" s="187"/>
      <c r="F60" s="186"/>
      <c r="G60" s="189"/>
      <c r="H60" s="189"/>
      <c r="I60" s="189"/>
      <c r="J60" s="186"/>
      <c r="K60" s="189"/>
      <c r="L60" s="190"/>
      <c r="M60" s="186"/>
      <c r="N60" s="186"/>
      <c r="O60" s="186"/>
      <c r="P60" s="186"/>
      <c r="Q60" s="186"/>
      <c r="R60" s="186"/>
      <c r="S60" s="186"/>
      <c r="T60" s="189"/>
      <c r="U60" s="186"/>
      <c r="V60" s="186"/>
      <c r="W60" s="186"/>
      <c r="X60" s="186"/>
      <c r="Y60" s="186"/>
      <c r="Z60" s="186"/>
      <c r="AA60" s="186"/>
      <c r="AB60" s="186"/>
      <c r="AC60" s="186"/>
      <c r="AD60" s="1400"/>
      <c r="AE60" s="186"/>
      <c r="AF60" s="186"/>
      <c r="AG60" s="186"/>
      <c r="AH60" s="188"/>
      <c r="AI60" s="187"/>
      <c r="AL60" s="290"/>
    </row>
    <row r="61" spans="1:38" s="291" customFormat="1" ht="11.25" customHeight="1">
      <c r="A61" s="608" t="s">
        <v>531</v>
      </c>
      <c r="B61" s="606"/>
      <c r="C61" s="606"/>
      <c r="D61" s="606"/>
      <c r="E61" s="606"/>
      <c r="F61" s="606"/>
      <c r="G61" s="606"/>
      <c r="H61" s="606"/>
      <c r="I61" s="606"/>
      <c r="J61" s="606"/>
      <c r="K61" s="606"/>
      <c r="L61" s="606"/>
      <c r="M61" s="606"/>
      <c r="N61" s="606"/>
      <c r="O61" s="606"/>
      <c r="P61" s="606"/>
      <c r="Q61" s="606"/>
      <c r="R61" s="186"/>
      <c r="AL61" s="290"/>
    </row>
    <row r="62" spans="1:38" s="291" customFormat="1" ht="11.25" customHeight="1">
      <c r="A62" s="608" t="s">
        <v>521</v>
      </c>
      <c r="B62" s="606"/>
      <c r="C62" s="606"/>
      <c r="D62" s="606"/>
      <c r="E62" s="606"/>
      <c r="F62" s="606"/>
      <c r="G62" s="606"/>
      <c r="H62" s="606"/>
      <c r="I62" s="606"/>
      <c r="J62" s="606"/>
      <c r="K62" s="606"/>
      <c r="L62" s="606"/>
      <c r="M62" s="606"/>
      <c r="N62" s="606"/>
      <c r="O62" s="606"/>
      <c r="P62" s="606"/>
      <c r="Q62" s="606"/>
      <c r="R62" s="186"/>
      <c r="AL62" s="290"/>
    </row>
    <row r="63" spans="1:38" s="291" customFormat="1" ht="11.25" customHeight="1">
      <c r="A63" s="608" t="s">
        <v>530</v>
      </c>
      <c r="B63" s="606"/>
      <c r="C63" s="606"/>
      <c r="D63" s="606"/>
      <c r="E63" s="606"/>
      <c r="F63" s="606"/>
      <c r="G63" s="606"/>
      <c r="H63" s="606"/>
      <c r="I63" s="606"/>
      <c r="J63" s="606"/>
      <c r="K63" s="606"/>
      <c r="L63" s="606"/>
      <c r="M63" s="606"/>
      <c r="N63" s="606"/>
      <c r="O63" s="606"/>
      <c r="P63" s="606"/>
      <c r="Q63" s="606"/>
      <c r="R63" s="186"/>
      <c r="AL63" s="290"/>
    </row>
    <row r="64" spans="1:38" s="291" customFormat="1" ht="11.25" customHeight="1">
      <c r="A64" s="608" t="s">
        <v>583</v>
      </c>
      <c r="B64" s="606"/>
      <c r="C64" s="606"/>
      <c r="D64" s="606"/>
      <c r="E64" s="606"/>
      <c r="F64" s="606"/>
      <c r="G64" s="606"/>
      <c r="H64" s="606"/>
      <c r="I64" s="606"/>
      <c r="J64" s="606"/>
      <c r="K64" s="606"/>
      <c r="L64" s="606"/>
      <c r="M64" s="606"/>
      <c r="N64" s="606"/>
      <c r="O64" s="606"/>
      <c r="P64" s="606"/>
      <c r="Q64" s="606"/>
      <c r="R64" s="186"/>
      <c r="AL64" s="290"/>
    </row>
    <row r="65" spans="1:38" s="291" customFormat="1" ht="11.25" customHeight="1">
      <c r="A65" s="608" t="s">
        <v>523</v>
      </c>
      <c r="B65" s="606"/>
      <c r="C65" s="606"/>
      <c r="D65" s="606"/>
      <c r="E65" s="606"/>
      <c r="F65" s="606"/>
      <c r="G65" s="606"/>
      <c r="H65" s="606"/>
      <c r="I65" s="606"/>
      <c r="J65" s="606"/>
      <c r="K65" s="606"/>
      <c r="L65" s="606"/>
      <c r="M65" s="606"/>
      <c r="N65" s="606"/>
      <c r="O65" s="606"/>
      <c r="P65" s="606"/>
      <c r="Q65" s="606"/>
      <c r="R65" s="186"/>
      <c r="AL65" s="290"/>
    </row>
    <row r="66" spans="1:38" ht="11.25" customHeight="1">
      <c r="AL66" s="290"/>
    </row>
  </sheetData>
  <mergeCells count="76">
    <mergeCell ref="A2:D2"/>
    <mergeCell ref="C53:D53"/>
    <mergeCell ref="C51:D51"/>
    <mergeCell ref="C45:D45"/>
    <mergeCell ref="C30:D30"/>
    <mergeCell ref="C44:D44"/>
    <mergeCell ref="C49:D49"/>
    <mergeCell ref="C48:D48"/>
    <mergeCell ref="C50:D50"/>
    <mergeCell ref="C52:D52"/>
    <mergeCell ref="C33:D33"/>
    <mergeCell ref="C31:D31"/>
    <mergeCell ref="C37:D37"/>
    <mergeCell ref="C36:D36"/>
    <mergeCell ref="C42:D42"/>
    <mergeCell ref="C43:D43"/>
    <mergeCell ref="C40:D40"/>
    <mergeCell ref="B11:B20"/>
    <mergeCell ref="L1:V1"/>
    <mergeCell ref="F1:H1"/>
    <mergeCell ref="C6:D6"/>
    <mergeCell ref="C7:D7"/>
    <mergeCell ref="A3:D3"/>
    <mergeCell ref="C8:D8"/>
    <mergeCell ref="C14:D14"/>
    <mergeCell ref="C12:D12"/>
    <mergeCell ref="C10:D10"/>
    <mergeCell ref="C17:D17"/>
    <mergeCell ref="C20:D20"/>
    <mergeCell ref="C13:D13"/>
    <mergeCell ref="C16:D16"/>
    <mergeCell ref="B4:B10"/>
    <mergeCell ref="AD1:AG1"/>
    <mergeCell ref="Y1:AC1"/>
    <mergeCell ref="F3:H3"/>
    <mergeCell ref="I3:K3"/>
    <mergeCell ref="I1:K1"/>
    <mergeCell ref="W1:X1"/>
    <mergeCell ref="AF3:AG3"/>
    <mergeCell ref="C22:D22"/>
    <mergeCell ref="C23:D23"/>
    <mergeCell ref="C25:D25"/>
    <mergeCell ref="C27:D27"/>
    <mergeCell ref="C24:D24"/>
    <mergeCell ref="C32:D32"/>
    <mergeCell ref="C35:D35"/>
    <mergeCell ref="B31:B35"/>
    <mergeCell ref="C4:D4"/>
    <mergeCell ref="C9:D9"/>
    <mergeCell ref="C11:D11"/>
    <mergeCell ref="C18:D18"/>
    <mergeCell ref="B21:B30"/>
    <mergeCell ref="C5:D5"/>
    <mergeCell ref="C34:D34"/>
    <mergeCell ref="C15:D15"/>
    <mergeCell ref="C19:D19"/>
    <mergeCell ref="C21:D21"/>
    <mergeCell ref="C29:D29"/>
    <mergeCell ref="C28:D28"/>
    <mergeCell ref="C26:D26"/>
    <mergeCell ref="C41:D41"/>
    <mergeCell ref="C57:D57"/>
    <mergeCell ref="L3:V3"/>
    <mergeCell ref="A11:A35"/>
    <mergeCell ref="A40:A59"/>
    <mergeCell ref="C46:D46"/>
    <mergeCell ref="B36:B39"/>
    <mergeCell ref="C47:D47"/>
    <mergeCell ref="C38:D38"/>
    <mergeCell ref="C39:D39"/>
    <mergeCell ref="C59:D59"/>
    <mergeCell ref="C58:D58"/>
    <mergeCell ref="C54:D54"/>
    <mergeCell ref="C55:D55"/>
    <mergeCell ref="C56:D56"/>
    <mergeCell ref="A4:A10"/>
  </mergeCells>
  <conditionalFormatting sqref="A1:AX1 A2 E2:AX2">
    <cfRule type="cellIs" dxfId="205" priority="5" stopIfTrue="1" operator="equal">
      <formula>0</formula>
    </cfRule>
  </conditionalFormatting>
  <conditionalFormatting sqref="A3:AX166">
    <cfRule type="cellIs" dxfId="204" priority="1" stopIfTrue="1" operator="equal">
      <formula>0</formula>
    </cfRule>
  </conditionalFormatting>
  <pageMargins left="0.78740157480314965" right="0.78740157480314965" top="0.78740157480314965" bottom="0.78740157480314965" header="0.51181102362204722" footer="0.51181102362204722"/>
  <pageSetup paperSize="9" firstPageNumber="8" orientation="landscape" r:id="rId1"/>
  <headerFooter alignWithMargins="0">
    <oddFooter>&amp;L&amp;"Arial,Standard"&amp;10Stand: 18.01.2025&amp;C&amp;"Arial,Standard"&amp;10Bayerisches Landesamt für Statistik - Energiebilanz 2022&amp;R&amp;"Arial,Standard"&amp;10&amp;P von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1">
    <tabColor theme="0"/>
  </sheetPr>
  <dimension ref="A1:AN228"/>
  <sheetViews>
    <sheetView workbookViewId="0"/>
  </sheetViews>
  <sheetFormatPr baseColWidth="10" defaultColWidth="11.453125" defaultRowHeight="9"/>
  <cols>
    <col min="1" max="1" width="3.54296875" style="113" customWidth="1"/>
    <col min="2" max="2" width="9" style="113" customWidth="1"/>
    <col min="3" max="3" width="13.81640625" style="113" customWidth="1"/>
    <col min="4" max="4" width="21.453125" style="113" customWidth="1"/>
    <col min="5" max="5" width="2.81640625" style="113" customWidth="1"/>
    <col min="6" max="33" width="7" style="113" customWidth="1"/>
    <col min="34" max="34" width="8.54296875" style="113" customWidth="1"/>
    <col min="35" max="35" width="2.81640625" style="113" customWidth="1"/>
    <col min="36" max="37" width="1.54296875" style="115" customWidth="1"/>
    <col min="38" max="38" width="1.54296875" style="114" customWidth="1"/>
    <col min="39" max="39" width="11.453125" style="113"/>
    <col min="40" max="40" width="11.453125" style="114"/>
    <col min="41" max="41" width="11.453125" style="113"/>
    <col min="42" max="42" width="8.7265625" style="113" bestFit="1" customWidth="1"/>
    <col min="43" max="16384" width="11.453125" style="113"/>
  </cols>
  <sheetData>
    <row r="1" spans="1:40" ht="15" customHeight="1">
      <c r="A1" s="184"/>
      <c r="B1" s="183"/>
      <c r="C1" s="183"/>
      <c r="D1" s="183"/>
      <c r="E1" s="182"/>
      <c r="F1" s="1436" t="s">
        <v>4</v>
      </c>
      <c r="G1" s="1437"/>
      <c r="H1" s="1438"/>
      <c r="I1" s="1436" t="s">
        <v>3</v>
      </c>
      <c r="J1" s="1437"/>
      <c r="K1" s="1438"/>
      <c r="L1" s="1441" t="s">
        <v>471</v>
      </c>
      <c r="M1" s="1442"/>
      <c r="N1" s="1442"/>
      <c r="O1" s="1442"/>
      <c r="P1" s="1442"/>
      <c r="Q1" s="1442"/>
      <c r="R1" s="1442"/>
      <c r="S1" s="1442"/>
      <c r="T1" s="1442"/>
      <c r="U1" s="1442"/>
      <c r="V1" s="1443"/>
      <c r="W1" s="1442" t="s">
        <v>2</v>
      </c>
      <c r="X1" s="1443"/>
      <c r="Y1" s="1436" t="s">
        <v>1</v>
      </c>
      <c r="Z1" s="1437"/>
      <c r="AA1" s="1437"/>
      <c r="AB1" s="1437"/>
      <c r="AC1" s="1438"/>
      <c r="AD1" s="1441" t="s">
        <v>221</v>
      </c>
      <c r="AE1" s="1442"/>
      <c r="AF1" s="1442"/>
      <c r="AG1" s="1454"/>
      <c r="AH1" s="181"/>
      <c r="AI1" s="180"/>
      <c r="AM1" s="179"/>
      <c r="AN1" s="178"/>
    </row>
    <row r="2" spans="1:40" ht="58.5" customHeight="1">
      <c r="A2" s="1444" t="s">
        <v>694</v>
      </c>
      <c r="B2" s="1444"/>
      <c r="C2" s="1444"/>
      <c r="D2" s="1444"/>
      <c r="E2" s="174" t="s">
        <v>520</v>
      </c>
      <c r="F2" s="173" t="s">
        <v>492</v>
      </c>
      <c r="G2" s="175" t="s">
        <v>493</v>
      </c>
      <c r="H2" s="174" t="s">
        <v>494</v>
      </c>
      <c r="I2" s="173" t="s">
        <v>492</v>
      </c>
      <c r="J2" s="175" t="s">
        <v>496</v>
      </c>
      <c r="K2" s="174" t="s">
        <v>495</v>
      </c>
      <c r="L2" s="175" t="s">
        <v>497</v>
      </c>
      <c r="M2" s="177" t="s">
        <v>498</v>
      </c>
      <c r="N2" s="177" t="s">
        <v>499</v>
      </c>
      <c r="O2" s="177" t="s">
        <v>500</v>
      </c>
      <c r="P2" s="177" t="s">
        <v>501</v>
      </c>
      <c r="Q2" s="175" t="s">
        <v>502</v>
      </c>
      <c r="R2" s="175" t="s">
        <v>503</v>
      </c>
      <c r="S2" s="175" t="s">
        <v>504</v>
      </c>
      <c r="T2" s="175" t="s">
        <v>505</v>
      </c>
      <c r="U2" s="175" t="s">
        <v>506</v>
      </c>
      <c r="V2" s="174" t="s">
        <v>507</v>
      </c>
      <c r="W2" s="175" t="s">
        <v>508</v>
      </c>
      <c r="X2" s="174" t="s">
        <v>509</v>
      </c>
      <c r="Y2" s="175" t="s">
        <v>510</v>
      </c>
      <c r="Z2" s="176" t="s">
        <v>511</v>
      </c>
      <c r="AA2" s="175" t="s">
        <v>512</v>
      </c>
      <c r="AB2" s="175" t="s">
        <v>513</v>
      </c>
      <c r="AC2" s="174" t="s">
        <v>514</v>
      </c>
      <c r="AD2" s="175" t="s">
        <v>515</v>
      </c>
      <c r="AE2" s="175" t="s">
        <v>516</v>
      </c>
      <c r="AF2" s="175" t="s">
        <v>517</v>
      </c>
      <c r="AG2" s="174" t="s">
        <v>514</v>
      </c>
      <c r="AH2" s="173" t="s">
        <v>518</v>
      </c>
      <c r="AI2" s="172" t="s">
        <v>520</v>
      </c>
      <c r="AM2" s="172" t="s">
        <v>219</v>
      </c>
      <c r="AN2" s="171" t="s">
        <v>658</v>
      </c>
    </row>
    <row r="3" spans="1:40" ht="11.15" customHeight="1">
      <c r="A3" s="1448" t="s">
        <v>539</v>
      </c>
      <c r="B3" s="1449"/>
      <c r="C3" s="1448"/>
      <c r="D3" s="1448"/>
      <c r="E3" s="170"/>
      <c r="F3" s="1439"/>
      <c r="G3" s="1439"/>
      <c r="H3" s="1439"/>
      <c r="I3" s="1439"/>
      <c r="J3" s="1439"/>
      <c r="K3" s="1439"/>
      <c r="L3" s="1445"/>
      <c r="M3" s="1446"/>
      <c r="N3" s="1446"/>
      <c r="O3" s="1446"/>
      <c r="P3" s="1446"/>
      <c r="Q3" s="1440"/>
      <c r="R3" s="1439"/>
      <c r="S3" s="1439"/>
      <c r="T3" s="1439"/>
      <c r="U3" s="1439"/>
      <c r="V3" s="1439"/>
      <c r="W3" s="1445"/>
      <c r="X3" s="1447"/>
      <c r="Y3" s="169"/>
      <c r="Z3" s="166"/>
      <c r="AA3" s="166"/>
      <c r="AB3" s="1440"/>
      <c r="AC3" s="1439"/>
      <c r="AD3" s="168"/>
      <c r="AE3" s="166"/>
      <c r="AF3" s="166"/>
      <c r="AG3" s="167"/>
      <c r="AH3" s="166"/>
      <c r="AI3" s="165"/>
      <c r="AM3" s="164"/>
      <c r="AN3" s="163"/>
    </row>
    <row r="4" spans="1:40" ht="11.25" customHeight="1">
      <c r="A4" s="1433" t="s">
        <v>217</v>
      </c>
      <c r="B4" s="1429"/>
      <c r="C4" s="1428" t="s">
        <v>216</v>
      </c>
      <c r="D4" s="1428"/>
      <c r="E4" s="155">
        <v>1</v>
      </c>
      <c r="F4" s="1030" t="e">
        <f>'EB-1'!F4/Heizwerte!#REF!*Heizwerte!#REF!*1000</f>
        <v>#REF!</v>
      </c>
      <c r="G4" s="1031" t="e">
        <f>'EB-1'!G4/Heizwerte!#REF!*Heizwerte!#REF!*1000</f>
        <v>#REF!</v>
      </c>
      <c r="H4" s="1032" t="e">
        <v>#REF!</v>
      </c>
      <c r="I4" s="1033" t="e">
        <f>'EB-1'!I4/Heizwerte!#REF!*Heizwerte!#REF!*1000</f>
        <v>#REF!</v>
      </c>
      <c r="J4" s="1034" t="e">
        <v>#REF!</v>
      </c>
      <c r="K4" s="1032" t="e">
        <f>'EB-1'!K4*Heizwerte!#REF!/Heizwerte!#REF!*1000</f>
        <v>#REF!</v>
      </c>
      <c r="L4" s="1027" t="e">
        <f>'EB-1'!L4/Heizwerte!#REF!*Heizwerte!#REF!*1000</f>
        <v>#REF!</v>
      </c>
      <c r="M4" s="1034" t="e">
        <f>'EB-1'!M4/Heizwerte!#REF!*Heizwerte!#REF!*1000</f>
        <v>#REF!</v>
      </c>
      <c r="N4" s="1034" t="e">
        <f>'EB-1'!N4/Heizwerte!#REF!*Heizwerte!#REF!*1000</f>
        <v>#REF!</v>
      </c>
      <c r="O4" s="1034" t="e">
        <f>'EB-1'!O4/Heizwerte!#REF!*Heizwerte!#REF!*1000</f>
        <v>#REF!</v>
      </c>
      <c r="P4" s="1034" t="e">
        <f>'EB-1'!P4/Heizwerte!#REF!*Heizwerte!#REF!*1000</f>
        <v>#REF!</v>
      </c>
      <c r="Q4" s="1034" t="e">
        <f>'EB-1'!Q4/Heizwerte!#REF!*Heizwerte!#REF!*1000</f>
        <v>#REF!</v>
      </c>
      <c r="R4" s="1034" t="e">
        <f>'EB-1'!R4/Heizwerte!#REF!*Heizwerte!#REF!*1000</f>
        <v>#REF!</v>
      </c>
      <c r="S4" s="1034" t="e">
        <f>'EB-1'!S4/Heizwerte!#REF!*Heizwerte!#REF!*1000</f>
        <v>#REF!</v>
      </c>
      <c r="T4" s="1034" t="e">
        <f>'EB-1'!T4/Heizwerte!#REF!*Heizwerte!#REF!*1000</f>
        <v>#REF!</v>
      </c>
      <c r="U4" s="1034" t="e">
        <f>'EB-1'!U4/Heizwerte!#REF!*Heizwerte!#REF!*1000</f>
        <v>#REF!</v>
      </c>
      <c r="V4" s="1035" t="e">
        <f>'EB-1'!V4/Heizwerte!#REF!*Heizwerte!#REF!*1000</f>
        <v>#REF!</v>
      </c>
      <c r="W4" s="1034" t="e">
        <f>'EB-1'!W4/Heizwerte!#REF!*Heizwerte!#REF!*1000</f>
        <v>#REF!</v>
      </c>
      <c r="X4" s="1036" t="e">
        <f>'EB-1'!X4/Heizwerte!#REF!*Heizwerte!#REF!*1000</f>
        <v>#REF!</v>
      </c>
      <c r="Y4" s="1027">
        <f>'EB-1'!Y4*'EB-3'!$D$75</f>
        <v>1099.3728982913888</v>
      </c>
      <c r="Z4" s="1027" t="e">
        <f>'EB-1'!Z4/Heizwerte!#REF!*Heizwerte!#REF!*1000</f>
        <v>#REF!</v>
      </c>
      <c r="AA4" s="1027" t="e">
        <f>'EB-1'!AA4/Heizwerte!#REF!*Heizwerte!#REF!*1000</f>
        <v>#REF!</v>
      </c>
      <c r="AB4" s="1027">
        <f>'EB-1'!AB4*'EB-3'!$D$75</f>
        <v>478.09001447157999</v>
      </c>
      <c r="AC4" s="1036">
        <f>'EB-1'!AC4*'EB-3'!$D$75</f>
        <v>3306.3682648007416</v>
      </c>
      <c r="AD4" s="1034" t="e">
        <f>'EB-1'!AD4/Heizwerte!#REF!*Heizwerte!#REF!*1000</f>
        <v>#REF!</v>
      </c>
      <c r="AE4" s="1034">
        <f>'EB-1'!AE4*'EB-3'!$D$75</f>
        <v>0</v>
      </c>
      <c r="AF4" s="1034">
        <f>'EB-1'!AF4*'EB-3'!$D$75</f>
        <v>0</v>
      </c>
      <c r="AG4" s="1027">
        <f>'EB-1'!AG4*'EB-3'!$D$75</f>
        <v>1154.8591759173398</v>
      </c>
      <c r="AH4" s="910" t="e">
        <f>SUM(F4:AG4)</f>
        <v>#REF!</v>
      </c>
      <c r="AI4" s="154">
        <v>1</v>
      </c>
      <c r="AL4" s="119"/>
      <c r="AM4" s="151"/>
      <c r="AN4" s="162"/>
    </row>
    <row r="5" spans="1:40" ht="11.25" customHeight="1">
      <c r="A5" s="1434"/>
      <c r="B5" s="1450"/>
      <c r="C5" s="1428" t="s">
        <v>92</v>
      </c>
      <c r="D5" s="1428"/>
      <c r="E5" s="155">
        <f t="shared" ref="E5:E52" si="0">E4+ 1</f>
        <v>2</v>
      </c>
      <c r="F5" s="1037" t="e">
        <f>'EB-1'!F5/Heizwerte!#REF!*Heizwerte!#REF!*1000</f>
        <v>#VALUE!</v>
      </c>
      <c r="G5" s="1027" t="e">
        <f>'EB-1'!G5/Heizwerte!#REF!*Heizwerte!#REF!*1000</f>
        <v>#REF!</v>
      </c>
      <c r="H5" s="1038" t="e">
        <v>#REF!</v>
      </c>
      <c r="I5" s="1040" t="e">
        <f>'EB-1'!I5/Heizwerte!#REF!*Heizwerte!#REF!*1000</f>
        <v>#REF!</v>
      </c>
      <c r="J5" s="1040" t="e">
        <v>#REF!</v>
      </c>
      <c r="K5" s="1039" t="e">
        <f>'EB-1'!K5*Heizwerte!#REF!/Heizwerte!#REF!*1000</f>
        <v>#REF!</v>
      </c>
      <c r="L5" s="1027" t="e">
        <f>'EB-1'!L5/Heizwerte!#REF!*Heizwerte!#REF!*1000</f>
        <v>#REF!</v>
      </c>
      <c r="M5" s="1027" t="e">
        <f>'EB-1'!M5/Heizwerte!#REF!*Heizwerte!#REF!*1000</f>
        <v>#REF!</v>
      </c>
      <c r="N5" s="1027" t="e">
        <f>'EB-1'!N5/Heizwerte!#REF!*Heizwerte!#REF!*1000</f>
        <v>#REF!</v>
      </c>
      <c r="O5" s="1040" t="e">
        <f>'EB-1'!O5/Heizwerte!#REF!*Heizwerte!#REF!*1000</f>
        <v>#REF!</v>
      </c>
      <c r="P5" s="1027" t="e">
        <f>'EB-1'!P5/Heizwerte!#REF!*Heizwerte!#REF!*1000</f>
        <v>#REF!</v>
      </c>
      <c r="Q5" s="1040" t="e">
        <f>'EB-1'!Q5/Heizwerte!#REF!*Heizwerte!#REF!*1000</f>
        <v>#REF!</v>
      </c>
      <c r="R5" s="1028" t="e">
        <f>'EB-1'!R5/Heizwerte!#REF!*Heizwerte!#REF!*1000</f>
        <v>#REF!</v>
      </c>
      <c r="S5" s="1027" t="e">
        <f>'EB-1'!S5/Heizwerte!#REF!*Heizwerte!#REF!*1000</f>
        <v>#REF!</v>
      </c>
      <c r="T5" s="1028" t="e">
        <f>'EB-1'!T5/Heizwerte!#REF!*Heizwerte!#REF!*1000</f>
        <v>#REF!</v>
      </c>
      <c r="U5" s="1027" t="e">
        <f>'EB-1'!U5/Heizwerte!#REF!*Heizwerte!#REF!*1000</f>
        <v>#REF!</v>
      </c>
      <c r="V5" s="1032" t="e">
        <f>'EB-1'!V5/Heizwerte!#REF!*Heizwerte!#REF!*1000</f>
        <v>#REF!</v>
      </c>
      <c r="W5" s="1034" t="e">
        <f>'EB-1'!W5/Heizwerte!#REF!*Heizwerte!#REF!*1000</f>
        <v>#REF!</v>
      </c>
      <c r="X5" s="1041" t="e">
        <f>'EB-1'!X5/Heizwerte!#REF!*Heizwerte!#REF!*1000</f>
        <v>#REF!</v>
      </c>
      <c r="Y5" s="1034">
        <f>'EB-1'!Y5*'EB-3'!$D$75</f>
        <v>0</v>
      </c>
      <c r="Z5" s="1034" t="e">
        <f>'EB-1'!Z5/Heizwerte!#REF!*Heizwerte!#REF!*1000</f>
        <v>#REF!</v>
      </c>
      <c r="AA5" s="1034" t="e">
        <f>'EB-1'!AA5/Heizwerte!#REF!*Heizwerte!#REF!*1000</f>
        <v>#REF!</v>
      </c>
      <c r="AB5" s="1034">
        <f>'EB-1'!AB5*'EB-3'!$D$75</f>
        <v>0</v>
      </c>
      <c r="AC5" s="1039">
        <f>'EB-1'!AC5*'EB-3'!$D$75</f>
        <v>500.66113979259609</v>
      </c>
      <c r="AD5" s="1027" t="e">
        <f>'EB-1'!AD5/Heizwerte!#REF!*Heizwerte!#REF!*1000</f>
        <v>#REF!</v>
      </c>
      <c r="AE5" s="1027">
        <f>'EB-1'!AE5*'EB-3'!$D$75</f>
        <v>1631.7044404242981</v>
      </c>
      <c r="AF5" s="1027">
        <f>'EB-1'!AF5*'EB-3'!$D$75</f>
        <v>0</v>
      </c>
      <c r="AG5" s="1034">
        <f>'EB-1'!AG5*'EB-3'!$D$75</f>
        <v>0</v>
      </c>
      <c r="AH5" s="911" t="e">
        <f t="shared" ref="AH5:AH59" si="1">SUM(F5:AG5)</f>
        <v>#VALUE!</v>
      </c>
      <c r="AI5" s="154">
        <f t="shared" ref="AI5:AI11" si="2">AI4+ 1</f>
        <v>2</v>
      </c>
      <c r="AL5" s="119"/>
      <c r="AM5" s="151"/>
      <c r="AN5" s="162"/>
    </row>
    <row r="6" spans="1:40" ht="11.25" customHeight="1">
      <c r="A6" s="1434"/>
      <c r="B6" s="1450"/>
      <c r="C6" s="1428" t="s">
        <v>91</v>
      </c>
      <c r="D6" s="1428"/>
      <c r="E6" s="155">
        <f t="shared" si="0"/>
        <v>3</v>
      </c>
      <c r="F6" s="1037" t="e">
        <f>'EB-1'!F6/Heizwerte!#REF!*Heizwerte!#REF!*1000</f>
        <v>#REF!</v>
      </c>
      <c r="G6" s="1028" t="e">
        <f>'EB-1'!G6/Heizwerte!#REF!*Heizwerte!#REF!*1000</f>
        <v>#REF!</v>
      </c>
      <c r="H6" s="1042" t="e">
        <v>#REF!</v>
      </c>
      <c r="I6" s="1040" t="e">
        <f>'EB-1'!I6/Heizwerte!#REF!*Heizwerte!#REF!*1000</f>
        <v>#REF!</v>
      </c>
      <c r="J6" s="1026" t="e">
        <v>#REF!</v>
      </c>
      <c r="K6" s="1039" t="e">
        <f>'EB-1'!K6*Heizwerte!#REF!/Heizwerte!#REF!*1000</f>
        <v>#REF!</v>
      </c>
      <c r="L6" s="1033" t="e">
        <f>'EB-1'!L6/Heizwerte!#REF!*Heizwerte!#REF!*1000</f>
        <v>#REF!</v>
      </c>
      <c r="M6" s="1034" t="e">
        <f>'EB-1'!M6/Heizwerte!#REF!*Heizwerte!#REF!*1000</f>
        <v>#REF!</v>
      </c>
      <c r="N6" s="1034" t="e">
        <f>'EB-1'!N6/Heizwerte!#REF!*Heizwerte!#REF!*1000</f>
        <v>#REF!</v>
      </c>
      <c r="O6" s="1027" t="e">
        <f>'EB-1'!O6/Heizwerte!#REF!*Heizwerte!#REF!*1000</f>
        <v>#REF!</v>
      </c>
      <c r="P6" s="1034" t="e">
        <f>'EB-1'!P6/Heizwerte!#REF!*Heizwerte!#REF!*1000</f>
        <v>#REF!</v>
      </c>
      <c r="Q6" s="1027" t="e">
        <f>'EB-1'!Q6/Heizwerte!#REF!*Heizwerte!#REF!*1000</f>
        <v>#REF!</v>
      </c>
      <c r="R6" s="1027" t="e">
        <f>'EB-1'!R6/Heizwerte!#REF!*Heizwerte!#REF!*1000</f>
        <v>#REF!</v>
      </c>
      <c r="S6" s="1028" t="e">
        <f>'EB-1'!S6/Heizwerte!#REF!*Heizwerte!#REF!*1000</f>
        <v>#REF!</v>
      </c>
      <c r="T6" s="1028" t="e">
        <f>'EB-1'!T6/Heizwerte!#REF!*Heizwerte!#REF!*1000</f>
        <v>#REF!</v>
      </c>
      <c r="U6" s="1027" t="e">
        <f>'EB-1'!U6/Heizwerte!#REF!*Heizwerte!#REF!*1000</f>
        <v>#REF!</v>
      </c>
      <c r="V6" s="1032" t="e">
        <f>'EB-1'!V6/Heizwerte!#REF!*Heizwerte!#REF!*1000</f>
        <v>#REF!</v>
      </c>
      <c r="W6" s="1034" t="e">
        <f>'EB-1'!W6/Heizwerte!#REF!*Heizwerte!#REF!*1000</f>
        <v>#REF!</v>
      </c>
      <c r="X6" s="1041" t="e">
        <f>'EB-1'!X6/Heizwerte!#REF!*Heizwerte!#REF!*1000</f>
        <v>#REF!</v>
      </c>
      <c r="Y6" s="1034">
        <f>'EB-1'!Y6*'EB-3'!$D$75</f>
        <v>0</v>
      </c>
      <c r="Z6" s="1034" t="e">
        <f>'EB-1'!Z6/Heizwerte!#REF!*Heizwerte!#REF!*1000</f>
        <v>#REF!</v>
      </c>
      <c r="AA6" s="1028" t="e">
        <f>'EB-1'!AA6/Heizwerte!#REF!*Heizwerte!#REF!*1000</f>
        <v>#REF!</v>
      </c>
      <c r="AB6" s="1028">
        <f>'EB-1'!AB6*'EB-3'!$D$75</f>
        <v>7.1307423484199992</v>
      </c>
      <c r="AC6" s="1039">
        <f>'EB-1'!AC6*'EB-3'!$D$75</f>
        <v>1.6826895120000001E-2</v>
      </c>
      <c r="AD6" s="1034" t="e">
        <f>'EB-1'!AD6/Heizwerte!#REF!*Heizwerte!#REF!*1000</f>
        <v>#REF!</v>
      </c>
      <c r="AE6" s="1034">
        <f>'EB-1'!AE6*'EB-3'!$D$75</f>
        <v>0</v>
      </c>
      <c r="AF6" s="1034">
        <f>'EB-1'!AF6*'EB-3'!$D$75</f>
        <v>0</v>
      </c>
      <c r="AG6" s="1028">
        <f>'EB-1'!AG6*'EB-3'!$D$75</f>
        <v>8.4981446026599983</v>
      </c>
      <c r="AH6" s="909" t="e">
        <f t="shared" si="1"/>
        <v>#REF!</v>
      </c>
      <c r="AI6" s="154">
        <f t="shared" si="2"/>
        <v>3</v>
      </c>
      <c r="AL6" s="119"/>
      <c r="AM6" s="151"/>
      <c r="AN6" s="148"/>
    </row>
    <row r="7" spans="1:40" ht="11.25" customHeight="1">
      <c r="A7" s="1434"/>
      <c r="B7" s="1450"/>
      <c r="C7" s="1432" t="s">
        <v>215</v>
      </c>
      <c r="D7" s="1432"/>
      <c r="E7" s="602">
        <f t="shared" si="0"/>
        <v>4</v>
      </c>
      <c r="F7" s="1043" t="e">
        <f>'EB-1'!F7/Heizwerte!#REF!*Heizwerte!#REF!*1000</f>
        <v>#VALUE!</v>
      </c>
      <c r="G7" s="1044" t="e">
        <f>'EB-1'!G7/Heizwerte!#REF!*Heizwerte!#REF!*1000</f>
        <v>#REF!</v>
      </c>
      <c r="H7" s="1045" t="e">
        <v>#REF!</v>
      </c>
      <c r="I7" s="1046" t="e">
        <f>'EB-1'!I7/Heizwerte!#REF!*Heizwerte!#REF!*1000</f>
        <v>#REF!</v>
      </c>
      <c r="J7" s="1029" t="e">
        <v>#REF!</v>
      </c>
      <c r="K7" s="1045" t="e">
        <f>'EB-1'!K7*Heizwerte!#REF!/Heizwerte!#REF!*1000</f>
        <v>#REF!</v>
      </c>
      <c r="L7" s="1029" t="e">
        <f>'EB-1'!L7/Heizwerte!#REF!*Heizwerte!#REF!*1000</f>
        <v>#REF!</v>
      </c>
      <c r="M7" s="1029" t="e">
        <f>'EB-1'!M7/Heizwerte!#REF!*Heizwerte!#REF!*1000</f>
        <v>#REF!</v>
      </c>
      <c r="N7" s="1029" t="e">
        <f>'EB-1'!N7/Heizwerte!#REF!*Heizwerte!#REF!*1000</f>
        <v>#REF!</v>
      </c>
      <c r="O7" s="1047" t="e">
        <f>'EB-1'!O7/Heizwerte!#REF!*Heizwerte!#REF!*1000</f>
        <v>#REF!</v>
      </c>
      <c r="P7" s="1029" t="e">
        <f>'EB-1'!P7/Heizwerte!#REF!*Heizwerte!#REF!*1000</f>
        <v>#REF!</v>
      </c>
      <c r="Q7" s="1047" t="e">
        <f>'EB-1'!Q7/Heizwerte!#REF!*Heizwerte!#REF!*1000</f>
        <v>#REF!</v>
      </c>
      <c r="R7" s="1029" t="e">
        <f>'EB-1'!R7/Heizwerte!#REF!*Heizwerte!#REF!*1000</f>
        <v>#REF!</v>
      </c>
      <c r="S7" s="1029" t="e">
        <f>'EB-1'!S7/Heizwerte!#REF!*Heizwerte!#REF!*1000</f>
        <v>#REF!</v>
      </c>
      <c r="T7" s="1029" t="e">
        <f>'EB-1'!T7/Heizwerte!#REF!*Heizwerte!#REF!*1000</f>
        <v>#REF!</v>
      </c>
      <c r="U7" s="1029" t="e">
        <f>'EB-1'!U7/Heizwerte!#REF!*Heizwerte!#REF!*1000</f>
        <v>#REF!</v>
      </c>
      <c r="V7" s="1048" t="e">
        <f>'EB-1'!V7/Heizwerte!#REF!*Heizwerte!#REF!*1000</f>
        <v>#REF!</v>
      </c>
      <c r="W7" s="1049" t="e">
        <f>'EB-1'!W7/Heizwerte!#REF!*Heizwerte!#REF!*1000</f>
        <v>#REF!</v>
      </c>
      <c r="X7" s="1045" t="e">
        <f>'EB-1'!X7/Heizwerte!#REF!*Heizwerte!#REF!*1000</f>
        <v>#REF!</v>
      </c>
      <c r="Y7" s="1029">
        <f>'EB-1'!Y7*'EB-3'!$D$75</f>
        <v>1099.3728982913888</v>
      </c>
      <c r="Z7" s="1029" t="e">
        <f>'EB-1'!Z7/Heizwerte!#REF!*Heizwerte!#REF!*1000</f>
        <v>#REF!</v>
      </c>
      <c r="AA7" s="1029" t="e">
        <f>'EB-1'!AA7/Heizwerte!#REF!*Heizwerte!#REF!*1000</f>
        <v>#REF!</v>
      </c>
      <c r="AB7" s="1029">
        <f>'EB-1'!AB7*'EB-3'!$D$75</f>
        <v>485.22075682000002</v>
      </c>
      <c r="AC7" s="1045">
        <f>'EB-1'!AC7*'EB-3'!$D$75</f>
        <v>3807.0462314884576</v>
      </c>
      <c r="AD7" s="1029" t="e">
        <f>'EB-1'!AD7/Heizwerte!#REF!*Heizwerte!#REF!*1000</f>
        <v>#REF!</v>
      </c>
      <c r="AE7" s="1029">
        <f>'EB-1'!AE7*'EB-3'!$D$75</f>
        <v>1631.7044404242981</v>
      </c>
      <c r="AF7" s="1029">
        <f>'EB-1'!AF7*'EB-3'!$D$75</f>
        <v>0</v>
      </c>
      <c r="AG7" s="1029">
        <f>'EB-1'!AG7*'EB-3'!$D$75</f>
        <v>1163.3573205199998</v>
      </c>
      <c r="AH7" s="912" t="e">
        <f t="shared" si="1"/>
        <v>#VALUE!</v>
      </c>
      <c r="AI7" s="145">
        <f t="shared" si="2"/>
        <v>4</v>
      </c>
      <c r="AJ7" s="113"/>
      <c r="AK7" s="113"/>
      <c r="AL7" s="161"/>
      <c r="AM7" s="149" t="e">
        <f>SUM(F7:AG7)-AH7</f>
        <v>#VALUE!</v>
      </c>
      <c r="AN7" s="148"/>
    </row>
    <row r="8" spans="1:40" ht="11.25" customHeight="1">
      <c r="A8" s="1434"/>
      <c r="B8" s="1450"/>
      <c r="C8" s="1428" t="s">
        <v>89</v>
      </c>
      <c r="D8" s="1428"/>
      <c r="E8" s="153">
        <f t="shared" si="0"/>
        <v>5</v>
      </c>
      <c r="F8" s="1050" t="e">
        <f>'EB-1'!F8/Heizwerte!#REF!*Heizwerte!#REF!*1000</f>
        <v>#REF!</v>
      </c>
      <c r="G8" s="1028" t="e">
        <f>'EB-1'!G8/Heizwerte!#REF!*Heizwerte!#REF!*1000</f>
        <v>#REF!</v>
      </c>
      <c r="H8" s="1039" t="e">
        <v>#REF!</v>
      </c>
      <c r="I8" s="1027" t="e">
        <f>'EB-1'!I8/Heizwerte!#REF!*Heizwerte!#REF!*1000</f>
        <v>#REF!</v>
      </c>
      <c r="J8" s="1027" t="e">
        <v>#REF!</v>
      </c>
      <c r="K8" s="1039" t="e">
        <f>'EB-1'!K8*Heizwerte!#REF!/Heizwerte!#REF!*1000</f>
        <v>#REF!</v>
      </c>
      <c r="L8" s="1027" t="e">
        <f>'EB-1'!L8/Heizwerte!#REF!*Heizwerte!#REF!*1000</f>
        <v>#REF!</v>
      </c>
      <c r="M8" s="1027" t="e">
        <f>'EB-1'!M8/Heizwerte!#REF!*Heizwerte!#REF!*1000</f>
        <v>#REF!</v>
      </c>
      <c r="N8" s="1027" t="e">
        <f>'EB-1'!N8/Heizwerte!#REF!*Heizwerte!#REF!*1000</f>
        <v>#REF!</v>
      </c>
      <c r="O8" s="1027" t="e">
        <f>'EB-1'!O8/Heizwerte!#REF!*Heizwerte!#REF!*1000</f>
        <v>#REF!</v>
      </c>
      <c r="P8" s="1027" t="e">
        <f>'EB-1'!P8/Heizwerte!#REF!*Heizwerte!#REF!*1000</f>
        <v>#REF!</v>
      </c>
      <c r="Q8" s="1027" t="e">
        <f>'EB-1'!Q8/Heizwerte!#REF!*Heizwerte!#REF!*1000</f>
        <v>#REF!</v>
      </c>
      <c r="R8" s="1027" t="e">
        <f>'EB-1'!R8/Heizwerte!#REF!*Heizwerte!#REF!*1000</f>
        <v>#REF!</v>
      </c>
      <c r="S8" s="1028" t="e">
        <f>'EB-1'!S8/Heizwerte!#REF!*Heizwerte!#REF!*1000</f>
        <v>#REF!</v>
      </c>
      <c r="T8" s="1028" t="e">
        <f>'EB-1'!T8/Heizwerte!#REF!*Heizwerte!#REF!*1000</f>
        <v>#REF!</v>
      </c>
      <c r="U8" s="1028" t="e">
        <f>'EB-1'!U8/Heizwerte!#REF!*Heizwerte!#REF!*1000</f>
        <v>#REF!</v>
      </c>
      <c r="V8" s="1032" t="e">
        <f>'EB-1'!V8/Heizwerte!#REF!*Heizwerte!#REF!*1000</f>
        <v>#REF!</v>
      </c>
      <c r="W8" s="1034" t="e">
        <f>'EB-1'!W8/Heizwerte!#REF!*Heizwerte!#REF!*1000</f>
        <v>#REF!</v>
      </c>
      <c r="X8" s="1041" t="e">
        <f>'EB-1'!X8/Heizwerte!#REF!*Heizwerte!#REF!*1000</f>
        <v>#REF!</v>
      </c>
      <c r="Y8" s="1034">
        <f>'EB-1'!Y8*'EB-3'!$D$75</f>
        <v>0</v>
      </c>
      <c r="Z8" s="1034" t="e">
        <f>'EB-1'!Z8/Heizwerte!#REF!*Heizwerte!#REF!*1000</f>
        <v>#REF!</v>
      </c>
      <c r="AA8" s="1034" t="e">
        <f>'EB-1'!AA8/Heizwerte!#REF!*Heizwerte!#REF!*1000</f>
        <v>#REF!</v>
      </c>
      <c r="AB8" s="1034">
        <f>'EB-1'!AB8*'EB-3'!$D$75</f>
        <v>0</v>
      </c>
      <c r="AC8" s="1039">
        <f>'EB-1'!AC8*'EB-3'!$D$75</f>
        <v>0</v>
      </c>
      <c r="AD8" s="1034" t="e">
        <f>'EB-1'!AD8/Heizwerte!#REF!*Heizwerte!#REF!*1000</f>
        <v>#REF!</v>
      </c>
      <c r="AE8" s="1028">
        <f>'EB-1'!AE8*'EB-3'!$D$75</f>
        <v>0</v>
      </c>
      <c r="AF8" s="1028">
        <f>'EB-1'!AF8*'EB-3'!$D$75</f>
        <v>0</v>
      </c>
      <c r="AG8" s="1034">
        <f>'EB-1'!AG8*'EB-3'!$D$75</f>
        <v>0</v>
      </c>
      <c r="AH8" s="913" t="e">
        <f t="shared" si="1"/>
        <v>#REF!</v>
      </c>
      <c r="AI8" s="154">
        <f t="shared" si="2"/>
        <v>5</v>
      </c>
      <c r="AL8" s="119"/>
      <c r="AM8" s="151"/>
      <c r="AN8" s="148"/>
    </row>
    <row r="9" spans="1:40" ht="11.25" customHeight="1">
      <c r="A9" s="1434"/>
      <c r="B9" s="1450"/>
      <c r="C9" s="1428" t="s">
        <v>214</v>
      </c>
      <c r="D9" s="1428"/>
      <c r="E9" s="153">
        <f t="shared" si="0"/>
        <v>6</v>
      </c>
      <c r="F9" s="1051" t="e">
        <f>'EB-1'!F9/Heizwerte!#REF!*Heizwerte!#REF!*1000</f>
        <v>#VALUE!</v>
      </c>
      <c r="G9" s="1028" t="e">
        <f>'EB-1'!G9/Heizwerte!#REF!*Heizwerte!#REF!*1000</f>
        <v>#REF!</v>
      </c>
      <c r="H9" s="1039" t="e">
        <v>#REF!</v>
      </c>
      <c r="I9" s="1028" t="e">
        <f>'EB-1'!I9/Heizwerte!#REF!*Heizwerte!#REF!*1000</f>
        <v>#REF!</v>
      </c>
      <c r="J9" s="1028" t="e">
        <v>#REF!</v>
      </c>
      <c r="K9" s="1039" t="e">
        <f>'EB-1'!K9*Heizwerte!#REF!/Heizwerte!#REF!*1000</f>
        <v>#REF!</v>
      </c>
      <c r="L9" s="1033" t="e">
        <f>'EB-1'!L9/Heizwerte!#REF!*Heizwerte!#REF!*1000</f>
        <v>#REF!</v>
      </c>
      <c r="M9" s="1034" t="e">
        <f>'EB-1'!M9/Heizwerte!#REF!*Heizwerte!#REF!*1000</f>
        <v>#REF!</v>
      </c>
      <c r="N9" s="1034" t="e">
        <f>'EB-1'!N9/Heizwerte!#REF!*Heizwerte!#REF!*1000</f>
        <v>#REF!</v>
      </c>
      <c r="O9" s="1026" t="e">
        <f>'EB-1'!O9/Heizwerte!#REF!*Heizwerte!#REF!*1000</f>
        <v>#REF!</v>
      </c>
      <c r="P9" s="1034" t="e">
        <f>'EB-1'!P9/Heizwerte!#REF!*Heizwerte!#REF!*1000</f>
        <v>#REF!</v>
      </c>
      <c r="Q9" s="1040" t="e">
        <f>'EB-1'!Q9/Heizwerte!#REF!*Heizwerte!#REF!*1000</f>
        <v>#REF!</v>
      </c>
      <c r="R9" s="1027" t="e">
        <f>'EB-1'!R9/Heizwerte!#REF!*Heizwerte!#REF!*1000</f>
        <v>#REF!</v>
      </c>
      <c r="S9" s="1028" t="e">
        <f>'EB-1'!S9/Heizwerte!#REF!*Heizwerte!#REF!*1000</f>
        <v>#REF!</v>
      </c>
      <c r="T9" s="1028" t="e">
        <f>'EB-1'!T9/Heizwerte!#REF!*Heizwerte!#REF!*1000</f>
        <v>#REF!</v>
      </c>
      <c r="U9" s="1028" t="e">
        <f>'EB-1'!U9/Heizwerte!#REF!*Heizwerte!#REF!*1000</f>
        <v>#REF!</v>
      </c>
      <c r="V9" s="1052" t="e">
        <f>'EB-1'!V9/Heizwerte!#REF!*Heizwerte!#REF!*1000</f>
        <v>#REF!</v>
      </c>
      <c r="W9" s="1034" t="e">
        <f>'EB-1'!W9/Heizwerte!#REF!*Heizwerte!#REF!*1000</f>
        <v>#REF!</v>
      </c>
      <c r="X9" s="1041" t="e">
        <f>'EB-1'!X9/Heizwerte!#REF!*Heizwerte!#REF!*1000</f>
        <v>#REF!</v>
      </c>
      <c r="Y9" s="1034">
        <f>'EB-1'!Y9*'EB-3'!$D$75</f>
        <v>0</v>
      </c>
      <c r="Z9" s="1034" t="e">
        <f>'EB-1'!Z9/Heizwerte!#REF!*Heizwerte!#REF!*1000</f>
        <v>#REF!</v>
      </c>
      <c r="AA9" s="1034" t="e">
        <f>'EB-1'!AA9/Heizwerte!#REF!*Heizwerte!#REF!*1000</f>
        <v>#REF!</v>
      </c>
      <c r="AB9" s="1028">
        <f>'EB-1'!AB9*'EB-3'!$D$75</f>
        <v>0</v>
      </c>
      <c r="AC9" s="1039">
        <f>'EB-1'!AC9*'EB-3'!$D$75</f>
        <v>0</v>
      </c>
      <c r="AD9" s="1034" t="e">
        <f>'EB-1'!AD9/Heizwerte!#REF!*Heizwerte!#REF!*1000</f>
        <v>#REF!</v>
      </c>
      <c r="AE9" s="1034">
        <f>'EB-1'!AE9*'EB-3'!$D$75</f>
        <v>0</v>
      </c>
      <c r="AF9" s="1034">
        <f>'EB-1'!AF9*'EB-3'!$D$75</f>
        <v>0</v>
      </c>
      <c r="AG9" s="1028">
        <f>'EB-1'!AG9*'EB-3'!$D$75</f>
        <v>0</v>
      </c>
      <c r="AH9" s="911" t="e">
        <f t="shared" si="1"/>
        <v>#VALUE!</v>
      </c>
      <c r="AI9" s="154">
        <f t="shared" si="2"/>
        <v>6</v>
      </c>
      <c r="AL9" s="119"/>
      <c r="AM9" s="151"/>
      <c r="AN9" s="148"/>
    </row>
    <row r="10" spans="1:40" ht="11.25" customHeight="1">
      <c r="A10" s="1435"/>
      <c r="B10" s="1451"/>
      <c r="C10" s="1452" t="s">
        <v>213</v>
      </c>
      <c r="D10" s="1452"/>
      <c r="E10" s="146">
        <f t="shared" si="0"/>
        <v>7</v>
      </c>
      <c r="F10" s="1053" t="e">
        <f>'EB-1'!F10/Heizwerte!#REF!*Heizwerte!#REF!*1000</f>
        <v>#REF!</v>
      </c>
      <c r="G10" s="1054" t="e">
        <f>'EB-1'!G10/Heizwerte!#REF!*Heizwerte!#REF!*1000</f>
        <v>#REF!</v>
      </c>
      <c r="H10" s="1055" t="e">
        <v>#REF!</v>
      </c>
      <c r="I10" s="1053" t="e">
        <f>'EB-1'!I10/Heizwerte!#REF!*Heizwerte!#REF!*1000</f>
        <v>#REF!</v>
      </c>
      <c r="J10" s="1056" t="e">
        <v>#REF!</v>
      </c>
      <c r="K10" s="1055" t="e">
        <f>'EB-1'!K10*Heizwerte!#REF!/Heizwerte!#REF!*1000</f>
        <v>#REF!</v>
      </c>
      <c r="L10" s="1056" t="e">
        <f>'EB-1'!L10/Heizwerte!#REF!*Heizwerte!#REF!*1000</f>
        <v>#REF!</v>
      </c>
      <c r="M10" s="1056" t="e">
        <f>'EB-1'!M10/Heizwerte!#REF!*Heizwerte!#REF!*1000</f>
        <v>#REF!</v>
      </c>
      <c r="N10" s="1056" t="e">
        <f>'EB-1'!N10/Heizwerte!#REF!*Heizwerte!#REF!*1000</f>
        <v>#REF!</v>
      </c>
      <c r="O10" s="1056" t="e">
        <f>'EB-1'!O10/Heizwerte!#REF!*Heizwerte!#REF!*1000</f>
        <v>#REF!</v>
      </c>
      <c r="P10" s="1056" t="e">
        <f>'EB-1'!P10/Heizwerte!#REF!*Heizwerte!#REF!*1000</f>
        <v>#REF!</v>
      </c>
      <c r="Q10" s="1056" t="e">
        <f>'EB-1'!Q10/Heizwerte!#REF!*Heizwerte!#REF!*1000</f>
        <v>#REF!</v>
      </c>
      <c r="R10" s="1056" t="e">
        <f>'EB-1'!R10/Heizwerte!#REF!*Heizwerte!#REF!*1000</f>
        <v>#REF!</v>
      </c>
      <c r="S10" s="1054" t="e">
        <f>'EB-1'!S10/Heizwerte!#REF!*Heizwerte!#REF!*1000</f>
        <v>#REF!</v>
      </c>
      <c r="T10" s="1054" t="e">
        <f>'EB-1'!T10/Heizwerte!#REF!*Heizwerte!#REF!*1000</f>
        <v>#REF!</v>
      </c>
      <c r="U10" s="1056" t="e">
        <f>'EB-1'!U10/Heizwerte!#REF!*Heizwerte!#REF!*1000</f>
        <v>#REF!</v>
      </c>
      <c r="V10" s="1052" t="e">
        <f>'EB-1'!V10/Heizwerte!#REF!*Heizwerte!#REF!*1000</f>
        <v>#REF!</v>
      </c>
      <c r="W10" s="1057" t="e">
        <f>'EB-1'!W10/Heizwerte!#REF!*Heizwerte!#REF!*1000</f>
        <v>#REF!</v>
      </c>
      <c r="X10" s="1055" t="e">
        <f>'EB-1'!X10/Heizwerte!#REF!*Heizwerte!#REF!*1000</f>
        <v>#REF!</v>
      </c>
      <c r="Y10" s="1056">
        <f>'EB-1'!Y10*'EB-3'!$D$75</f>
        <v>1099.3728982913888</v>
      </c>
      <c r="Z10" s="1054" t="e">
        <f>'EB-1'!Z10/Heizwerte!#REF!*Heizwerte!#REF!*1000</f>
        <v>#REF!</v>
      </c>
      <c r="AA10" s="1056" t="e">
        <f>'EB-1'!AA10/Heizwerte!#REF!*Heizwerte!#REF!*1000</f>
        <v>#REF!</v>
      </c>
      <c r="AB10" s="1056">
        <f>'EB-1'!AB10*'EB-3'!$D$75</f>
        <v>485.22075682000002</v>
      </c>
      <c r="AC10" s="1055">
        <f>'EB-1'!AC10*'EB-3'!$D$75</f>
        <v>3807.0462314884576</v>
      </c>
      <c r="AD10" s="1056" t="e">
        <f>'EB-1'!AD10/Heizwerte!#REF!*Heizwerte!#REF!*1000</f>
        <v>#REF!</v>
      </c>
      <c r="AE10" s="1054">
        <f>'EB-1'!AE10*'EB-3'!$D$75</f>
        <v>1631.7044404242981</v>
      </c>
      <c r="AF10" s="1054">
        <f>'EB-1'!AF10*'EB-3'!$D$75</f>
        <v>0</v>
      </c>
      <c r="AG10" s="1056">
        <f>'EB-1'!AG10*'EB-3'!$D$75</f>
        <v>1163.3573205199998</v>
      </c>
      <c r="AH10" s="914" t="e">
        <f t="shared" si="1"/>
        <v>#REF!</v>
      </c>
      <c r="AI10" s="145">
        <f t="shared" si="2"/>
        <v>7</v>
      </c>
      <c r="AJ10" s="113"/>
      <c r="AK10" s="113"/>
      <c r="AL10" s="119"/>
      <c r="AM10" s="149" t="e">
        <f>SUM(F10:AG10)-AH10</f>
        <v>#REF!</v>
      </c>
      <c r="AN10" s="148"/>
    </row>
    <row r="11" spans="1:40" ht="11.25" customHeight="1">
      <c r="A11" s="1433" t="s">
        <v>212</v>
      </c>
      <c r="B11" s="1429" t="s">
        <v>88</v>
      </c>
      <c r="C11" s="1428" t="s">
        <v>211</v>
      </c>
      <c r="D11" s="1428"/>
      <c r="E11" s="153">
        <f t="shared" si="0"/>
        <v>8</v>
      </c>
      <c r="F11" s="1058" t="e">
        <f>'EB-1'!F11/Heizwerte!#REF!*Heizwerte!#REF!*1000</f>
        <v>#VALUE!</v>
      </c>
      <c r="G11" s="1031" t="e">
        <f>'EB-1'!G11/Heizwerte!#REF!*Heizwerte!#REF!*1000</f>
        <v>#REF!</v>
      </c>
      <c r="H11" s="1039" t="e">
        <v>#REF!</v>
      </c>
      <c r="I11" s="1028" t="e">
        <f>'EB-1'!I11/Heizwerte!#REF!*Heizwerte!#REF!*1000</f>
        <v>#REF!</v>
      </c>
      <c r="J11" s="1027" t="e">
        <v>#REF!</v>
      </c>
      <c r="K11" s="1039" t="e">
        <f>'EB-1'!K11*Heizwerte!#REF!/Heizwerte!#REF!*1000</f>
        <v>#REF!</v>
      </c>
      <c r="L11" s="1033" t="e">
        <f>'EB-1'!L11/Heizwerte!#REF!*Heizwerte!#REF!*1000</f>
        <v>#REF!</v>
      </c>
      <c r="M11" s="1034" t="e">
        <f>'EB-1'!M11/Heizwerte!#REF!*Heizwerte!#REF!*1000</f>
        <v>#REF!</v>
      </c>
      <c r="N11" s="1034" t="e">
        <f>'EB-1'!N11/Heizwerte!#REF!*Heizwerte!#REF!*1000</f>
        <v>#REF!</v>
      </c>
      <c r="O11" s="1028" t="e">
        <f>'EB-1'!O11/Heizwerte!#REF!*Heizwerte!#REF!*1000</f>
        <v>#REF!</v>
      </c>
      <c r="P11" s="1034" t="e">
        <f>'EB-1'!P11/Heizwerte!#REF!*Heizwerte!#REF!*1000</f>
        <v>#REF!</v>
      </c>
      <c r="Q11" s="1040" t="e">
        <f>'EB-1'!Q11/Heizwerte!#REF!*Heizwerte!#REF!*1000</f>
        <v>#VALUE!</v>
      </c>
      <c r="R11" s="1026" t="e">
        <f>'EB-1'!R11/Heizwerte!#REF!*Heizwerte!#REF!*1000</f>
        <v>#VALUE!</v>
      </c>
      <c r="S11" s="1028" t="e">
        <f>'EB-1'!S11/Heizwerte!#REF!*Heizwerte!#REF!*1000</f>
        <v>#REF!</v>
      </c>
      <c r="T11" s="1028" t="e">
        <f>'EB-1'!T11/Heizwerte!#REF!*Heizwerte!#REF!*1000</f>
        <v>#REF!</v>
      </c>
      <c r="U11" s="1028" t="e">
        <f>'EB-1'!U11/Heizwerte!#REF!*Heizwerte!#REF!*1000</f>
        <v>#REF!</v>
      </c>
      <c r="V11" s="1041" t="e">
        <f>'EB-1'!V11/Heizwerte!#REF!*Heizwerte!#REF!*1000</f>
        <v>#REF!</v>
      </c>
      <c r="W11" s="1034" t="e">
        <f>'EB-1'!W11/Heizwerte!#REF!*Heizwerte!#REF!*1000</f>
        <v>#REF!</v>
      </c>
      <c r="X11" s="1039" t="e">
        <f>'EB-1'!X11/Heizwerte!#REF!*Heizwerte!#REF!*1000</f>
        <v>#REF!</v>
      </c>
      <c r="Y11" s="1034">
        <f>'EB-1'!Y11*'EB-3'!$D$75</f>
        <v>0</v>
      </c>
      <c r="Z11" s="1028" t="e">
        <f>'EB-1'!Z11/Heizwerte!#REF!*Heizwerte!#REF!*1000</f>
        <v>#REF!</v>
      </c>
      <c r="AA11" s="1028" t="e">
        <f>'EB-1'!AA11/Heizwerte!#REF!*Heizwerte!#REF!*1000</f>
        <v>#REF!</v>
      </c>
      <c r="AB11" s="1028" t="e">
        <f>'EB-1'!AB11*'EB-3'!$D$75</f>
        <v>#VALUE!</v>
      </c>
      <c r="AC11" s="1041" t="e">
        <f>'EB-1'!AC11*'EB-3'!$D$75</f>
        <v>#VALUE!</v>
      </c>
      <c r="AD11" s="1034" t="e">
        <f>'EB-1'!AD11/Heizwerte!#REF!*Heizwerte!#REF!*1000</f>
        <v>#REF!</v>
      </c>
      <c r="AE11" s="1034">
        <f>'EB-1'!AE11*'EB-3'!$D$75</f>
        <v>0</v>
      </c>
      <c r="AF11" s="1028" t="e">
        <f>'EB-1'!AF11*'EB-3'!$D$75</f>
        <v>#VALUE!</v>
      </c>
      <c r="AG11" s="1028">
        <f>'EB-1'!AG11*'EB-3'!$D$75</f>
        <v>93.599318352000012</v>
      </c>
      <c r="AH11" s="911" t="e">
        <f t="shared" si="1"/>
        <v>#VALUE!</v>
      </c>
      <c r="AI11" s="154">
        <f t="shared" si="2"/>
        <v>8</v>
      </c>
      <c r="AL11" s="119"/>
      <c r="AM11" s="151"/>
      <c r="AN11" s="148"/>
    </row>
    <row r="12" spans="1:40" ht="11.25" customHeight="1">
      <c r="A12" s="1434"/>
      <c r="B12" s="1430"/>
      <c r="C12" s="1428" t="s">
        <v>210</v>
      </c>
      <c r="D12" s="1428"/>
      <c r="E12" s="153">
        <f t="shared" si="0"/>
        <v>9</v>
      </c>
      <c r="F12" s="1058" t="e">
        <f>'EB-1'!F12/Heizwerte!#REF!*Heizwerte!#REF!*1000</f>
        <v>#VALUE!</v>
      </c>
      <c r="G12" s="1031" t="e">
        <f>'EB-1'!G12/Heizwerte!#REF!*Heizwerte!#REF!*1000</f>
        <v>#REF!</v>
      </c>
      <c r="H12" s="1039" t="e">
        <v>#REF!</v>
      </c>
      <c r="I12" s="1028" t="e">
        <f>'EB-1'!I12/Heizwerte!#REF!*Heizwerte!#REF!*1000</f>
        <v>#REF!</v>
      </c>
      <c r="J12" s="1027" t="e">
        <v>#REF!</v>
      </c>
      <c r="K12" s="1039" t="e">
        <f>'EB-1'!K12*Heizwerte!#REF!/Heizwerte!#REF!*1000</f>
        <v>#REF!</v>
      </c>
      <c r="L12" s="1033" t="e">
        <f>'EB-1'!L12/Heizwerte!#REF!*Heizwerte!#REF!*1000</f>
        <v>#REF!</v>
      </c>
      <c r="M12" s="1034" t="e">
        <f>'EB-1'!M12/Heizwerte!#REF!*Heizwerte!#REF!*1000</f>
        <v>#REF!</v>
      </c>
      <c r="N12" s="1034" t="e">
        <f>'EB-1'!N12/Heizwerte!#REF!*Heizwerte!#REF!*1000</f>
        <v>#REF!</v>
      </c>
      <c r="O12" s="1028" t="e">
        <f>'EB-1'!O12/Heizwerte!#REF!*Heizwerte!#REF!*1000</f>
        <v>#VALUE!</v>
      </c>
      <c r="P12" s="1034" t="e">
        <f>'EB-1'!P12/Heizwerte!#REF!*Heizwerte!#REF!*1000</f>
        <v>#REF!</v>
      </c>
      <c r="Q12" s="1028" t="e">
        <f>'EB-1'!Q12/Heizwerte!#REF!*Heizwerte!#REF!*1000</f>
        <v>#VALUE!</v>
      </c>
      <c r="R12" s="1028" t="e">
        <f>'EB-1'!R12/Heizwerte!#REF!*Heizwerte!#REF!*1000</f>
        <v>#REF!</v>
      </c>
      <c r="S12" s="1028" t="e">
        <f>'EB-1'!S12/Heizwerte!#REF!*Heizwerte!#REF!*1000</f>
        <v>#REF!</v>
      </c>
      <c r="T12" s="1028" t="e">
        <f>'EB-1'!T12/Heizwerte!#REF!*Heizwerte!#REF!*1000</f>
        <v>#REF!</v>
      </c>
      <c r="U12" s="1028" t="e">
        <f>'EB-1'!U12/Heizwerte!#REF!*Heizwerte!#REF!*1000</f>
        <v>#REF!</v>
      </c>
      <c r="V12" s="1041" t="e">
        <f>'EB-1'!V12/Heizwerte!#REF!*Heizwerte!#REF!*1000</f>
        <v>#REF!</v>
      </c>
      <c r="W12" s="1034" t="e">
        <f>'EB-1'!W12/Heizwerte!#REF!*Heizwerte!#REF!*1000</f>
        <v>#REF!</v>
      </c>
      <c r="X12" s="1039" t="e">
        <f>'EB-1'!X12/Heizwerte!#REF!*Heizwerte!#REF!*1000</f>
        <v>#REF!</v>
      </c>
      <c r="Y12" s="1034">
        <f>'EB-1'!Y12*'EB-3'!$D$75</f>
        <v>0</v>
      </c>
      <c r="Z12" s="1028" t="e">
        <f>'EB-1'!Z12/Heizwerte!#REF!*Heizwerte!#REF!*1000</f>
        <v>#REF!</v>
      </c>
      <c r="AA12" s="1028" t="e">
        <f>'EB-1'!AA12/Heizwerte!#REF!*Heizwerte!#REF!*1000</f>
        <v>#REF!</v>
      </c>
      <c r="AB12" s="1028" t="e">
        <f>'EB-1'!AB12*'EB-3'!$D$75</f>
        <v>#VALUE!</v>
      </c>
      <c r="AC12" s="1042" t="e">
        <f>'EB-1'!AC12*'EB-3'!$D$75</f>
        <v>#VALUE!</v>
      </c>
      <c r="AD12" s="1034" t="e">
        <f>'EB-1'!AD12/Heizwerte!#REF!*Heizwerte!#REF!*1000</f>
        <v>#REF!</v>
      </c>
      <c r="AE12" s="1034">
        <f>'EB-1'!AE12*'EB-3'!$D$75</f>
        <v>0</v>
      </c>
      <c r="AF12" s="1026" t="e">
        <f>'EB-1'!AF12*'EB-3'!$D$75</f>
        <v>#VALUE!</v>
      </c>
      <c r="AG12" s="1028">
        <f>'EB-1'!AG12*'EB-3'!$D$75</f>
        <v>243.14385727999999</v>
      </c>
      <c r="AH12" s="911" t="e">
        <f t="shared" si="1"/>
        <v>#VALUE!</v>
      </c>
      <c r="AI12" s="154">
        <f>AI11+1</f>
        <v>9</v>
      </c>
      <c r="AL12" s="119"/>
      <c r="AM12" s="151"/>
      <c r="AN12" s="148"/>
    </row>
    <row r="13" spans="1:40" ht="11.25" customHeight="1">
      <c r="A13" s="1434"/>
      <c r="B13" s="1450"/>
      <c r="C13" s="1428" t="s">
        <v>47</v>
      </c>
      <c r="D13" s="1428"/>
      <c r="E13" s="153">
        <f t="shared" si="0"/>
        <v>10</v>
      </c>
      <c r="F13" s="1050" t="e">
        <f>'EB-1'!F13/Heizwerte!#REF!*Heizwerte!#REF!*1000</f>
        <v>#REF!</v>
      </c>
      <c r="G13" s="1031" t="e">
        <f>'EB-1'!G13/Heizwerte!#REF!*Heizwerte!#REF!*1000</f>
        <v>#REF!</v>
      </c>
      <c r="H13" s="1039" t="e">
        <v>#REF!</v>
      </c>
      <c r="I13" s="1027" t="e">
        <f>'EB-1'!I13/Heizwerte!#REF!*Heizwerte!#REF!*1000</f>
        <v>#REF!</v>
      </c>
      <c r="J13" s="1027" t="e">
        <v>#REF!</v>
      </c>
      <c r="K13" s="1039" t="e">
        <f>'EB-1'!K13*Heizwerte!#REF!/Heizwerte!#REF!*1000</f>
        <v>#REF!</v>
      </c>
      <c r="L13" s="1033" t="e">
        <f>'EB-1'!L13/Heizwerte!#REF!*Heizwerte!#REF!*1000</f>
        <v>#REF!</v>
      </c>
      <c r="M13" s="1034" t="e">
        <f>'EB-1'!M13/Heizwerte!#REF!*Heizwerte!#REF!*1000</f>
        <v>#REF!</v>
      </c>
      <c r="N13" s="1034" t="e">
        <f>'EB-1'!N13/Heizwerte!#REF!*Heizwerte!#REF!*1000</f>
        <v>#REF!</v>
      </c>
      <c r="O13" s="1028" t="e">
        <f>'EB-1'!O13/Heizwerte!#REF!*Heizwerte!#REF!*1000</f>
        <v>#REF!</v>
      </c>
      <c r="P13" s="1034" t="e">
        <f>'EB-1'!P13/Heizwerte!#REF!*Heizwerte!#REF!*1000</f>
        <v>#REF!</v>
      </c>
      <c r="Q13" s="1026" t="e">
        <f>'EB-1'!Q13/Heizwerte!#REF!*Heizwerte!#REF!*1000</f>
        <v>#VALUE!</v>
      </c>
      <c r="R13" s="1026" t="e">
        <f>'EB-1'!R13/Heizwerte!#REF!*Heizwerte!#REF!*1000</f>
        <v>#VALUE!</v>
      </c>
      <c r="S13" s="1028" t="e">
        <f>'EB-1'!S13/Heizwerte!#REF!*Heizwerte!#REF!*1000</f>
        <v>#REF!</v>
      </c>
      <c r="T13" s="1028" t="e">
        <f>'EB-1'!T13/Heizwerte!#REF!*Heizwerte!#REF!*1000</f>
        <v>#REF!</v>
      </c>
      <c r="U13" s="1028" t="e">
        <f>'EB-1'!U13/Heizwerte!#REF!*Heizwerte!#REF!*1000</f>
        <v>#REF!</v>
      </c>
      <c r="V13" s="1042" t="e">
        <f>'EB-1'!V13/Heizwerte!#REF!*Heizwerte!#REF!*1000</f>
        <v>#VALUE!</v>
      </c>
      <c r="W13" s="1034" t="e">
        <f>'EB-1'!W13/Heizwerte!#REF!*Heizwerte!#REF!*1000</f>
        <v>#REF!</v>
      </c>
      <c r="X13" s="1041" t="e">
        <f>'EB-1'!X13/Heizwerte!#REF!*Heizwerte!#REF!*1000</f>
        <v>#REF!</v>
      </c>
      <c r="Y13" s="1034">
        <f>'EB-1'!Y13*'EB-3'!$D$75</f>
        <v>0</v>
      </c>
      <c r="Z13" s="1026" t="e">
        <f>'EB-1'!Z13/Heizwerte!#REF!*Heizwerte!#REF!*1000</f>
        <v>#VALUE!</v>
      </c>
      <c r="AA13" s="1028" t="e">
        <f>'EB-1'!AA13/Heizwerte!#REF!*Heizwerte!#REF!*1000</f>
        <v>#REF!</v>
      </c>
      <c r="AB13" s="1026" t="e">
        <f>'EB-1'!AB13*'EB-3'!$D$75</f>
        <v>#VALUE!</v>
      </c>
      <c r="AC13" s="1042">
        <f>'EB-1'!AC13*'EB-3'!$D$75</f>
        <v>8.8400444615146078E-3</v>
      </c>
      <c r="AD13" s="1034" t="e">
        <f>'EB-1'!AD13/Heizwerte!#REF!*Heizwerte!#REF!*1000</f>
        <v>#REF!</v>
      </c>
      <c r="AE13" s="1034">
        <f>'EB-1'!AE13*'EB-3'!$D$75</f>
        <v>0</v>
      </c>
      <c r="AF13" s="1040">
        <f>'EB-1'!AF13*'EB-3'!$D$75</f>
        <v>1.6735747240000001</v>
      </c>
      <c r="AG13" s="1026" t="e">
        <f>'EB-1'!AG13*'EB-3'!$D$75</f>
        <v>#VALUE!</v>
      </c>
      <c r="AH13" s="911" t="e">
        <f t="shared" si="1"/>
        <v>#REF!</v>
      </c>
      <c r="AI13" s="154">
        <f t="shared" ref="AI13:AI21" si="3">AI12+ 1</f>
        <v>10</v>
      </c>
      <c r="AL13" s="119"/>
      <c r="AM13" s="151"/>
      <c r="AN13" s="148"/>
    </row>
    <row r="14" spans="1:40" ht="11.25" customHeight="1">
      <c r="A14" s="1434"/>
      <c r="B14" s="1450"/>
      <c r="C14" s="1428" t="s">
        <v>209</v>
      </c>
      <c r="D14" s="1428"/>
      <c r="E14" s="153">
        <f t="shared" si="0"/>
        <v>11</v>
      </c>
      <c r="F14" s="1033" t="e">
        <f>'EB-1'!F14/Heizwerte!#REF!*Heizwerte!#REF!*1000</f>
        <v>#REF!</v>
      </c>
      <c r="G14" s="1031" t="e">
        <f>'EB-1'!G14/Heizwerte!#REF!*Heizwerte!#REF!*1000</f>
        <v>#REF!</v>
      </c>
      <c r="H14" s="1032" t="e">
        <v>#REF!</v>
      </c>
      <c r="I14" s="1034" t="e">
        <f>'EB-1'!I14/Heizwerte!#REF!*Heizwerte!#REF!*1000</f>
        <v>#REF!</v>
      </c>
      <c r="J14" s="1034" t="e">
        <v>#REF!</v>
      </c>
      <c r="K14" s="1032" t="e">
        <f>'EB-1'!K14*Heizwerte!#REF!/Heizwerte!#REF!*1000</f>
        <v>#REF!</v>
      </c>
      <c r="L14" s="1033" t="e">
        <f>'EB-1'!L14/Heizwerte!#REF!*Heizwerte!#REF!*1000</f>
        <v>#REF!</v>
      </c>
      <c r="M14" s="1034" t="e">
        <f>'EB-1'!M14/Heizwerte!#REF!*Heizwerte!#REF!*1000</f>
        <v>#REF!</v>
      </c>
      <c r="N14" s="1034" t="e">
        <f>'EB-1'!N14/Heizwerte!#REF!*Heizwerte!#REF!*1000</f>
        <v>#REF!</v>
      </c>
      <c r="O14" s="1034" t="e">
        <f>'EB-1'!O14/Heizwerte!#REF!*Heizwerte!#REF!*1000</f>
        <v>#REF!</v>
      </c>
      <c r="P14" s="1034" t="e">
        <f>'EB-1'!P14/Heizwerte!#REF!*Heizwerte!#REF!*1000</f>
        <v>#REF!</v>
      </c>
      <c r="Q14" s="1034" t="e">
        <f>'EB-1'!Q14/Heizwerte!#REF!*Heizwerte!#REF!*1000</f>
        <v>#REF!</v>
      </c>
      <c r="R14" s="1034" t="e">
        <f>'EB-1'!R14/Heizwerte!#REF!*Heizwerte!#REF!*1000</f>
        <v>#REF!</v>
      </c>
      <c r="S14" s="1034" t="e">
        <f>'EB-1'!S14/Heizwerte!#REF!*Heizwerte!#REF!*1000</f>
        <v>#REF!</v>
      </c>
      <c r="T14" s="1034" t="e">
        <f>'EB-1'!T14/Heizwerte!#REF!*Heizwerte!#REF!*1000</f>
        <v>#REF!</v>
      </c>
      <c r="U14" s="1034" t="e">
        <f>'EB-1'!U14/Heizwerte!#REF!*Heizwerte!#REF!*1000</f>
        <v>#REF!</v>
      </c>
      <c r="V14" s="1032" t="e">
        <f>'EB-1'!V14/Heizwerte!#REF!*Heizwerte!#REF!*1000</f>
        <v>#REF!</v>
      </c>
      <c r="W14" s="1034" t="e">
        <f>'EB-1'!W14/Heizwerte!#REF!*Heizwerte!#REF!*1000</f>
        <v>#REF!</v>
      </c>
      <c r="X14" s="1032" t="e">
        <f>'EB-1'!X14/Heizwerte!#REF!*Heizwerte!#REF!*1000</f>
        <v>#REF!</v>
      </c>
      <c r="Y14" s="1034">
        <f>'EB-1'!Y14*'EB-3'!$D$75</f>
        <v>0</v>
      </c>
      <c r="Z14" s="1034" t="e">
        <f>'EB-1'!Z14/Heizwerte!#REF!*Heizwerte!#REF!*1000</f>
        <v>#REF!</v>
      </c>
      <c r="AA14" s="1034" t="e">
        <f>'EB-1'!AA14/Heizwerte!#REF!*Heizwerte!#REF!*1000</f>
        <v>#REF!</v>
      </c>
      <c r="AB14" s="1034">
        <f>'EB-1'!AB14*'EB-3'!$D$75</f>
        <v>0</v>
      </c>
      <c r="AC14" s="1032">
        <f>'EB-1'!AC14*'EB-3'!$D$75</f>
        <v>0</v>
      </c>
      <c r="AD14" s="1027" t="e">
        <f>'EB-1'!AD14/Heizwerte!#REF!*Heizwerte!#REF!*1000</f>
        <v>#REF!</v>
      </c>
      <c r="AE14" s="1034">
        <f>'EB-1'!AE14*'EB-3'!$D$75</f>
        <v>0</v>
      </c>
      <c r="AF14" s="1034">
        <f>'EB-1'!AF14*'EB-3'!$D$75</f>
        <v>0</v>
      </c>
      <c r="AG14" s="1034">
        <f>'EB-1'!AG14*'EB-3'!$D$75</f>
        <v>0</v>
      </c>
      <c r="AH14" s="911" t="e">
        <f t="shared" si="1"/>
        <v>#REF!</v>
      </c>
      <c r="AI14" s="154">
        <f t="shared" si="3"/>
        <v>11</v>
      </c>
      <c r="AL14" s="119"/>
      <c r="AM14" s="151"/>
      <c r="AN14" s="148"/>
    </row>
    <row r="15" spans="1:40" ht="11.25" customHeight="1">
      <c r="A15" s="1434"/>
      <c r="B15" s="1450"/>
      <c r="C15" s="1428" t="s">
        <v>208</v>
      </c>
      <c r="D15" s="1428"/>
      <c r="E15" s="153">
        <f t="shared" si="0"/>
        <v>12</v>
      </c>
      <c r="F15" s="1033" t="e">
        <f>'EB-1'!F15/Heizwerte!#REF!*Heizwerte!#REF!*1000</f>
        <v>#REF!</v>
      </c>
      <c r="G15" s="1031" t="e">
        <f>'EB-1'!G15/Heizwerte!#REF!*Heizwerte!#REF!*1000</f>
        <v>#REF!</v>
      </c>
      <c r="H15" s="1032" t="e">
        <v>#REF!</v>
      </c>
      <c r="I15" s="1034" t="e">
        <f>'EB-1'!I15/Heizwerte!#REF!*Heizwerte!#REF!*1000</f>
        <v>#REF!</v>
      </c>
      <c r="J15" s="1034" t="e">
        <v>#REF!</v>
      </c>
      <c r="K15" s="1032" t="e">
        <f>'EB-1'!K15*Heizwerte!#REF!/Heizwerte!#REF!*1000</f>
        <v>#REF!</v>
      </c>
      <c r="L15" s="1033" t="e">
        <f>'EB-1'!L15/Heizwerte!#REF!*Heizwerte!#REF!*1000</f>
        <v>#REF!</v>
      </c>
      <c r="M15" s="1034" t="e">
        <f>'EB-1'!M15/Heizwerte!#REF!*Heizwerte!#REF!*1000</f>
        <v>#REF!</v>
      </c>
      <c r="N15" s="1034" t="e">
        <f>'EB-1'!N15/Heizwerte!#REF!*Heizwerte!#REF!*1000</f>
        <v>#REF!</v>
      </c>
      <c r="O15" s="1034" t="e">
        <f>'EB-1'!O15/Heizwerte!#REF!*Heizwerte!#REF!*1000</f>
        <v>#REF!</v>
      </c>
      <c r="P15" s="1034" t="e">
        <f>'EB-1'!P15/Heizwerte!#REF!*Heizwerte!#REF!*1000</f>
        <v>#REF!</v>
      </c>
      <c r="Q15" s="1034" t="e">
        <f>'EB-1'!Q15/Heizwerte!#REF!*Heizwerte!#REF!*1000</f>
        <v>#REF!</v>
      </c>
      <c r="R15" s="1034" t="e">
        <f>'EB-1'!R15/Heizwerte!#REF!*Heizwerte!#REF!*1000</f>
        <v>#REF!</v>
      </c>
      <c r="S15" s="1034" t="e">
        <f>'EB-1'!S15/Heizwerte!#REF!*Heizwerte!#REF!*1000</f>
        <v>#REF!</v>
      </c>
      <c r="T15" s="1034" t="e">
        <f>'EB-1'!T15/Heizwerte!#REF!*Heizwerte!#REF!*1000</f>
        <v>#REF!</v>
      </c>
      <c r="U15" s="1034" t="e">
        <f>'EB-1'!U15/Heizwerte!#REF!*Heizwerte!#REF!*1000</f>
        <v>#REF!</v>
      </c>
      <c r="V15" s="1032" t="e">
        <f>'EB-1'!V15/Heizwerte!#REF!*Heizwerte!#REF!*1000</f>
        <v>#REF!</v>
      </c>
      <c r="W15" s="1034" t="e">
        <f>'EB-1'!W15/Heizwerte!#REF!*Heizwerte!#REF!*1000</f>
        <v>#REF!</v>
      </c>
      <c r="X15" s="1032" t="e">
        <f>'EB-1'!X15/Heizwerte!#REF!*Heizwerte!#REF!*1000</f>
        <v>#REF!</v>
      </c>
      <c r="Y15" s="1027">
        <f>'EB-1'!Y15*'EB-3'!$D$75</f>
        <v>1099.3728982913888</v>
      </c>
      <c r="Z15" s="1034" t="e">
        <f>'EB-1'!Z15/Heizwerte!#REF!*Heizwerte!#REF!*1000</f>
        <v>#REF!</v>
      </c>
      <c r="AA15" s="1034" t="e">
        <f>'EB-1'!AA15/Heizwerte!#REF!*Heizwerte!#REF!*1000</f>
        <v>#REF!</v>
      </c>
      <c r="AB15" s="1034">
        <f>'EB-1'!AB15*'EB-3'!$D$75</f>
        <v>0</v>
      </c>
      <c r="AC15" s="1032">
        <f>'EB-1'!AC15*'EB-3'!$D$75</f>
        <v>0</v>
      </c>
      <c r="AD15" s="1034" t="e">
        <f>'EB-1'!AD15/Heizwerte!#REF!*Heizwerte!#REF!*1000</f>
        <v>#REF!</v>
      </c>
      <c r="AE15" s="1026">
        <f>'EB-1'!AE15*'EB-3'!$D$75</f>
        <v>45.537583308767999</v>
      </c>
      <c r="AF15" s="1034">
        <f>'EB-1'!AF15*'EB-3'!$D$75</f>
        <v>0</v>
      </c>
      <c r="AG15" s="1034">
        <f>'EB-1'!AG15*'EB-3'!$D$75</f>
        <v>0</v>
      </c>
      <c r="AH15" s="913" t="e">
        <f t="shared" si="1"/>
        <v>#REF!</v>
      </c>
      <c r="AI15" s="154">
        <f t="shared" si="3"/>
        <v>12</v>
      </c>
      <c r="AL15" s="119"/>
      <c r="AM15" s="151"/>
      <c r="AN15" s="148"/>
    </row>
    <row r="16" spans="1:40" ht="11.25" customHeight="1">
      <c r="A16" s="1434"/>
      <c r="B16" s="1450"/>
      <c r="C16" s="1428" t="s">
        <v>207</v>
      </c>
      <c r="D16" s="1428"/>
      <c r="E16" s="153">
        <f t="shared" si="0"/>
        <v>13</v>
      </c>
      <c r="F16" s="1033" t="e">
        <f>'EB-1'!F16/Heizwerte!#REF!*Heizwerte!#REF!*1000</f>
        <v>#REF!</v>
      </c>
      <c r="G16" s="1031" t="e">
        <f>'EB-1'!G16/Heizwerte!#REF!*Heizwerte!#REF!*1000</f>
        <v>#REF!</v>
      </c>
      <c r="H16" s="1032" t="e">
        <v>#REF!</v>
      </c>
      <c r="I16" s="1034" t="e">
        <f>'EB-1'!I16/Heizwerte!#REF!*Heizwerte!#REF!*1000</f>
        <v>#REF!</v>
      </c>
      <c r="J16" s="1034" t="e">
        <v>#REF!</v>
      </c>
      <c r="K16" s="1032" t="e">
        <f>'EB-1'!K16*Heizwerte!#REF!/Heizwerte!#REF!*1000</f>
        <v>#REF!</v>
      </c>
      <c r="L16" s="1033" t="e">
        <f>'EB-1'!L16/Heizwerte!#REF!*Heizwerte!#REF!*1000</f>
        <v>#REF!</v>
      </c>
      <c r="M16" s="1034" t="e">
        <f>'EB-1'!M16/Heizwerte!#REF!*Heizwerte!#REF!*1000</f>
        <v>#REF!</v>
      </c>
      <c r="N16" s="1034" t="e">
        <f>'EB-1'!N16/Heizwerte!#REF!*Heizwerte!#REF!*1000</f>
        <v>#REF!</v>
      </c>
      <c r="O16" s="1034" t="e">
        <f>'EB-1'!O16/Heizwerte!#REF!*Heizwerte!#REF!*1000</f>
        <v>#REF!</v>
      </c>
      <c r="P16" s="1034" t="e">
        <f>'EB-1'!P16/Heizwerte!#REF!*Heizwerte!#REF!*1000</f>
        <v>#REF!</v>
      </c>
      <c r="Q16" s="1034" t="e">
        <f>'EB-1'!Q16/Heizwerte!#REF!*Heizwerte!#REF!*1000</f>
        <v>#REF!</v>
      </c>
      <c r="R16" s="1034" t="e">
        <f>'EB-1'!R16/Heizwerte!#REF!*Heizwerte!#REF!*1000</f>
        <v>#REF!</v>
      </c>
      <c r="S16" s="1034" t="e">
        <f>'EB-1'!S16/Heizwerte!#REF!*Heizwerte!#REF!*1000</f>
        <v>#REF!</v>
      </c>
      <c r="T16" s="1034" t="e">
        <f>'EB-1'!T16/Heizwerte!#REF!*Heizwerte!#REF!*1000</f>
        <v>#REF!</v>
      </c>
      <c r="U16" s="1034" t="e">
        <f>'EB-1'!U16/Heizwerte!#REF!*Heizwerte!#REF!*1000</f>
        <v>#REF!</v>
      </c>
      <c r="V16" s="1032" t="e">
        <f>'EB-1'!V16/Heizwerte!#REF!*Heizwerte!#REF!*1000</f>
        <v>#REF!</v>
      </c>
      <c r="W16" s="1034" t="e">
        <f>'EB-1'!W16/Heizwerte!#REF!*Heizwerte!#REF!*1000</f>
        <v>#REF!</v>
      </c>
      <c r="X16" s="1032" t="e">
        <f>'EB-1'!X16/Heizwerte!#REF!*Heizwerte!#REF!*1000</f>
        <v>#REF!</v>
      </c>
      <c r="Y16" s="1034">
        <f>'EB-1'!Y16*'EB-3'!$D$75</f>
        <v>0</v>
      </c>
      <c r="Z16" s="1027" t="e">
        <f>'EB-1'!Z16/Heizwerte!#REF!*Heizwerte!#REF!*1000</f>
        <v>#VALUE!</v>
      </c>
      <c r="AA16" s="1027" t="e">
        <f>'EB-1'!AA16/Heizwerte!#REF!*Heizwerte!#REF!*1000</f>
        <v>#REF!</v>
      </c>
      <c r="AB16" s="1026" t="e">
        <f>'EB-1'!AB16*'EB-3'!$D$75</f>
        <v>#VALUE!</v>
      </c>
      <c r="AC16" s="1039">
        <f>'EB-1'!AC16*'EB-3'!$D$75</f>
        <v>2314.5612782308385</v>
      </c>
      <c r="AD16" s="1034" t="e">
        <f>'EB-1'!AD16/Heizwerte!#REF!*Heizwerte!#REF!*1000</f>
        <v>#REF!</v>
      </c>
      <c r="AE16" s="1034">
        <f>'EB-1'!AE16*'EB-3'!$D$75</f>
        <v>0</v>
      </c>
      <c r="AF16" s="1034">
        <f>'EB-1'!AF16*'EB-3'!$D$75</f>
        <v>0</v>
      </c>
      <c r="AG16" s="1034">
        <f>'EB-1'!AG16*'EB-3'!$D$75</f>
        <v>0</v>
      </c>
      <c r="AH16" s="911" t="e">
        <f t="shared" si="1"/>
        <v>#REF!</v>
      </c>
      <c r="AI16" s="154">
        <f t="shared" si="3"/>
        <v>13</v>
      </c>
      <c r="AL16" s="119"/>
      <c r="AM16" s="151"/>
      <c r="AN16" s="148"/>
    </row>
    <row r="17" spans="1:40" ht="11.25" customHeight="1">
      <c r="A17" s="1434"/>
      <c r="B17" s="1450"/>
      <c r="C17" s="1428" t="s">
        <v>472</v>
      </c>
      <c r="D17" s="1428"/>
      <c r="E17" s="153">
        <f t="shared" si="0"/>
        <v>14</v>
      </c>
      <c r="F17" s="1059" t="e">
        <f>'EB-1'!F17/Heizwerte!#REF!*Heizwerte!#REF!*1000</f>
        <v>#REF!</v>
      </c>
      <c r="G17" s="1031" t="e">
        <f>'EB-1'!G17/Heizwerte!#REF!*Heizwerte!#REF!*1000</f>
        <v>#REF!</v>
      </c>
      <c r="H17" s="1039" t="e">
        <v>#REF!</v>
      </c>
      <c r="I17" s="1051" t="e">
        <f>'EB-1'!I17/Heizwerte!#REF!*Heizwerte!#REF!*1000</f>
        <v>#REF!</v>
      </c>
      <c r="J17" s="1027" t="e">
        <v>#REF!</v>
      </c>
      <c r="K17" s="1039" t="e">
        <f>'EB-1'!K17*Heizwerte!#REF!/Heizwerte!#REF!*1000</f>
        <v>#REF!</v>
      </c>
      <c r="L17" s="1033" t="e">
        <f>'EB-1'!L17/Heizwerte!#REF!*Heizwerte!#REF!*1000</f>
        <v>#REF!</v>
      </c>
      <c r="M17" s="1034" t="e">
        <f>'EB-1'!M17/Heizwerte!#REF!*Heizwerte!#REF!*1000</f>
        <v>#REF!</v>
      </c>
      <c r="N17" s="1034" t="e">
        <f>'EB-1'!N17/Heizwerte!#REF!*Heizwerte!#REF!*1000</f>
        <v>#REF!</v>
      </c>
      <c r="O17" s="1026" t="e">
        <f>'EB-1'!O17/Heizwerte!#REF!*Heizwerte!#REF!*1000</f>
        <v>#VALUE!</v>
      </c>
      <c r="P17" s="1034" t="e">
        <f>'EB-1'!P17/Heizwerte!#REF!*Heizwerte!#REF!*1000</f>
        <v>#REF!</v>
      </c>
      <c r="Q17" s="1028" t="e">
        <f>'EB-1'!Q17/Heizwerte!#REF!*Heizwerte!#REF!*1000</f>
        <v>#REF!</v>
      </c>
      <c r="R17" s="1028" t="e">
        <f>'EB-1'!R17/Heizwerte!#REF!*Heizwerte!#REF!*1000</f>
        <v>#REF!</v>
      </c>
      <c r="S17" s="1027" t="e">
        <f>'EB-1'!S17/Heizwerte!#REF!*Heizwerte!#REF!*1000</f>
        <v>#REF!</v>
      </c>
      <c r="T17" s="1027" t="e">
        <f>'EB-1'!T17/Heizwerte!#REF!*Heizwerte!#REF!*1000</f>
        <v>#REF!</v>
      </c>
      <c r="U17" s="1026" t="e">
        <f>'EB-1'!U17/Heizwerte!#REF!*Heizwerte!#REF!*1000</f>
        <v>#VALUE!</v>
      </c>
      <c r="V17" s="1039" t="e">
        <f>'EB-1'!V17/Heizwerte!#REF!*Heizwerte!#REF!*1000</f>
        <v>#REF!</v>
      </c>
      <c r="W17" s="1034" t="e">
        <f>'EB-1'!W17/Heizwerte!#REF!*Heizwerte!#REF!*1000</f>
        <v>#REF!</v>
      </c>
      <c r="X17" s="1041" t="e">
        <f>'EB-1'!X17/Heizwerte!#REF!*Heizwerte!#REF!*1000</f>
        <v>#REF!</v>
      </c>
      <c r="Y17" s="1034">
        <f>'EB-1'!Y17*'EB-3'!$D$75</f>
        <v>0</v>
      </c>
      <c r="Z17" s="1040" t="e">
        <f>'EB-1'!Z17/Heizwerte!#REF!*Heizwerte!#REF!*1000</f>
        <v>#REF!</v>
      </c>
      <c r="AA17" s="1027" t="e">
        <f>'EB-1'!AA17/Heizwerte!#REF!*Heizwerte!#REF!*1000</f>
        <v>#REF!</v>
      </c>
      <c r="AB17" s="1028" t="e">
        <f>'EB-1'!AB17*'EB-3'!$D$75</f>
        <v>#VALUE!</v>
      </c>
      <c r="AC17" s="1038" t="e">
        <f>'EB-1'!AC17*'EB-3'!$D$75</f>
        <v>#VALUE!</v>
      </c>
      <c r="AD17" s="1034" t="e">
        <f>'EB-1'!AD17/Heizwerte!#REF!*Heizwerte!#REF!*1000</f>
        <v>#REF!</v>
      </c>
      <c r="AE17" s="1026" t="e">
        <f>'EB-1'!AE17*'EB-3'!$D$75</f>
        <v>#VALUE!</v>
      </c>
      <c r="AF17" s="1028" t="e">
        <f>'EB-1'!AF17*'EB-3'!$D$75</f>
        <v>#VALUE!</v>
      </c>
      <c r="AG17" s="1028">
        <f>'EB-1'!AG17*'EB-3'!$D$75</f>
        <v>26.008476051999999</v>
      </c>
      <c r="AH17" s="911" t="e">
        <f t="shared" si="1"/>
        <v>#REF!</v>
      </c>
      <c r="AI17" s="154">
        <f t="shared" si="3"/>
        <v>14</v>
      </c>
      <c r="AL17" s="119"/>
      <c r="AM17" s="151"/>
      <c r="AN17" s="148"/>
    </row>
    <row r="18" spans="1:40" ht="11.25" customHeight="1">
      <c r="A18" s="1434"/>
      <c r="B18" s="1450"/>
      <c r="C18" s="1428" t="s">
        <v>43</v>
      </c>
      <c r="D18" s="1428"/>
      <c r="E18" s="153">
        <f t="shared" si="0"/>
        <v>15</v>
      </c>
      <c r="F18" s="1033" t="e">
        <f>'EB-1'!F18/Heizwerte!#REF!*Heizwerte!#REF!*1000</f>
        <v>#REF!</v>
      </c>
      <c r="G18" s="1031" t="e">
        <f>'EB-1'!G18/Heizwerte!#REF!*Heizwerte!#REF!*1000</f>
        <v>#REF!</v>
      </c>
      <c r="H18" s="1032" t="e">
        <v>#REF!</v>
      </c>
      <c r="I18" s="1034" t="e">
        <f>'EB-1'!I18/Heizwerte!#REF!*Heizwerte!#REF!*1000</f>
        <v>#REF!</v>
      </c>
      <c r="J18" s="1034" t="e">
        <v>#REF!</v>
      </c>
      <c r="K18" s="1032" t="e">
        <f>'EB-1'!K18*Heizwerte!#REF!/Heizwerte!#REF!*1000</f>
        <v>#REF!</v>
      </c>
      <c r="L18" s="1027" t="e">
        <f>'EB-1'!L18/Heizwerte!#REF!*Heizwerte!#REF!*1000</f>
        <v>#REF!</v>
      </c>
      <c r="M18" s="1027" t="e">
        <f>'EB-1'!M18/Heizwerte!#REF!*Heizwerte!#REF!*1000</f>
        <v>#REF!</v>
      </c>
      <c r="N18" s="1034" t="e">
        <f>'EB-1'!N18/Heizwerte!#REF!*Heizwerte!#REF!*1000</f>
        <v>#REF!</v>
      </c>
      <c r="O18" s="1034" t="e">
        <f>'EB-1'!O18/Heizwerte!#REF!*Heizwerte!#REF!*1000</f>
        <v>#REF!</v>
      </c>
      <c r="P18" s="1034" t="e">
        <f>'EB-1'!P18/Heizwerte!#REF!*Heizwerte!#REF!*1000</f>
        <v>#REF!</v>
      </c>
      <c r="Q18" s="1034" t="e">
        <f>'EB-1'!Q18/Heizwerte!#REF!*Heizwerte!#REF!*1000</f>
        <v>#REF!</v>
      </c>
      <c r="R18" s="1034" t="e">
        <f>'EB-1'!R18/Heizwerte!#REF!*Heizwerte!#REF!*1000</f>
        <v>#REF!</v>
      </c>
      <c r="S18" s="1034" t="e">
        <f>'EB-1'!S18/Heizwerte!#REF!*Heizwerte!#REF!*1000</f>
        <v>#REF!</v>
      </c>
      <c r="T18" s="1028" t="e">
        <f>'EB-1'!T18/Heizwerte!#REF!*Heizwerte!#REF!*1000</f>
        <v>#REF!</v>
      </c>
      <c r="U18" s="1034" t="e">
        <f>'EB-1'!U18/Heizwerte!#REF!*Heizwerte!#REF!*1000</f>
        <v>#REF!</v>
      </c>
      <c r="V18" s="1032" t="e">
        <f>'EB-1'!V18/Heizwerte!#REF!*Heizwerte!#REF!*1000</f>
        <v>#REF!</v>
      </c>
      <c r="W18" s="1034" t="e">
        <f>'EB-1'!W18/Heizwerte!#REF!*Heizwerte!#REF!*1000</f>
        <v>#REF!</v>
      </c>
      <c r="X18" s="1032" t="e">
        <f>'EB-1'!X18/Heizwerte!#REF!*Heizwerte!#REF!*1000</f>
        <v>#REF!</v>
      </c>
      <c r="Y18" s="1034">
        <f>'EB-1'!Y18*'EB-3'!$D$75</f>
        <v>0</v>
      </c>
      <c r="Z18" s="1034" t="e">
        <f>'EB-1'!Z18/Heizwerte!#REF!*Heizwerte!#REF!*1000</f>
        <v>#REF!</v>
      </c>
      <c r="AA18" s="1034" t="e">
        <f>'EB-1'!AA18/Heizwerte!#REF!*Heizwerte!#REF!*1000</f>
        <v>#REF!</v>
      </c>
      <c r="AB18" s="1034">
        <f>'EB-1'!AB18*'EB-3'!$D$75</f>
        <v>0</v>
      </c>
      <c r="AC18" s="1039">
        <f>'EB-1'!AC18*'EB-3'!$D$75</f>
        <v>0</v>
      </c>
      <c r="AD18" s="1034" t="e">
        <f>'EB-1'!AD18/Heizwerte!#REF!*Heizwerte!#REF!*1000</f>
        <v>#REF!</v>
      </c>
      <c r="AE18" s="1034">
        <f>'EB-1'!AE18*'EB-3'!$D$75</f>
        <v>0</v>
      </c>
      <c r="AF18" s="1034">
        <f>'EB-1'!AF18*'EB-3'!$D$75</f>
        <v>0</v>
      </c>
      <c r="AG18" s="1034">
        <f>'EB-1'!AG18*'EB-3'!$D$75</f>
        <v>0</v>
      </c>
      <c r="AH18" s="911" t="e">
        <f t="shared" si="1"/>
        <v>#REF!</v>
      </c>
      <c r="AI18" s="154">
        <f t="shared" si="3"/>
        <v>15</v>
      </c>
      <c r="AJ18" s="113"/>
      <c r="AK18" s="113"/>
      <c r="AL18" s="119"/>
      <c r="AM18" s="151"/>
      <c r="AN18" s="148"/>
    </row>
    <row r="19" spans="1:40" ht="11.25" customHeight="1">
      <c r="A19" s="1434"/>
      <c r="B19" s="1450"/>
      <c r="C19" s="1453" t="s">
        <v>42</v>
      </c>
      <c r="D19" s="1453"/>
      <c r="E19" s="153">
        <f t="shared" si="0"/>
        <v>16</v>
      </c>
      <c r="F19" s="1060" t="e">
        <f>'EB-1'!F19/Heizwerte!#REF!*Heizwerte!#REF!*1000</f>
        <v>#REF!</v>
      </c>
      <c r="G19" s="1061" t="e">
        <f>'EB-1'!G19/Heizwerte!#REF!*Heizwerte!#REF!*1000</f>
        <v>#REF!</v>
      </c>
      <c r="H19" s="1041" t="e">
        <v>#REF!</v>
      </c>
      <c r="I19" s="1034" t="e">
        <f>'EB-1'!I19/Heizwerte!#REF!*Heizwerte!#REF!*1000</f>
        <v>#REF!</v>
      </c>
      <c r="J19" s="1034" t="e">
        <v>#REF!</v>
      </c>
      <c r="K19" s="1032" t="e">
        <f>'EB-1'!K19*Heizwerte!#REF!/Heizwerte!#REF!*1000</f>
        <v>#REF!</v>
      </c>
      <c r="L19" s="1033" t="e">
        <f>'EB-1'!L19/Heizwerte!#REF!*Heizwerte!#REF!*1000</f>
        <v>#REF!</v>
      </c>
      <c r="M19" s="1034" t="e">
        <f>'EB-1'!M19/Heizwerte!#REF!*Heizwerte!#REF!*1000</f>
        <v>#REF!</v>
      </c>
      <c r="N19" s="1034" t="e">
        <f>'EB-1'!N19/Heizwerte!#REF!*Heizwerte!#REF!*1000</f>
        <v>#REF!</v>
      </c>
      <c r="O19" s="1040" t="e">
        <f>'EB-1'!O19/Heizwerte!#REF!*Heizwerte!#REF!*1000</f>
        <v>#REF!</v>
      </c>
      <c r="P19" s="1034" t="e">
        <f>'EB-1'!P19/Heizwerte!#REF!*Heizwerte!#REF!*1000</f>
        <v>#REF!</v>
      </c>
      <c r="Q19" s="1040" t="e">
        <f>'EB-1'!Q19/Heizwerte!#REF!*Heizwerte!#REF!*1000</f>
        <v>#REF!</v>
      </c>
      <c r="R19" s="1028" t="e">
        <f>'EB-1'!R19/Heizwerte!#REF!*Heizwerte!#REF!*1000</f>
        <v>#REF!</v>
      </c>
      <c r="S19" s="1034" t="e">
        <f>'EB-1'!S19/Heizwerte!#REF!*Heizwerte!#REF!*1000</f>
        <v>#REF!</v>
      </c>
      <c r="T19" s="1028" t="e">
        <f>'EB-1'!T19/Heizwerte!#REF!*Heizwerte!#REF!*1000</f>
        <v>#REF!</v>
      </c>
      <c r="U19" s="1040" t="e">
        <f>'EB-1'!U19/Heizwerte!#REF!*Heizwerte!#REF!*1000</f>
        <v>#VALUE!</v>
      </c>
      <c r="V19" s="1038" t="e">
        <f>'EB-1'!V19/Heizwerte!#REF!*Heizwerte!#REF!*1000</f>
        <v>#VALUE!</v>
      </c>
      <c r="W19" s="1034" t="e">
        <f>'EB-1'!W19/Heizwerte!#REF!*Heizwerte!#REF!*1000</f>
        <v>#REF!</v>
      </c>
      <c r="X19" s="1041" t="e">
        <f>'EB-1'!X19/Heizwerte!#REF!*Heizwerte!#REF!*1000</f>
        <v>#REF!</v>
      </c>
      <c r="Y19" s="1034">
        <f>'EB-1'!Y19*'EB-3'!$D$75</f>
        <v>0</v>
      </c>
      <c r="Z19" s="1034" t="e">
        <f>'EB-1'!Z19/Heizwerte!#REF!*Heizwerte!#REF!*1000</f>
        <v>#REF!</v>
      </c>
      <c r="AA19" s="1034" t="e">
        <f>'EB-1'!AA19/Heizwerte!#REF!*Heizwerte!#REF!*1000</f>
        <v>#REF!</v>
      </c>
      <c r="AB19" s="1034">
        <f>'EB-1'!AB19*'EB-3'!$D$75</f>
        <v>0</v>
      </c>
      <c r="AC19" s="1032">
        <f>'EB-1'!AC19*'EB-3'!$D$75</f>
        <v>0</v>
      </c>
      <c r="AD19" s="1034" t="e">
        <f>'EB-1'!AD19/Heizwerte!#REF!*Heizwerte!#REF!*1000</f>
        <v>#REF!</v>
      </c>
      <c r="AE19" s="1026" t="e">
        <f>'EB-1'!AE19*'EB-3'!$D$75</f>
        <v>#VALUE!</v>
      </c>
      <c r="AF19" s="1034">
        <f>'EB-1'!AF19*'EB-3'!$D$75</f>
        <v>0</v>
      </c>
      <c r="AG19" s="1040" t="e">
        <f>'EB-1'!AG19*'EB-3'!$D$75</f>
        <v>#VALUE!</v>
      </c>
      <c r="AH19" s="911" t="e">
        <f t="shared" si="1"/>
        <v>#REF!</v>
      </c>
      <c r="AI19" s="154">
        <f t="shared" si="3"/>
        <v>16</v>
      </c>
      <c r="AL19" s="119"/>
      <c r="AM19" s="151"/>
      <c r="AN19" s="148"/>
    </row>
    <row r="20" spans="1:40" ht="11.25" customHeight="1">
      <c r="A20" s="1434"/>
      <c r="B20" s="1451"/>
      <c r="C20" s="1432" t="s">
        <v>45</v>
      </c>
      <c r="D20" s="1432"/>
      <c r="E20" s="146">
        <f t="shared" si="0"/>
        <v>17</v>
      </c>
      <c r="F20" s="1062" t="e">
        <f>'EB-1'!F20/Heizwerte!#REF!*Heizwerte!#REF!*1000</f>
        <v>#REF!</v>
      </c>
      <c r="G20" s="1063" t="e">
        <f>'EB-1'!G20/Heizwerte!#REF!*Heizwerte!#REF!*1000</f>
        <v>#REF!</v>
      </c>
      <c r="H20" s="1064" t="e">
        <v>#REF!</v>
      </c>
      <c r="I20" s="1046" t="e">
        <f>'EB-1'!I20/Heizwerte!#REF!*Heizwerte!#REF!*1000</f>
        <v>#REF!</v>
      </c>
      <c r="J20" s="1029" t="e">
        <v>#REF!</v>
      </c>
      <c r="K20" s="1045" t="e">
        <f>'EB-1'!K20*Heizwerte!#REF!/Heizwerte!#REF!*1000</f>
        <v>#REF!</v>
      </c>
      <c r="L20" s="1029" t="e">
        <f>'EB-1'!L20/Heizwerte!#REF!*Heizwerte!#REF!*1000</f>
        <v>#REF!</v>
      </c>
      <c r="M20" s="1029" t="e">
        <f>'EB-1'!M20/Heizwerte!#REF!*Heizwerte!#REF!*1000</f>
        <v>#REF!</v>
      </c>
      <c r="N20" s="1049" t="e">
        <f>'EB-1'!N20/Heizwerte!#REF!*Heizwerte!#REF!*1000</f>
        <v>#REF!</v>
      </c>
      <c r="O20" s="1029" t="e">
        <f>'EB-1'!O20/Heizwerte!#REF!*Heizwerte!#REF!*1000</f>
        <v>#REF!</v>
      </c>
      <c r="P20" s="1049" t="e">
        <f>'EB-1'!P20/Heizwerte!#REF!*Heizwerte!#REF!*1000</f>
        <v>#REF!</v>
      </c>
      <c r="Q20" s="1029" t="e">
        <f>'EB-1'!Q20/Heizwerte!#REF!*Heizwerte!#REF!*1000</f>
        <v>#REF!</v>
      </c>
      <c r="R20" s="1029" t="e">
        <f>'EB-1'!R20/Heizwerte!#REF!*Heizwerte!#REF!*1000</f>
        <v>#REF!</v>
      </c>
      <c r="S20" s="1044" t="e">
        <f>'EB-1'!S20/Heizwerte!#REF!*Heizwerte!#REF!*1000</f>
        <v>#REF!</v>
      </c>
      <c r="T20" s="1044" t="e">
        <f>'EB-1'!T20/Heizwerte!#REF!*Heizwerte!#REF!*1000</f>
        <v>#REF!</v>
      </c>
      <c r="U20" s="1044" t="e">
        <f>'EB-1'!U20/Heizwerte!#REF!*Heizwerte!#REF!*1000</f>
        <v>#REF!</v>
      </c>
      <c r="V20" s="1064" t="e">
        <f>'EB-1'!V20/Heizwerte!#REF!*Heizwerte!#REF!*1000</f>
        <v>#REF!</v>
      </c>
      <c r="W20" s="1049" t="e">
        <f>'EB-1'!W20/Heizwerte!#REF!*Heizwerte!#REF!*1000</f>
        <v>#REF!</v>
      </c>
      <c r="X20" s="1045" t="e">
        <f>'EB-1'!X20/Heizwerte!#REF!*Heizwerte!#REF!*1000</f>
        <v>#REF!</v>
      </c>
      <c r="Y20" s="1029">
        <f>'EB-1'!Y20*'EB-3'!$D$75</f>
        <v>1099.3728982913888</v>
      </c>
      <c r="Z20" s="1044" t="e">
        <f>'EB-1'!Z20/Heizwerte!#REF!*Heizwerte!#REF!*1000</f>
        <v>#REF!</v>
      </c>
      <c r="AA20" s="1029" t="e">
        <f>'EB-1'!AA20/Heizwerte!#REF!*Heizwerte!#REF!*1000</f>
        <v>#REF!</v>
      </c>
      <c r="AB20" s="1044">
        <f>'EB-1'!AB20*'EB-3'!$D$75</f>
        <v>312.10796988200002</v>
      </c>
      <c r="AC20" s="1064">
        <f>'EB-1'!AC20*'EB-3'!$D$75</f>
        <v>2314.6972237794498</v>
      </c>
      <c r="AD20" s="1029" t="e">
        <f>'EB-1'!AD20/Heizwerte!#REF!*Heizwerte!#REF!*1000</f>
        <v>#REF!</v>
      </c>
      <c r="AE20" s="1044">
        <f>'EB-1'!AE20*'EB-3'!$D$75</f>
        <v>46.627037635104003</v>
      </c>
      <c r="AF20" s="1044">
        <f>'EB-1'!AF20*'EB-3'!$D$75</f>
        <v>25.560151575999999</v>
      </c>
      <c r="AG20" s="1029">
        <f>'EB-1'!AG20*'EB-3'!$D$75</f>
        <v>392.589173974</v>
      </c>
      <c r="AH20" s="915" t="e">
        <f t="shared" si="1"/>
        <v>#REF!</v>
      </c>
      <c r="AI20" s="145">
        <f t="shared" si="3"/>
        <v>17</v>
      </c>
      <c r="AJ20" s="113"/>
      <c r="AK20" s="113"/>
      <c r="AL20" s="119"/>
      <c r="AM20" s="149" t="e">
        <f>SUM(F20:AG20)-AH20</f>
        <v>#REF!</v>
      </c>
      <c r="AN20" s="148"/>
    </row>
    <row r="21" spans="1:40" ht="11.25" customHeight="1">
      <c r="A21" s="1434"/>
      <c r="B21" s="1429" t="s">
        <v>87</v>
      </c>
      <c r="C21" s="1428" t="s">
        <v>211</v>
      </c>
      <c r="D21" s="1428"/>
      <c r="E21" s="153">
        <f t="shared" si="0"/>
        <v>18</v>
      </c>
      <c r="F21" s="1033" t="e">
        <f>'EB-1'!F21/Heizwerte!#REF!*Heizwerte!#REF!*1000</f>
        <v>#REF!</v>
      </c>
      <c r="G21" s="1031" t="e">
        <f>'EB-1'!G21/Heizwerte!#REF!*Heizwerte!#REF!*1000</f>
        <v>#REF!</v>
      </c>
      <c r="H21" s="1032" t="e">
        <v>#REF!</v>
      </c>
      <c r="I21" s="1034" t="e">
        <f>'EB-1'!I21/Heizwerte!#REF!*Heizwerte!#REF!*1000</f>
        <v>#REF!</v>
      </c>
      <c r="J21" s="1034" t="e">
        <v>#REF!</v>
      </c>
      <c r="K21" s="1032" t="e">
        <f>'EB-1'!K21*Heizwerte!#REF!/Heizwerte!#REF!*1000</f>
        <v>#REF!</v>
      </c>
      <c r="L21" s="1033" t="e">
        <f>'EB-1'!L21/Heizwerte!#REF!*Heizwerte!#REF!*1000</f>
        <v>#REF!</v>
      </c>
      <c r="M21" s="1034" t="e">
        <f>'EB-1'!M21/Heizwerte!#REF!*Heizwerte!#REF!*1000</f>
        <v>#REF!</v>
      </c>
      <c r="N21" s="1034" t="e">
        <f>'EB-1'!N21/Heizwerte!#REF!*Heizwerte!#REF!*1000</f>
        <v>#REF!</v>
      </c>
      <c r="O21" s="1034" t="e">
        <f>'EB-1'!O21/Heizwerte!#REF!*Heizwerte!#REF!*1000</f>
        <v>#REF!</v>
      </c>
      <c r="P21" s="1034" t="e">
        <f>'EB-1'!P21/Heizwerte!#REF!*Heizwerte!#REF!*1000</f>
        <v>#REF!</v>
      </c>
      <c r="Q21" s="1034" t="e">
        <f>'EB-1'!Q21/Heizwerte!#REF!*Heizwerte!#REF!*1000</f>
        <v>#REF!</v>
      </c>
      <c r="R21" s="1034" t="e">
        <f>'EB-1'!R21/Heizwerte!#REF!*Heizwerte!#REF!*1000</f>
        <v>#REF!</v>
      </c>
      <c r="S21" s="1034" t="e">
        <f>'EB-1'!S21/Heizwerte!#REF!*Heizwerte!#REF!*1000</f>
        <v>#REF!</v>
      </c>
      <c r="T21" s="1034" t="e">
        <f>'EB-1'!T21/Heizwerte!#REF!*Heizwerte!#REF!*1000</f>
        <v>#REF!</v>
      </c>
      <c r="U21" s="1034" t="e">
        <f>'EB-1'!U21/Heizwerte!#REF!*Heizwerte!#REF!*1000</f>
        <v>#REF!</v>
      </c>
      <c r="V21" s="1032" t="e">
        <f>'EB-1'!V21/Heizwerte!#REF!*Heizwerte!#REF!*1000</f>
        <v>#REF!</v>
      </c>
      <c r="W21" s="1034" t="e">
        <f>'EB-1'!W21/Heizwerte!#REF!*Heizwerte!#REF!*1000</f>
        <v>#REF!</v>
      </c>
      <c r="X21" s="1032" t="e">
        <f>'EB-1'!X21/Heizwerte!#REF!*Heizwerte!#REF!*1000</f>
        <v>#REF!</v>
      </c>
      <c r="Y21" s="1034">
        <f>'EB-1'!Y21*'EB-3'!$D$75</f>
        <v>0</v>
      </c>
      <c r="Z21" s="1034" t="e">
        <f>'EB-1'!Z21/Heizwerte!#REF!*Heizwerte!#REF!*1000</f>
        <v>#REF!</v>
      </c>
      <c r="AA21" s="1034" t="e">
        <f>'EB-1'!AA21/Heizwerte!#REF!*Heizwerte!#REF!*1000</f>
        <v>#REF!</v>
      </c>
      <c r="AB21" s="1034">
        <f>'EB-1'!AB21*'EB-3'!$D$75</f>
        <v>0</v>
      </c>
      <c r="AC21" s="1032">
        <f>'EB-1'!AC21*'EB-3'!$D$75</f>
        <v>0</v>
      </c>
      <c r="AD21" s="1034" t="e">
        <f>'EB-1'!AD21/Heizwerte!#REF!*Heizwerte!#REF!*1000</f>
        <v>#REF!</v>
      </c>
      <c r="AE21" s="1027">
        <f>'EB-1'!AE21*'EB-3'!$D$75</f>
        <v>726.31920291840004</v>
      </c>
      <c r="AF21" s="1034">
        <f>'EB-1'!AF21*'EB-3'!$D$75</f>
        <v>0</v>
      </c>
      <c r="AG21" s="1034">
        <f>'EB-1'!AG21*'EB-3'!$D$75</f>
        <v>0</v>
      </c>
      <c r="AH21" s="911" t="e">
        <f t="shared" si="1"/>
        <v>#REF!</v>
      </c>
      <c r="AI21" s="154">
        <f t="shared" si="3"/>
        <v>18</v>
      </c>
      <c r="AL21" s="119"/>
      <c r="AM21" s="151"/>
      <c r="AN21" s="148"/>
    </row>
    <row r="22" spans="1:40" ht="11.25" customHeight="1">
      <c r="A22" s="1434"/>
      <c r="B22" s="1430"/>
      <c r="C22" s="1428" t="s">
        <v>210</v>
      </c>
      <c r="D22" s="1428"/>
      <c r="E22" s="153">
        <f t="shared" si="0"/>
        <v>19</v>
      </c>
      <c r="F22" s="1033" t="e">
        <f>'EB-1'!F22/Heizwerte!#REF!*Heizwerte!#REF!*1000</f>
        <v>#REF!</v>
      </c>
      <c r="G22" s="1031" t="e">
        <f>'EB-1'!G22/Heizwerte!#REF!*Heizwerte!#REF!*1000</f>
        <v>#REF!</v>
      </c>
      <c r="H22" s="1032" t="e">
        <v>#REF!</v>
      </c>
      <c r="I22" s="1034" t="e">
        <f>'EB-1'!I22/Heizwerte!#REF!*Heizwerte!#REF!*1000</f>
        <v>#REF!</v>
      </c>
      <c r="J22" s="1034" t="e">
        <v>#REF!</v>
      </c>
      <c r="K22" s="1032" t="e">
        <f>'EB-1'!K22*Heizwerte!#REF!/Heizwerte!#REF!*1000</f>
        <v>#REF!</v>
      </c>
      <c r="L22" s="1033" t="e">
        <f>'EB-1'!L22/Heizwerte!#REF!*Heizwerte!#REF!*1000</f>
        <v>#REF!</v>
      </c>
      <c r="M22" s="1034" t="e">
        <f>'EB-1'!M22/Heizwerte!#REF!*Heizwerte!#REF!*1000</f>
        <v>#REF!</v>
      </c>
      <c r="N22" s="1034" t="e">
        <f>'EB-1'!N22/Heizwerte!#REF!*Heizwerte!#REF!*1000</f>
        <v>#REF!</v>
      </c>
      <c r="O22" s="1034" t="e">
        <f>'EB-1'!O22/Heizwerte!#REF!*Heizwerte!#REF!*1000</f>
        <v>#REF!</v>
      </c>
      <c r="P22" s="1034" t="e">
        <f>'EB-1'!P22/Heizwerte!#REF!*Heizwerte!#REF!*1000</f>
        <v>#REF!</v>
      </c>
      <c r="Q22" s="1034" t="e">
        <f>'EB-1'!Q22/Heizwerte!#REF!*Heizwerte!#REF!*1000</f>
        <v>#REF!</v>
      </c>
      <c r="R22" s="1034" t="e">
        <f>'EB-1'!R22/Heizwerte!#REF!*Heizwerte!#REF!*1000</f>
        <v>#REF!</v>
      </c>
      <c r="S22" s="1034" t="e">
        <f>'EB-1'!S22/Heizwerte!#REF!*Heizwerte!#REF!*1000</f>
        <v>#REF!</v>
      </c>
      <c r="T22" s="1034" t="e">
        <f>'EB-1'!T22/Heizwerte!#REF!*Heizwerte!#REF!*1000</f>
        <v>#REF!</v>
      </c>
      <c r="U22" s="1034" t="e">
        <f>'EB-1'!U22/Heizwerte!#REF!*Heizwerte!#REF!*1000</f>
        <v>#REF!</v>
      </c>
      <c r="V22" s="1032" t="e">
        <f>'EB-1'!V22/Heizwerte!#REF!*Heizwerte!#REF!*1000</f>
        <v>#REF!</v>
      </c>
      <c r="W22" s="1034" t="e">
        <f>'EB-1'!W22/Heizwerte!#REF!*Heizwerte!#REF!*1000</f>
        <v>#REF!</v>
      </c>
      <c r="X22" s="1032" t="e">
        <f>'EB-1'!X22/Heizwerte!#REF!*Heizwerte!#REF!*1000</f>
        <v>#REF!</v>
      </c>
      <c r="Y22" s="1034">
        <f>'EB-1'!Y22*'EB-3'!$D$75</f>
        <v>0</v>
      </c>
      <c r="Z22" s="1034" t="e">
        <f>'EB-1'!Z22/Heizwerte!#REF!*Heizwerte!#REF!*1000</f>
        <v>#REF!</v>
      </c>
      <c r="AA22" s="1034" t="e">
        <f>'EB-1'!AA22/Heizwerte!#REF!*Heizwerte!#REF!*1000</f>
        <v>#REF!</v>
      </c>
      <c r="AB22" s="1034">
        <f>'EB-1'!AB22*'EB-3'!$D$75</f>
        <v>0</v>
      </c>
      <c r="AC22" s="1032">
        <f>'EB-1'!AC22*'EB-3'!$D$75</f>
        <v>0</v>
      </c>
      <c r="AD22" s="1034" t="e">
        <f>'EB-1'!AD22/Heizwerte!#REF!*Heizwerte!#REF!*1000</f>
        <v>#REF!</v>
      </c>
      <c r="AE22" s="1027">
        <f>'EB-1'!AE22*'EB-3'!$D$75</f>
        <v>607.76371225440005</v>
      </c>
      <c r="AF22" s="1027">
        <f>'EB-1'!AF22*'EB-3'!$D$75</f>
        <v>1175.316860232</v>
      </c>
      <c r="AG22" s="1034">
        <f>'EB-1'!AG22*'EB-3'!$D$75</f>
        <v>0</v>
      </c>
      <c r="AH22" s="911" t="e">
        <f t="shared" si="1"/>
        <v>#REF!</v>
      </c>
      <c r="AI22" s="154">
        <f>AI21+1</f>
        <v>19</v>
      </c>
      <c r="AL22" s="119"/>
      <c r="AM22" s="151"/>
      <c r="AN22" s="148"/>
    </row>
    <row r="23" spans="1:40" ht="11.25" customHeight="1">
      <c r="A23" s="1434"/>
      <c r="B23" s="1450"/>
      <c r="C23" s="1428" t="s">
        <v>47</v>
      </c>
      <c r="D23" s="1428"/>
      <c r="E23" s="153">
        <f t="shared" si="0"/>
        <v>20</v>
      </c>
      <c r="F23" s="1033" t="e">
        <f>'EB-1'!F23/Heizwerte!#REF!*Heizwerte!#REF!*1000</f>
        <v>#REF!</v>
      </c>
      <c r="G23" s="1031" t="e">
        <f>'EB-1'!G23/Heizwerte!#REF!*Heizwerte!#REF!*1000</f>
        <v>#REF!</v>
      </c>
      <c r="H23" s="1032" t="e">
        <v>#REF!</v>
      </c>
      <c r="I23" s="1034" t="e">
        <f>'EB-1'!I23/Heizwerte!#REF!*Heizwerte!#REF!*1000</f>
        <v>#REF!</v>
      </c>
      <c r="J23" s="1034" t="e">
        <v>#REF!</v>
      </c>
      <c r="K23" s="1032" t="e">
        <f>'EB-1'!K23*Heizwerte!#REF!/Heizwerte!#REF!*1000</f>
        <v>#REF!</v>
      </c>
      <c r="L23" s="1033" t="e">
        <f>'EB-1'!L23/Heizwerte!#REF!*Heizwerte!#REF!*1000</f>
        <v>#REF!</v>
      </c>
      <c r="M23" s="1034" t="e">
        <f>'EB-1'!M23/Heizwerte!#REF!*Heizwerte!#REF!*1000</f>
        <v>#REF!</v>
      </c>
      <c r="N23" s="1034" t="e">
        <f>'EB-1'!N23/Heizwerte!#REF!*Heizwerte!#REF!*1000</f>
        <v>#REF!</v>
      </c>
      <c r="O23" s="1034" t="e">
        <f>'EB-1'!O23/Heizwerte!#REF!*Heizwerte!#REF!*1000</f>
        <v>#REF!</v>
      </c>
      <c r="P23" s="1034" t="e">
        <f>'EB-1'!P23/Heizwerte!#REF!*Heizwerte!#REF!*1000</f>
        <v>#REF!</v>
      </c>
      <c r="Q23" s="1034" t="e">
        <f>'EB-1'!Q23/Heizwerte!#REF!*Heizwerte!#REF!*1000</f>
        <v>#REF!</v>
      </c>
      <c r="R23" s="1034" t="e">
        <f>'EB-1'!R23/Heizwerte!#REF!*Heizwerte!#REF!*1000</f>
        <v>#REF!</v>
      </c>
      <c r="S23" s="1034" t="e">
        <f>'EB-1'!S23/Heizwerte!#REF!*Heizwerte!#REF!*1000</f>
        <v>#REF!</v>
      </c>
      <c r="T23" s="1034" t="e">
        <f>'EB-1'!T23/Heizwerte!#REF!*Heizwerte!#REF!*1000</f>
        <v>#REF!</v>
      </c>
      <c r="U23" s="1034" t="e">
        <f>'EB-1'!U23/Heizwerte!#REF!*Heizwerte!#REF!*1000</f>
        <v>#REF!</v>
      </c>
      <c r="V23" s="1032" t="e">
        <f>'EB-1'!V23/Heizwerte!#REF!*Heizwerte!#REF!*1000</f>
        <v>#REF!</v>
      </c>
      <c r="W23" s="1034" t="e">
        <f>'EB-1'!W23/Heizwerte!#REF!*Heizwerte!#REF!*1000</f>
        <v>#REF!</v>
      </c>
      <c r="X23" s="1032" t="e">
        <f>'EB-1'!X23/Heizwerte!#REF!*Heizwerte!#REF!*1000</f>
        <v>#REF!</v>
      </c>
      <c r="Y23" s="1034">
        <f>'EB-1'!Y23*'EB-3'!$D$75</f>
        <v>0</v>
      </c>
      <c r="Z23" s="1034" t="e">
        <f>'EB-1'!Z23/Heizwerte!#REF!*Heizwerte!#REF!*1000</f>
        <v>#REF!</v>
      </c>
      <c r="AA23" s="1034" t="e">
        <f>'EB-1'!AA23/Heizwerte!#REF!*Heizwerte!#REF!*1000</f>
        <v>#REF!</v>
      </c>
      <c r="AB23" s="1034">
        <f>'EB-1'!AB23*'EB-3'!$D$75</f>
        <v>0</v>
      </c>
      <c r="AC23" s="1032">
        <f>'EB-1'!AC23*'EB-3'!$D$75</f>
        <v>0</v>
      </c>
      <c r="AD23" s="1034" t="e">
        <f>'EB-1'!AD23/Heizwerte!#REF!*Heizwerte!#REF!*1000</f>
        <v>#REF!</v>
      </c>
      <c r="AE23" s="1027">
        <f>'EB-1'!AE23*'EB-3'!$D$75</f>
        <v>475.30026259200002</v>
      </c>
      <c r="AF23" s="1034">
        <f>'EB-1'!AF23*'EB-3'!$D$75</f>
        <v>0</v>
      </c>
      <c r="AG23" s="1034">
        <f>'EB-1'!AG23*'EB-3'!$D$75</f>
        <v>0</v>
      </c>
      <c r="AH23" s="911" t="e">
        <f t="shared" si="1"/>
        <v>#REF!</v>
      </c>
      <c r="AI23" s="154">
        <f t="shared" ref="AI23:AI59" si="4">AI22+ 1</f>
        <v>20</v>
      </c>
      <c r="AL23" s="119"/>
      <c r="AM23" s="151"/>
      <c r="AN23" s="148"/>
    </row>
    <row r="24" spans="1:40" ht="11.25" customHeight="1">
      <c r="A24" s="1434"/>
      <c r="B24" s="1450"/>
      <c r="C24" s="1428" t="s">
        <v>209</v>
      </c>
      <c r="D24" s="1428"/>
      <c r="E24" s="153">
        <f t="shared" si="0"/>
        <v>21</v>
      </c>
      <c r="F24" s="1033" t="e">
        <f>'EB-1'!F24/Heizwerte!#REF!*Heizwerte!#REF!*1000</f>
        <v>#REF!</v>
      </c>
      <c r="G24" s="1031" t="e">
        <f>'EB-1'!G24/Heizwerte!#REF!*Heizwerte!#REF!*1000</f>
        <v>#REF!</v>
      </c>
      <c r="H24" s="1032" t="e">
        <v>#REF!</v>
      </c>
      <c r="I24" s="1034" t="e">
        <f>'EB-1'!I24/Heizwerte!#REF!*Heizwerte!#REF!*1000</f>
        <v>#REF!</v>
      </c>
      <c r="J24" s="1034" t="e">
        <v>#REF!</v>
      </c>
      <c r="K24" s="1032" t="e">
        <f>'EB-1'!K24*Heizwerte!#REF!/Heizwerte!#REF!*1000</f>
        <v>#REF!</v>
      </c>
      <c r="L24" s="1033" t="e">
        <f>'EB-1'!L24/Heizwerte!#REF!*Heizwerte!#REF!*1000</f>
        <v>#REF!</v>
      </c>
      <c r="M24" s="1034" t="e">
        <f>'EB-1'!M24/Heizwerte!#REF!*Heizwerte!#REF!*1000</f>
        <v>#REF!</v>
      </c>
      <c r="N24" s="1034" t="e">
        <f>'EB-1'!N24/Heizwerte!#REF!*Heizwerte!#REF!*1000</f>
        <v>#REF!</v>
      </c>
      <c r="O24" s="1034" t="e">
        <f>'EB-1'!O24/Heizwerte!#REF!*Heizwerte!#REF!*1000</f>
        <v>#REF!</v>
      </c>
      <c r="P24" s="1034" t="e">
        <f>'EB-1'!P24/Heizwerte!#REF!*Heizwerte!#REF!*1000</f>
        <v>#REF!</v>
      </c>
      <c r="Q24" s="1034" t="e">
        <f>'EB-1'!Q24/Heizwerte!#REF!*Heizwerte!#REF!*1000</f>
        <v>#REF!</v>
      </c>
      <c r="R24" s="1034" t="e">
        <f>'EB-1'!R24/Heizwerte!#REF!*Heizwerte!#REF!*1000</f>
        <v>#REF!</v>
      </c>
      <c r="S24" s="1034" t="e">
        <f>'EB-1'!S24/Heizwerte!#REF!*Heizwerte!#REF!*1000</f>
        <v>#REF!</v>
      </c>
      <c r="T24" s="1034" t="e">
        <f>'EB-1'!T24/Heizwerte!#REF!*Heizwerte!#REF!*1000</f>
        <v>#REF!</v>
      </c>
      <c r="U24" s="1034" t="e">
        <f>'EB-1'!U24/Heizwerte!#REF!*Heizwerte!#REF!*1000</f>
        <v>#REF!</v>
      </c>
      <c r="V24" s="1032" t="e">
        <f>'EB-1'!V24/Heizwerte!#REF!*Heizwerte!#REF!*1000</f>
        <v>#REF!</v>
      </c>
      <c r="W24" s="1034" t="e">
        <f>'EB-1'!W24/Heizwerte!#REF!*Heizwerte!#REF!*1000</f>
        <v>#REF!</v>
      </c>
      <c r="X24" s="1032" t="e">
        <f>'EB-1'!X24/Heizwerte!#REF!*Heizwerte!#REF!*1000</f>
        <v>#REF!</v>
      </c>
      <c r="Y24" s="1034">
        <f>'EB-1'!Y24*'EB-3'!$D$75</f>
        <v>0</v>
      </c>
      <c r="Z24" s="1034" t="e">
        <f>'EB-1'!Z24/Heizwerte!#REF!*Heizwerte!#REF!*1000</f>
        <v>#REF!</v>
      </c>
      <c r="AA24" s="1034" t="e">
        <f>'EB-1'!AA24/Heizwerte!#REF!*Heizwerte!#REF!*1000</f>
        <v>#REF!</v>
      </c>
      <c r="AB24" s="1034">
        <f>'EB-1'!AB24*'EB-3'!$D$75</f>
        <v>0</v>
      </c>
      <c r="AC24" s="1032">
        <f>'EB-1'!AC24*'EB-3'!$D$75</f>
        <v>0</v>
      </c>
      <c r="AD24" s="1034" t="e">
        <f>'EB-1'!AD24/Heizwerte!#REF!*Heizwerte!#REF!*1000</f>
        <v>#REF!</v>
      </c>
      <c r="AE24" s="1027">
        <f>'EB-1'!AE24*'EB-3'!$D$75</f>
        <v>1294.9695369072001</v>
      </c>
      <c r="AF24" s="1034">
        <f>'EB-1'!AF24*'EB-3'!$D$75</f>
        <v>0</v>
      </c>
      <c r="AG24" s="1034">
        <f>'EB-1'!AG24*'EB-3'!$D$75</f>
        <v>0</v>
      </c>
      <c r="AH24" s="911" t="e">
        <f t="shared" si="1"/>
        <v>#REF!</v>
      </c>
      <c r="AI24" s="154">
        <f t="shared" si="4"/>
        <v>21</v>
      </c>
      <c r="AL24" s="119"/>
      <c r="AM24" s="151"/>
      <c r="AN24" s="148"/>
    </row>
    <row r="25" spans="1:40" ht="11.25" customHeight="1">
      <c r="A25" s="1434"/>
      <c r="B25" s="1450"/>
      <c r="C25" s="1428" t="s">
        <v>208</v>
      </c>
      <c r="D25" s="1428"/>
      <c r="E25" s="153">
        <f t="shared" si="0"/>
        <v>22</v>
      </c>
      <c r="F25" s="1033" t="e">
        <f>'EB-1'!F25/Heizwerte!#REF!*Heizwerte!#REF!*1000</f>
        <v>#REF!</v>
      </c>
      <c r="G25" s="1031" t="e">
        <f>'EB-1'!G25/Heizwerte!#REF!*Heizwerte!#REF!*1000</f>
        <v>#REF!</v>
      </c>
      <c r="H25" s="1032" t="e">
        <v>#REF!</v>
      </c>
      <c r="I25" s="1034" t="e">
        <f>'EB-1'!I25/Heizwerte!#REF!*Heizwerte!#REF!*1000</f>
        <v>#REF!</v>
      </c>
      <c r="J25" s="1034" t="e">
        <v>#REF!</v>
      </c>
      <c r="K25" s="1032" t="e">
        <f>'EB-1'!K25*Heizwerte!#REF!/Heizwerte!#REF!*1000</f>
        <v>#REF!</v>
      </c>
      <c r="L25" s="1033" t="e">
        <f>'EB-1'!L25/Heizwerte!#REF!*Heizwerte!#REF!*1000</f>
        <v>#REF!</v>
      </c>
      <c r="M25" s="1034" t="e">
        <f>'EB-1'!M25/Heizwerte!#REF!*Heizwerte!#REF!*1000</f>
        <v>#REF!</v>
      </c>
      <c r="N25" s="1034" t="e">
        <f>'EB-1'!N25/Heizwerte!#REF!*Heizwerte!#REF!*1000</f>
        <v>#REF!</v>
      </c>
      <c r="O25" s="1034" t="e">
        <f>'EB-1'!O25/Heizwerte!#REF!*Heizwerte!#REF!*1000</f>
        <v>#REF!</v>
      </c>
      <c r="P25" s="1034" t="e">
        <f>'EB-1'!P25/Heizwerte!#REF!*Heizwerte!#REF!*1000</f>
        <v>#REF!</v>
      </c>
      <c r="Q25" s="1034" t="e">
        <f>'EB-1'!Q25/Heizwerte!#REF!*Heizwerte!#REF!*1000</f>
        <v>#REF!</v>
      </c>
      <c r="R25" s="1034" t="e">
        <f>'EB-1'!R25/Heizwerte!#REF!*Heizwerte!#REF!*1000</f>
        <v>#REF!</v>
      </c>
      <c r="S25" s="1034" t="e">
        <f>'EB-1'!S25/Heizwerte!#REF!*Heizwerte!#REF!*1000</f>
        <v>#REF!</v>
      </c>
      <c r="T25" s="1034" t="e">
        <f>'EB-1'!T25/Heizwerte!#REF!*Heizwerte!#REF!*1000</f>
        <v>#REF!</v>
      </c>
      <c r="U25" s="1034" t="e">
        <f>'EB-1'!U25/Heizwerte!#REF!*Heizwerte!#REF!*1000</f>
        <v>#REF!</v>
      </c>
      <c r="V25" s="1032" t="e">
        <f>'EB-1'!V25/Heizwerte!#REF!*Heizwerte!#REF!*1000</f>
        <v>#REF!</v>
      </c>
      <c r="W25" s="1034" t="e">
        <f>'EB-1'!W25/Heizwerte!#REF!*Heizwerte!#REF!*1000</f>
        <v>#REF!</v>
      </c>
      <c r="X25" s="1032" t="e">
        <f>'EB-1'!X25/Heizwerte!#REF!*Heizwerte!#REF!*1000</f>
        <v>#REF!</v>
      </c>
      <c r="Y25" s="1034">
        <f>'EB-1'!Y25*'EB-3'!$D$75</f>
        <v>0</v>
      </c>
      <c r="Z25" s="1034" t="e">
        <f>'EB-1'!Z25/Heizwerte!#REF!*Heizwerte!#REF!*1000</f>
        <v>#REF!</v>
      </c>
      <c r="AA25" s="1034" t="e">
        <f>'EB-1'!AA25/Heizwerte!#REF!*Heizwerte!#REF!*1000</f>
        <v>#REF!</v>
      </c>
      <c r="AB25" s="1034">
        <f>'EB-1'!AB25*'EB-3'!$D$75</f>
        <v>0</v>
      </c>
      <c r="AC25" s="1032">
        <f>'EB-1'!AC25*'EB-3'!$D$75</f>
        <v>0</v>
      </c>
      <c r="AD25" s="1034" t="e">
        <f>'EB-1'!AD25/Heizwerte!#REF!*Heizwerte!#REF!*1000</f>
        <v>#REF!</v>
      </c>
      <c r="AE25" s="1028">
        <f>'EB-1'!AE25*'EB-3'!$D$75</f>
        <v>1123.8889336102686</v>
      </c>
      <c r="AF25" s="1034">
        <f>'EB-1'!AF25*'EB-3'!$D$75</f>
        <v>0</v>
      </c>
      <c r="AG25" s="1034">
        <f>'EB-1'!AG25*'EB-3'!$D$75</f>
        <v>0</v>
      </c>
      <c r="AH25" s="913" t="e">
        <f t="shared" si="1"/>
        <v>#REF!</v>
      </c>
      <c r="AI25" s="154">
        <f t="shared" si="4"/>
        <v>22</v>
      </c>
      <c r="AL25" s="119"/>
      <c r="AM25" s="151"/>
      <c r="AN25" s="148"/>
    </row>
    <row r="26" spans="1:40" ht="11.25" customHeight="1">
      <c r="A26" s="1434"/>
      <c r="B26" s="1450"/>
      <c r="C26" s="1428" t="s">
        <v>207</v>
      </c>
      <c r="D26" s="1428"/>
      <c r="E26" s="153">
        <f t="shared" si="0"/>
        <v>23</v>
      </c>
      <c r="F26" s="1033" t="e">
        <f>'EB-1'!F26/Heizwerte!#REF!*Heizwerte!#REF!*1000</f>
        <v>#REF!</v>
      </c>
      <c r="G26" s="1031" t="e">
        <f>'EB-1'!G26/Heizwerte!#REF!*Heizwerte!#REF!*1000</f>
        <v>#REF!</v>
      </c>
      <c r="H26" s="1032" t="e">
        <v>#REF!</v>
      </c>
      <c r="I26" s="1034" t="e">
        <f>'EB-1'!I26/Heizwerte!#REF!*Heizwerte!#REF!*1000</f>
        <v>#REF!</v>
      </c>
      <c r="J26" s="1034" t="e">
        <v>#REF!</v>
      </c>
      <c r="K26" s="1032" t="e">
        <f>'EB-1'!K26*Heizwerte!#REF!/Heizwerte!#REF!*1000</f>
        <v>#REF!</v>
      </c>
      <c r="L26" s="1033" t="e">
        <f>'EB-1'!L26/Heizwerte!#REF!*Heizwerte!#REF!*1000</f>
        <v>#REF!</v>
      </c>
      <c r="M26" s="1034" t="e">
        <f>'EB-1'!M26/Heizwerte!#REF!*Heizwerte!#REF!*1000</f>
        <v>#REF!</v>
      </c>
      <c r="N26" s="1034" t="e">
        <f>'EB-1'!N26/Heizwerte!#REF!*Heizwerte!#REF!*1000</f>
        <v>#REF!</v>
      </c>
      <c r="O26" s="1034" t="e">
        <f>'EB-1'!O26/Heizwerte!#REF!*Heizwerte!#REF!*1000</f>
        <v>#REF!</v>
      </c>
      <c r="P26" s="1034" t="e">
        <f>'EB-1'!P26/Heizwerte!#REF!*Heizwerte!#REF!*1000</f>
        <v>#REF!</v>
      </c>
      <c r="Q26" s="1034" t="e">
        <f>'EB-1'!Q26/Heizwerte!#REF!*Heizwerte!#REF!*1000</f>
        <v>#REF!</v>
      </c>
      <c r="R26" s="1034" t="e">
        <f>'EB-1'!R26/Heizwerte!#REF!*Heizwerte!#REF!*1000</f>
        <v>#REF!</v>
      </c>
      <c r="S26" s="1034" t="e">
        <f>'EB-1'!S26/Heizwerte!#REF!*Heizwerte!#REF!*1000</f>
        <v>#REF!</v>
      </c>
      <c r="T26" s="1034" t="e">
        <f>'EB-1'!T26/Heizwerte!#REF!*Heizwerte!#REF!*1000</f>
        <v>#REF!</v>
      </c>
      <c r="U26" s="1034" t="e">
        <f>'EB-1'!U26/Heizwerte!#REF!*Heizwerte!#REF!*1000</f>
        <v>#REF!</v>
      </c>
      <c r="V26" s="1032" t="e">
        <f>'EB-1'!V26/Heizwerte!#REF!*Heizwerte!#REF!*1000</f>
        <v>#REF!</v>
      </c>
      <c r="W26" s="1034" t="e">
        <f>'EB-1'!W26/Heizwerte!#REF!*Heizwerte!#REF!*1000</f>
        <v>#REF!</v>
      </c>
      <c r="X26" s="1032" t="e">
        <f>'EB-1'!X26/Heizwerte!#REF!*Heizwerte!#REF!*1000</f>
        <v>#REF!</v>
      </c>
      <c r="Y26" s="1034">
        <f>'EB-1'!Y26*'EB-3'!$D$75</f>
        <v>0</v>
      </c>
      <c r="Z26" s="1034" t="e">
        <f>'EB-1'!Z26/Heizwerte!#REF!*Heizwerte!#REF!*1000</f>
        <v>#REF!</v>
      </c>
      <c r="AA26" s="1034" t="e">
        <f>'EB-1'!AA26/Heizwerte!#REF!*Heizwerte!#REF!*1000</f>
        <v>#REF!</v>
      </c>
      <c r="AB26" s="1034">
        <f>'EB-1'!AB26*'EB-3'!$D$75</f>
        <v>0</v>
      </c>
      <c r="AC26" s="1032">
        <f>'EB-1'!AC26*'EB-3'!$D$75</f>
        <v>0</v>
      </c>
      <c r="AD26" s="1034" t="e">
        <f>'EB-1'!AD26/Heizwerte!#REF!*Heizwerte!#REF!*1000</f>
        <v>#REF!</v>
      </c>
      <c r="AE26" s="1027">
        <f>'EB-1'!AE26*'EB-3'!$D$75</f>
        <v>2859.8200670535057</v>
      </c>
      <c r="AF26" s="1028">
        <f>'EB-1'!AF26*'EB-3'!$D$75</f>
        <v>204.6137492924928</v>
      </c>
      <c r="AG26" s="1034">
        <f>'EB-1'!AG26*'EB-3'!$D$75</f>
        <v>0</v>
      </c>
      <c r="AH26" s="911" t="e">
        <f t="shared" si="1"/>
        <v>#REF!</v>
      </c>
      <c r="AI26" s="154">
        <f t="shared" si="4"/>
        <v>23</v>
      </c>
      <c r="AL26" s="119"/>
      <c r="AM26" s="151"/>
      <c r="AN26" s="148"/>
    </row>
    <row r="27" spans="1:40" ht="11.25" customHeight="1">
      <c r="A27" s="1434"/>
      <c r="B27" s="1450"/>
      <c r="C27" s="1428" t="s">
        <v>473</v>
      </c>
      <c r="D27" s="1428"/>
      <c r="E27" s="153">
        <f t="shared" si="0"/>
        <v>24</v>
      </c>
      <c r="F27" s="1033" t="e">
        <f>'EB-1'!F27/Heizwerte!#REF!*Heizwerte!#REF!*1000</f>
        <v>#REF!</v>
      </c>
      <c r="G27" s="1031" t="e">
        <f>'EB-1'!G27/Heizwerte!#REF!*Heizwerte!#REF!*1000</f>
        <v>#REF!</v>
      </c>
      <c r="H27" s="1032" t="e">
        <v>#REF!</v>
      </c>
      <c r="I27" s="1034" t="e">
        <f>'EB-1'!I27/Heizwerte!#REF!*Heizwerte!#REF!*1000</f>
        <v>#REF!</v>
      </c>
      <c r="J27" s="1034" t="e">
        <v>#REF!</v>
      </c>
      <c r="K27" s="1032" t="e">
        <f>'EB-1'!K27*Heizwerte!#REF!/Heizwerte!#REF!*1000</f>
        <v>#REF!</v>
      </c>
      <c r="L27" s="1033" t="e">
        <f>'EB-1'!L27/Heizwerte!#REF!*Heizwerte!#REF!*1000</f>
        <v>#REF!</v>
      </c>
      <c r="M27" s="1034" t="e">
        <f>'EB-1'!M27/Heizwerte!#REF!*Heizwerte!#REF!*1000</f>
        <v>#REF!</v>
      </c>
      <c r="N27" s="1034" t="e">
        <f>'EB-1'!N27/Heizwerte!#REF!*Heizwerte!#REF!*1000</f>
        <v>#REF!</v>
      </c>
      <c r="O27" s="1034" t="e">
        <f>'EB-1'!O27/Heizwerte!#REF!*Heizwerte!#REF!*1000</f>
        <v>#REF!</v>
      </c>
      <c r="P27" s="1034" t="e">
        <f>'EB-1'!P27/Heizwerte!#REF!*Heizwerte!#REF!*1000</f>
        <v>#REF!</v>
      </c>
      <c r="Q27" s="1034" t="e">
        <f>'EB-1'!Q27/Heizwerte!#REF!*Heizwerte!#REF!*1000</f>
        <v>#REF!</v>
      </c>
      <c r="R27" s="1034" t="e">
        <f>'EB-1'!R27/Heizwerte!#REF!*Heizwerte!#REF!*1000</f>
        <v>#REF!</v>
      </c>
      <c r="S27" s="1034" t="e">
        <f>'EB-1'!S27/Heizwerte!#REF!*Heizwerte!#REF!*1000</f>
        <v>#REF!</v>
      </c>
      <c r="T27" s="1034" t="e">
        <f>'EB-1'!T27/Heizwerte!#REF!*Heizwerte!#REF!*1000</f>
        <v>#REF!</v>
      </c>
      <c r="U27" s="1034" t="e">
        <f>'EB-1'!U27/Heizwerte!#REF!*Heizwerte!#REF!*1000</f>
        <v>#REF!</v>
      </c>
      <c r="V27" s="1032" t="e">
        <f>'EB-1'!V27/Heizwerte!#REF!*Heizwerte!#REF!*1000</f>
        <v>#REF!</v>
      </c>
      <c r="W27" s="1034" t="e">
        <f>'EB-1'!W27/Heizwerte!#REF!*Heizwerte!#REF!*1000</f>
        <v>#REF!</v>
      </c>
      <c r="X27" s="1032" t="e">
        <f>'EB-1'!X27/Heizwerte!#REF!*Heizwerte!#REF!*1000</f>
        <v>#REF!</v>
      </c>
      <c r="Y27" s="1034">
        <f>'EB-1'!Y27*'EB-3'!$D$75</f>
        <v>0</v>
      </c>
      <c r="Z27" s="1034" t="e">
        <f>'EB-1'!Z27/Heizwerte!#REF!*Heizwerte!#REF!*1000</f>
        <v>#REF!</v>
      </c>
      <c r="AA27" s="1034" t="e">
        <f>'EB-1'!AA27/Heizwerte!#REF!*Heizwerte!#REF!*1000</f>
        <v>#REF!</v>
      </c>
      <c r="AB27" s="1034">
        <f>'EB-1'!AB27*'EB-3'!$D$75</f>
        <v>0</v>
      </c>
      <c r="AC27" s="1032">
        <f>'EB-1'!AC27*'EB-3'!$D$75</f>
        <v>0</v>
      </c>
      <c r="AD27" s="1034" t="e">
        <f>'EB-1'!AD27/Heizwerte!#REF!*Heizwerte!#REF!*1000</f>
        <v>#REF!</v>
      </c>
      <c r="AE27" s="1034">
        <f>'EB-1'!AE27*'EB-3'!$D$75</f>
        <v>0</v>
      </c>
      <c r="AF27" s="1027">
        <f>'EB-1'!AF27*'EB-3'!$D$75</f>
        <v>307.93819469759995</v>
      </c>
      <c r="AG27" s="1034">
        <f>'EB-1'!AG27*'EB-3'!$D$75</f>
        <v>0</v>
      </c>
      <c r="AH27" s="911" t="e">
        <f t="shared" si="1"/>
        <v>#REF!</v>
      </c>
      <c r="AI27" s="154">
        <f t="shared" si="4"/>
        <v>24</v>
      </c>
      <c r="AL27" s="119"/>
      <c r="AM27" s="151"/>
      <c r="AN27" s="148"/>
    </row>
    <row r="28" spans="1:40" ht="11.25" customHeight="1">
      <c r="A28" s="1434"/>
      <c r="B28" s="1450"/>
      <c r="C28" s="1428" t="s">
        <v>43</v>
      </c>
      <c r="D28" s="1428"/>
      <c r="E28" s="153">
        <f t="shared" si="0"/>
        <v>25</v>
      </c>
      <c r="F28" s="1033" t="e">
        <f>'EB-1'!F28/Heizwerte!#REF!*Heizwerte!#REF!*1000</f>
        <v>#REF!</v>
      </c>
      <c r="G28" s="1031" t="e">
        <f>'EB-1'!G28/Heizwerte!#REF!*Heizwerte!#REF!*1000</f>
        <v>#REF!</v>
      </c>
      <c r="H28" s="1032" t="e">
        <v>#REF!</v>
      </c>
      <c r="I28" s="1034" t="e">
        <f>'EB-1'!I28/Heizwerte!#REF!*Heizwerte!#REF!*1000</f>
        <v>#REF!</v>
      </c>
      <c r="J28" s="1034" t="e">
        <v>#REF!</v>
      </c>
      <c r="K28" s="1032" t="e">
        <f>'EB-1'!K28*Heizwerte!#REF!/Heizwerte!#REF!*1000</f>
        <v>#REF!</v>
      </c>
      <c r="L28" s="1033" t="e">
        <f>'EB-1'!L28/Heizwerte!#REF!*Heizwerte!#REF!*1000</f>
        <v>#REF!</v>
      </c>
      <c r="M28" s="1027" t="e">
        <f>'EB-1'!M28/Heizwerte!#REF!*Heizwerte!#REF!*1000</f>
        <v>#REF!</v>
      </c>
      <c r="N28" s="1027" t="e">
        <f>'EB-1'!N28/Heizwerte!#REF!*Heizwerte!#REF!*1000</f>
        <v>#REF!</v>
      </c>
      <c r="O28" s="1027" t="e">
        <f>'EB-1'!O28/Heizwerte!#REF!*Heizwerte!#REF!*1000</f>
        <v>#REF!</v>
      </c>
      <c r="P28" s="1027" t="e">
        <f>'EB-1'!P28/Heizwerte!#REF!*Heizwerte!#REF!*1000</f>
        <v>#REF!</v>
      </c>
      <c r="Q28" s="1027" t="e">
        <f>'EB-1'!Q28/Heizwerte!#REF!*Heizwerte!#REF!*1000</f>
        <v>#REF!</v>
      </c>
      <c r="R28" s="1027" t="e">
        <f>'EB-1'!R28/Heizwerte!#REF!*Heizwerte!#REF!*1000</f>
        <v>#REF!</v>
      </c>
      <c r="S28" s="1027" t="e">
        <f>'EB-1'!S28/Heizwerte!#REF!*Heizwerte!#REF!*1000</f>
        <v>#REF!</v>
      </c>
      <c r="T28" s="1027" t="e">
        <f>'EB-1'!T28/Heizwerte!#REF!*Heizwerte!#REF!*1000</f>
        <v>#REF!</v>
      </c>
      <c r="U28" s="1028" t="e">
        <f>'EB-1'!U28/Heizwerte!#REF!*Heizwerte!#REF!*1000</f>
        <v>#REF!</v>
      </c>
      <c r="V28" s="1041" t="e">
        <f>'EB-1'!V28/Heizwerte!#REF!*Heizwerte!#REF!*1000</f>
        <v>#REF!</v>
      </c>
      <c r="W28" s="1034" t="e">
        <f>'EB-1'!W28/Heizwerte!#REF!*Heizwerte!#REF!*1000</f>
        <v>#REF!</v>
      </c>
      <c r="X28" s="1032" t="e">
        <f>'EB-1'!X28/Heizwerte!#REF!*Heizwerte!#REF!*1000</f>
        <v>#REF!</v>
      </c>
      <c r="Y28" s="1034">
        <f>'EB-1'!Y28*'EB-3'!$D$75</f>
        <v>0</v>
      </c>
      <c r="Z28" s="1034" t="e">
        <f>'EB-1'!Z28/Heizwerte!#REF!*Heizwerte!#REF!*1000</f>
        <v>#REF!</v>
      </c>
      <c r="AA28" s="1034" t="e">
        <f>'EB-1'!AA28/Heizwerte!#REF!*Heizwerte!#REF!*1000</f>
        <v>#REF!</v>
      </c>
      <c r="AB28" s="1034">
        <f>'EB-1'!AB28*'EB-3'!$D$75</f>
        <v>0</v>
      </c>
      <c r="AC28" s="1039">
        <f>'EB-1'!AC28*'EB-3'!$D$75</f>
        <v>0</v>
      </c>
      <c r="AD28" s="1034" t="e">
        <f>'EB-1'!AD28/Heizwerte!#REF!*Heizwerte!#REF!*1000</f>
        <v>#REF!</v>
      </c>
      <c r="AE28" s="1034">
        <f>'EB-1'!AE28*'EB-3'!$D$75</f>
        <v>0</v>
      </c>
      <c r="AF28" s="1034">
        <f>'EB-1'!AF28*'EB-3'!$D$75</f>
        <v>0</v>
      </c>
      <c r="AG28" s="1034">
        <f>'EB-1'!AG28*'EB-3'!$D$75</f>
        <v>0</v>
      </c>
      <c r="AH28" s="911" t="e">
        <f t="shared" si="1"/>
        <v>#REF!</v>
      </c>
      <c r="AI28" s="154">
        <f t="shared" si="4"/>
        <v>25</v>
      </c>
      <c r="AL28" s="119"/>
      <c r="AM28" s="151"/>
      <c r="AN28" s="148"/>
    </row>
    <row r="29" spans="1:40" ht="11.25" customHeight="1">
      <c r="A29" s="1434"/>
      <c r="B29" s="1450"/>
      <c r="C29" s="1428" t="s">
        <v>42</v>
      </c>
      <c r="D29" s="1428"/>
      <c r="E29" s="153">
        <f t="shared" si="0"/>
        <v>26</v>
      </c>
      <c r="F29" s="1033" t="e">
        <f>'EB-1'!F29/Heizwerte!#REF!*Heizwerte!#REF!*1000</f>
        <v>#REF!</v>
      </c>
      <c r="G29" s="1031" t="e">
        <f>'EB-1'!G29/Heizwerte!#REF!*Heizwerte!#REF!*1000</f>
        <v>#REF!</v>
      </c>
      <c r="H29" s="1039" t="e">
        <v>#REF!</v>
      </c>
      <c r="I29" s="1034" t="e">
        <f>'EB-1'!I29/Heizwerte!#REF!*Heizwerte!#REF!*1000</f>
        <v>#REF!</v>
      </c>
      <c r="J29" s="1034" t="e">
        <v>#REF!</v>
      </c>
      <c r="K29" s="1032" t="e">
        <f>'EB-1'!K29*Heizwerte!#REF!/Heizwerte!#REF!*1000</f>
        <v>#REF!</v>
      </c>
      <c r="L29" s="1033" t="e">
        <f>'EB-1'!L29/Heizwerte!#REF!*Heizwerte!#REF!*1000</f>
        <v>#REF!</v>
      </c>
      <c r="M29" s="1034" t="e">
        <f>'EB-1'!M29/Heizwerte!#REF!*Heizwerte!#REF!*1000</f>
        <v>#REF!</v>
      </c>
      <c r="N29" s="1034" t="e">
        <f>'EB-1'!N29/Heizwerte!#REF!*Heizwerte!#REF!*1000</f>
        <v>#REF!</v>
      </c>
      <c r="O29" s="1028" t="e">
        <f>'EB-1'!O29/Heizwerte!#REF!*Heizwerte!#REF!*1000</f>
        <v>#REF!</v>
      </c>
      <c r="P29" s="1034" t="e">
        <f>'EB-1'!P29/Heizwerte!#REF!*Heizwerte!#REF!*1000</f>
        <v>#REF!</v>
      </c>
      <c r="Q29" s="1034" t="e">
        <f>'EB-1'!Q29/Heizwerte!#REF!*Heizwerte!#REF!*1000</f>
        <v>#REF!</v>
      </c>
      <c r="R29" s="1034" t="e">
        <f>'EB-1'!R29/Heizwerte!#REF!*Heizwerte!#REF!*1000</f>
        <v>#REF!</v>
      </c>
      <c r="S29" s="1034" t="e">
        <f>'EB-1'!S29/Heizwerte!#REF!*Heizwerte!#REF!*1000</f>
        <v>#REF!</v>
      </c>
      <c r="T29" s="1034" t="e">
        <f>'EB-1'!T29/Heizwerte!#REF!*Heizwerte!#REF!*1000</f>
        <v>#REF!</v>
      </c>
      <c r="U29" s="1034" t="e">
        <f>'EB-1'!U29/Heizwerte!#REF!*Heizwerte!#REF!*1000</f>
        <v>#REF!</v>
      </c>
      <c r="V29" s="1032" t="e">
        <f>'EB-1'!V29/Heizwerte!#REF!*Heizwerte!#REF!*1000</f>
        <v>#REF!</v>
      </c>
      <c r="W29" s="1034" t="e">
        <f>'EB-1'!W29/Heizwerte!#REF!*Heizwerte!#REF!*1000</f>
        <v>#REF!</v>
      </c>
      <c r="X29" s="1039" t="e">
        <f>'EB-1'!X29/Heizwerte!#REF!*Heizwerte!#REF!*1000</f>
        <v>#REF!</v>
      </c>
      <c r="Y29" s="1034">
        <f>'EB-1'!Y29*'EB-3'!$D$75</f>
        <v>0</v>
      </c>
      <c r="Z29" s="1034" t="e">
        <f>'EB-1'!Z29/Heizwerte!#REF!*Heizwerte!#REF!*1000</f>
        <v>#REF!</v>
      </c>
      <c r="AA29" s="1034" t="e">
        <f>'EB-1'!AA29/Heizwerte!#REF!*Heizwerte!#REF!*1000</f>
        <v>#REF!</v>
      </c>
      <c r="AB29" s="1034">
        <f>'EB-1'!AB29*'EB-3'!$D$75</f>
        <v>0</v>
      </c>
      <c r="AC29" s="1032">
        <f>'EB-1'!AC29*'EB-3'!$D$75</f>
        <v>0</v>
      </c>
      <c r="AD29" s="1034" t="e">
        <f>'EB-1'!AD29/Heizwerte!#REF!*Heizwerte!#REF!*1000</f>
        <v>#REF!</v>
      </c>
      <c r="AE29" s="1028">
        <f>'EB-1'!AE29*'EB-3'!$D$75</f>
        <v>141.86638588384383</v>
      </c>
      <c r="AF29" s="1034">
        <f>'EB-1'!AF29*'EB-3'!$D$75</f>
        <v>0</v>
      </c>
      <c r="AG29" s="1034">
        <f>'EB-1'!AG29*'EB-3'!$D$75</f>
        <v>0</v>
      </c>
      <c r="AH29" s="913" t="e">
        <f t="shared" si="1"/>
        <v>#REF!</v>
      </c>
      <c r="AI29" s="154">
        <f t="shared" si="4"/>
        <v>26</v>
      </c>
      <c r="AL29" s="119"/>
      <c r="AM29" s="151"/>
      <c r="AN29" s="148"/>
    </row>
    <row r="30" spans="1:40" ht="11.25" customHeight="1">
      <c r="A30" s="1434"/>
      <c r="B30" s="1451"/>
      <c r="C30" s="1432" t="s">
        <v>206</v>
      </c>
      <c r="D30" s="1432"/>
      <c r="E30" s="146">
        <f t="shared" si="0"/>
        <v>27</v>
      </c>
      <c r="F30" s="1066" t="e">
        <f>'EB-1'!F30/Heizwerte!#REF!*Heizwerte!#REF!*1000</f>
        <v>#REF!</v>
      </c>
      <c r="G30" s="1067" t="e">
        <f>'EB-1'!G30/Heizwerte!#REF!*Heizwerte!#REF!*1000</f>
        <v>#REF!</v>
      </c>
      <c r="H30" s="1064" t="e">
        <v>#REF!</v>
      </c>
      <c r="I30" s="1068" t="e">
        <f>'EB-1'!I30/Heizwerte!#REF!*Heizwerte!#REF!*1000</f>
        <v>#REF!</v>
      </c>
      <c r="J30" s="1049" t="e">
        <v>#REF!</v>
      </c>
      <c r="K30" s="1048" t="e">
        <f>'EB-1'!K30*Heizwerte!#REF!/Heizwerte!#REF!*1000</f>
        <v>#REF!</v>
      </c>
      <c r="L30" s="1067" t="e">
        <f>'EB-1'!L30/Heizwerte!#REF!*Heizwerte!#REF!*1000</f>
        <v>#REF!</v>
      </c>
      <c r="M30" s="1029" t="e">
        <f>'EB-1'!M30/Heizwerte!#REF!*Heizwerte!#REF!*1000</f>
        <v>#REF!</v>
      </c>
      <c r="N30" s="1029" t="e">
        <f>'EB-1'!N30/Heizwerte!#REF!*Heizwerte!#REF!*1000</f>
        <v>#REF!</v>
      </c>
      <c r="O30" s="1029" t="e">
        <f>'EB-1'!O30/Heizwerte!#REF!*Heizwerte!#REF!*1000</f>
        <v>#REF!</v>
      </c>
      <c r="P30" s="1029" t="e">
        <f>'EB-1'!P30/Heizwerte!#REF!*Heizwerte!#REF!*1000</f>
        <v>#REF!</v>
      </c>
      <c r="Q30" s="1029" t="e">
        <f>'EB-1'!Q30/Heizwerte!#REF!*Heizwerte!#REF!*1000</f>
        <v>#REF!</v>
      </c>
      <c r="R30" s="1029" t="e">
        <f>'EB-1'!R30/Heizwerte!#REF!*Heizwerte!#REF!*1000</f>
        <v>#REF!</v>
      </c>
      <c r="S30" s="1029" t="e">
        <f>'EB-1'!S30/Heizwerte!#REF!*Heizwerte!#REF!*1000</f>
        <v>#REF!</v>
      </c>
      <c r="T30" s="1029" t="e">
        <f>'EB-1'!T30/Heizwerte!#REF!*Heizwerte!#REF!*1000</f>
        <v>#REF!</v>
      </c>
      <c r="U30" s="1044" t="e">
        <f>'EB-1'!U30/Heizwerte!#REF!*Heizwerte!#REF!*1000</f>
        <v>#REF!</v>
      </c>
      <c r="V30" s="1064" t="e">
        <f>'EB-1'!V30/Heizwerte!#REF!*Heizwerte!#REF!*1000</f>
        <v>#REF!</v>
      </c>
      <c r="W30" s="1049" t="e">
        <f>'EB-1'!W30/Heizwerte!#REF!*Heizwerte!#REF!*1000</f>
        <v>#REF!</v>
      </c>
      <c r="X30" s="1045" t="e">
        <f>'EB-1'!X30/Heizwerte!#REF!*Heizwerte!#REF!*1000</f>
        <v>#REF!</v>
      </c>
      <c r="Y30" s="1049">
        <f>'EB-1'!Y30*'EB-3'!$D$75</f>
        <v>0</v>
      </c>
      <c r="Z30" s="1049" t="e">
        <f>'EB-1'!Z30/Heizwerte!#REF!*Heizwerte!#REF!*1000</f>
        <v>#REF!</v>
      </c>
      <c r="AA30" s="1049" t="e">
        <f>'EB-1'!AA30/Heizwerte!#REF!*Heizwerte!#REF!*1000</f>
        <v>#REF!</v>
      </c>
      <c r="AB30" s="1049">
        <f>'EB-1'!AB30*'EB-3'!$D$75</f>
        <v>0</v>
      </c>
      <c r="AC30" s="1045">
        <f>'EB-1'!AC30*'EB-3'!$D$75</f>
        <v>0</v>
      </c>
      <c r="AD30" s="1049" t="e">
        <f>'EB-1'!AD30/Heizwerte!#REF!*Heizwerte!#REF!*1000</f>
        <v>#REF!</v>
      </c>
      <c r="AE30" s="1029">
        <f>'EB-1'!AE30*'EB-3'!$D$75</f>
        <v>7229.9281012196188</v>
      </c>
      <c r="AF30" s="1029">
        <f>'EB-1'!AF30*'EB-3'!$D$75</f>
        <v>1687.8688042220929</v>
      </c>
      <c r="AG30" s="1049">
        <f>'EB-1'!AG30*'EB-3'!$D$75</f>
        <v>0</v>
      </c>
      <c r="AH30" s="912" t="e">
        <f t="shared" si="1"/>
        <v>#REF!</v>
      </c>
      <c r="AI30" s="145">
        <f t="shared" si="4"/>
        <v>27</v>
      </c>
      <c r="AJ30" s="113"/>
      <c r="AK30" s="113"/>
      <c r="AL30" s="119"/>
      <c r="AM30" s="149" t="e">
        <f>SUM(F30:AG30)-AH30</f>
        <v>#REF!</v>
      </c>
      <c r="AN30" s="148"/>
    </row>
    <row r="31" spans="1:40" ht="11.25" customHeight="1">
      <c r="A31" s="1434"/>
      <c r="B31" s="1430" t="s">
        <v>205</v>
      </c>
      <c r="C31" s="1428" t="s">
        <v>94</v>
      </c>
      <c r="D31" s="1428"/>
      <c r="E31" s="153">
        <f t="shared" si="0"/>
        <v>28</v>
      </c>
      <c r="F31" s="1033" t="e">
        <f>'EB-1'!F31/Heizwerte!#REF!*Heizwerte!#REF!*1000</f>
        <v>#REF!</v>
      </c>
      <c r="G31" s="1031" t="e">
        <f>'EB-1'!G31/Heizwerte!#REF!*Heizwerte!#REF!*1000</f>
        <v>#REF!</v>
      </c>
      <c r="H31" s="1032" t="e">
        <v>#REF!</v>
      </c>
      <c r="I31" s="1034" t="e">
        <f>'EB-1'!I31/Heizwerte!#REF!*Heizwerte!#REF!*1000</f>
        <v>#REF!</v>
      </c>
      <c r="J31" s="1034" t="e">
        <v>#REF!</v>
      </c>
      <c r="K31" s="1032" t="e">
        <f>'EB-1'!K31*Heizwerte!#REF!/Heizwerte!#REF!*1000</f>
        <v>#REF!</v>
      </c>
      <c r="L31" s="1033" t="e">
        <f>'EB-1'!L31/Heizwerte!#REF!*Heizwerte!#REF!*1000</f>
        <v>#REF!</v>
      </c>
      <c r="M31" s="1034" t="e">
        <f>'EB-1'!M31/Heizwerte!#REF!*Heizwerte!#REF!*1000</f>
        <v>#REF!</v>
      </c>
      <c r="N31" s="1034" t="e">
        <f>'EB-1'!N31/Heizwerte!#REF!*Heizwerte!#REF!*1000</f>
        <v>#REF!</v>
      </c>
      <c r="O31" s="1034" t="e">
        <f>'EB-1'!O31/Heizwerte!#REF!*Heizwerte!#REF!*1000</f>
        <v>#REF!</v>
      </c>
      <c r="P31" s="1034" t="e">
        <f>'EB-1'!P31/Heizwerte!#REF!*Heizwerte!#REF!*1000</f>
        <v>#REF!</v>
      </c>
      <c r="Q31" s="1034" t="e">
        <f>'EB-1'!Q31/Heizwerte!#REF!*Heizwerte!#REF!*1000</f>
        <v>#REF!</v>
      </c>
      <c r="R31" s="1034" t="e">
        <f>'EB-1'!R31/Heizwerte!#REF!*Heizwerte!#REF!*1000</f>
        <v>#REF!</v>
      </c>
      <c r="S31" s="1034" t="e">
        <f>'EB-1'!S31/Heizwerte!#REF!*Heizwerte!#REF!*1000</f>
        <v>#REF!</v>
      </c>
      <c r="T31" s="1034" t="e">
        <f>'EB-1'!T31/Heizwerte!#REF!*Heizwerte!#REF!*1000</f>
        <v>#REF!</v>
      </c>
      <c r="U31" s="1034" t="e">
        <f>'EB-1'!U31/Heizwerte!#REF!*Heizwerte!#REF!*1000</f>
        <v>#REF!</v>
      </c>
      <c r="V31" s="1032" t="e">
        <f>'EB-1'!V31/Heizwerte!#REF!*Heizwerte!#REF!*1000</f>
        <v>#REF!</v>
      </c>
      <c r="W31" s="1034" t="e">
        <f>'EB-1'!W31/Heizwerte!#REF!*Heizwerte!#REF!*1000</f>
        <v>#REF!</v>
      </c>
      <c r="X31" s="1032" t="e">
        <f>'EB-1'!X31/Heizwerte!#REF!*Heizwerte!#REF!*1000</f>
        <v>#REF!</v>
      </c>
      <c r="Y31" s="1034">
        <f>'EB-1'!Y31*'EB-3'!$D$75</f>
        <v>0</v>
      </c>
      <c r="Z31" s="1034" t="e">
        <f>'EB-1'!Z31/Heizwerte!#REF!*Heizwerte!#REF!*1000</f>
        <v>#REF!</v>
      </c>
      <c r="AA31" s="1034" t="e">
        <f>'EB-1'!AA31/Heizwerte!#REF!*Heizwerte!#REF!*1000</f>
        <v>#REF!</v>
      </c>
      <c r="AB31" s="1034">
        <f>'EB-1'!AB31*'EB-3'!$D$75</f>
        <v>0</v>
      </c>
      <c r="AC31" s="1032">
        <f>'EB-1'!AC31*'EB-3'!$D$75</f>
        <v>0</v>
      </c>
      <c r="AD31" s="1034" t="e">
        <f>'EB-1'!AD31/Heizwerte!#REF!*Heizwerte!#REF!*1000</f>
        <v>#REF!</v>
      </c>
      <c r="AE31" s="1028">
        <f>'EB-1'!AE31*'EB-3'!$D$75</f>
        <v>209.4500557584</v>
      </c>
      <c r="AF31" s="1028">
        <f>'EB-1'!AF31*'EB-3'!$D$75</f>
        <v>0</v>
      </c>
      <c r="AG31" s="1034">
        <f>'EB-1'!AG31*'EB-3'!$D$75</f>
        <v>0</v>
      </c>
      <c r="AH31" s="911" t="e">
        <f t="shared" si="1"/>
        <v>#REF!</v>
      </c>
      <c r="AI31" s="154">
        <f t="shared" si="4"/>
        <v>28</v>
      </c>
      <c r="AL31" s="119"/>
      <c r="AM31" s="151"/>
      <c r="AN31" s="148"/>
    </row>
    <row r="32" spans="1:40" ht="11.25" customHeight="1">
      <c r="A32" s="1434"/>
      <c r="B32" s="1430"/>
      <c r="C32" s="1428" t="s">
        <v>44</v>
      </c>
      <c r="D32" s="1428"/>
      <c r="E32" s="155">
        <f t="shared" si="0"/>
        <v>29</v>
      </c>
      <c r="F32" s="1050" t="e">
        <f>'EB-1'!F32/Heizwerte!#REF!*Heizwerte!#REF!*1000</f>
        <v>#REF!</v>
      </c>
      <c r="G32" s="1028" t="e">
        <f>'EB-1'!G32/Heizwerte!#REF!*Heizwerte!#REF!*1000</f>
        <v>#REF!</v>
      </c>
      <c r="H32" s="1041" t="e">
        <v>#REF!</v>
      </c>
      <c r="I32" s="1050" t="e">
        <f>'EB-1'!I32/Heizwerte!#REF!*Heizwerte!#REF!*1000</f>
        <v>#REF!</v>
      </c>
      <c r="J32" s="1028" t="e">
        <v>#REF!</v>
      </c>
      <c r="K32" s="1041" t="e">
        <f>'EB-1'!K32*Heizwerte!#REF!/Heizwerte!#REF!*1000</f>
        <v>#REF!</v>
      </c>
      <c r="L32" s="1033" t="e">
        <f>'EB-1'!L32/Heizwerte!#REF!*Heizwerte!#REF!*1000</f>
        <v>#REF!</v>
      </c>
      <c r="M32" s="1034" t="e">
        <f>'EB-1'!M32/Heizwerte!#REF!*Heizwerte!#REF!*1000</f>
        <v>#REF!</v>
      </c>
      <c r="N32" s="1034" t="e">
        <f>'EB-1'!N32/Heizwerte!#REF!*Heizwerte!#REF!*1000</f>
        <v>#REF!</v>
      </c>
      <c r="O32" s="1028" t="e">
        <f>'EB-1'!O32/Heizwerte!#REF!*Heizwerte!#REF!*1000</f>
        <v>#REF!</v>
      </c>
      <c r="P32" s="1034" t="e">
        <f>'EB-1'!P32/Heizwerte!#REF!*Heizwerte!#REF!*1000</f>
        <v>#REF!</v>
      </c>
      <c r="Q32" s="1028" t="e">
        <f>'EB-1'!Q32/Heizwerte!#REF!*Heizwerte!#REF!*1000</f>
        <v>#REF!</v>
      </c>
      <c r="R32" s="1028" t="e">
        <f>'EB-1'!R32/Heizwerte!#REF!*Heizwerte!#REF!*1000</f>
        <v>#REF!</v>
      </c>
      <c r="S32" s="1027" t="e">
        <f>'EB-1'!S32/Heizwerte!#REF!*Heizwerte!#REF!*1000</f>
        <v>#REF!</v>
      </c>
      <c r="T32" s="1027" t="e">
        <f>'EB-1'!T32/Heizwerte!#REF!*Heizwerte!#REF!*1000</f>
        <v>#REF!</v>
      </c>
      <c r="U32" s="1027" t="e">
        <f>'EB-1'!U32/Heizwerte!#REF!*Heizwerte!#REF!*1000</f>
        <v>#REF!</v>
      </c>
      <c r="V32" s="1039" t="e">
        <f>'EB-1'!V32/Heizwerte!#REF!*Heizwerte!#REF!*1000</f>
        <v>#REF!</v>
      </c>
      <c r="W32" s="1034" t="e">
        <f>'EB-1'!W32/Heizwerte!#REF!*Heizwerte!#REF!*1000</f>
        <v>#REF!</v>
      </c>
      <c r="X32" s="1042" t="e">
        <f>'EB-1'!X32/Heizwerte!#REF!*Heizwerte!#REF!*1000</f>
        <v>#VALUE!</v>
      </c>
      <c r="Y32" s="1034">
        <f>'EB-1'!Y32*'EB-3'!$D$75</f>
        <v>0</v>
      </c>
      <c r="Z32" s="1027" t="e">
        <f>'EB-1'!Z32/Heizwerte!#REF!*Heizwerte!#REF!*1000</f>
        <v>#REF!</v>
      </c>
      <c r="AA32" s="1027" t="e">
        <f>'EB-1'!AA32/Heizwerte!#REF!*Heizwerte!#REF!*1000</f>
        <v>#REF!</v>
      </c>
      <c r="AB32" s="1027">
        <f>'EB-1'!AB32*'EB-3'!$D$75</f>
        <v>0</v>
      </c>
      <c r="AC32" s="1039">
        <f>'EB-1'!AC32*'EB-3'!$D$75</f>
        <v>0</v>
      </c>
      <c r="AD32" s="1034" t="e">
        <f>'EB-1'!AD32/Heizwerte!#REF!*Heizwerte!#REF!*1000</f>
        <v>#REF!</v>
      </c>
      <c r="AE32" s="1026" t="e">
        <f>'EB-1'!AE32*'EB-3'!$D$75</f>
        <v>#VALUE!</v>
      </c>
      <c r="AF32" s="1040">
        <f>'EB-1'!AF32*'EB-3'!$D$75</f>
        <v>0</v>
      </c>
      <c r="AG32" s="1028" t="e">
        <f>'EB-1'!AG32*'EB-3'!$D$75</f>
        <v>#VALUE!</v>
      </c>
      <c r="AH32" s="911" t="e">
        <f t="shared" si="1"/>
        <v>#REF!</v>
      </c>
      <c r="AI32" s="154">
        <f t="shared" si="4"/>
        <v>29</v>
      </c>
      <c r="AL32" s="119"/>
      <c r="AM32" s="151"/>
      <c r="AN32" s="148"/>
    </row>
    <row r="33" spans="1:40" ht="11.25" customHeight="1">
      <c r="A33" s="1434"/>
      <c r="B33" s="1430"/>
      <c r="C33" s="1428" t="s">
        <v>43</v>
      </c>
      <c r="D33" s="1428"/>
      <c r="E33" s="155">
        <f t="shared" si="0"/>
        <v>30</v>
      </c>
      <c r="F33" s="1050" t="e">
        <f>'EB-1'!F33/Heizwerte!#REF!*Heizwerte!#REF!*1000</f>
        <v>#REF!</v>
      </c>
      <c r="G33" s="1028" t="e">
        <f>'EB-1'!G33/Heizwerte!#REF!*Heizwerte!#REF!*1000</f>
        <v>#REF!</v>
      </c>
      <c r="H33" s="1041" t="e">
        <v>#REF!</v>
      </c>
      <c r="I33" s="1050" t="e">
        <f>'EB-1'!I33/Heizwerte!#REF!*Heizwerte!#REF!*1000</f>
        <v>#REF!</v>
      </c>
      <c r="J33" s="1028" t="e">
        <v>#REF!</v>
      </c>
      <c r="K33" s="1041" t="e">
        <f>'EB-1'!K33*Heizwerte!#REF!/Heizwerte!#REF!*1000</f>
        <v>#REF!</v>
      </c>
      <c r="L33" s="1033" t="e">
        <f>'EB-1'!L33/Heizwerte!#REF!*Heizwerte!#REF!*1000</f>
        <v>#REF!</v>
      </c>
      <c r="M33" s="1028" t="e">
        <f>'EB-1'!M33/Heizwerte!#REF!*Heizwerte!#REF!*1000</f>
        <v>#REF!</v>
      </c>
      <c r="N33" s="1034" t="e">
        <f>'EB-1'!N33/Heizwerte!#REF!*Heizwerte!#REF!*1000</f>
        <v>#REF!</v>
      </c>
      <c r="O33" s="1026" t="e">
        <f>'EB-1'!O33/Heizwerte!#REF!*Heizwerte!#REF!*1000</f>
        <v>#VALUE!</v>
      </c>
      <c r="P33" s="1034" t="e">
        <f>'EB-1'!P33/Heizwerte!#REF!*Heizwerte!#REF!*1000</f>
        <v>#REF!</v>
      </c>
      <c r="Q33" s="1040" t="e">
        <f>'EB-1'!Q33/Heizwerte!#REF!*Heizwerte!#REF!*1000</f>
        <v>#VALUE!</v>
      </c>
      <c r="R33" s="1028" t="e">
        <f>'EB-1'!R33/Heizwerte!#REF!*Heizwerte!#REF!*1000</f>
        <v>#REF!</v>
      </c>
      <c r="S33" s="1028" t="e">
        <f>'EB-1'!S33/Heizwerte!#REF!*Heizwerte!#REF!*1000</f>
        <v>#VALUE!</v>
      </c>
      <c r="T33" s="1026" t="e">
        <f>'EB-1'!T33/Heizwerte!#REF!*Heizwerte!#REF!*1000</f>
        <v>#VALUE!</v>
      </c>
      <c r="U33" s="1040" t="e">
        <f>'EB-1'!U33/Heizwerte!#REF!*Heizwerte!#REF!*1000</f>
        <v>#VALUE!</v>
      </c>
      <c r="V33" s="1038" t="e">
        <f>'EB-1'!V33/Heizwerte!#REF!*Heizwerte!#REF!*1000</f>
        <v>#REF!</v>
      </c>
      <c r="W33" s="1034" t="e">
        <f>'EB-1'!W33/Heizwerte!#REF!*Heizwerte!#REF!*1000</f>
        <v>#REF!</v>
      </c>
      <c r="X33" s="1041" t="e">
        <f>'EB-1'!X33/Heizwerte!#REF!*Heizwerte!#REF!*1000</f>
        <v>#VALUE!</v>
      </c>
      <c r="Y33" s="1034">
        <f>'EB-1'!Y33*'EB-3'!$D$75</f>
        <v>0</v>
      </c>
      <c r="Z33" s="1027" t="e">
        <f>'EB-1'!Z33/Heizwerte!#REF!*Heizwerte!#REF!*1000</f>
        <v>#REF!</v>
      </c>
      <c r="AA33" s="1027" t="e">
        <f>'EB-1'!AA33/Heizwerte!#REF!*Heizwerte!#REF!*1000</f>
        <v>#REF!</v>
      </c>
      <c r="AB33" s="1027">
        <f>'EB-1'!AB33*'EB-3'!$D$75</f>
        <v>0</v>
      </c>
      <c r="AC33" s="1039">
        <f>'EB-1'!AC33*'EB-3'!$D$75</f>
        <v>6.4508432556998497E-3</v>
      </c>
      <c r="AD33" s="1034" t="e">
        <f>'EB-1'!AD33/Heizwerte!#REF!*Heizwerte!#REF!*1000</f>
        <v>#REF!</v>
      </c>
      <c r="AE33" s="1040" t="e">
        <f>'EB-1'!AE33*'EB-3'!$D$75</f>
        <v>#VALUE!</v>
      </c>
      <c r="AF33" s="1026">
        <f>'EB-1'!AF33*'EB-3'!$D$75</f>
        <v>0</v>
      </c>
      <c r="AG33" s="1026" t="e">
        <f>'EB-1'!AG33*'EB-3'!$D$75</f>
        <v>#VALUE!</v>
      </c>
      <c r="AH33" s="911" t="e">
        <f t="shared" si="1"/>
        <v>#REF!</v>
      </c>
      <c r="AI33" s="154">
        <f t="shared" si="4"/>
        <v>30</v>
      </c>
      <c r="AL33" s="119"/>
      <c r="AM33" s="151"/>
      <c r="AN33" s="148"/>
    </row>
    <row r="34" spans="1:40" ht="11.25" customHeight="1">
      <c r="A34" s="1434"/>
      <c r="B34" s="1430"/>
      <c r="C34" s="1428" t="s">
        <v>42</v>
      </c>
      <c r="D34" s="1428"/>
      <c r="E34" s="153">
        <f t="shared" si="0"/>
        <v>31</v>
      </c>
      <c r="F34" s="1033" t="e">
        <f>'EB-1'!F34/Heizwerte!#REF!*Heizwerte!#REF!*1000</f>
        <v>#REF!</v>
      </c>
      <c r="G34" s="1031" t="e">
        <f>'EB-1'!G34/Heizwerte!#REF!*Heizwerte!#REF!*1000</f>
        <v>#REF!</v>
      </c>
      <c r="H34" s="1032" t="e">
        <v>#REF!</v>
      </c>
      <c r="I34" s="1034" t="e">
        <f>'EB-1'!I34/Heizwerte!#REF!*Heizwerte!#REF!*1000</f>
        <v>#REF!</v>
      </c>
      <c r="J34" s="1034" t="e">
        <v>#REF!</v>
      </c>
      <c r="K34" s="1032" t="e">
        <f>'EB-1'!K34*Heizwerte!#REF!/Heizwerte!#REF!*1000</f>
        <v>#REF!</v>
      </c>
      <c r="L34" s="1033" t="e">
        <f>'EB-1'!L34/Heizwerte!#REF!*Heizwerte!#REF!*1000</f>
        <v>#REF!</v>
      </c>
      <c r="M34" s="1034" t="e">
        <f>'EB-1'!M34/Heizwerte!#REF!*Heizwerte!#REF!*1000</f>
        <v>#REF!</v>
      </c>
      <c r="N34" s="1034" t="e">
        <f>'EB-1'!N34/Heizwerte!#REF!*Heizwerte!#REF!*1000</f>
        <v>#REF!</v>
      </c>
      <c r="O34" s="1034" t="e">
        <f>'EB-1'!O34/Heizwerte!#REF!*Heizwerte!#REF!*1000</f>
        <v>#REF!</v>
      </c>
      <c r="P34" s="1034" t="e">
        <f>'EB-1'!P34/Heizwerte!#REF!*Heizwerte!#REF!*1000</f>
        <v>#REF!</v>
      </c>
      <c r="Q34" s="1034" t="e">
        <f>'EB-1'!Q34/Heizwerte!#REF!*Heizwerte!#REF!*1000</f>
        <v>#REF!</v>
      </c>
      <c r="R34" s="1034" t="e">
        <f>'EB-1'!R34/Heizwerte!#REF!*Heizwerte!#REF!*1000</f>
        <v>#REF!</v>
      </c>
      <c r="S34" s="1034" t="e">
        <f>'EB-1'!S34/Heizwerte!#REF!*Heizwerte!#REF!*1000</f>
        <v>#REF!</v>
      </c>
      <c r="T34" s="1034" t="e">
        <f>'EB-1'!T34/Heizwerte!#REF!*Heizwerte!#REF!*1000</f>
        <v>#REF!</v>
      </c>
      <c r="U34" s="1034" t="e">
        <f>'EB-1'!U34/Heizwerte!#REF!*Heizwerte!#REF!*1000</f>
        <v>#REF!</v>
      </c>
      <c r="V34" s="1032" t="e">
        <f>'EB-1'!V34/Heizwerte!#REF!*Heizwerte!#REF!*1000</f>
        <v>#REF!</v>
      </c>
      <c r="W34" s="1034" t="e">
        <f>'EB-1'!W34/Heizwerte!#REF!*Heizwerte!#REF!*1000</f>
        <v>#REF!</v>
      </c>
      <c r="X34" s="1041" t="e">
        <f>'EB-1'!X34/Heizwerte!#REF!*Heizwerte!#REF!*1000</f>
        <v>#REF!</v>
      </c>
      <c r="Y34" s="1034">
        <f>'EB-1'!Y34*'EB-3'!$D$75</f>
        <v>0</v>
      </c>
      <c r="Z34" s="1027" t="e">
        <f>'EB-1'!Z34/Heizwerte!#REF!*Heizwerte!#REF!*1000</f>
        <v>#REF!</v>
      </c>
      <c r="AA34" s="1034" t="e">
        <f>'EB-1'!AA34/Heizwerte!#REF!*Heizwerte!#REF!*1000</f>
        <v>#REF!</v>
      </c>
      <c r="AB34" s="1034">
        <f>'EB-1'!AB34*'EB-3'!$D$75</f>
        <v>0</v>
      </c>
      <c r="AC34" s="1032">
        <f>'EB-1'!AC34*'EB-3'!$D$75</f>
        <v>0</v>
      </c>
      <c r="AD34" s="1034" t="e">
        <f>'EB-1'!AD34/Heizwerte!#REF!*Heizwerte!#REF!*1000</f>
        <v>#REF!</v>
      </c>
      <c r="AE34" s="1028">
        <f>'EB-1'!AE34*'EB-3'!$D$75</f>
        <v>26.497467687470401</v>
      </c>
      <c r="AF34" s="1028">
        <f>'EB-1'!AF34*'EB-3'!$D$75</f>
        <v>46.7560196108928</v>
      </c>
      <c r="AG34" s="1034">
        <f>'EB-1'!AG34*'EB-3'!$D$75</f>
        <v>0</v>
      </c>
      <c r="AH34" s="911" t="e">
        <f t="shared" si="1"/>
        <v>#REF!</v>
      </c>
      <c r="AI34" s="152">
        <f t="shared" si="4"/>
        <v>31</v>
      </c>
      <c r="AL34" s="119"/>
      <c r="AM34" s="151"/>
      <c r="AN34" s="148"/>
    </row>
    <row r="35" spans="1:40" ht="11.25" customHeight="1">
      <c r="A35" s="1435"/>
      <c r="B35" s="1430"/>
      <c r="C35" s="1432" t="s">
        <v>204</v>
      </c>
      <c r="D35" s="1432"/>
      <c r="E35" s="146">
        <f t="shared" si="0"/>
        <v>32</v>
      </c>
      <c r="F35" s="1062" t="e">
        <f>'EB-1'!F35/Heizwerte!#REF!*Heizwerte!#REF!*1000</f>
        <v>#REF!</v>
      </c>
      <c r="G35" s="1044" t="e">
        <f>'EB-1'!G35/Heizwerte!#REF!*Heizwerte!#REF!*1000</f>
        <v>#REF!</v>
      </c>
      <c r="H35" s="1064" t="e">
        <v>#REF!</v>
      </c>
      <c r="I35" s="1062" t="e">
        <f>'EB-1'!I35/Heizwerte!#REF!*Heizwerte!#REF!*1000</f>
        <v>#REF!</v>
      </c>
      <c r="J35" s="1044" t="e">
        <v>#REF!</v>
      </c>
      <c r="K35" s="1064" t="e">
        <f>'EB-1'!K35*Heizwerte!#REF!/Heizwerte!#REF!*1000</f>
        <v>#REF!</v>
      </c>
      <c r="L35" s="1067" t="e">
        <f>'EB-1'!L35/Heizwerte!#REF!*Heizwerte!#REF!*1000</f>
        <v>#REF!</v>
      </c>
      <c r="M35" s="1044" t="e">
        <f>'EB-1'!M35/Heizwerte!#REF!*Heizwerte!#REF!*1000</f>
        <v>#REF!</v>
      </c>
      <c r="N35" s="1049" t="e">
        <f>'EB-1'!N35/Heizwerte!#REF!*Heizwerte!#REF!*1000</f>
        <v>#REF!</v>
      </c>
      <c r="O35" s="1078" t="e">
        <f>'EB-1'!O35/Heizwerte!#REF!*Heizwerte!#REF!*1000</f>
        <v>#VALUE!</v>
      </c>
      <c r="P35" s="1049" t="e">
        <f>'EB-1'!P35/Heizwerte!#REF!*Heizwerte!#REF!*1000</f>
        <v>#REF!</v>
      </c>
      <c r="Q35" s="1047" t="e">
        <f>'EB-1'!Q35/Heizwerte!#REF!*Heizwerte!#REF!*1000</f>
        <v>#VALUE!</v>
      </c>
      <c r="R35" s="1044" t="e">
        <f>'EB-1'!R35/Heizwerte!#REF!*Heizwerte!#REF!*1000</f>
        <v>#REF!</v>
      </c>
      <c r="S35" s="1044" t="e">
        <f>'EB-1'!S35/Heizwerte!#REF!*Heizwerte!#REF!*1000</f>
        <v>#VALUE!</v>
      </c>
      <c r="T35" s="1047" t="e">
        <f>'EB-1'!T35/Heizwerte!#REF!*Heizwerte!#REF!*1000</f>
        <v>#VALUE!</v>
      </c>
      <c r="U35" s="1047" t="e">
        <f>'EB-1'!U35/Heizwerte!#REF!*Heizwerte!#REF!*1000</f>
        <v>#VALUE!</v>
      </c>
      <c r="V35" s="1065" t="e">
        <f>'EB-1'!V35/Heizwerte!#REF!*Heizwerte!#REF!*1000</f>
        <v>#REF!</v>
      </c>
      <c r="W35" s="1049" t="e">
        <f>'EB-1'!W35/Heizwerte!#REF!*Heizwerte!#REF!*1000</f>
        <v>#REF!</v>
      </c>
      <c r="X35" s="1065" t="e">
        <f>'EB-1'!X35/Heizwerte!#REF!*Heizwerte!#REF!*1000</f>
        <v>#REF!</v>
      </c>
      <c r="Y35" s="1049">
        <f>'EB-1'!Y35*'EB-3'!$D$75</f>
        <v>0</v>
      </c>
      <c r="Z35" s="1029" t="e">
        <f>'EB-1'!Z35/Heizwerte!#REF!*Heizwerte!#REF!*1000</f>
        <v>#REF!</v>
      </c>
      <c r="AA35" s="1029" t="e">
        <f>'EB-1'!AA35/Heizwerte!#REF!*Heizwerte!#REF!*1000</f>
        <v>#REF!</v>
      </c>
      <c r="AB35" s="1029">
        <f>'EB-1'!AB35*'EB-3'!$D$75</f>
        <v>0</v>
      </c>
      <c r="AC35" s="1045">
        <f>'EB-1'!AC35*'EB-3'!$D$75</f>
        <v>6.4508432556998497E-3</v>
      </c>
      <c r="AD35" s="1049" t="e">
        <f>'EB-1'!AD35/Heizwerte!#REF!*Heizwerte!#REF!*1000</f>
        <v>#REF!</v>
      </c>
      <c r="AE35" s="1044">
        <f>'EB-1'!AE35*'EB-3'!$D$75</f>
        <v>330.17104838838247</v>
      </c>
      <c r="AF35" s="1044">
        <f>'EB-1'!AF35*'EB-3'!$D$75</f>
        <v>46.7560196108928</v>
      </c>
      <c r="AG35" s="1047" t="e">
        <f>'EB-1'!AG35*'EB-3'!$D$75</f>
        <v>#VALUE!</v>
      </c>
      <c r="AH35" s="912" t="e">
        <f t="shared" si="1"/>
        <v>#REF!</v>
      </c>
      <c r="AI35" s="145">
        <f t="shared" si="4"/>
        <v>32</v>
      </c>
      <c r="AJ35" s="113"/>
      <c r="AK35" s="113"/>
      <c r="AL35" s="119"/>
      <c r="AM35" s="149" t="e">
        <f>SUM(F35:AG35)-AH35</f>
        <v>#REF!</v>
      </c>
      <c r="AN35" s="148"/>
    </row>
    <row r="36" spans="1:40" ht="11.25" customHeight="1">
      <c r="A36" s="159"/>
      <c r="B36" s="1429"/>
      <c r="C36" s="1456" t="s">
        <v>93</v>
      </c>
      <c r="D36" s="1456"/>
      <c r="E36" s="160">
        <f t="shared" si="0"/>
        <v>33</v>
      </c>
      <c r="F36" s="1069" t="e">
        <f>'EB-1'!F36/Heizwerte!#REF!*Heizwerte!#REF!*1000</f>
        <v>#REF!</v>
      </c>
      <c r="G36" s="1069" t="e">
        <f>'EB-1'!G36/Heizwerte!#REF!*Heizwerte!#REF!*1000</f>
        <v>#REF!</v>
      </c>
      <c r="H36" s="1035" t="e">
        <v>#REF!</v>
      </c>
      <c r="I36" s="1070" t="e">
        <f>'EB-1'!I36/Heizwerte!#REF!*Heizwerte!#REF!*1000</f>
        <v>#REF!</v>
      </c>
      <c r="J36" s="1034" t="e">
        <v>#REF!</v>
      </c>
      <c r="K36" s="1032" t="e">
        <f>'EB-1'!K36*Heizwerte!#REF!/Heizwerte!#REF!*1000</f>
        <v>#REF!</v>
      </c>
      <c r="L36" s="1067" t="e">
        <f>'EB-1'!L36/Heizwerte!#REF!*Heizwerte!#REF!*1000</f>
        <v>#REF!</v>
      </c>
      <c r="M36" s="1049" t="e">
        <f>'EB-1'!M36/Heizwerte!#REF!*Heizwerte!#REF!*1000</f>
        <v>#REF!</v>
      </c>
      <c r="N36" s="1070" t="e">
        <f>'EB-1'!N36/Heizwerte!#REF!*Heizwerte!#REF!*1000</f>
        <v>#REF!</v>
      </c>
      <c r="O36" s="1070" t="e">
        <f>'EB-1'!O36/Heizwerte!#REF!*Heizwerte!#REF!*1000</f>
        <v>#REF!</v>
      </c>
      <c r="P36" s="1070" t="e">
        <f>'EB-1'!P36/Heizwerte!#REF!*Heizwerte!#REF!*1000</f>
        <v>#REF!</v>
      </c>
      <c r="Q36" s="1070" t="e">
        <f>'EB-1'!Q36/Heizwerte!#REF!*Heizwerte!#REF!*1000</f>
        <v>#REF!</v>
      </c>
      <c r="R36" s="1070" t="e">
        <f>'EB-1'!R36/Heizwerte!#REF!*Heizwerte!#REF!*1000</f>
        <v>#REF!</v>
      </c>
      <c r="S36" s="1070" t="e">
        <f>'EB-1'!S36/Heizwerte!#REF!*Heizwerte!#REF!*1000</f>
        <v>#REF!</v>
      </c>
      <c r="T36" s="1070" t="e">
        <f>'EB-1'!T36/Heizwerte!#REF!*Heizwerte!#REF!*1000</f>
        <v>#REF!</v>
      </c>
      <c r="U36" s="1070" t="e">
        <f>'EB-1'!U36/Heizwerte!#REF!*Heizwerte!#REF!*1000</f>
        <v>#REF!</v>
      </c>
      <c r="V36" s="1035" t="e">
        <f>'EB-1'!V36/Heizwerte!#REF!*Heizwerte!#REF!*1000</f>
        <v>#VALUE!</v>
      </c>
      <c r="W36" s="1070" t="e">
        <f>'EB-1'!W36/Heizwerte!#REF!*Heizwerte!#REF!*1000</f>
        <v>#REF!</v>
      </c>
      <c r="X36" s="1071" t="e">
        <f>'EB-1'!X36/Heizwerte!#REF!*Heizwerte!#REF!*1000</f>
        <v>#VALUE!</v>
      </c>
      <c r="Y36" s="1070">
        <f>'EB-1'!Y36*'EB-3'!$D$75</f>
        <v>0</v>
      </c>
      <c r="Z36" s="1029" t="e">
        <f>'EB-1'!Z36/Heizwerte!#REF!*Heizwerte!#REF!*1000</f>
        <v>#REF!</v>
      </c>
      <c r="AA36" s="1070" t="e">
        <f>'EB-1'!AA36/Heizwerte!#REF!*Heizwerte!#REF!*1000</f>
        <v>#REF!</v>
      </c>
      <c r="AB36" s="1070">
        <f>'EB-1'!AB36*'EB-3'!$D$75</f>
        <v>0</v>
      </c>
      <c r="AC36" s="1035">
        <f>'EB-1'!AC36*'EB-3'!$D$75</f>
        <v>0</v>
      </c>
      <c r="AD36" s="1070" t="e">
        <f>'EB-1'!AD36/Heizwerte!#REF!*Heizwerte!#REF!*1000</f>
        <v>#REF!</v>
      </c>
      <c r="AE36" s="1072">
        <f>'EB-1'!AE36*'EB-3'!$D$75</f>
        <v>326.70697979813582</v>
      </c>
      <c r="AF36" s="1073">
        <f>'EB-1'!AF36*'EB-3'!$D$75</f>
        <v>189.0613242288</v>
      </c>
      <c r="AG36" s="1049">
        <f>'EB-1'!AG36*'EB-3'!$D$75</f>
        <v>0</v>
      </c>
      <c r="AH36" s="911" t="e">
        <f t="shared" si="1"/>
        <v>#REF!</v>
      </c>
      <c r="AI36" s="145">
        <f t="shared" si="4"/>
        <v>33</v>
      </c>
      <c r="AL36" s="119"/>
      <c r="AM36" s="151"/>
      <c r="AN36" s="148"/>
    </row>
    <row r="37" spans="1:40" ht="11.25" customHeight="1">
      <c r="A37" s="159"/>
      <c r="B37" s="1430"/>
      <c r="C37" s="1432" t="s">
        <v>85</v>
      </c>
      <c r="D37" s="1432"/>
      <c r="E37" s="146">
        <f t="shared" si="0"/>
        <v>34</v>
      </c>
      <c r="F37" s="1085" t="e">
        <f>'EB-1'!F37/Heizwerte!#REF!*Heizwerte!#REF!*1000</f>
        <v>#REF!</v>
      </c>
      <c r="G37" s="1044" t="e">
        <f>'EB-1'!G37/Heizwerte!#REF!*Heizwerte!#REF!*1000</f>
        <v>#REF!</v>
      </c>
      <c r="H37" s="1065" t="e">
        <v>#REF!</v>
      </c>
      <c r="I37" s="1029" t="e">
        <f>'EB-1'!I37/Heizwerte!#REF!*Heizwerte!#REF!*1000</f>
        <v>#REF!</v>
      </c>
      <c r="J37" s="1029" t="e">
        <v>#REF!</v>
      </c>
      <c r="K37" s="1045" t="e">
        <f>'EB-1'!K37*Heizwerte!#REF!/Heizwerte!#REF!*1000</f>
        <v>#REF!</v>
      </c>
      <c r="L37" s="1067" t="e">
        <f>'EB-1'!L37/Heizwerte!#REF!*Heizwerte!#REF!*1000</f>
        <v>#REF!</v>
      </c>
      <c r="M37" s="1029" t="e">
        <f>'EB-1'!M37/Heizwerte!#REF!*Heizwerte!#REF!*1000</f>
        <v>#REF!</v>
      </c>
      <c r="N37" s="1029" t="e">
        <f>'EB-1'!N37/Heizwerte!#REF!*Heizwerte!#REF!*1000</f>
        <v>#REF!</v>
      </c>
      <c r="O37" s="1047" t="e">
        <f>'EB-1'!O37/Heizwerte!#REF!*Heizwerte!#REF!*1000</f>
        <v>#VALUE!</v>
      </c>
      <c r="P37" s="1029" t="e">
        <f>'EB-1'!P37/Heizwerte!#REF!*Heizwerte!#REF!*1000</f>
        <v>#REF!</v>
      </c>
      <c r="Q37" s="1047" t="e">
        <f>'EB-1'!Q37/Heizwerte!#REF!*Heizwerte!#REF!*1000</f>
        <v>#VALUE!</v>
      </c>
      <c r="R37" s="1044" t="e">
        <f>'EB-1'!R37/Heizwerte!#REF!*Heizwerte!#REF!*1000</f>
        <v>#REF!</v>
      </c>
      <c r="S37" s="1047" t="e">
        <f>'EB-1'!S37/Heizwerte!#REF!*Heizwerte!#REF!*1000</f>
        <v>#VALUE!</v>
      </c>
      <c r="T37" s="1047" t="e">
        <f>'EB-1'!T37/Heizwerte!#REF!*Heizwerte!#REF!*1000</f>
        <v>#VALUE!</v>
      </c>
      <c r="U37" s="1047" t="e">
        <f>'EB-1'!U37/Heizwerte!#REF!*Heizwerte!#REF!*1000</f>
        <v>#VALUE!</v>
      </c>
      <c r="V37" s="1065" t="e">
        <f>'EB-1'!V37/Heizwerte!#REF!*Heizwerte!#REF!*1000</f>
        <v>#VALUE!</v>
      </c>
      <c r="W37" s="1049" t="e">
        <f>'EB-1'!W37/Heizwerte!#REF!*Heizwerte!#REF!*1000</f>
        <v>#REF!</v>
      </c>
      <c r="X37" s="1065" t="e">
        <f>'EB-1'!X37/Heizwerte!#REF!*Heizwerte!#REF!*1000</f>
        <v>#VALUE!</v>
      </c>
      <c r="Y37" s="1070">
        <f>'EB-1'!Y37*'EB-3'!$D$75</f>
        <v>0</v>
      </c>
      <c r="Z37" s="1047" t="e">
        <f>'EB-1'!Z37/Heizwerte!#REF!*Heizwerte!#REF!*1000</f>
        <v>#REF!</v>
      </c>
      <c r="AA37" s="1073" t="e">
        <f>'EB-1'!AA37/Heizwerte!#REF!*Heizwerte!#REF!*1000</f>
        <v>#REF!</v>
      </c>
      <c r="AB37" s="1047">
        <f>'EB-1'!AB37*'EB-3'!$D$75</f>
        <v>173.112786938</v>
      </c>
      <c r="AC37" s="1064">
        <f>'EB-1'!AC37*'EB-3'!$D$75</f>
        <v>1492.3425568657519</v>
      </c>
      <c r="AD37" s="1049" t="e">
        <f>'EB-1'!AD37/Heizwerte!#REF!*Heizwerte!#REF!*1000</f>
        <v>#REF!</v>
      </c>
      <c r="AE37" s="1044">
        <f>'EB-1'!AE37*'EB-3'!$D$75</f>
        <v>8158.1274758222944</v>
      </c>
      <c r="AF37" s="1029">
        <f>'EB-1'!AF37*'EB-3'!$D$75</f>
        <v>1426.4913088064</v>
      </c>
      <c r="AG37" s="1047" t="e">
        <f>'EB-1'!AG37*'EB-3'!$D$75</f>
        <v>#VALUE!</v>
      </c>
      <c r="AH37" s="915" t="e">
        <f t="shared" si="1"/>
        <v>#REF!</v>
      </c>
      <c r="AI37" s="145">
        <f t="shared" si="4"/>
        <v>34</v>
      </c>
      <c r="AJ37" s="113"/>
      <c r="AK37" s="113"/>
      <c r="AL37" s="119"/>
      <c r="AM37" s="149" t="e">
        <f>SUM(F37:AG37)-AH37</f>
        <v>#REF!</v>
      </c>
      <c r="AN37" s="148"/>
    </row>
    <row r="38" spans="1:40" ht="11.25" customHeight="1">
      <c r="A38" s="159"/>
      <c r="B38" s="1430"/>
      <c r="C38" s="1432" t="s">
        <v>32</v>
      </c>
      <c r="D38" s="1432"/>
      <c r="E38" s="146">
        <f t="shared" si="0"/>
        <v>35</v>
      </c>
      <c r="F38" s="1085" t="e">
        <f>'EB-1'!F38/Heizwerte!#REF!*Heizwerte!#REF!*1000</f>
        <v>#REF!</v>
      </c>
      <c r="G38" s="1044" t="e">
        <f>'EB-1'!G38/Heizwerte!#REF!*Heizwerte!#REF!*1000</f>
        <v>#REF!</v>
      </c>
      <c r="H38" s="1074" t="e">
        <v>#REF!</v>
      </c>
      <c r="I38" s="1062" t="e">
        <f>'EB-1'!I38/Heizwerte!#REF!*Heizwerte!#REF!*1000</f>
        <v>#REF!</v>
      </c>
      <c r="J38" s="1044" t="e">
        <v>#REF!</v>
      </c>
      <c r="K38" s="1064" t="e">
        <f>'EB-1'!K38*Heizwerte!#REF!/Heizwerte!#REF!*1000</f>
        <v>#REF!</v>
      </c>
      <c r="L38" s="1067" t="e">
        <f>'EB-1'!L38/Heizwerte!#REF!*Heizwerte!#REF!*1000</f>
        <v>#REF!</v>
      </c>
      <c r="M38" s="1029" t="e">
        <f>'EB-1'!M38/Heizwerte!#REF!*Heizwerte!#REF!*1000</f>
        <v>#REF!</v>
      </c>
      <c r="N38" s="1075" t="e">
        <f>'EB-1'!N38/Heizwerte!#REF!*Heizwerte!#REF!*1000</f>
        <v>#REF!</v>
      </c>
      <c r="O38" s="1076" t="e">
        <f>'EB-1'!O38/Heizwerte!#REF!*Heizwerte!#REF!*1000</f>
        <v>#VALUE!</v>
      </c>
      <c r="P38" s="1077" t="e">
        <f>'EB-1'!P38/Heizwerte!#REF!*Heizwerte!#REF!*1000</f>
        <v>#REF!</v>
      </c>
      <c r="Q38" s="1078" t="e">
        <f>'EB-1'!Q38/Heizwerte!#REF!*Heizwerte!#REF!*1000</f>
        <v>#VALUE!</v>
      </c>
      <c r="R38" s="1076" t="e">
        <f>'EB-1'!R38/Heizwerte!#REF!*Heizwerte!#REF!*1000</f>
        <v>#REF!</v>
      </c>
      <c r="S38" s="1078" t="e">
        <f>'EB-1'!S38/Heizwerte!#REF!*Heizwerte!#REF!*1000</f>
        <v>#VALUE!</v>
      </c>
      <c r="T38" s="1047" t="e">
        <f>'EB-1'!T38/Heizwerte!#REF!*Heizwerte!#REF!*1000</f>
        <v>#VALUE!</v>
      </c>
      <c r="U38" s="1078" t="e">
        <f>'EB-1'!U38/Heizwerte!#REF!*Heizwerte!#REF!*1000</f>
        <v>#VALUE!</v>
      </c>
      <c r="V38" s="1074" t="e">
        <f>'EB-1'!V38/Heizwerte!#REF!*Heizwerte!#REF!*1000</f>
        <v>#VALUE!</v>
      </c>
      <c r="W38" s="1049" t="e">
        <f>'EB-1'!W38/Heizwerte!#REF!*Heizwerte!#REF!*1000</f>
        <v>#REF!</v>
      </c>
      <c r="X38" s="1074" t="e">
        <f>'EB-1'!X38/Heizwerte!#REF!*Heizwerte!#REF!*1000</f>
        <v>#VALUE!</v>
      </c>
      <c r="Y38" s="1068">
        <f>'EB-1'!Y38*'EB-3'!$D$75</f>
        <v>0</v>
      </c>
      <c r="Z38" s="1047" t="e">
        <f>'EB-1'!Z38/Heizwerte!#REF!*Heizwerte!#REF!*1000</f>
        <v>#REF!</v>
      </c>
      <c r="AA38" s="1049" t="e">
        <f>'EB-1'!AA38/Heizwerte!#REF!*Heizwerte!#REF!*1000</f>
        <v>#REF!</v>
      </c>
      <c r="AB38" s="1078">
        <f>'EB-1'!AB38*'EB-3'!$D$75</f>
        <v>1.221645364</v>
      </c>
      <c r="AC38" s="1064">
        <f>'EB-1'!AC38*'EB-3'!$D$75</f>
        <v>0</v>
      </c>
      <c r="AD38" s="1049" t="e">
        <f>'EB-1'!AD38/Heizwerte!#REF!*Heizwerte!#REF!*1000</f>
        <v>#REF!</v>
      </c>
      <c r="AE38" s="1049">
        <f>'EB-1'!AE38*'EB-3'!$D$75</f>
        <v>0</v>
      </c>
      <c r="AF38" s="1049">
        <f>'EB-1'!AF38*'EB-3'!$D$75</f>
        <v>0</v>
      </c>
      <c r="AG38" s="1078" t="e">
        <f>'EB-1'!AG38*'EB-3'!$D$75</f>
        <v>#VALUE!</v>
      </c>
      <c r="AH38" s="911" t="e">
        <f t="shared" si="1"/>
        <v>#REF!</v>
      </c>
      <c r="AI38" s="145">
        <f t="shared" si="4"/>
        <v>35</v>
      </c>
      <c r="AJ38" s="113"/>
      <c r="AK38" s="113"/>
      <c r="AL38" s="119"/>
      <c r="AM38" s="151"/>
      <c r="AN38" s="148"/>
    </row>
    <row r="39" spans="1:40" ht="11.25" customHeight="1">
      <c r="A39" s="158"/>
      <c r="B39" s="1466"/>
      <c r="C39" s="1432" t="s">
        <v>56</v>
      </c>
      <c r="D39" s="1432"/>
      <c r="E39" s="146">
        <f t="shared" si="0"/>
        <v>36</v>
      </c>
      <c r="F39" s="1079" t="e">
        <f>'EB-1'!F39/Heizwerte!#REF!*Heizwerte!#REF!*1000</f>
        <v>#REF!</v>
      </c>
      <c r="G39" s="1067" t="e">
        <f>'EB-1'!G39/Heizwerte!#REF!*Heizwerte!#REF!*1000</f>
        <v>#REF!</v>
      </c>
      <c r="H39" s="1080" t="e">
        <v>#REF!</v>
      </c>
      <c r="I39" s="1049" t="e">
        <f>'EB-1'!I39/Heizwerte!#REF!*Heizwerte!#REF!*1000</f>
        <v>#REF!</v>
      </c>
      <c r="J39" s="1034" t="e">
        <v>#REF!</v>
      </c>
      <c r="K39" s="1032" t="e">
        <f>'EB-1'!K39*Heizwerte!#REF!/Heizwerte!#REF!*1000</f>
        <v>#REF!</v>
      </c>
      <c r="L39" s="1033" t="e">
        <f>'EB-1'!L39/Heizwerte!#REF!*Heizwerte!#REF!*1000</f>
        <v>#REF!</v>
      </c>
      <c r="M39" s="1049" t="e">
        <f>'EB-1'!M39/Heizwerte!#REF!*Heizwerte!#REF!*1000</f>
        <v>#REF!</v>
      </c>
      <c r="N39" s="1070" t="e">
        <f>'EB-1'!N39/Heizwerte!#REF!*Heizwerte!#REF!*1000</f>
        <v>#REF!</v>
      </c>
      <c r="O39" s="1070" t="e">
        <f>'EB-1'!O39/Heizwerte!#REF!*Heizwerte!#REF!*1000</f>
        <v>#REF!</v>
      </c>
      <c r="P39" s="1049" t="e">
        <f>'EB-1'!P39/Heizwerte!#REF!*Heizwerte!#REF!*1000</f>
        <v>#REF!</v>
      </c>
      <c r="Q39" s="1049" t="e">
        <f>'EB-1'!Q39/Heizwerte!#REF!*Heizwerte!#REF!*1000</f>
        <v>#REF!</v>
      </c>
      <c r="R39" s="1049" t="e">
        <f>'EB-1'!R39/Heizwerte!#REF!*Heizwerte!#REF!*1000</f>
        <v>#REF!</v>
      </c>
      <c r="S39" s="1049" t="e">
        <f>'EB-1'!S39/Heizwerte!#REF!*Heizwerte!#REF!*1000</f>
        <v>#REF!</v>
      </c>
      <c r="T39" s="1049" t="e">
        <f>'EB-1'!T39/Heizwerte!#REF!*Heizwerte!#REF!*1000</f>
        <v>#REF!</v>
      </c>
      <c r="U39" s="1049" t="e">
        <f>'EB-1'!U39/Heizwerte!#REF!*Heizwerte!#REF!*1000</f>
        <v>#REF!</v>
      </c>
      <c r="V39" s="1045" t="e">
        <f>'EB-1'!V39/Heizwerte!#REF!*Heizwerte!#REF!*1000</f>
        <v>#REF!</v>
      </c>
      <c r="W39" s="1049" t="e">
        <f>'EB-1'!W39/Heizwerte!#REF!*Heizwerte!#REF!*1000</f>
        <v>#REF!</v>
      </c>
      <c r="X39" s="1048" t="e">
        <f>'EB-1'!X39/Heizwerte!#REF!*Heizwerte!#REF!*1000</f>
        <v>#REF!</v>
      </c>
      <c r="Y39" s="1081">
        <f>'EB-1'!Y39*'EB-3'!$D$75</f>
        <v>0</v>
      </c>
      <c r="Z39" s="1081" t="e">
        <f>'EB-1'!Z39/Heizwerte!#REF!*Heizwerte!#REF!*1000</f>
        <v>#REF!</v>
      </c>
      <c r="AA39" s="1081" t="e">
        <f>'EB-1'!AA39/Heizwerte!#REF!*Heizwerte!#REF!*1000</f>
        <v>#REF!</v>
      </c>
      <c r="AB39" s="1049">
        <f>'EB-1'!AB39*'EB-3'!$D$75</f>
        <v>0</v>
      </c>
      <c r="AC39" s="1048">
        <f>'EB-1'!AC39*'EB-3'!$D$75</f>
        <v>0</v>
      </c>
      <c r="AD39" s="1049" t="e">
        <f>'EB-1'!AD39/Heizwerte!#REF!*Heizwerte!#REF!*1000</f>
        <v>#REF!</v>
      </c>
      <c r="AE39" s="1049">
        <f>'EB-1'!AE39*'EB-3'!$D$75</f>
        <v>0</v>
      </c>
      <c r="AF39" s="1029">
        <f>'EB-1'!AF39*'EB-3'!$D$75</f>
        <v>231.77348192838039</v>
      </c>
      <c r="AG39" s="1049">
        <f>'EB-1'!AG39*'EB-3'!$D$75</f>
        <v>0</v>
      </c>
      <c r="AH39" s="912" t="e">
        <f t="shared" si="1"/>
        <v>#REF!</v>
      </c>
      <c r="AI39" s="145">
        <f t="shared" si="4"/>
        <v>36</v>
      </c>
      <c r="AJ39" s="113"/>
      <c r="AK39" s="113"/>
      <c r="AL39" s="119"/>
      <c r="AM39" s="151"/>
      <c r="AN39" s="148"/>
    </row>
    <row r="40" spans="1:40" ht="11.25" customHeight="1">
      <c r="A40" s="1433" t="s">
        <v>33</v>
      </c>
      <c r="B40" s="150"/>
      <c r="C40" s="1452" t="s">
        <v>33</v>
      </c>
      <c r="D40" s="1452"/>
      <c r="E40" s="146">
        <f t="shared" si="0"/>
        <v>37</v>
      </c>
      <c r="F40" s="1096" t="e">
        <f>'EB-1'!F40/Heizwerte!#REF!*Heizwerte!#REF!*1000</f>
        <v>#REF!</v>
      </c>
      <c r="G40" s="1054" t="e">
        <f>'EB-1'!G40/Heizwerte!#REF!*Heizwerte!#REF!*1000</f>
        <v>#REF!</v>
      </c>
      <c r="H40" s="1082" t="e">
        <v>#REF!</v>
      </c>
      <c r="I40" s="1056" t="e">
        <f>'EB-1'!I40/Heizwerte!#REF!*Heizwerte!#REF!*1000</f>
        <v>#REF!</v>
      </c>
      <c r="J40" s="1054" t="e">
        <v>#REF!</v>
      </c>
      <c r="K40" s="1082" t="e">
        <f>'EB-1'!K40*Heizwerte!#REF!/Heizwerte!#REF!*1000</f>
        <v>#REF!</v>
      </c>
      <c r="L40" s="1083" t="e">
        <f>'EB-1'!L40/Heizwerte!#REF!*Heizwerte!#REF!*1000</f>
        <v>#REF!</v>
      </c>
      <c r="M40" s="1057" t="e">
        <f>'EB-1'!M40/Heizwerte!#REF!*Heizwerte!#REF!*1000</f>
        <v>#REF!</v>
      </c>
      <c r="N40" s="1056" t="e">
        <f>'EB-1'!N40/Heizwerte!#REF!*Heizwerte!#REF!*1000</f>
        <v>#REF!</v>
      </c>
      <c r="O40" s="1054" t="e">
        <f>'EB-1'!O40/Heizwerte!#REF!*Heizwerte!#REF!*1000</f>
        <v>#REF!</v>
      </c>
      <c r="P40" s="1056" t="e">
        <f>'EB-1'!P40/Heizwerte!#REF!*Heizwerte!#REF!*1000</f>
        <v>#REF!</v>
      </c>
      <c r="Q40" s="1054" t="e">
        <f>'EB-1'!Q40/Heizwerte!#REF!*Heizwerte!#REF!*1000</f>
        <v>#REF!</v>
      </c>
      <c r="R40" s="1054" t="e">
        <f>'EB-1'!R40/Heizwerte!#REF!*Heizwerte!#REF!*1000</f>
        <v>#REF!</v>
      </c>
      <c r="S40" s="1054" t="e">
        <f>'EB-1'!S40/Heizwerte!#REF!*Heizwerte!#REF!*1000</f>
        <v>#REF!</v>
      </c>
      <c r="T40" s="1054" t="e">
        <f>'EB-1'!T40/Heizwerte!#REF!*Heizwerte!#REF!*1000</f>
        <v>#REF!</v>
      </c>
      <c r="U40" s="1054" t="e">
        <f>'EB-1'!U40/Heizwerte!#REF!*Heizwerte!#REF!*1000</f>
        <v>#REF!</v>
      </c>
      <c r="V40" s="1055" t="e">
        <f>'EB-1'!V40/Heizwerte!#REF!*Heizwerte!#REF!*1000</f>
        <v>#REF!</v>
      </c>
      <c r="W40" s="1057" t="e">
        <f>'EB-1'!W40/Heizwerte!#REF!*Heizwerte!#REF!*1000</f>
        <v>#REF!</v>
      </c>
      <c r="X40" s="1055" t="e">
        <f>'EB-1'!X40/Heizwerte!#REF!*Heizwerte!#REF!*1000</f>
        <v>#REF!</v>
      </c>
      <c r="Y40" s="1057">
        <f>'EB-1'!Y40*'EB-3'!$D$75</f>
        <v>0</v>
      </c>
      <c r="Z40" s="1029" t="e">
        <f>'EB-1'!Z40/Heizwerte!#REF!*Heizwerte!#REF!*1000</f>
        <v>#REF!</v>
      </c>
      <c r="AA40" s="1054" t="e">
        <f>'EB-1'!AA40/Heizwerte!#REF!*Heizwerte!#REF!*1000</f>
        <v>#REF!</v>
      </c>
      <c r="AB40" s="1054">
        <f>'EB-1'!AB40*'EB-3'!$D$75</f>
        <v>171.89114157399999</v>
      </c>
      <c r="AC40" s="1082">
        <f>'EB-1'!AC40*'EB-3'!$D$75</f>
        <v>1492.3425568657519</v>
      </c>
      <c r="AD40" s="1084" t="e">
        <f>'EB-1'!AD40/Heizwerte!#REF!*Heizwerte!#REF!*1000</f>
        <v>#REF!</v>
      </c>
      <c r="AE40" s="1054">
        <f>'EB-1'!AE40*'EB-3'!$D$75</f>
        <v>8158.1274758222944</v>
      </c>
      <c r="AF40" s="1056">
        <f>'EB-1'!AF40*'EB-3'!$D$75</f>
        <v>1658.2647907347805</v>
      </c>
      <c r="AG40" s="1054">
        <f>'EB-1'!AG40*'EB-3'!$D$75</f>
        <v>656.69394286759996</v>
      </c>
      <c r="AH40" s="914" t="e">
        <f t="shared" si="1"/>
        <v>#REF!</v>
      </c>
      <c r="AI40" s="145">
        <f t="shared" si="4"/>
        <v>37</v>
      </c>
      <c r="AJ40" s="113"/>
      <c r="AK40" s="113"/>
      <c r="AL40" s="119"/>
      <c r="AM40" s="149" t="e">
        <f>SUM(F40:AG40)-AH40</f>
        <v>#REF!</v>
      </c>
      <c r="AN40" s="156"/>
    </row>
    <row r="41" spans="1:40" ht="11.25" customHeight="1">
      <c r="A41" s="1434"/>
      <c r="B41" s="150"/>
      <c r="C41" s="1428" t="s">
        <v>107</v>
      </c>
      <c r="D41" s="1428"/>
      <c r="E41" s="153">
        <f t="shared" si="0"/>
        <v>38</v>
      </c>
      <c r="F41" s="1058" t="e">
        <f>'EB-1'!F41/Heizwerte!#REF!*Heizwerte!#REF!*1000</f>
        <v>#VALUE!</v>
      </c>
      <c r="G41" s="1028" t="e">
        <f>'EB-1'!G41/Heizwerte!#REF!*Heizwerte!#REF!*1000</f>
        <v>#REF!</v>
      </c>
      <c r="H41" s="1042" t="e">
        <v>#REF!</v>
      </c>
      <c r="I41" s="1051" t="e">
        <f>'EB-1'!I41/Heizwerte!#REF!*Heizwerte!#REF!*1000</f>
        <v>#REF!</v>
      </c>
      <c r="J41" s="1026" t="e">
        <v>#REF!</v>
      </c>
      <c r="K41" s="1041" t="e">
        <f>'EB-1'!K41*Heizwerte!#REF!/Heizwerte!#REF!*1000</f>
        <v>#REF!</v>
      </c>
      <c r="L41" s="1033" t="e">
        <f>'EB-1'!L41/Heizwerte!#REF!*Heizwerte!#REF!*1000</f>
        <v>#REF!</v>
      </c>
      <c r="M41" s="1034" t="e">
        <f>'EB-1'!M41/Heizwerte!#REF!*Heizwerte!#REF!*1000</f>
        <v>#REF!</v>
      </c>
      <c r="N41" s="1034" t="e">
        <f>'EB-1'!N41/Heizwerte!#REF!*Heizwerte!#REF!*1000</f>
        <v>#REF!</v>
      </c>
      <c r="O41" s="1026" t="e">
        <f>'EB-1'!O41/Heizwerte!#REF!*Heizwerte!#REF!*1000</f>
        <v>#VALUE!</v>
      </c>
      <c r="P41" s="1034" t="e">
        <f>'EB-1'!P41/Heizwerte!#REF!*Heizwerte!#REF!*1000</f>
        <v>#REF!</v>
      </c>
      <c r="Q41" s="1028" t="e">
        <f>'EB-1'!Q41/Heizwerte!#REF!*Heizwerte!#REF!*1000</f>
        <v>#REF!</v>
      </c>
      <c r="R41" s="1026" t="e">
        <f>'EB-1'!R41/Heizwerte!#REF!*Heizwerte!#REF!*1000</f>
        <v>#VALUE!</v>
      </c>
      <c r="S41" s="1028" t="e">
        <f>'EB-1'!S41/Heizwerte!#REF!*Heizwerte!#REF!*1000</f>
        <v>#REF!</v>
      </c>
      <c r="T41" s="1028" t="e">
        <f>'EB-1'!T41/Heizwerte!#REF!*Heizwerte!#REF!*1000</f>
        <v>#REF!</v>
      </c>
      <c r="U41" s="1028" t="e">
        <f>'EB-1'!U41/Heizwerte!#REF!*Heizwerte!#REF!*1000</f>
        <v>#REF!</v>
      </c>
      <c r="V41" s="1039" t="e">
        <f>'EB-1'!V41/Heizwerte!#REF!*Heizwerte!#REF!*1000</f>
        <v>#REF!</v>
      </c>
      <c r="W41" s="1034" t="e">
        <f>'EB-1'!W41/Heizwerte!#REF!*Heizwerte!#REF!*1000</f>
        <v>#REF!</v>
      </c>
      <c r="X41" s="1039" t="e">
        <f>'EB-1'!X41/Heizwerte!#REF!*Heizwerte!#REF!*1000</f>
        <v>#REF!</v>
      </c>
      <c r="Y41" s="1034">
        <f>'EB-1'!Y41*'EB-3'!$D$75</f>
        <v>0</v>
      </c>
      <c r="Z41" s="1028" t="e">
        <f>'EB-1'!Z41/Heizwerte!#REF!*Heizwerte!#REF!*1000</f>
        <v>#REF!</v>
      </c>
      <c r="AA41" s="1028" t="e">
        <f>'EB-1'!AA41/Heizwerte!#REF!*Heizwerte!#REF!*1000</f>
        <v>#REF!</v>
      </c>
      <c r="AB41" s="1028">
        <f>'EB-1'!AB41*'EB-3'!$D$75</f>
        <v>0</v>
      </c>
      <c r="AC41" s="1041">
        <f>'EB-1'!AC41*'EB-3'!$D$75</f>
        <v>1.3259956080387648E-2</v>
      </c>
      <c r="AD41" s="1034" t="e">
        <f>'EB-1'!AD41/Heizwerte!#REF!*Heizwerte!#REF!*1000</f>
        <v>#REF!</v>
      </c>
      <c r="AE41" s="1028">
        <f>'EB-1'!AE41*'EB-3'!$D$75</f>
        <v>307.25016337209598</v>
      </c>
      <c r="AF41" s="1028">
        <f>'EB-1'!AF41*'EB-3'!$D$75</f>
        <v>40.567518132000004</v>
      </c>
      <c r="AG41" s="1026">
        <f>'EB-1'!AG41*'EB-3'!$D$75</f>
        <v>0</v>
      </c>
      <c r="AH41" s="911" t="e">
        <f t="shared" si="1"/>
        <v>#VALUE!</v>
      </c>
      <c r="AI41" s="154">
        <f t="shared" si="4"/>
        <v>38</v>
      </c>
      <c r="AL41" s="119"/>
      <c r="AM41" s="151"/>
      <c r="AN41" s="148"/>
    </row>
    <row r="42" spans="1:40" ht="11.25" customHeight="1">
      <c r="A42" s="1434"/>
      <c r="B42" s="150"/>
      <c r="C42" s="1428" t="s">
        <v>105</v>
      </c>
      <c r="D42" s="1428"/>
      <c r="E42" s="155">
        <f t="shared" si="0"/>
        <v>39</v>
      </c>
      <c r="F42" s="1058" t="e">
        <f>'EB-1'!F42/Heizwerte!#REF!*Heizwerte!#REF!*1000</f>
        <v>#VALUE!</v>
      </c>
      <c r="G42" s="1028" t="e">
        <f>'EB-1'!G42/Heizwerte!#REF!*Heizwerte!#REF!*1000</f>
        <v>#REF!</v>
      </c>
      <c r="H42" s="1041" t="e">
        <v>#REF!</v>
      </c>
      <c r="I42" s="1051" t="e">
        <f>'EB-1'!I42/Heizwerte!#REF!*Heizwerte!#REF!*1000</f>
        <v>#REF!</v>
      </c>
      <c r="J42" s="1027" t="e">
        <v>#REF!</v>
      </c>
      <c r="K42" s="1041" t="e">
        <f>'EB-1'!K42*Heizwerte!#REF!/Heizwerte!#REF!*1000</f>
        <v>#REF!</v>
      </c>
      <c r="L42" s="1033" t="e">
        <f>'EB-1'!L42/Heizwerte!#REF!*Heizwerte!#REF!*1000</f>
        <v>#REF!</v>
      </c>
      <c r="M42" s="1034" t="e">
        <f>'EB-1'!M42/Heizwerte!#REF!*Heizwerte!#REF!*1000</f>
        <v>#REF!</v>
      </c>
      <c r="N42" s="1034" t="e">
        <f>'EB-1'!N42/Heizwerte!#REF!*Heizwerte!#REF!*1000</f>
        <v>#REF!</v>
      </c>
      <c r="O42" s="1028" t="e">
        <f>'EB-1'!O42/Heizwerte!#REF!*Heizwerte!#REF!*1000</f>
        <v>#VALUE!</v>
      </c>
      <c r="P42" s="1034" t="e">
        <f>'EB-1'!P42/Heizwerte!#REF!*Heizwerte!#REF!*1000</f>
        <v>#REF!</v>
      </c>
      <c r="Q42" s="1028" t="e">
        <f>'EB-1'!Q42/Heizwerte!#REF!*Heizwerte!#REF!*1000</f>
        <v>#REF!</v>
      </c>
      <c r="R42" s="1028" t="e">
        <f>'EB-1'!R42/Heizwerte!#REF!*Heizwerte!#REF!*1000</f>
        <v>#VALUE!</v>
      </c>
      <c r="S42" s="1028" t="e">
        <f>'EB-1'!S42/Heizwerte!#REF!*Heizwerte!#REF!*1000</f>
        <v>#REF!</v>
      </c>
      <c r="T42" s="1028" t="e">
        <f>'EB-1'!T42/Heizwerte!#REF!*Heizwerte!#REF!*1000</f>
        <v>#REF!</v>
      </c>
      <c r="U42" s="1028" t="e">
        <f>'EB-1'!U42/Heizwerte!#REF!*Heizwerte!#REF!*1000</f>
        <v>#REF!</v>
      </c>
      <c r="V42" s="1039" t="e">
        <f>'EB-1'!V42/Heizwerte!#REF!*Heizwerte!#REF!*1000</f>
        <v>#REF!</v>
      </c>
      <c r="W42" s="1034" t="e">
        <f>'EB-1'!W42/Heizwerte!#REF!*Heizwerte!#REF!*1000</f>
        <v>#REF!</v>
      </c>
      <c r="X42" s="1039" t="e">
        <f>'EB-1'!X42/Heizwerte!#REF!*Heizwerte!#REF!*1000</f>
        <v>#REF!</v>
      </c>
      <c r="Y42" s="1034">
        <f>'EB-1'!Y42*'EB-3'!$D$75</f>
        <v>0</v>
      </c>
      <c r="Z42" s="1026" t="e">
        <f>'EB-1'!Z42/Heizwerte!#REF!*Heizwerte!#REF!*1000</f>
        <v>#VALUE!</v>
      </c>
      <c r="AA42" s="1026" t="e">
        <f>'EB-1'!AA42/Heizwerte!#REF!*Heizwerte!#REF!*1000</f>
        <v>#REF!</v>
      </c>
      <c r="AB42" s="1028">
        <f>'EB-1'!AB42*'EB-3'!$D$75</f>
        <v>0</v>
      </c>
      <c r="AC42" s="1042" t="e">
        <f>'EB-1'!AC42*'EB-3'!$D$75</f>
        <v>#VALUE!</v>
      </c>
      <c r="AD42" s="1034" t="e">
        <f>'EB-1'!AD42/Heizwerte!#REF!*Heizwerte!#REF!*1000</f>
        <v>#REF!</v>
      </c>
      <c r="AE42" s="1028">
        <f>'EB-1'!AE42*'EB-3'!$D$75</f>
        <v>43.847566562303996</v>
      </c>
      <c r="AF42" s="1028">
        <f>'EB-1'!AF42*'EB-3'!$D$75</f>
        <v>1.568827932</v>
      </c>
      <c r="AG42" s="1028">
        <f>'EB-1'!AG42*'EB-3'!$D$75</f>
        <v>0</v>
      </c>
      <c r="AH42" s="911" t="e">
        <f t="shared" si="1"/>
        <v>#VALUE!</v>
      </c>
      <c r="AI42" s="154">
        <f t="shared" si="4"/>
        <v>39</v>
      </c>
      <c r="AL42" s="119"/>
      <c r="AM42" s="151"/>
      <c r="AN42" s="148"/>
    </row>
    <row r="43" spans="1:40" ht="11.25" customHeight="1">
      <c r="A43" s="1434"/>
      <c r="B43" s="150"/>
      <c r="C43" s="1428" t="s">
        <v>104</v>
      </c>
      <c r="D43" s="1428"/>
      <c r="E43" s="155">
        <f t="shared" si="0"/>
        <v>40</v>
      </c>
      <c r="F43" s="1058" t="e">
        <f>'EB-1'!F43/Heizwerte!#REF!*Heizwerte!#REF!*1000</f>
        <v>#VALUE!</v>
      </c>
      <c r="G43" s="1028" t="e">
        <f>'EB-1'!G43/Heizwerte!#REF!*Heizwerte!#REF!*1000</f>
        <v>#REF!</v>
      </c>
      <c r="H43" s="1041" t="e">
        <v>#REF!</v>
      </c>
      <c r="I43" s="1050" t="e">
        <f>'EB-1'!I43/Heizwerte!#REF!*Heizwerte!#REF!*1000</f>
        <v>#REF!</v>
      </c>
      <c r="J43" s="1026" t="e">
        <v>#REF!</v>
      </c>
      <c r="K43" s="1041" t="e">
        <f>'EB-1'!K43*Heizwerte!#REF!/Heizwerte!#REF!*1000</f>
        <v>#REF!</v>
      </c>
      <c r="L43" s="1033" t="e">
        <f>'EB-1'!L43/Heizwerte!#REF!*Heizwerte!#REF!*1000</f>
        <v>#REF!</v>
      </c>
      <c r="M43" s="1034" t="e">
        <f>'EB-1'!M43/Heizwerte!#REF!*Heizwerte!#REF!*1000</f>
        <v>#REF!</v>
      </c>
      <c r="N43" s="1034" t="e">
        <f>'EB-1'!N43/Heizwerte!#REF!*Heizwerte!#REF!*1000</f>
        <v>#REF!</v>
      </c>
      <c r="O43" s="1026" t="e">
        <f>'EB-1'!O43/Heizwerte!#REF!*Heizwerte!#REF!*1000</f>
        <v>#VALUE!</v>
      </c>
      <c r="P43" s="1034" t="e">
        <f>'EB-1'!P43/Heizwerte!#REF!*Heizwerte!#REF!*1000</f>
        <v>#REF!</v>
      </c>
      <c r="Q43" s="1028" t="e">
        <f>'EB-1'!Q43/Heizwerte!#REF!*Heizwerte!#REF!*1000</f>
        <v>#REF!</v>
      </c>
      <c r="R43" s="1026" t="e">
        <f>'EB-1'!R43/Heizwerte!#REF!*Heizwerte!#REF!*1000</f>
        <v>#VALUE!</v>
      </c>
      <c r="S43" s="1028" t="e">
        <f>'EB-1'!S43/Heizwerte!#REF!*Heizwerte!#REF!*1000</f>
        <v>#REF!</v>
      </c>
      <c r="T43" s="1026" t="e">
        <f>'EB-1'!T43/Heizwerte!#REF!*Heizwerte!#REF!*1000</f>
        <v>#VALUE!</v>
      </c>
      <c r="U43" s="1028" t="e">
        <f>'EB-1'!U43/Heizwerte!#REF!*Heizwerte!#REF!*1000</f>
        <v>#REF!</v>
      </c>
      <c r="V43" s="1039" t="e">
        <f>'EB-1'!V43/Heizwerte!#REF!*Heizwerte!#REF!*1000</f>
        <v>#REF!</v>
      </c>
      <c r="W43" s="1034" t="e">
        <f>'EB-1'!W43/Heizwerte!#REF!*Heizwerte!#REF!*1000</f>
        <v>#REF!</v>
      </c>
      <c r="X43" s="1041" t="e">
        <f>'EB-1'!X43/Heizwerte!#REF!*Heizwerte!#REF!*1000</f>
        <v>#REF!</v>
      </c>
      <c r="Y43" s="1034">
        <f>'EB-1'!Y43*'EB-3'!$D$75</f>
        <v>0</v>
      </c>
      <c r="Z43" s="1028" t="e">
        <f>'EB-1'!Z43/Heizwerte!#REF!*Heizwerte!#REF!*1000</f>
        <v>#VALUE!</v>
      </c>
      <c r="AA43" s="1026" t="e">
        <f>'EB-1'!AA43/Heizwerte!#REF!*Heizwerte!#REF!*1000</f>
        <v>#VALUE!</v>
      </c>
      <c r="AB43" s="1026" t="e">
        <f>'EB-1'!AB43*'EB-3'!$D$75</f>
        <v>#VALUE!</v>
      </c>
      <c r="AC43" s="1042">
        <f>'EB-1'!AC43*'EB-3'!$D$75</f>
        <v>5.1875160000000005E-3</v>
      </c>
      <c r="AD43" s="1034" t="e">
        <f>'EB-1'!AD43/Heizwerte!#REF!*Heizwerte!#REF!*1000</f>
        <v>#REF!</v>
      </c>
      <c r="AE43" s="1028">
        <f>'EB-1'!AE43*'EB-3'!$D$75</f>
        <v>442.23824237212801</v>
      </c>
      <c r="AF43" s="1026">
        <f>'EB-1'!AF43*'EB-3'!$D$75</f>
        <v>129.19751854399999</v>
      </c>
      <c r="AG43" s="1026" t="e">
        <f>'EB-1'!AG43*'EB-3'!$D$75</f>
        <v>#VALUE!</v>
      </c>
      <c r="AH43" s="911" t="e">
        <f t="shared" si="1"/>
        <v>#VALUE!</v>
      </c>
      <c r="AI43" s="154">
        <f t="shared" si="4"/>
        <v>40</v>
      </c>
      <c r="AL43" s="119"/>
      <c r="AM43" s="151"/>
      <c r="AN43" s="148"/>
    </row>
    <row r="44" spans="1:40" ht="11.25" customHeight="1">
      <c r="A44" s="1434"/>
      <c r="B44" s="150"/>
      <c r="C44" s="1428" t="s">
        <v>102</v>
      </c>
      <c r="D44" s="1428"/>
      <c r="E44" s="155">
        <f t="shared" si="0"/>
        <v>41</v>
      </c>
      <c r="F44" s="1058" t="e">
        <f>'EB-1'!F44/Heizwerte!#REF!*Heizwerte!#REF!*1000</f>
        <v>#VALUE!</v>
      </c>
      <c r="G44" s="1028" t="e">
        <f>'EB-1'!G44/Heizwerte!#REF!*Heizwerte!#REF!*1000</f>
        <v>#REF!</v>
      </c>
      <c r="H44" s="1042" t="e">
        <v>#REF!</v>
      </c>
      <c r="I44" s="1050" t="e">
        <f>'EB-1'!I44/Heizwerte!#REF!*Heizwerte!#REF!*1000</f>
        <v>#REF!</v>
      </c>
      <c r="J44" s="1028" t="e">
        <v>#REF!</v>
      </c>
      <c r="K44" s="1041" t="e">
        <f>'EB-1'!K44*Heizwerte!#REF!/Heizwerte!#REF!*1000</f>
        <v>#REF!</v>
      </c>
      <c r="L44" s="1033" t="e">
        <f>'EB-1'!L44/Heizwerte!#REF!*Heizwerte!#REF!*1000</f>
        <v>#REF!</v>
      </c>
      <c r="M44" s="1034" t="e">
        <f>'EB-1'!M44/Heizwerte!#REF!*Heizwerte!#REF!*1000</f>
        <v>#REF!</v>
      </c>
      <c r="N44" s="1034" t="e">
        <f>'EB-1'!N44/Heizwerte!#REF!*Heizwerte!#REF!*1000</f>
        <v>#REF!</v>
      </c>
      <c r="O44" s="1026" t="e">
        <f>'EB-1'!O44/Heizwerte!#REF!*Heizwerte!#REF!*1000</f>
        <v>#VALUE!</v>
      </c>
      <c r="P44" s="1034" t="e">
        <f>'EB-1'!P44/Heizwerte!#REF!*Heizwerte!#REF!*1000</f>
        <v>#REF!</v>
      </c>
      <c r="Q44" s="1028" t="e">
        <f>'EB-1'!Q44/Heizwerte!#REF!*Heizwerte!#REF!*1000</f>
        <v>#REF!</v>
      </c>
      <c r="R44" s="1026" t="e">
        <f>'EB-1'!R44/Heizwerte!#REF!*Heizwerte!#REF!*1000</f>
        <v>#REF!</v>
      </c>
      <c r="S44" s="1026" t="e">
        <f>'EB-1'!S44/Heizwerte!#REF!*Heizwerte!#REF!*1000</f>
        <v>#VALUE!</v>
      </c>
      <c r="T44" s="1026" t="e">
        <f>'EB-1'!T44/Heizwerte!#REF!*Heizwerte!#REF!*1000</f>
        <v>#VALUE!</v>
      </c>
      <c r="U44" s="1028" t="e">
        <f>'EB-1'!U44/Heizwerte!#REF!*Heizwerte!#REF!*1000</f>
        <v>#REF!</v>
      </c>
      <c r="V44" s="1039" t="e">
        <f>'EB-1'!V44/Heizwerte!#REF!*Heizwerte!#REF!*1000</f>
        <v>#VALUE!</v>
      </c>
      <c r="W44" s="1034" t="e">
        <f>'EB-1'!W44/Heizwerte!#REF!*Heizwerte!#REF!*1000</f>
        <v>#REF!</v>
      </c>
      <c r="X44" s="1041" t="e">
        <f>'EB-1'!X44/Heizwerte!#REF!*Heizwerte!#REF!*1000</f>
        <v>#REF!</v>
      </c>
      <c r="Y44" s="1034">
        <f>'EB-1'!Y44*'EB-3'!$D$75</f>
        <v>0</v>
      </c>
      <c r="Z44" s="1026" t="e">
        <f>'EB-1'!Z44/Heizwerte!#REF!*Heizwerte!#REF!*1000</f>
        <v>#VALUE!</v>
      </c>
      <c r="AA44" s="1026" t="e">
        <f>'EB-1'!AA44/Heizwerte!#REF!*Heizwerte!#REF!*1000</f>
        <v>#REF!</v>
      </c>
      <c r="AB44" s="1026">
        <f>'EB-1'!AB44*'EB-3'!$D$75</f>
        <v>0</v>
      </c>
      <c r="AC44" s="1042" t="e">
        <f>'EB-1'!AC44*'EB-3'!$D$75</f>
        <v>#VALUE!</v>
      </c>
      <c r="AD44" s="1034" t="e">
        <f>'EB-1'!AD44/Heizwerte!#REF!*Heizwerte!#REF!*1000</f>
        <v>#REF!</v>
      </c>
      <c r="AE44" s="1028">
        <f>'EB-1'!AE44*'EB-3'!$D$75</f>
        <v>736.77621806956802</v>
      </c>
      <c r="AF44" s="1028">
        <f>'EB-1'!AF44*'EB-3'!$D$75</f>
        <v>140.087521412</v>
      </c>
      <c r="AG44" s="1028">
        <f>'EB-1'!AG44*'EB-3'!$D$75</f>
        <v>356.34756646560004</v>
      </c>
      <c r="AH44" s="911" t="e">
        <f t="shared" si="1"/>
        <v>#VALUE!</v>
      </c>
      <c r="AI44" s="154">
        <f t="shared" si="4"/>
        <v>41</v>
      </c>
      <c r="AL44" s="119"/>
      <c r="AM44" s="151"/>
      <c r="AN44" s="148"/>
    </row>
    <row r="45" spans="1:40" ht="11.25" customHeight="1">
      <c r="A45" s="1434"/>
      <c r="B45" s="150"/>
      <c r="C45" s="1428" t="s">
        <v>203</v>
      </c>
      <c r="D45" s="1428"/>
      <c r="E45" s="155">
        <f t="shared" si="0"/>
        <v>42</v>
      </c>
      <c r="F45" s="1050" t="e">
        <f>'EB-1'!F45/Heizwerte!#REF!*Heizwerte!#REF!*1000</f>
        <v>#REF!</v>
      </c>
      <c r="G45" s="1028" t="e">
        <f>'EB-1'!G45/Heizwerte!#REF!*Heizwerte!#REF!*1000</f>
        <v>#REF!</v>
      </c>
      <c r="H45" s="1041" t="e">
        <v>#REF!</v>
      </c>
      <c r="I45" s="1050" t="e">
        <f>'EB-1'!I45/Heizwerte!#REF!*Heizwerte!#REF!*1000</f>
        <v>#REF!</v>
      </c>
      <c r="J45" s="1028" t="e">
        <v>#REF!</v>
      </c>
      <c r="K45" s="1041" t="e">
        <f>'EB-1'!K45*Heizwerte!#REF!/Heizwerte!#REF!*1000</f>
        <v>#REF!</v>
      </c>
      <c r="L45" s="1060" t="e">
        <f>'EB-1'!L45/Heizwerte!#REF!*Heizwerte!#REF!*1000</f>
        <v>#REF!</v>
      </c>
      <c r="M45" s="1028" t="e">
        <f>'EB-1'!M45/Heizwerte!#REF!*Heizwerte!#REF!*1000</f>
        <v>#REF!</v>
      </c>
      <c r="N45" s="1028" t="e">
        <f>'EB-1'!N45/Heizwerte!#REF!*Heizwerte!#REF!*1000</f>
        <v>#REF!</v>
      </c>
      <c r="O45" s="1026" t="e">
        <f>'EB-1'!O45/Heizwerte!#REF!*Heizwerte!#REF!*1000</f>
        <v>#VALUE!</v>
      </c>
      <c r="P45" s="1028" t="e">
        <f>'EB-1'!P45/Heizwerte!#REF!*Heizwerte!#REF!*1000</f>
        <v>#REF!</v>
      </c>
      <c r="Q45" s="1028" t="e">
        <f>'EB-1'!Q45/Heizwerte!#REF!*Heizwerte!#REF!*1000</f>
        <v>#REF!</v>
      </c>
      <c r="R45" s="1026" t="e">
        <f>'EB-1'!R45/Heizwerte!#REF!*Heizwerte!#REF!*1000</f>
        <v>#VALUE!</v>
      </c>
      <c r="S45" s="1028" t="e">
        <f>'EB-1'!S45/Heizwerte!#REF!*Heizwerte!#REF!*1000</f>
        <v>#REF!</v>
      </c>
      <c r="T45" s="1028" t="e">
        <f>'EB-1'!T45/Heizwerte!#REF!*Heizwerte!#REF!*1000</f>
        <v>#VALUE!</v>
      </c>
      <c r="U45" s="1028" t="e">
        <f>'EB-1'!U45/Heizwerte!#REF!*Heizwerte!#REF!*1000</f>
        <v>#REF!</v>
      </c>
      <c r="V45" s="1041" t="e">
        <f>'EB-1'!V45/Heizwerte!#REF!*Heizwerte!#REF!*1000</f>
        <v>#VALUE!</v>
      </c>
      <c r="W45" s="1028" t="e">
        <f>'EB-1'!W45/Heizwerte!#REF!*Heizwerte!#REF!*1000</f>
        <v>#REF!</v>
      </c>
      <c r="X45" s="1041" t="e">
        <f>'EB-1'!X45/Heizwerte!#REF!*Heizwerte!#REF!*1000</f>
        <v>#REF!</v>
      </c>
      <c r="Y45" s="1028">
        <f>'EB-1'!Y45*'EB-3'!$D$75</f>
        <v>0</v>
      </c>
      <c r="Z45" s="1028" t="e">
        <f>'EB-1'!Z45/Heizwerte!#REF!*Heizwerte!#REF!*1000</f>
        <v>#VALUE!</v>
      </c>
      <c r="AA45" s="1028" t="e">
        <f>'EB-1'!AA45/Heizwerte!#REF!*Heizwerte!#REF!*1000</f>
        <v>#REF!</v>
      </c>
      <c r="AB45" s="1040">
        <f>'EB-1'!AB45*'EB-3'!$D$75</f>
        <v>0</v>
      </c>
      <c r="AC45" s="1042" t="e">
        <f>'EB-1'!AC45*'EB-3'!$D$75</f>
        <v>#VALUE!</v>
      </c>
      <c r="AD45" s="1028" t="e">
        <f>'EB-1'!AD45/Heizwerte!#REF!*Heizwerte!#REF!*1000</f>
        <v>#REF!</v>
      </c>
      <c r="AE45" s="1028">
        <f>'EB-1'!AE45*'EB-3'!$D$75</f>
        <v>233.202641006448</v>
      </c>
      <c r="AF45" s="1028" t="e">
        <f>'EB-1'!AF45*'EB-3'!$D$75</f>
        <v>#VALUE!</v>
      </c>
      <c r="AG45" s="1028" t="e">
        <f>'EB-1'!AG45*'EB-3'!$D$75</f>
        <v>#VALUE!</v>
      </c>
      <c r="AH45" s="911" t="e">
        <f t="shared" si="1"/>
        <v>#REF!</v>
      </c>
      <c r="AI45" s="154">
        <f t="shared" si="4"/>
        <v>42</v>
      </c>
      <c r="AL45" s="119"/>
      <c r="AM45" s="151"/>
      <c r="AN45" s="148"/>
    </row>
    <row r="46" spans="1:40" ht="11.25" customHeight="1">
      <c r="A46" s="1434"/>
      <c r="B46" s="150"/>
      <c r="C46" s="1428" t="s">
        <v>100</v>
      </c>
      <c r="D46" s="1428"/>
      <c r="E46" s="155">
        <f t="shared" si="0"/>
        <v>43</v>
      </c>
      <c r="F46" s="1050" t="e">
        <f>'EB-1'!F46/Heizwerte!#REF!*Heizwerte!#REF!*1000</f>
        <v>#VALUE!</v>
      </c>
      <c r="G46" s="1028" t="e">
        <f>'EB-1'!G46/Heizwerte!#REF!*Heizwerte!#REF!*1000</f>
        <v>#REF!</v>
      </c>
      <c r="H46" s="1042" t="e">
        <v>#REF!</v>
      </c>
      <c r="I46" s="1050" t="e">
        <f>'EB-1'!I46/Heizwerte!#REF!*Heizwerte!#REF!*1000</f>
        <v>#REF!</v>
      </c>
      <c r="J46" s="1028" t="e">
        <v>#REF!</v>
      </c>
      <c r="K46" s="1041" t="e">
        <f>'EB-1'!K46*Heizwerte!#REF!/Heizwerte!#REF!*1000</f>
        <v>#REF!</v>
      </c>
      <c r="L46" s="1033" t="e">
        <f>'EB-1'!L46/Heizwerte!#REF!*Heizwerte!#REF!*1000</f>
        <v>#REF!</v>
      </c>
      <c r="M46" s="1034" t="e">
        <f>'EB-1'!M46/Heizwerte!#REF!*Heizwerte!#REF!*1000</f>
        <v>#REF!</v>
      </c>
      <c r="N46" s="1034" t="e">
        <f>'EB-1'!N46/Heizwerte!#REF!*Heizwerte!#REF!*1000</f>
        <v>#REF!</v>
      </c>
      <c r="O46" s="1028" t="e">
        <f>'EB-1'!O46/Heizwerte!#REF!*Heizwerte!#REF!*1000</f>
        <v>#REF!</v>
      </c>
      <c r="P46" s="1034" t="e">
        <f>'EB-1'!P46/Heizwerte!#REF!*Heizwerte!#REF!*1000</f>
        <v>#REF!</v>
      </c>
      <c r="Q46" s="1028" t="e">
        <f>'EB-1'!Q46/Heizwerte!#REF!*Heizwerte!#REF!*1000</f>
        <v>#REF!</v>
      </c>
      <c r="R46" s="1026" t="e">
        <f>'EB-1'!R46/Heizwerte!#REF!*Heizwerte!#REF!*1000</f>
        <v>#VALUE!</v>
      </c>
      <c r="S46" s="1026" t="e">
        <f>'EB-1'!S46/Heizwerte!#REF!*Heizwerte!#REF!*1000</f>
        <v>#VALUE!</v>
      </c>
      <c r="T46" s="1028" t="e">
        <f>'EB-1'!T46/Heizwerte!#REF!*Heizwerte!#REF!*1000</f>
        <v>#VALUE!</v>
      </c>
      <c r="U46" s="1028" t="e">
        <f>'EB-1'!U46/Heizwerte!#REF!*Heizwerte!#REF!*1000</f>
        <v>#REF!</v>
      </c>
      <c r="V46" s="1039" t="e">
        <f>'EB-1'!V46/Heizwerte!#REF!*Heizwerte!#REF!*1000</f>
        <v>#REF!</v>
      </c>
      <c r="W46" s="1034" t="e">
        <f>'EB-1'!W46/Heizwerte!#REF!*Heizwerte!#REF!*1000</f>
        <v>#REF!</v>
      </c>
      <c r="X46" s="1041" t="e">
        <f>'EB-1'!X46/Heizwerte!#REF!*Heizwerte!#REF!*1000</f>
        <v>#REF!</v>
      </c>
      <c r="Y46" s="1034">
        <f>'EB-1'!Y46*'EB-3'!$D$75</f>
        <v>0</v>
      </c>
      <c r="Z46" s="1026" t="e">
        <f>'EB-1'!Z46/Heizwerte!#REF!*Heizwerte!#REF!*1000</f>
        <v>#VALUE!</v>
      </c>
      <c r="AA46" s="1028" t="e">
        <f>'EB-1'!AA46/Heizwerte!#REF!*Heizwerte!#REF!*1000</f>
        <v>#REF!</v>
      </c>
      <c r="AB46" s="1028" t="e">
        <f>'EB-1'!AB46*'EB-3'!$D$75</f>
        <v>#VALUE!</v>
      </c>
      <c r="AC46" s="1038">
        <f>'EB-1'!AC46*'EB-3'!$D$75</f>
        <v>1.2671655284170344</v>
      </c>
      <c r="AD46" s="1034" t="e">
        <f>'EB-1'!AD46/Heizwerte!#REF!*Heizwerte!#REF!*1000</f>
        <v>#REF!</v>
      </c>
      <c r="AE46" s="1028">
        <f>'EB-1'!AE46*'EB-3'!$D$75</f>
        <v>280.52569170777605</v>
      </c>
      <c r="AF46" s="1026">
        <f>'EB-1'!AF46*'EB-3'!$D$75</f>
        <v>1.8573945000000001</v>
      </c>
      <c r="AG46" s="1028">
        <f>'EB-1'!AG46*'EB-3'!$D$75</f>
        <v>250.94148514400004</v>
      </c>
      <c r="AH46" s="911" t="e">
        <f t="shared" si="1"/>
        <v>#VALUE!</v>
      </c>
      <c r="AI46" s="154">
        <f t="shared" si="4"/>
        <v>43</v>
      </c>
      <c r="AL46" s="119"/>
      <c r="AM46" s="151"/>
      <c r="AN46" s="148"/>
    </row>
    <row r="47" spans="1:40" ht="11.25" customHeight="1">
      <c r="A47" s="1434"/>
      <c r="B47" s="150"/>
      <c r="C47" s="1428" t="s">
        <v>99</v>
      </c>
      <c r="D47" s="1428"/>
      <c r="E47" s="155">
        <f t="shared" si="0"/>
        <v>44</v>
      </c>
      <c r="F47" s="1050" t="e">
        <f>'EB-1'!F47/Heizwerte!#REF!*Heizwerte!#REF!*1000</f>
        <v>#REF!</v>
      </c>
      <c r="G47" s="1028" t="e">
        <f>'EB-1'!G47/Heizwerte!#REF!*Heizwerte!#REF!*1000</f>
        <v>#REF!</v>
      </c>
      <c r="H47" s="1041" t="e">
        <v>#REF!</v>
      </c>
      <c r="I47" s="1050" t="e">
        <f>'EB-1'!I47/Heizwerte!#REF!*Heizwerte!#REF!*1000</f>
        <v>#REF!</v>
      </c>
      <c r="J47" s="1028" t="e">
        <v>#REF!</v>
      </c>
      <c r="K47" s="1041" t="e">
        <f>'EB-1'!K47*Heizwerte!#REF!/Heizwerte!#REF!*1000</f>
        <v>#REF!</v>
      </c>
      <c r="L47" s="1033" t="e">
        <f>'EB-1'!L47/Heizwerte!#REF!*Heizwerte!#REF!*1000</f>
        <v>#REF!</v>
      </c>
      <c r="M47" s="1034" t="e">
        <f>'EB-1'!M47/Heizwerte!#REF!*Heizwerte!#REF!*1000</f>
        <v>#REF!</v>
      </c>
      <c r="N47" s="1034" t="e">
        <f>'EB-1'!N47/Heizwerte!#REF!*Heizwerte!#REF!*1000</f>
        <v>#REF!</v>
      </c>
      <c r="O47" s="1026" t="e">
        <f>'EB-1'!O47/Heizwerte!#REF!*Heizwerte!#REF!*1000</f>
        <v>#VALUE!</v>
      </c>
      <c r="P47" s="1034" t="e">
        <f>'EB-1'!P47/Heizwerte!#REF!*Heizwerte!#REF!*1000</f>
        <v>#REF!</v>
      </c>
      <c r="Q47" s="1028" t="e">
        <f>'EB-1'!Q47/Heizwerte!#REF!*Heizwerte!#REF!*1000</f>
        <v>#REF!</v>
      </c>
      <c r="R47" s="1028" t="e">
        <f>'EB-1'!R47/Heizwerte!#REF!*Heizwerte!#REF!*1000</f>
        <v>#REF!</v>
      </c>
      <c r="S47" s="1028" t="e">
        <f>'EB-1'!S47/Heizwerte!#REF!*Heizwerte!#REF!*1000</f>
        <v>#REF!</v>
      </c>
      <c r="T47" s="1028" t="e">
        <f>'EB-1'!T47/Heizwerte!#REF!*Heizwerte!#REF!*1000</f>
        <v>#VALUE!</v>
      </c>
      <c r="U47" s="1028" t="e">
        <f>'EB-1'!U47/Heizwerte!#REF!*Heizwerte!#REF!*1000</f>
        <v>#REF!</v>
      </c>
      <c r="V47" s="1039" t="e">
        <f>'EB-1'!V47/Heizwerte!#REF!*Heizwerte!#REF!*1000</f>
        <v>#REF!</v>
      </c>
      <c r="W47" s="1034" t="e">
        <f>'EB-1'!W47/Heizwerte!#REF!*Heizwerte!#REF!*1000</f>
        <v>#REF!</v>
      </c>
      <c r="X47" s="1041" t="e">
        <f>'EB-1'!X47/Heizwerte!#REF!*Heizwerte!#REF!*1000</f>
        <v>#REF!</v>
      </c>
      <c r="Y47" s="1034">
        <f>'EB-1'!Y47*'EB-3'!$D$75</f>
        <v>0</v>
      </c>
      <c r="Z47" s="1028" t="e">
        <f>'EB-1'!Z47/Heizwerte!#REF!*Heizwerte!#REF!*1000</f>
        <v>#REF!</v>
      </c>
      <c r="AA47" s="1026" t="e">
        <f>'EB-1'!AA47/Heizwerte!#REF!*Heizwerte!#REF!*1000</f>
        <v>#VALUE!</v>
      </c>
      <c r="AB47" s="1028">
        <f>'EB-1'!AB47*'EB-3'!$D$75</f>
        <v>0</v>
      </c>
      <c r="AC47" s="1038" t="e">
        <f>'EB-1'!AC47*'EB-3'!$D$75</f>
        <v>#VALUE!</v>
      </c>
      <c r="AD47" s="1034" t="e">
        <f>'EB-1'!AD47/Heizwerte!#REF!*Heizwerte!#REF!*1000</f>
        <v>#REF!</v>
      </c>
      <c r="AE47" s="1028">
        <f>'EB-1'!AE47*'EB-3'!$D$75</f>
        <v>220.43443976495999</v>
      </c>
      <c r="AF47" s="1026" t="e">
        <f>'EB-1'!AF47*'EB-3'!$D$75</f>
        <v>#VALUE!</v>
      </c>
      <c r="AG47" s="1026" t="e">
        <f>'EB-1'!AG47*'EB-3'!$D$75</f>
        <v>#VALUE!</v>
      </c>
      <c r="AH47" s="911" t="e">
        <f t="shared" si="1"/>
        <v>#REF!</v>
      </c>
      <c r="AI47" s="154">
        <f t="shared" si="4"/>
        <v>44</v>
      </c>
      <c r="AL47" s="119"/>
      <c r="AM47" s="151"/>
      <c r="AN47" s="148"/>
    </row>
    <row r="48" spans="1:40" ht="11.25" customHeight="1">
      <c r="A48" s="1434"/>
      <c r="B48" s="150"/>
      <c r="C48" s="1428" t="s">
        <v>98</v>
      </c>
      <c r="D48" s="1428"/>
      <c r="E48" s="155">
        <f t="shared" si="0"/>
        <v>45</v>
      </c>
      <c r="F48" s="1050" t="e">
        <f>'EB-1'!F48/Heizwerte!#REF!*Heizwerte!#REF!*1000</f>
        <v>#REF!</v>
      </c>
      <c r="G48" s="1028" t="e">
        <f>'EB-1'!G48/Heizwerte!#REF!*Heizwerte!#REF!*1000</f>
        <v>#REF!</v>
      </c>
      <c r="H48" s="1041" t="e">
        <v>#REF!</v>
      </c>
      <c r="I48" s="1050" t="e">
        <f>'EB-1'!I48/Heizwerte!#REF!*Heizwerte!#REF!*1000</f>
        <v>#REF!</v>
      </c>
      <c r="J48" s="1028" t="e">
        <v>#REF!</v>
      </c>
      <c r="K48" s="1041" t="e">
        <f>'EB-1'!K48*Heizwerte!#REF!/Heizwerte!#REF!*1000</f>
        <v>#REF!</v>
      </c>
      <c r="L48" s="1033" t="e">
        <f>'EB-1'!L48/Heizwerte!#REF!*Heizwerte!#REF!*1000</f>
        <v>#REF!</v>
      </c>
      <c r="M48" s="1034" t="e">
        <f>'EB-1'!M48/Heizwerte!#REF!*Heizwerte!#REF!*1000</f>
        <v>#REF!</v>
      </c>
      <c r="N48" s="1034" t="e">
        <f>'EB-1'!N48/Heizwerte!#REF!*Heizwerte!#REF!*1000</f>
        <v>#REF!</v>
      </c>
      <c r="O48" s="1026" t="e">
        <f>'EB-1'!O48/Heizwerte!#REF!*Heizwerte!#REF!*1000</f>
        <v>#VALUE!</v>
      </c>
      <c r="P48" s="1034" t="e">
        <f>'EB-1'!P48/Heizwerte!#REF!*Heizwerte!#REF!*1000</f>
        <v>#REF!</v>
      </c>
      <c r="Q48" s="1028" t="e">
        <f>'EB-1'!Q48/Heizwerte!#REF!*Heizwerte!#REF!*1000</f>
        <v>#REF!</v>
      </c>
      <c r="R48" s="1026" t="e">
        <f>'EB-1'!R48/Heizwerte!#REF!*Heizwerte!#REF!*1000</f>
        <v>#REF!</v>
      </c>
      <c r="S48" s="1028" t="e">
        <f>'EB-1'!S48/Heizwerte!#REF!*Heizwerte!#REF!*1000</f>
        <v>#REF!</v>
      </c>
      <c r="T48" s="1028" t="e">
        <f>'EB-1'!T48/Heizwerte!#REF!*Heizwerte!#REF!*1000</f>
        <v>#VALUE!</v>
      </c>
      <c r="U48" s="1028" t="e">
        <f>'EB-1'!U48/Heizwerte!#REF!*Heizwerte!#REF!*1000</f>
        <v>#REF!</v>
      </c>
      <c r="V48" s="1039" t="e">
        <f>'EB-1'!V48/Heizwerte!#REF!*Heizwerte!#REF!*1000</f>
        <v>#REF!</v>
      </c>
      <c r="W48" s="1034" t="e">
        <f>'EB-1'!W48/Heizwerte!#REF!*Heizwerte!#REF!*1000</f>
        <v>#REF!</v>
      </c>
      <c r="X48" s="1041" t="e">
        <f>'EB-1'!X48/Heizwerte!#REF!*Heizwerte!#REF!*1000</f>
        <v>#REF!</v>
      </c>
      <c r="Y48" s="1034">
        <f>'EB-1'!Y48*'EB-3'!$D$75</f>
        <v>0</v>
      </c>
      <c r="Z48" s="1026" t="e">
        <f>'EB-1'!Z48/Heizwerte!#REF!*Heizwerte!#REF!*1000</f>
        <v>#VALUE!</v>
      </c>
      <c r="AA48" s="1026" t="e">
        <f>'EB-1'!AA48/Heizwerte!#REF!*Heizwerte!#REF!*1000</f>
        <v>#REF!</v>
      </c>
      <c r="AB48" s="1028">
        <f>'EB-1'!AB48*'EB-3'!$D$75</f>
        <v>0</v>
      </c>
      <c r="AC48" s="1042" t="e">
        <f>'EB-1'!AC48*'EB-3'!$D$75</f>
        <v>#VALUE!</v>
      </c>
      <c r="AD48" s="1034" t="e">
        <f>'EB-1'!AD48/Heizwerte!#REF!*Heizwerte!#REF!*1000</f>
        <v>#REF!</v>
      </c>
      <c r="AE48" s="1028">
        <f>'EB-1'!AE48*'EB-3'!$D$75</f>
        <v>177.274649196864</v>
      </c>
      <c r="AF48" s="1028" t="e">
        <f>'EB-1'!AF48*'EB-3'!$D$75</f>
        <v>#VALUE!</v>
      </c>
      <c r="AG48" s="1026" t="e">
        <f>'EB-1'!AG48*'EB-3'!$D$75</f>
        <v>#VALUE!</v>
      </c>
      <c r="AH48" s="911" t="e">
        <f t="shared" si="1"/>
        <v>#REF!</v>
      </c>
      <c r="AI48" s="154">
        <f t="shared" si="4"/>
        <v>45</v>
      </c>
      <c r="AL48" s="119"/>
      <c r="AM48" s="151"/>
      <c r="AN48" s="148"/>
    </row>
    <row r="49" spans="1:40" ht="11.25" customHeight="1">
      <c r="A49" s="1434"/>
      <c r="B49" s="150"/>
      <c r="C49" s="1428" t="s">
        <v>97</v>
      </c>
      <c r="D49" s="1428"/>
      <c r="E49" s="155">
        <f t="shared" si="0"/>
        <v>46</v>
      </c>
      <c r="F49" s="1058" t="e">
        <f>'EB-1'!F49/Heizwerte!#REF!*Heizwerte!#REF!*1000</f>
        <v>#VALUE!</v>
      </c>
      <c r="G49" s="1028" t="e">
        <f>'EB-1'!G49/Heizwerte!#REF!*Heizwerte!#REF!*1000</f>
        <v>#REF!</v>
      </c>
      <c r="H49" s="1042" t="e">
        <v>#REF!</v>
      </c>
      <c r="I49" s="1050" t="e">
        <f>'EB-1'!I49/Heizwerte!#REF!*Heizwerte!#REF!*1000</f>
        <v>#REF!</v>
      </c>
      <c r="J49" s="1028" t="e">
        <v>#REF!</v>
      </c>
      <c r="K49" s="1041" t="e">
        <f>'EB-1'!K49*Heizwerte!#REF!/Heizwerte!#REF!*1000</f>
        <v>#REF!</v>
      </c>
      <c r="L49" s="1033" t="e">
        <f>'EB-1'!L49/Heizwerte!#REF!*Heizwerte!#REF!*1000</f>
        <v>#REF!</v>
      </c>
      <c r="M49" s="1034" t="e">
        <f>'EB-1'!M49/Heizwerte!#REF!*Heizwerte!#REF!*1000</f>
        <v>#REF!</v>
      </c>
      <c r="N49" s="1034" t="e">
        <f>'EB-1'!N49/Heizwerte!#REF!*Heizwerte!#REF!*1000</f>
        <v>#REF!</v>
      </c>
      <c r="O49" s="1026" t="e">
        <f>'EB-1'!O49/Heizwerte!#REF!*Heizwerte!#REF!*1000</f>
        <v>#VALUE!</v>
      </c>
      <c r="P49" s="1034" t="e">
        <f>'EB-1'!P49/Heizwerte!#REF!*Heizwerte!#REF!*1000</f>
        <v>#REF!</v>
      </c>
      <c r="Q49" s="1028" t="e">
        <f>'EB-1'!Q49/Heizwerte!#REF!*Heizwerte!#REF!*1000</f>
        <v>#REF!</v>
      </c>
      <c r="R49" s="1026" t="e">
        <f>'EB-1'!R49/Heizwerte!#REF!*Heizwerte!#REF!*1000</f>
        <v>#VALUE!</v>
      </c>
      <c r="S49" s="1028" t="e">
        <f>'EB-1'!S49/Heizwerte!#REF!*Heizwerte!#REF!*1000</f>
        <v>#REF!</v>
      </c>
      <c r="T49" s="1026" t="e">
        <f>'EB-1'!T49/Heizwerte!#REF!*Heizwerte!#REF!*1000</f>
        <v>#VALUE!</v>
      </c>
      <c r="U49" s="1028" t="e">
        <f>'EB-1'!U49/Heizwerte!#REF!*Heizwerte!#REF!*1000</f>
        <v>#REF!</v>
      </c>
      <c r="V49" s="1039" t="e">
        <f>'EB-1'!V49/Heizwerte!#REF!*Heizwerte!#REF!*1000</f>
        <v>#REF!</v>
      </c>
      <c r="W49" s="1034" t="e">
        <f>'EB-1'!W49/Heizwerte!#REF!*Heizwerte!#REF!*1000</f>
        <v>#REF!</v>
      </c>
      <c r="X49" s="1041" t="e">
        <f>'EB-1'!X49/Heizwerte!#REF!*Heizwerte!#REF!*1000</f>
        <v>#REF!</v>
      </c>
      <c r="Y49" s="1034">
        <f>'EB-1'!Y49*'EB-3'!$D$75</f>
        <v>0</v>
      </c>
      <c r="Z49" s="1026" t="e">
        <f>'EB-1'!Z49/Heizwerte!#REF!*Heizwerte!#REF!*1000</f>
        <v>#VALUE!</v>
      </c>
      <c r="AA49" s="1028" t="e">
        <f>'EB-1'!AA49/Heizwerte!#REF!*Heizwerte!#REF!*1000</f>
        <v>#REF!</v>
      </c>
      <c r="AB49" s="1026">
        <f>'EB-1'!AB49*'EB-3'!$D$75</f>
        <v>10.064630972</v>
      </c>
      <c r="AC49" s="1042" t="e">
        <f>'EB-1'!AC49*'EB-3'!$D$75</f>
        <v>#VALUE!</v>
      </c>
      <c r="AD49" s="1034" t="e">
        <f>'EB-1'!AD49/Heizwerte!#REF!*Heizwerte!#REF!*1000</f>
        <v>#REF!</v>
      </c>
      <c r="AE49" s="1028">
        <f>'EB-1'!AE49*'EB-3'!$D$75</f>
        <v>231.96998169604802</v>
      </c>
      <c r="AF49" s="1028">
        <f>'EB-1'!AF49*'EB-3'!$D$75</f>
        <v>27.792629859999998</v>
      </c>
      <c r="AG49" s="1026">
        <f>'EB-1'!AG49*'EB-3'!$D$75</f>
        <v>10.069290944</v>
      </c>
      <c r="AH49" s="911" t="e">
        <f t="shared" si="1"/>
        <v>#VALUE!</v>
      </c>
      <c r="AI49" s="154">
        <f t="shared" si="4"/>
        <v>46</v>
      </c>
      <c r="AL49" s="119"/>
      <c r="AM49" s="151"/>
      <c r="AN49" s="148"/>
    </row>
    <row r="50" spans="1:40" ht="11.25" customHeight="1">
      <c r="A50" s="1434"/>
      <c r="B50" s="150"/>
      <c r="C50" s="1428" t="s">
        <v>96</v>
      </c>
      <c r="D50" s="1428"/>
      <c r="E50" s="155">
        <f t="shared" si="0"/>
        <v>47</v>
      </c>
      <c r="F50" s="1050" t="e">
        <f>'EB-1'!F50/Heizwerte!#REF!*Heizwerte!#REF!*1000</f>
        <v>#REF!</v>
      </c>
      <c r="G50" s="1028" t="e">
        <f>'EB-1'!G50/Heizwerte!#REF!*Heizwerte!#REF!*1000</f>
        <v>#REF!</v>
      </c>
      <c r="H50" s="1041" t="e">
        <v>#REF!</v>
      </c>
      <c r="I50" s="1050" t="e">
        <f>'EB-1'!I50/Heizwerte!#REF!*Heizwerte!#REF!*1000</f>
        <v>#REF!</v>
      </c>
      <c r="J50" s="1028" t="e">
        <v>#REF!</v>
      </c>
      <c r="K50" s="1041" t="e">
        <f>'EB-1'!K50*Heizwerte!#REF!/Heizwerte!#REF!*1000</f>
        <v>#REF!</v>
      </c>
      <c r="L50" s="1033" t="e">
        <f>'EB-1'!L50/Heizwerte!#REF!*Heizwerte!#REF!*1000</f>
        <v>#REF!</v>
      </c>
      <c r="M50" s="1034" t="e">
        <f>'EB-1'!M50/Heizwerte!#REF!*Heizwerte!#REF!*1000</f>
        <v>#REF!</v>
      </c>
      <c r="N50" s="1034" t="e">
        <f>'EB-1'!N50/Heizwerte!#REF!*Heizwerte!#REF!*1000</f>
        <v>#REF!</v>
      </c>
      <c r="O50" s="1026" t="e">
        <f>'EB-1'!O50/Heizwerte!#REF!*Heizwerte!#REF!*1000</f>
        <v>#VALUE!</v>
      </c>
      <c r="P50" s="1034" t="e">
        <f>'EB-1'!P50/Heizwerte!#REF!*Heizwerte!#REF!*1000</f>
        <v>#REF!</v>
      </c>
      <c r="Q50" s="1028" t="e">
        <f>'EB-1'!Q50/Heizwerte!#REF!*Heizwerte!#REF!*1000</f>
        <v>#REF!</v>
      </c>
      <c r="R50" s="1026" t="e">
        <f>'EB-1'!R50/Heizwerte!#REF!*Heizwerte!#REF!*1000</f>
        <v>#REF!</v>
      </c>
      <c r="S50" s="1028" t="e">
        <f>'EB-1'!S50/Heizwerte!#REF!*Heizwerte!#REF!*1000</f>
        <v>#REF!</v>
      </c>
      <c r="T50" s="1026" t="e">
        <f>'EB-1'!T50/Heizwerte!#REF!*Heizwerte!#REF!*1000</f>
        <v>#VALUE!</v>
      </c>
      <c r="U50" s="1028" t="e">
        <f>'EB-1'!U50/Heizwerte!#REF!*Heizwerte!#REF!*1000</f>
        <v>#REF!</v>
      </c>
      <c r="V50" s="1039" t="e">
        <f>'EB-1'!V50/Heizwerte!#REF!*Heizwerte!#REF!*1000</f>
        <v>#REF!</v>
      </c>
      <c r="W50" s="1034" t="e">
        <f>'EB-1'!W50/Heizwerte!#REF!*Heizwerte!#REF!*1000</f>
        <v>#REF!</v>
      </c>
      <c r="X50" s="1041" t="e">
        <f>'EB-1'!X50/Heizwerte!#REF!*Heizwerte!#REF!*1000</f>
        <v>#REF!</v>
      </c>
      <c r="Y50" s="1034">
        <f>'EB-1'!Y50*'EB-3'!$D$75</f>
        <v>0</v>
      </c>
      <c r="Z50" s="1028" t="e">
        <f>'EB-1'!Z50/Heizwerte!#REF!*Heizwerte!#REF!*1000</f>
        <v>#VALUE!</v>
      </c>
      <c r="AA50" s="1028" t="e">
        <f>'EB-1'!AA50/Heizwerte!#REF!*Heizwerte!#REF!*1000</f>
        <v>#REF!</v>
      </c>
      <c r="AB50" s="1028">
        <f>'EB-1'!AB50*'EB-3'!$D$75</f>
        <v>0</v>
      </c>
      <c r="AC50" s="1042" t="e">
        <f>'EB-1'!AC50*'EB-3'!$D$75</f>
        <v>#VALUE!</v>
      </c>
      <c r="AD50" s="1034" t="e">
        <f>'EB-1'!AD50/Heizwerte!#REF!*Heizwerte!#REF!*1000</f>
        <v>#REF!</v>
      </c>
      <c r="AE50" s="1028">
        <f>'EB-1'!AE50*'EB-3'!$D$75</f>
        <v>100.589760285696</v>
      </c>
      <c r="AF50" s="1028" t="e">
        <f>'EB-1'!AF50*'EB-3'!$D$75</f>
        <v>#VALUE!</v>
      </c>
      <c r="AG50" s="1026" t="e">
        <f>'EB-1'!AG50*'EB-3'!$D$75</f>
        <v>#VALUE!</v>
      </c>
      <c r="AH50" s="911" t="e">
        <f t="shared" si="1"/>
        <v>#REF!</v>
      </c>
      <c r="AI50" s="154">
        <f t="shared" si="4"/>
        <v>47</v>
      </c>
      <c r="AL50" s="119"/>
      <c r="AM50" s="151"/>
      <c r="AN50" s="148"/>
    </row>
    <row r="51" spans="1:40" ht="11.25" customHeight="1">
      <c r="A51" s="1434"/>
      <c r="B51" s="150"/>
      <c r="C51" s="1428" t="s">
        <v>95</v>
      </c>
      <c r="D51" s="1428"/>
      <c r="E51" s="155">
        <f t="shared" si="0"/>
        <v>48</v>
      </c>
      <c r="F51" s="1050" t="e">
        <f>'EB-1'!F51/Heizwerte!#REF!*Heizwerte!#REF!*1000</f>
        <v>#REF!</v>
      </c>
      <c r="G51" s="1028" t="e">
        <f>'EB-1'!G51/Heizwerte!#REF!*Heizwerte!#REF!*1000</f>
        <v>#REF!</v>
      </c>
      <c r="H51" s="1041" t="e">
        <v>#REF!</v>
      </c>
      <c r="I51" s="1050" t="e">
        <f>'EB-1'!I51/Heizwerte!#REF!*Heizwerte!#REF!*1000</f>
        <v>#REF!</v>
      </c>
      <c r="J51" s="1028" t="e">
        <v>#REF!</v>
      </c>
      <c r="K51" s="1041" t="e">
        <f>'EB-1'!K51*Heizwerte!#REF!/Heizwerte!#REF!*1000</f>
        <v>#REF!</v>
      </c>
      <c r="L51" s="1033" t="e">
        <f>'EB-1'!L51/Heizwerte!#REF!*Heizwerte!#REF!*1000</f>
        <v>#REF!</v>
      </c>
      <c r="M51" s="1034" t="e">
        <f>'EB-1'!M51/Heizwerte!#REF!*Heizwerte!#REF!*1000</f>
        <v>#REF!</v>
      </c>
      <c r="N51" s="1034" t="e">
        <f>'EB-1'!N51/Heizwerte!#REF!*Heizwerte!#REF!*1000</f>
        <v>#REF!</v>
      </c>
      <c r="O51" s="1026" t="e">
        <f>'EB-1'!O51/Heizwerte!#REF!*Heizwerte!#REF!*1000</f>
        <v>#VALUE!</v>
      </c>
      <c r="P51" s="1034" t="e">
        <f>'EB-1'!P51/Heizwerte!#REF!*Heizwerte!#REF!*1000</f>
        <v>#REF!</v>
      </c>
      <c r="Q51" s="1028" t="e">
        <f>'EB-1'!Q51/Heizwerte!#REF!*Heizwerte!#REF!*1000</f>
        <v>#REF!</v>
      </c>
      <c r="R51" s="1028" t="e">
        <f>'EB-1'!R51/Heizwerte!#REF!*Heizwerte!#REF!*1000</f>
        <v>#VALUE!</v>
      </c>
      <c r="S51" s="1028" t="e">
        <f>'EB-1'!S51/Heizwerte!#REF!*Heizwerte!#REF!*1000</f>
        <v>#REF!</v>
      </c>
      <c r="T51" s="1026" t="e">
        <f>'EB-1'!T51/Heizwerte!#REF!*Heizwerte!#REF!*1000</f>
        <v>#REF!</v>
      </c>
      <c r="U51" s="1028" t="e">
        <f>'EB-1'!U51/Heizwerte!#REF!*Heizwerte!#REF!*1000</f>
        <v>#REF!</v>
      </c>
      <c r="V51" s="1039" t="e">
        <f>'EB-1'!V51/Heizwerte!#REF!*Heizwerte!#REF!*1000</f>
        <v>#REF!</v>
      </c>
      <c r="W51" s="1034" t="e">
        <f>'EB-1'!W51/Heizwerte!#REF!*Heizwerte!#REF!*1000</f>
        <v>#REF!</v>
      </c>
      <c r="X51" s="1039" t="e">
        <f>'EB-1'!X51/Heizwerte!#REF!*Heizwerte!#REF!*1000</f>
        <v>#REF!</v>
      </c>
      <c r="Y51" s="1034">
        <f>'EB-1'!Y51*'EB-3'!$D$75</f>
        <v>0</v>
      </c>
      <c r="Z51" s="1026" t="e">
        <f>'EB-1'!Z51/Heizwerte!#REF!*Heizwerte!#REF!*1000</f>
        <v>#VALUE!</v>
      </c>
      <c r="AA51" s="1028" t="e">
        <f>'EB-1'!AA51/Heizwerte!#REF!*Heizwerte!#REF!*1000</f>
        <v>#REF!</v>
      </c>
      <c r="AB51" s="1028">
        <f>'EB-1'!AB51*'EB-3'!$D$75</f>
        <v>0</v>
      </c>
      <c r="AC51" s="1038" t="e">
        <f>'EB-1'!AC51*'EB-3'!$D$75</f>
        <v>#VALUE!</v>
      </c>
      <c r="AD51" s="1034" t="e">
        <f>'EB-1'!AD51/Heizwerte!#REF!*Heizwerte!#REF!*1000</f>
        <v>#REF!</v>
      </c>
      <c r="AE51" s="1028">
        <f>'EB-1'!AE51*'EB-3'!$D$75</f>
        <v>336.21889161945603</v>
      </c>
      <c r="AF51" s="1028">
        <f>'EB-1'!AF51*'EB-3'!$D$75</f>
        <v>34.213309268000003</v>
      </c>
      <c r="AG51" s="1028">
        <f>'EB-1'!AG51*'EB-3'!$D$75</f>
        <v>1.729172E-3</v>
      </c>
      <c r="AH51" s="911" t="e">
        <f t="shared" si="1"/>
        <v>#REF!</v>
      </c>
      <c r="AI51" s="154">
        <f t="shared" si="4"/>
        <v>48</v>
      </c>
      <c r="AL51" s="119"/>
      <c r="AM51" s="151"/>
      <c r="AN51" s="148"/>
    </row>
    <row r="52" spans="1:40" ht="11.25" customHeight="1">
      <c r="A52" s="1434"/>
      <c r="B52" s="150"/>
      <c r="C52" s="1428" t="s">
        <v>202</v>
      </c>
      <c r="D52" s="1428"/>
      <c r="E52" s="155">
        <f t="shared" si="0"/>
        <v>49</v>
      </c>
      <c r="F52" s="1050" t="e">
        <f>'EB-1'!F52/Heizwerte!#REF!*Heizwerte!#REF!*1000</f>
        <v>#REF!</v>
      </c>
      <c r="G52" s="1028" t="e">
        <f>'EB-1'!G52/Heizwerte!#REF!*Heizwerte!#REF!*1000</f>
        <v>#REF!</v>
      </c>
      <c r="H52" s="1041" t="e">
        <v>#REF!</v>
      </c>
      <c r="I52" s="1050" t="e">
        <f>'EB-1'!I52/Heizwerte!#REF!*Heizwerte!#REF!*1000</f>
        <v>#REF!</v>
      </c>
      <c r="J52" s="1028" t="e">
        <v>#REF!</v>
      </c>
      <c r="K52" s="1041" t="e">
        <f>'EB-1'!K52*Heizwerte!#REF!/Heizwerte!#REF!*1000</f>
        <v>#REF!</v>
      </c>
      <c r="L52" s="1033" t="e">
        <f>'EB-1'!L52/Heizwerte!#REF!*Heizwerte!#REF!*1000</f>
        <v>#REF!</v>
      </c>
      <c r="M52" s="1034" t="e">
        <f>'EB-1'!M52/Heizwerte!#REF!*Heizwerte!#REF!*1000</f>
        <v>#REF!</v>
      </c>
      <c r="N52" s="1034" t="e">
        <f>'EB-1'!N52/Heizwerte!#REF!*Heizwerte!#REF!*1000</f>
        <v>#REF!</v>
      </c>
      <c r="O52" s="1026" t="e">
        <f>'EB-1'!O52/Heizwerte!#REF!*Heizwerte!#REF!*1000</f>
        <v>#REF!</v>
      </c>
      <c r="P52" s="1034" t="e">
        <f>'EB-1'!P52/Heizwerte!#REF!*Heizwerte!#REF!*1000</f>
        <v>#REF!</v>
      </c>
      <c r="Q52" s="1028" t="e">
        <f>'EB-1'!Q52/Heizwerte!#REF!*Heizwerte!#REF!*1000</f>
        <v>#REF!</v>
      </c>
      <c r="R52" s="1026" t="e">
        <f>'EB-1'!R52/Heizwerte!#REF!*Heizwerte!#REF!*1000</f>
        <v>#VALUE!</v>
      </c>
      <c r="S52" s="1026" t="e">
        <f>'EB-1'!S52/Heizwerte!#REF!*Heizwerte!#REF!*1000</f>
        <v>#VALUE!</v>
      </c>
      <c r="T52" s="1026" t="e">
        <f>'EB-1'!T52/Heizwerte!#REF!*Heizwerte!#REF!*1000</f>
        <v>#VALUE!</v>
      </c>
      <c r="U52" s="1028" t="e">
        <f>'EB-1'!U52/Heizwerte!#REF!*Heizwerte!#REF!*1000</f>
        <v>#REF!</v>
      </c>
      <c r="V52" s="1039" t="e">
        <f>'EB-1'!V52/Heizwerte!#REF!*Heizwerte!#REF!*1000</f>
        <v>#REF!</v>
      </c>
      <c r="W52" s="1034" t="e">
        <f>'EB-1'!W52/Heizwerte!#REF!*Heizwerte!#REF!*1000</f>
        <v>#REF!</v>
      </c>
      <c r="X52" s="1039" t="e">
        <f>'EB-1'!X52/Heizwerte!#REF!*Heizwerte!#REF!*1000</f>
        <v>#REF!</v>
      </c>
      <c r="Y52" s="1034">
        <f>'EB-1'!Y52*'EB-3'!$D$75</f>
        <v>0</v>
      </c>
      <c r="Z52" s="1026" t="e">
        <f>'EB-1'!Z52/Heizwerte!#REF!*Heizwerte!#REF!*1000</f>
        <v>#VALUE!</v>
      </c>
      <c r="AA52" s="1028" t="e">
        <f>'EB-1'!AA52/Heizwerte!#REF!*Heizwerte!#REF!*1000</f>
        <v>#REF!</v>
      </c>
      <c r="AB52" s="1028">
        <f>'EB-1'!AB52*'EB-3'!$D$75</f>
        <v>0</v>
      </c>
      <c r="AC52" s="1038" t="e">
        <f>'EB-1'!AC52*'EB-3'!$D$75</f>
        <v>#VALUE!</v>
      </c>
      <c r="AD52" s="1034" t="e">
        <f>'EB-1'!AD52/Heizwerte!#REF!*Heizwerte!#REF!*1000</f>
        <v>#REF!</v>
      </c>
      <c r="AE52" s="1028">
        <f>'EB-1'!AE52*'EB-3'!$D$75</f>
        <v>284.01847295947204</v>
      </c>
      <c r="AF52" s="1028" t="e">
        <f>'EB-1'!AF52*'EB-3'!$D$75</f>
        <v>#VALUE!</v>
      </c>
      <c r="AG52" s="1026" t="e">
        <f>'EB-1'!AG52*'EB-3'!$D$75</f>
        <v>#VALUE!</v>
      </c>
      <c r="AH52" s="911" t="e">
        <f t="shared" si="1"/>
        <v>#REF!</v>
      </c>
      <c r="AI52" s="152">
        <f t="shared" si="4"/>
        <v>49</v>
      </c>
      <c r="AL52" s="119"/>
      <c r="AM52" s="151"/>
      <c r="AN52" s="148"/>
    </row>
    <row r="53" spans="1:40" ht="11.25" customHeight="1">
      <c r="A53" s="1434"/>
      <c r="B53" s="150"/>
      <c r="C53" s="1432" t="s">
        <v>474</v>
      </c>
      <c r="D53" s="1432"/>
      <c r="E53" s="146">
        <f t="shared" ref="E53:E59" si="5">E52+1</f>
        <v>50</v>
      </c>
      <c r="F53" s="1062" t="e">
        <f>'EB-1'!F53/Heizwerte!#REF!*Heizwerte!#REF!*1000</f>
        <v>#REF!</v>
      </c>
      <c r="G53" s="1044" t="e">
        <f>'EB-1'!G53/Heizwerte!#REF!*Heizwerte!#REF!*1000</f>
        <v>#REF!</v>
      </c>
      <c r="H53" s="1064" t="e">
        <v>#REF!</v>
      </c>
      <c r="I53" s="1046" t="e">
        <f>'EB-1'!I53/Heizwerte!#REF!*Heizwerte!#REF!*1000</f>
        <v>#REF!</v>
      </c>
      <c r="J53" s="1029" t="e">
        <v>#REF!</v>
      </c>
      <c r="K53" s="1045" t="e">
        <f>'EB-1'!K53*Heizwerte!#REF!/Heizwerte!#REF!*1000</f>
        <v>#REF!</v>
      </c>
      <c r="L53" s="1086" t="e">
        <f>'EB-1'!L53/Heizwerte!#REF!*Heizwerte!#REF!*1000</f>
        <v>#REF!</v>
      </c>
      <c r="M53" s="1049" t="e">
        <f>'EB-1'!M53/Heizwerte!#REF!*Heizwerte!#REF!*1000</f>
        <v>#REF!</v>
      </c>
      <c r="N53" s="1049" t="e">
        <f>'EB-1'!N53/Heizwerte!#REF!*Heizwerte!#REF!*1000</f>
        <v>#REF!</v>
      </c>
      <c r="O53" s="1044" t="e">
        <f>'EB-1'!O53/Heizwerte!#REF!*Heizwerte!#REF!*1000</f>
        <v>#REF!</v>
      </c>
      <c r="P53" s="1049" t="e">
        <f>'EB-1'!P53/Heizwerte!#REF!*Heizwerte!#REF!*1000</f>
        <v>#REF!</v>
      </c>
      <c r="Q53" s="1044" t="e">
        <f>'EB-1'!Q53/Heizwerte!#REF!*Heizwerte!#REF!*1000</f>
        <v>#REF!</v>
      </c>
      <c r="R53" s="1047" t="e">
        <f>'EB-1'!R53/Heizwerte!#REF!*Heizwerte!#REF!*1000</f>
        <v>#REF!</v>
      </c>
      <c r="S53" s="1044" t="e">
        <f>'EB-1'!S53/Heizwerte!#REF!*Heizwerte!#REF!*1000</f>
        <v>#REF!</v>
      </c>
      <c r="T53" s="1047" t="e">
        <f>'EB-1'!T53/Heizwerte!#REF!*Heizwerte!#REF!*1000</f>
        <v>#REF!</v>
      </c>
      <c r="U53" s="1044" t="e">
        <f>'EB-1'!U53/Heizwerte!#REF!*Heizwerte!#REF!*1000</f>
        <v>#REF!</v>
      </c>
      <c r="V53" s="1045" t="e">
        <f>'EB-1'!V53/Heizwerte!#REF!*Heizwerte!#REF!*1000</f>
        <v>#REF!</v>
      </c>
      <c r="W53" s="1049" t="e">
        <f>'EB-1'!W53/Heizwerte!#REF!*Heizwerte!#REF!*1000</f>
        <v>#REF!</v>
      </c>
      <c r="X53" s="1045" t="e">
        <f>'EB-1'!X53/Heizwerte!#REF!*Heizwerte!#REF!*1000</f>
        <v>#REF!</v>
      </c>
      <c r="Y53" s="1049">
        <f>'EB-1'!Y53*'EB-3'!$D$75</f>
        <v>0</v>
      </c>
      <c r="Z53" s="1029" t="e">
        <f>'EB-1'!Z53/Heizwerte!#REF!*Heizwerte!#REF!*1000</f>
        <v>#REF!</v>
      </c>
      <c r="AA53" s="1044" t="e">
        <f>'EB-1'!AA53/Heizwerte!#REF!*Heizwerte!#REF!*1000</f>
        <v>#REF!</v>
      </c>
      <c r="AB53" s="1044">
        <f>'EB-1'!AB53*'EB-3'!$D$75</f>
        <v>171.89114157399999</v>
      </c>
      <c r="AC53" s="1064">
        <f>'EB-1'!AC53*'EB-3'!$D$75</f>
        <v>2.8248695359097993</v>
      </c>
      <c r="AD53" s="1049" t="e">
        <f>'EB-1'!AD53/Heizwerte!#REF!*Heizwerte!#REF!*1000</f>
        <v>#REF!</v>
      </c>
      <c r="AE53" s="1044">
        <f>'EB-1'!AE53*'EB-3'!$D$75</f>
        <v>3394.3467186128164</v>
      </c>
      <c r="AF53" s="1029">
        <f>'EB-1'!AF53*'EB-3'!$D$75</f>
        <v>437.1133453760001</v>
      </c>
      <c r="AG53" s="1044">
        <f>'EB-1'!AG53*'EB-3'!$D$75</f>
        <v>656.51838794759999</v>
      </c>
      <c r="AH53" s="912" t="e">
        <f t="shared" si="1"/>
        <v>#REF!</v>
      </c>
      <c r="AI53" s="145">
        <f t="shared" si="4"/>
        <v>50</v>
      </c>
      <c r="AJ53" s="113"/>
      <c r="AK53" s="113"/>
      <c r="AL53" s="119"/>
      <c r="AM53" s="149" t="e">
        <f>SUM(F53:AG53)-AH53</f>
        <v>#REF!</v>
      </c>
      <c r="AN53" s="148"/>
    </row>
    <row r="54" spans="1:40" ht="11.25" customHeight="1">
      <c r="A54" s="1434"/>
      <c r="B54" s="150"/>
      <c r="C54" s="1457" t="s">
        <v>40</v>
      </c>
      <c r="D54" s="1457"/>
      <c r="E54" s="153">
        <f t="shared" si="5"/>
        <v>51</v>
      </c>
      <c r="F54" s="1050" t="e">
        <f>'EB-1'!F54/Heizwerte!#REF!*Heizwerte!#REF!*1000</f>
        <v>#REF!</v>
      </c>
      <c r="G54" s="1087" t="e">
        <f>'EB-1'!G54/Heizwerte!#REF!*Heizwerte!#REF!*1000</f>
        <v>#REF!</v>
      </c>
      <c r="H54" s="1032" t="e">
        <v>#REF!</v>
      </c>
      <c r="I54" s="1034" t="e">
        <f>'EB-1'!I54/Heizwerte!#REF!*Heizwerte!#REF!*1000</f>
        <v>#REF!</v>
      </c>
      <c r="J54" s="1027" t="e">
        <v>#REF!</v>
      </c>
      <c r="K54" s="1032" t="e">
        <f>'EB-1'!K54*Heizwerte!#REF!/Heizwerte!#REF!*1000</f>
        <v>#REF!</v>
      </c>
      <c r="L54" s="1033" t="e">
        <f>'EB-1'!L54/Heizwerte!#REF!*Heizwerte!#REF!*1000</f>
        <v>#REF!</v>
      </c>
      <c r="M54" s="1034" t="e">
        <f>'EB-1'!M54/Heizwerte!#REF!*Heizwerte!#REF!*1000</f>
        <v>#REF!</v>
      </c>
      <c r="N54" s="1034" t="e">
        <f>'EB-1'!N54/Heizwerte!#REF!*Heizwerte!#REF!*1000</f>
        <v>#REF!</v>
      </c>
      <c r="O54" s="1027" t="e">
        <f>'EB-1'!O54/Heizwerte!#REF!*Heizwerte!#REF!*1000</f>
        <v>#REF!</v>
      </c>
      <c r="P54" s="1034" t="e">
        <f>'EB-1'!P54/Heizwerte!#REF!*Heizwerte!#REF!*1000</f>
        <v>#REF!</v>
      </c>
      <c r="Q54" s="1034" t="e">
        <f>'EB-1'!Q54/Heizwerte!#REF!*Heizwerte!#REF!*1000</f>
        <v>#REF!</v>
      </c>
      <c r="R54" s="1034" t="e">
        <f>'EB-1'!R54/Heizwerte!#REF!*Heizwerte!#REF!*1000</f>
        <v>#REF!</v>
      </c>
      <c r="S54" s="1034" t="e">
        <f>'EB-1'!S54/Heizwerte!#REF!*Heizwerte!#REF!*1000</f>
        <v>#REF!</v>
      </c>
      <c r="T54" s="1034" t="e">
        <f>'EB-1'!T54/Heizwerte!#REF!*Heizwerte!#REF!*1000</f>
        <v>#REF!</v>
      </c>
      <c r="U54" s="1027" t="e">
        <f>'EB-1'!U54/Heizwerte!#REF!*Heizwerte!#REF!*1000</f>
        <v>#REF!</v>
      </c>
      <c r="V54" s="1032" t="e">
        <f>'EB-1'!V54/Heizwerte!#REF!*Heizwerte!#REF!*1000</f>
        <v>#REF!</v>
      </c>
      <c r="W54" s="1034" t="e">
        <f>'EB-1'!W54/Heizwerte!#REF!*Heizwerte!#REF!*1000</f>
        <v>#REF!</v>
      </c>
      <c r="X54" s="1032" t="e">
        <f>'EB-1'!X54/Heizwerte!#REF!*Heizwerte!#REF!*1000</f>
        <v>#REF!</v>
      </c>
      <c r="Y54" s="1034">
        <f>'EB-1'!Y54*'EB-3'!$D$75</f>
        <v>0</v>
      </c>
      <c r="Z54" s="1034" t="e">
        <f>'EB-1'!Z54/Heizwerte!#REF!*Heizwerte!#REF!*1000</f>
        <v>#REF!</v>
      </c>
      <c r="AA54" s="1034" t="e">
        <f>'EB-1'!AA54/Heizwerte!#REF!*Heizwerte!#REF!*1000</f>
        <v>#REF!</v>
      </c>
      <c r="AB54" s="1034">
        <f>'EB-1'!AB54*'EB-3'!$D$75</f>
        <v>0</v>
      </c>
      <c r="AC54" s="1039">
        <f>'EB-1'!AC54*'EB-3'!$D$75</f>
        <v>4.459842250854213</v>
      </c>
      <c r="AD54" s="1034" t="e">
        <f>'EB-1'!AD54/Heizwerte!#REF!*Heizwerte!#REF!*1000</f>
        <v>#REF!</v>
      </c>
      <c r="AE54" s="1028">
        <f>'EB-1'!AE54*'EB-3'!$D$75</f>
        <v>242.70325253119998</v>
      </c>
      <c r="AF54" s="1034">
        <f>'EB-1'!AF54*'EB-3'!$D$75</f>
        <v>0</v>
      </c>
      <c r="AG54" s="1034">
        <f>'EB-1'!AG54*'EB-3'!$D$75</f>
        <v>0</v>
      </c>
      <c r="AH54" s="911" t="e">
        <f t="shared" si="1"/>
        <v>#REF!</v>
      </c>
      <c r="AI54" s="154">
        <f t="shared" si="4"/>
        <v>51</v>
      </c>
      <c r="AL54" s="119"/>
      <c r="AM54" s="151"/>
      <c r="AN54" s="148"/>
    </row>
    <row r="55" spans="1:40" ht="11.25" customHeight="1">
      <c r="A55" s="1434"/>
      <c r="B55" s="150"/>
      <c r="C55" s="1428" t="s">
        <v>39</v>
      </c>
      <c r="D55" s="1428"/>
      <c r="E55" s="153">
        <f t="shared" si="5"/>
        <v>52</v>
      </c>
      <c r="F55" s="1033" t="e">
        <f>'EB-1'!F55/Heizwerte!#REF!*Heizwerte!#REF!*1000</f>
        <v>#REF!</v>
      </c>
      <c r="G55" s="1087" t="e">
        <f>'EB-1'!G55/Heizwerte!#REF!*Heizwerte!#REF!*1000</f>
        <v>#REF!</v>
      </c>
      <c r="H55" s="1032" t="e">
        <v>#REF!</v>
      </c>
      <c r="I55" s="1034" t="e">
        <f>'EB-1'!I55/Heizwerte!#REF!*Heizwerte!#REF!*1000</f>
        <v>#REF!</v>
      </c>
      <c r="J55" s="1034" t="e">
        <v>#REF!</v>
      </c>
      <c r="K55" s="1032" t="e">
        <f>'EB-1'!K55*Heizwerte!#REF!/Heizwerte!#REF!*1000</f>
        <v>#REF!</v>
      </c>
      <c r="L55" s="1033" t="e">
        <f>'EB-1'!L55/Heizwerte!#REF!*Heizwerte!#REF!*1000</f>
        <v>#REF!</v>
      </c>
      <c r="M55" s="1034" t="e">
        <f>'EB-1'!M55/Heizwerte!#REF!*Heizwerte!#REF!*1000</f>
        <v>#REF!</v>
      </c>
      <c r="N55" s="1027" t="e">
        <f>'EB-1'!N55/Heizwerte!#REF!*Heizwerte!#REF!*1000</f>
        <v>#REF!</v>
      </c>
      <c r="O55" s="1027" t="e">
        <f>'EB-1'!O55/Heizwerte!#REF!*Heizwerte!#REF!*1000</f>
        <v>#REF!</v>
      </c>
      <c r="P55" s="1034" t="e">
        <f>'EB-1'!P55/Heizwerte!#REF!*Heizwerte!#REF!*1000</f>
        <v>#REF!</v>
      </c>
      <c r="Q55" s="1034" t="e">
        <f>'EB-1'!Q55/Heizwerte!#REF!*Heizwerte!#REF!*1000</f>
        <v>#REF!</v>
      </c>
      <c r="R55" s="1034" t="e">
        <f>'EB-1'!R55/Heizwerte!#REF!*Heizwerte!#REF!*1000</f>
        <v>#REF!</v>
      </c>
      <c r="S55" s="1034" t="e">
        <f>'EB-1'!S55/Heizwerte!#REF!*Heizwerte!#REF!*1000</f>
        <v>#REF!</v>
      </c>
      <c r="T55" s="1034" t="e">
        <f>'EB-1'!T55/Heizwerte!#REF!*Heizwerte!#REF!*1000</f>
        <v>#REF!</v>
      </c>
      <c r="U55" s="1027" t="e">
        <f>'EB-1'!U55/Heizwerte!#REF!*Heizwerte!#REF!*1000</f>
        <v>#REF!</v>
      </c>
      <c r="V55" s="1032" t="e">
        <f>'EB-1'!V55/Heizwerte!#REF!*Heizwerte!#REF!*1000</f>
        <v>#REF!</v>
      </c>
      <c r="W55" s="1034" t="e">
        <f>'EB-1'!W55/Heizwerte!#REF!*Heizwerte!#REF!*1000</f>
        <v>#REF!</v>
      </c>
      <c r="X55" s="1039" t="e">
        <f>'EB-1'!X55/Heizwerte!#REF!*Heizwerte!#REF!*1000</f>
        <v>#REF!</v>
      </c>
      <c r="Y55" s="1034">
        <f>'EB-1'!Y55*'EB-3'!$D$75</f>
        <v>0</v>
      </c>
      <c r="Z55" s="1034" t="e">
        <f>'EB-1'!Z55/Heizwerte!#REF!*Heizwerte!#REF!*1000</f>
        <v>#REF!</v>
      </c>
      <c r="AA55" s="1034" t="e">
        <f>'EB-1'!AA55/Heizwerte!#REF!*Heizwerte!#REF!*1000</f>
        <v>#REF!</v>
      </c>
      <c r="AB55" s="1034">
        <f>'EB-1'!AB55*'EB-3'!$D$75</f>
        <v>0</v>
      </c>
      <c r="AC55" s="1039">
        <f>'EB-1'!AC55*'EB-3'!$D$75</f>
        <v>597.89888822709315</v>
      </c>
      <c r="AD55" s="1034" t="e">
        <f>'EB-1'!AD55/Heizwerte!#REF!*Heizwerte!#REF!*1000</f>
        <v>#REF!</v>
      </c>
      <c r="AE55" s="1028">
        <f>'EB-1'!AE55*'EB-3'!$D$75</f>
        <v>46.755052399999997</v>
      </c>
      <c r="AF55" s="1034">
        <f>'EB-1'!AF55*'EB-3'!$D$75</f>
        <v>0</v>
      </c>
      <c r="AG55" s="1034">
        <f>'EB-1'!AG55*'EB-3'!$D$75</f>
        <v>0.17555492</v>
      </c>
      <c r="AH55" s="911" t="e">
        <f t="shared" si="1"/>
        <v>#REF!</v>
      </c>
      <c r="AI55" s="154">
        <f t="shared" si="4"/>
        <v>52</v>
      </c>
      <c r="AL55" s="119"/>
      <c r="AM55" s="151"/>
      <c r="AN55" s="148"/>
    </row>
    <row r="56" spans="1:40" ht="11.25" customHeight="1">
      <c r="A56" s="1434"/>
      <c r="B56" s="150"/>
      <c r="C56" s="1428" t="s">
        <v>38</v>
      </c>
      <c r="D56" s="1428"/>
      <c r="E56" s="153">
        <f t="shared" si="5"/>
        <v>53</v>
      </c>
      <c r="F56" s="1033" t="e">
        <f>'EB-1'!F56/Heizwerte!#REF!*Heizwerte!#REF!*1000</f>
        <v>#REF!</v>
      </c>
      <c r="G56" s="1087" t="e">
        <f>'EB-1'!G56/Heizwerte!#REF!*Heizwerte!#REF!*1000</f>
        <v>#REF!</v>
      </c>
      <c r="H56" s="1032" t="e">
        <v>#REF!</v>
      </c>
      <c r="I56" s="1034" t="e">
        <f>'EB-1'!I56/Heizwerte!#REF!*Heizwerte!#REF!*1000</f>
        <v>#REF!</v>
      </c>
      <c r="J56" s="1034" t="e">
        <v>#REF!</v>
      </c>
      <c r="K56" s="1032" t="e">
        <f>'EB-1'!K56*Heizwerte!#REF!/Heizwerte!#REF!*1000</f>
        <v>#REF!</v>
      </c>
      <c r="L56" s="1033" t="e">
        <f>'EB-1'!L56/Heizwerte!#REF!*Heizwerte!#REF!*1000</f>
        <v>#REF!</v>
      </c>
      <c r="M56" s="1034" t="e">
        <f>'EB-1'!M56/Heizwerte!#REF!*Heizwerte!#REF!*1000</f>
        <v>#REF!</v>
      </c>
      <c r="N56" s="1027" t="e">
        <f>'EB-1'!N56/Heizwerte!#REF!*Heizwerte!#REF!*1000</f>
        <v>#REF!</v>
      </c>
      <c r="O56" s="1034" t="e">
        <f>'EB-1'!O56/Heizwerte!#REF!*Heizwerte!#REF!*1000</f>
        <v>#REF!</v>
      </c>
      <c r="P56" s="1027" t="e">
        <f>'EB-1'!P56/Heizwerte!#REF!*Heizwerte!#REF!*1000</f>
        <v>#REF!</v>
      </c>
      <c r="Q56" s="1034" t="e">
        <f>'EB-1'!Q56/Heizwerte!#REF!*Heizwerte!#REF!*1000</f>
        <v>#REF!</v>
      </c>
      <c r="R56" s="1034" t="e">
        <f>'EB-1'!R56/Heizwerte!#REF!*Heizwerte!#REF!*1000</f>
        <v>#REF!</v>
      </c>
      <c r="S56" s="1034" t="e">
        <f>'EB-1'!S56/Heizwerte!#REF!*Heizwerte!#REF!*1000</f>
        <v>#REF!</v>
      </c>
      <c r="T56" s="1034" t="e">
        <f>'EB-1'!T56/Heizwerte!#REF!*Heizwerte!#REF!*1000</f>
        <v>#REF!</v>
      </c>
      <c r="U56" s="1034" t="e">
        <f>'EB-1'!U56/Heizwerte!#REF!*Heizwerte!#REF!*1000</f>
        <v>#REF!</v>
      </c>
      <c r="V56" s="1032" t="e">
        <f>'EB-1'!V56/Heizwerte!#REF!*Heizwerte!#REF!*1000</f>
        <v>#REF!</v>
      </c>
      <c r="W56" s="1034" t="e">
        <f>'EB-1'!W56/Heizwerte!#REF!*Heizwerte!#REF!*1000</f>
        <v>#REF!</v>
      </c>
      <c r="X56" s="1032" t="e">
        <f>'EB-1'!X56/Heizwerte!#REF!*Heizwerte!#REF!*1000</f>
        <v>#REF!</v>
      </c>
      <c r="Y56" s="1034">
        <f>'EB-1'!Y56*'EB-3'!$D$75</f>
        <v>0</v>
      </c>
      <c r="Z56" s="1034" t="e">
        <f>'EB-1'!Z56/Heizwerte!#REF!*Heizwerte!#REF!*1000</f>
        <v>#REF!</v>
      </c>
      <c r="AA56" s="1034" t="e">
        <f>'EB-1'!AA56/Heizwerte!#REF!*Heizwerte!#REF!*1000</f>
        <v>#REF!</v>
      </c>
      <c r="AB56" s="1034">
        <f>'EB-1'!AB56*'EB-3'!$D$75</f>
        <v>0</v>
      </c>
      <c r="AC56" s="1032">
        <f>'EB-1'!AC56*'EB-3'!$D$75</f>
        <v>0</v>
      </c>
      <c r="AD56" s="1034" t="e">
        <f>'EB-1'!AD56/Heizwerte!#REF!*Heizwerte!#REF!*1000</f>
        <v>#REF!</v>
      </c>
      <c r="AE56" s="1034">
        <f>'EB-1'!AE56*'EB-3'!$D$75</f>
        <v>0</v>
      </c>
      <c r="AF56" s="1034">
        <f>'EB-1'!AF56*'EB-3'!$D$75</f>
        <v>0</v>
      </c>
      <c r="AG56" s="1034">
        <f>'EB-1'!AG56*'EB-3'!$D$75</f>
        <v>0</v>
      </c>
      <c r="AH56" s="911" t="e">
        <f t="shared" si="1"/>
        <v>#REF!</v>
      </c>
      <c r="AI56" s="154">
        <f t="shared" si="4"/>
        <v>53</v>
      </c>
      <c r="AL56" s="119"/>
      <c r="AM56" s="151"/>
      <c r="AN56" s="148"/>
    </row>
    <row r="57" spans="1:40" ht="11.25" customHeight="1">
      <c r="A57" s="1434"/>
      <c r="B57" s="150"/>
      <c r="C57" s="1428" t="s">
        <v>37</v>
      </c>
      <c r="D57" s="1428"/>
      <c r="E57" s="153">
        <f t="shared" si="5"/>
        <v>54</v>
      </c>
      <c r="F57" s="1033" t="e">
        <f>'EB-1'!F57/Heizwerte!#REF!*Heizwerte!#REF!*1000</f>
        <v>#REF!</v>
      </c>
      <c r="G57" s="1087" t="e">
        <f>'EB-1'!G57/Heizwerte!#REF!*Heizwerte!#REF!*1000</f>
        <v>#REF!</v>
      </c>
      <c r="H57" s="1032" t="e">
        <v>#REF!</v>
      </c>
      <c r="I57" s="1034" t="e">
        <f>'EB-1'!I57/Heizwerte!#REF!*Heizwerte!#REF!*1000</f>
        <v>#REF!</v>
      </c>
      <c r="J57" s="1034" t="e">
        <v>#REF!</v>
      </c>
      <c r="K57" s="1032" t="e">
        <f>'EB-1'!K57*Heizwerte!#REF!/Heizwerte!#REF!*1000</f>
        <v>#REF!</v>
      </c>
      <c r="L57" s="1033" t="e">
        <f>'EB-1'!L57/Heizwerte!#REF!*Heizwerte!#REF!*1000</f>
        <v>#REF!</v>
      </c>
      <c r="M57" s="1034" t="e">
        <f>'EB-1'!M57/Heizwerte!#REF!*Heizwerte!#REF!*1000</f>
        <v>#REF!</v>
      </c>
      <c r="N57" s="1034" t="e">
        <f>'EB-1'!N57/Heizwerte!#REF!*Heizwerte!#REF!*1000</f>
        <v>#REF!</v>
      </c>
      <c r="O57" s="1027" t="e">
        <f>'EB-1'!O57/Heizwerte!#REF!*Heizwerte!#REF!*1000</f>
        <v>#REF!</v>
      </c>
      <c r="P57" s="1034" t="e">
        <f>'EB-1'!P57/Heizwerte!#REF!*Heizwerte!#REF!*1000</f>
        <v>#REF!</v>
      </c>
      <c r="Q57" s="1028" t="e">
        <f>'EB-1'!Q57/Heizwerte!#REF!*Heizwerte!#REF!*1000</f>
        <v>#REF!</v>
      </c>
      <c r="R57" s="1034" t="e">
        <f>'EB-1'!R57/Heizwerte!#REF!*Heizwerte!#REF!*1000</f>
        <v>#REF!</v>
      </c>
      <c r="S57" s="1034" t="e">
        <f>'EB-1'!S57/Heizwerte!#REF!*Heizwerte!#REF!*1000</f>
        <v>#REF!</v>
      </c>
      <c r="T57" s="1034" t="e">
        <f>'EB-1'!T57/Heizwerte!#REF!*Heizwerte!#REF!*1000</f>
        <v>#REF!</v>
      </c>
      <c r="U57" s="1034" t="e">
        <f>'EB-1'!U57/Heizwerte!#REF!*Heizwerte!#REF!*1000</f>
        <v>#REF!</v>
      </c>
      <c r="V57" s="1032" t="e">
        <f>'EB-1'!V57/Heizwerte!#REF!*Heizwerte!#REF!*1000</f>
        <v>#REF!</v>
      </c>
      <c r="W57" s="1034" t="e">
        <f>'EB-1'!W57/Heizwerte!#REF!*Heizwerte!#REF!*1000</f>
        <v>#REF!</v>
      </c>
      <c r="X57" s="1032" t="e">
        <f>'EB-1'!X57/Heizwerte!#REF!*Heizwerte!#REF!*1000</f>
        <v>#REF!</v>
      </c>
      <c r="Y57" s="1034">
        <f>'EB-1'!Y57*'EB-3'!$D$75</f>
        <v>0</v>
      </c>
      <c r="Z57" s="1034" t="e">
        <f>'EB-1'!Z57/Heizwerte!#REF!*Heizwerte!#REF!*1000</f>
        <v>#REF!</v>
      </c>
      <c r="AA57" s="1034" t="e">
        <f>'EB-1'!AA57/Heizwerte!#REF!*Heizwerte!#REF!*1000</f>
        <v>#REF!</v>
      </c>
      <c r="AB57" s="1034">
        <f>'EB-1'!AB57*'EB-3'!$D$75</f>
        <v>0</v>
      </c>
      <c r="AC57" s="1088">
        <f>'EB-1'!AC57*'EB-3'!$D$75</f>
        <v>0.2389201205814761</v>
      </c>
      <c r="AD57" s="1034" t="e">
        <f>'EB-1'!AD57/Heizwerte!#REF!*Heizwerte!#REF!*1000</f>
        <v>#REF!</v>
      </c>
      <c r="AE57" s="1034">
        <f>'EB-1'!AE57*'EB-3'!$D$75</f>
        <v>0</v>
      </c>
      <c r="AF57" s="1034">
        <f>'EB-1'!AF57*'EB-3'!$D$75</f>
        <v>0</v>
      </c>
      <c r="AG57" s="1034">
        <f>'EB-1'!AG57*'EB-3'!$D$75</f>
        <v>0</v>
      </c>
      <c r="AH57" s="911" t="e">
        <f t="shared" si="1"/>
        <v>#REF!</v>
      </c>
      <c r="AI57" s="152">
        <f t="shared" si="4"/>
        <v>54</v>
      </c>
      <c r="AL57" s="119"/>
      <c r="AM57" s="151"/>
      <c r="AN57" s="148"/>
    </row>
    <row r="58" spans="1:40" ht="11.25" customHeight="1">
      <c r="A58" s="1434"/>
      <c r="B58" s="150"/>
      <c r="C58" s="1432" t="s">
        <v>201</v>
      </c>
      <c r="D58" s="1432"/>
      <c r="E58" s="146">
        <f t="shared" si="5"/>
        <v>55</v>
      </c>
      <c r="F58" s="1062" t="e">
        <f>'EB-1'!F58/Heizwerte!#REF!*Heizwerte!#REF!*1000</f>
        <v>#REF!</v>
      </c>
      <c r="G58" s="1089" t="e">
        <f>'EB-1'!G58/Heizwerte!#REF!*Heizwerte!#REF!*1000</f>
        <v>#REF!</v>
      </c>
      <c r="H58" s="1048" t="e">
        <v>#REF!</v>
      </c>
      <c r="I58" s="1049" t="e">
        <f>'EB-1'!I58/Heizwerte!#REF!*Heizwerte!#REF!*1000</f>
        <v>#REF!</v>
      </c>
      <c r="J58" s="1029" t="e">
        <v>#REF!</v>
      </c>
      <c r="K58" s="1048" t="e">
        <f>'EB-1'!K58*Heizwerte!#REF!/Heizwerte!#REF!*1000</f>
        <v>#REF!</v>
      </c>
      <c r="L58" s="1086" t="e">
        <f>'EB-1'!L58/Heizwerte!#REF!*Heizwerte!#REF!*1000</f>
        <v>#REF!</v>
      </c>
      <c r="M58" s="1049" t="e">
        <f>'EB-1'!M58/Heizwerte!#REF!*Heizwerte!#REF!*1000</f>
        <v>#REF!</v>
      </c>
      <c r="N58" s="1029" t="e">
        <f>'EB-1'!N58/Heizwerte!#REF!*Heizwerte!#REF!*1000</f>
        <v>#REF!</v>
      </c>
      <c r="O58" s="1073" t="e">
        <f>'EB-1'!O58/Heizwerte!#REF!*Heizwerte!#REF!*1000</f>
        <v>#REF!</v>
      </c>
      <c r="P58" s="1029" t="e">
        <f>'EB-1'!P58/Heizwerte!#REF!*Heizwerte!#REF!*1000</f>
        <v>#REF!</v>
      </c>
      <c r="Q58" s="1044" t="e">
        <f>'EB-1'!Q58/Heizwerte!#REF!*Heizwerte!#REF!*1000</f>
        <v>#REF!</v>
      </c>
      <c r="R58" s="1049" t="e">
        <f>'EB-1'!R58/Heizwerte!#REF!*Heizwerte!#REF!*1000</f>
        <v>#REF!</v>
      </c>
      <c r="S58" s="1049" t="e">
        <f>'EB-1'!S58/Heizwerte!#REF!*Heizwerte!#REF!*1000</f>
        <v>#REF!</v>
      </c>
      <c r="T58" s="1049" t="e">
        <f>'EB-1'!T58/Heizwerte!#REF!*Heizwerte!#REF!*1000</f>
        <v>#REF!</v>
      </c>
      <c r="U58" s="1029" t="e">
        <f>'EB-1'!U58/Heizwerte!#REF!*Heizwerte!#REF!*1000</f>
        <v>#REF!</v>
      </c>
      <c r="V58" s="1048" t="e">
        <f>'EB-1'!V58/Heizwerte!#REF!*Heizwerte!#REF!*1000</f>
        <v>#REF!</v>
      </c>
      <c r="W58" s="1049" t="e">
        <f>'EB-1'!W58/Heizwerte!#REF!*Heizwerte!#REF!*1000</f>
        <v>#REF!</v>
      </c>
      <c r="X58" s="1045" t="e">
        <f>'EB-1'!X58/Heizwerte!#REF!*Heizwerte!#REF!*1000</f>
        <v>#REF!</v>
      </c>
      <c r="Y58" s="1049">
        <f>'EB-1'!Y58*'EB-3'!$D$75</f>
        <v>0</v>
      </c>
      <c r="Z58" s="1049" t="e">
        <f>'EB-1'!Z58/Heizwerte!#REF!*Heizwerte!#REF!*1000</f>
        <v>#REF!</v>
      </c>
      <c r="AA58" s="1049" t="e">
        <f>'EB-1'!AA58/Heizwerte!#REF!*Heizwerte!#REF!*1000</f>
        <v>#REF!</v>
      </c>
      <c r="AB58" s="1049">
        <f>'EB-1'!AB58*'EB-3'!$D$75</f>
        <v>0</v>
      </c>
      <c r="AC58" s="1045">
        <f>'EB-1'!AC58*'EB-3'!$D$75</f>
        <v>602.59765059852884</v>
      </c>
      <c r="AD58" s="1049" t="e">
        <f>'EB-1'!AD58/Heizwerte!#REF!*Heizwerte!#REF!*1000</f>
        <v>#REF!</v>
      </c>
      <c r="AE58" s="1044">
        <f>'EB-1'!AE58*'EB-3'!$D$75</f>
        <v>289.45830493119996</v>
      </c>
      <c r="AF58" s="1049">
        <f>'EB-1'!AF58*'EB-3'!$D$75</f>
        <v>0</v>
      </c>
      <c r="AG58" s="1049">
        <f>'EB-1'!AG58*'EB-3'!$D$75</f>
        <v>0.17555492</v>
      </c>
      <c r="AH58" s="912" t="e">
        <f t="shared" si="1"/>
        <v>#REF!</v>
      </c>
      <c r="AI58" s="145">
        <f t="shared" si="4"/>
        <v>55</v>
      </c>
      <c r="AJ58" s="113"/>
      <c r="AK58" s="113"/>
      <c r="AL58" s="119"/>
      <c r="AM58" s="149" t="e">
        <f>SUM(F58:AG58)-AH58</f>
        <v>#REF!</v>
      </c>
      <c r="AN58" s="148"/>
    </row>
    <row r="59" spans="1:40" ht="11.25" customHeight="1">
      <c r="A59" s="1435"/>
      <c r="B59" s="147"/>
      <c r="C59" s="1458" t="s">
        <v>475</v>
      </c>
      <c r="D59" s="1458"/>
      <c r="E59" s="146">
        <f t="shared" si="5"/>
        <v>56</v>
      </c>
      <c r="F59" s="1062" t="e">
        <f>'EB-1'!F59/Heizwerte!#REF!*Heizwerte!#REF!*1000</f>
        <v>#REF!</v>
      </c>
      <c r="G59" s="1044" t="e">
        <f>'EB-1'!G59/Heizwerte!#REF!*Heizwerte!#REF!*1000</f>
        <v>#REF!</v>
      </c>
      <c r="H59" s="1064" t="e">
        <v>#REF!</v>
      </c>
      <c r="I59" s="1046" t="e">
        <f>'EB-1'!I59/Heizwerte!#REF!*Heizwerte!#REF!*1000</f>
        <v>#REF!</v>
      </c>
      <c r="J59" s="1029" t="e">
        <v>#REF!</v>
      </c>
      <c r="K59" s="1045" t="e">
        <f>'EB-1'!K59*Heizwerte!#REF!/Heizwerte!#REF!*1000</f>
        <v>#REF!</v>
      </c>
      <c r="L59" s="1086" t="e">
        <f>'EB-1'!L59/Heizwerte!#REF!*Heizwerte!#REF!*1000</f>
        <v>#REF!</v>
      </c>
      <c r="M59" s="1049" t="e">
        <f>'EB-1'!M59/Heizwerte!#REF!*Heizwerte!#REF!*1000</f>
        <v>#REF!</v>
      </c>
      <c r="N59" s="1029" t="e">
        <f>'EB-1'!N59/Heizwerte!#REF!*Heizwerte!#REF!*1000</f>
        <v>#REF!</v>
      </c>
      <c r="O59" s="1044" t="e">
        <f>'EB-1'!O59/Heizwerte!#REF!*Heizwerte!#REF!*1000</f>
        <v>#REF!</v>
      </c>
      <c r="P59" s="1044" t="e">
        <f>'EB-1'!P59/Heizwerte!#REF!*Heizwerte!#REF!*1000</f>
        <v>#REF!</v>
      </c>
      <c r="Q59" s="1044" t="e">
        <f>'EB-1'!Q59/Heizwerte!#REF!*Heizwerte!#REF!*1000</f>
        <v>#REF!</v>
      </c>
      <c r="R59" s="1078" t="e">
        <f>'EB-1'!R59/Heizwerte!#REF!*Heizwerte!#REF!*1000</f>
        <v>#REF!</v>
      </c>
      <c r="S59" s="1049" t="e">
        <f>'EB-1'!S59/Heizwerte!#REF!*Heizwerte!#REF!*1000</f>
        <v>#REF!</v>
      </c>
      <c r="T59" s="1047" t="e">
        <f>'EB-1'!T59/Heizwerte!#REF!*Heizwerte!#REF!*1000</f>
        <v>#REF!</v>
      </c>
      <c r="U59" s="1044" t="e">
        <f>'EB-1'!U59/Heizwerte!#REF!*Heizwerte!#REF!*1000</f>
        <v>#REF!</v>
      </c>
      <c r="V59" s="1048" t="e">
        <f>'EB-1'!V59/Heizwerte!#REF!*Heizwerte!#REF!*1000</f>
        <v>#REF!</v>
      </c>
      <c r="W59" s="1049" t="e">
        <f>'EB-1'!W59/Heizwerte!#REF!*Heizwerte!#REF!*1000</f>
        <v>#REF!</v>
      </c>
      <c r="X59" s="1045" t="e">
        <f>'EB-1'!X59/Heizwerte!#REF!*Heizwerte!#REF!*1000</f>
        <v>#REF!</v>
      </c>
      <c r="Y59" s="1049">
        <f>'EB-1'!Y59*'EB-3'!$D$75</f>
        <v>0</v>
      </c>
      <c r="Z59" s="1044" t="e">
        <f>'EB-1'!Z59/Heizwerte!#REF!*Heizwerte!#REF!*1000</f>
        <v>#REF!</v>
      </c>
      <c r="AA59" s="1029" t="e">
        <f>'EB-1'!AA59/Heizwerte!#REF!*Heizwerte!#REF!*1000</f>
        <v>#REF!</v>
      </c>
      <c r="AB59" s="1049">
        <f>'EB-1'!AB59*'EB-3'!$D$75</f>
        <v>0</v>
      </c>
      <c r="AC59" s="1064">
        <f>'EB-1'!AC59*'EB-3'!$D$75</f>
        <v>886.92003673131319</v>
      </c>
      <c r="AD59" s="1049" t="e">
        <f>'EB-1'!AD59/Heizwerte!#REF!*Heizwerte!#REF!*1000</f>
        <v>#REF!</v>
      </c>
      <c r="AE59" s="1044">
        <f>'EB-1'!AE59*'EB-3'!$D$75</f>
        <v>4474.3224522782784</v>
      </c>
      <c r="AF59" s="1029">
        <f>'EB-1'!AF59*'EB-3'!$D$75</f>
        <v>1221.1514453587804</v>
      </c>
      <c r="AG59" s="1049">
        <f>'EB-1'!AG59*'EB-3'!$D$75</f>
        <v>0</v>
      </c>
      <c r="AH59" s="915" t="e">
        <f t="shared" si="1"/>
        <v>#REF!</v>
      </c>
      <c r="AI59" s="145">
        <f t="shared" si="4"/>
        <v>56</v>
      </c>
      <c r="AJ59" s="113"/>
      <c r="AK59" s="113"/>
      <c r="AL59" s="119"/>
      <c r="AM59" s="144"/>
      <c r="AN59" s="143"/>
    </row>
    <row r="60" spans="1:40" ht="11.25" customHeight="1">
      <c r="A60" s="99" t="s">
        <v>160</v>
      </c>
      <c r="B60" s="200"/>
      <c r="C60" s="200"/>
      <c r="D60" s="197"/>
      <c r="E60" s="199"/>
      <c r="F60" s="185"/>
      <c r="H60" s="185"/>
      <c r="I60" s="185"/>
      <c r="J60" s="185"/>
      <c r="K60" s="185"/>
      <c r="L60" s="185"/>
      <c r="M60" s="185"/>
      <c r="N60" s="185"/>
      <c r="S60" s="185"/>
      <c r="T60" s="185"/>
      <c r="U60" s="185"/>
      <c r="V60" s="185"/>
      <c r="W60" s="185"/>
      <c r="X60" s="185"/>
      <c r="Y60" s="185"/>
      <c r="Z60" s="185"/>
      <c r="AA60" s="185"/>
      <c r="AB60" s="185"/>
      <c r="AC60" s="185"/>
      <c r="AD60" s="198"/>
      <c r="AE60" s="185"/>
      <c r="AF60" s="185"/>
      <c r="AG60" s="185"/>
      <c r="AH60" s="185"/>
      <c r="AI60" s="197"/>
      <c r="AL60" s="119"/>
      <c r="AM60" s="196"/>
      <c r="AN60" s="195"/>
    </row>
    <row r="61" spans="1:40" ht="11.25" customHeight="1">
      <c r="A61" s="608" t="s">
        <v>531</v>
      </c>
      <c r="B61" s="606"/>
      <c r="C61" s="606"/>
      <c r="D61" s="606"/>
      <c r="E61" s="606"/>
      <c r="F61" s="606"/>
      <c r="G61" s="606"/>
      <c r="H61" s="606"/>
      <c r="I61" s="606"/>
      <c r="J61" s="606"/>
      <c r="K61" s="606"/>
      <c r="L61" s="606"/>
      <c r="M61" s="606"/>
      <c r="N61" s="606"/>
      <c r="O61" s="606"/>
      <c r="P61" s="606"/>
      <c r="Q61" s="606"/>
      <c r="R61" s="185"/>
      <c r="AL61" s="119"/>
      <c r="AM61" s="196"/>
      <c r="AN61" s="195"/>
    </row>
    <row r="62" spans="1:40" ht="11.25" customHeight="1">
      <c r="A62" s="608" t="s">
        <v>521</v>
      </c>
      <c r="B62" s="606"/>
      <c r="C62" s="606"/>
      <c r="D62" s="606"/>
      <c r="E62" s="606"/>
      <c r="F62" s="606"/>
      <c r="G62" s="606"/>
      <c r="H62" s="606"/>
      <c r="I62" s="606"/>
      <c r="J62" s="606"/>
      <c r="K62" s="606"/>
      <c r="L62" s="606"/>
      <c r="M62" s="606"/>
      <c r="N62" s="606"/>
      <c r="O62" s="606"/>
      <c r="P62" s="606"/>
      <c r="Q62" s="606"/>
      <c r="R62" s="185"/>
      <c r="AL62" s="119"/>
      <c r="AM62" s="196"/>
      <c r="AN62" s="195"/>
    </row>
    <row r="63" spans="1:40" ht="11.25" customHeight="1">
      <c r="A63" s="608" t="s">
        <v>530</v>
      </c>
      <c r="B63" s="606"/>
      <c r="C63" s="606"/>
      <c r="D63" s="606"/>
      <c r="E63" s="606"/>
      <c r="F63" s="606"/>
      <c r="G63" s="606"/>
      <c r="H63" s="606"/>
      <c r="I63" s="606"/>
      <c r="J63" s="606"/>
      <c r="K63" s="606"/>
      <c r="L63" s="606"/>
      <c r="M63" s="606"/>
      <c r="N63" s="606"/>
      <c r="O63" s="606"/>
      <c r="P63" s="606"/>
      <c r="Q63" s="606"/>
      <c r="R63" s="185"/>
      <c r="AL63" s="119"/>
      <c r="AM63" s="196"/>
      <c r="AN63" s="195"/>
    </row>
    <row r="64" spans="1:40" ht="11.25" customHeight="1">
      <c r="A64" s="608" t="s">
        <v>583</v>
      </c>
      <c r="B64" s="606"/>
      <c r="C64" s="606"/>
      <c r="D64" s="606"/>
      <c r="E64" s="606"/>
      <c r="F64" s="606"/>
      <c r="G64" s="606"/>
      <c r="H64" s="606"/>
      <c r="I64" s="606"/>
      <c r="J64" s="606"/>
      <c r="K64" s="606"/>
      <c r="L64" s="606"/>
      <c r="M64" s="606"/>
      <c r="N64" s="606"/>
      <c r="O64" s="606"/>
      <c r="P64" s="606"/>
      <c r="Q64" s="606"/>
      <c r="R64" s="185"/>
      <c r="AL64" s="119"/>
      <c r="AM64" s="196"/>
      <c r="AN64" s="195"/>
    </row>
    <row r="65" spans="1:40" ht="11.25" customHeight="1">
      <c r="A65" s="608" t="s">
        <v>523</v>
      </c>
      <c r="B65" s="606"/>
      <c r="C65" s="606"/>
      <c r="D65" s="606"/>
      <c r="E65" s="606"/>
      <c r="F65" s="606"/>
      <c r="G65" s="606"/>
      <c r="H65" s="606"/>
      <c r="I65" s="606"/>
      <c r="J65" s="606"/>
      <c r="K65" s="606"/>
      <c r="L65" s="606"/>
      <c r="M65" s="606"/>
      <c r="N65" s="606"/>
      <c r="O65" s="606"/>
      <c r="P65" s="606"/>
      <c r="Q65" s="606"/>
      <c r="R65" s="185"/>
      <c r="AL65" s="119"/>
      <c r="AM65" s="196"/>
      <c r="AN65" s="195"/>
    </row>
    <row r="66" spans="1:40" ht="9" customHeight="1">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L66" s="119"/>
      <c r="AM66" s="114"/>
      <c r="AN66" s="119"/>
    </row>
    <row r="67" spans="1:40" ht="9" customHeight="1">
      <c r="A67" s="690"/>
      <c r="B67" s="128"/>
      <c r="C67" s="128"/>
      <c r="D67" s="128" t="s">
        <v>200</v>
      </c>
      <c r="E67" s="128"/>
      <c r="F67" s="127" t="e">
        <f t="shared" ref="F67:AH67" si="6">SUM(F41:F52)-F53</f>
        <v>#VALUE!</v>
      </c>
      <c r="G67" s="127" t="e">
        <f t="shared" si="6"/>
        <v>#REF!</v>
      </c>
      <c r="H67" s="127" t="e">
        <f t="shared" si="6"/>
        <v>#REF!</v>
      </c>
      <c r="I67" s="127" t="e">
        <f t="shared" si="6"/>
        <v>#REF!</v>
      </c>
      <c r="J67" s="127" t="e">
        <f t="shared" si="6"/>
        <v>#REF!</v>
      </c>
      <c r="K67" s="127" t="e">
        <f t="shared" si="6"/>
        <v>#REF!</v>
      </c>
      <c r="L67" s="127" t="e">
        <f t="shared" si="6"/>
        <v>#REF!</v>
      </c>
      <c r="M67" s="127" t="e">
        <f t="shared" si="6"/>
        <v>#REF!</v>
      </c>
      <c r="N67" s="127" t="e">
        <f t="shared" si="6"/>
        <v>#REF!</v>
      </c>
      <c r="O67" s="127" t="e">
        <f t="shared" si="6"/>
        <v>#VALUE!</v>
      </c>
      <c r="P67" s="127" t="e">
        <f t="shared" si="6"/>
        <v>#REF!</v>
      </c>
      <c r="Q67" s="127" t="e">
        <f t="shared" si="6"/>
        <v>#REF!</v>
      </c>
      <c r="R67" s="127" t="e">
        <f t="shared" si="6"/>
        <v>#VALUE!</v>
      </c>
      <c r="S67" s="127" t="e">
        <f t="shared" si="6"/>
        <v>#REF!</v>
      </c>
      <c r="T67" s="127" t="e">
        <f t="shared" si="6"/>
        <v>#REF!</v>
      </c>
      <c r="U67" s="127" t="e">
        <f t="shared" si="6"/>
        <v>#REF!</v>
      </c>
      <c r="V67" s="127" t="e">
        <f t="shared" si="6"/>
        <v>#REF!</v>
      </c>
      <c r="W67" s="127" t="e">
        <f t="shared" si="6"/>
        <v>#REF!</v>
      </c>
      <c r="X67" s="127" t="e">
        <f t="shared" si="6"/>
        <v>#REF!</v>
      </c>
      <c r="Y67" s="127">
        <f t="shared" si="6"/>
        <v>0</v>
      </c>
      <c r="Z67" s="127" t="e">
        <f t="shared" si="6"/>
        <v>#REF!</v>
      </c>
      <c r="AA67" s="127" t="e">
        <f t="shared" si="6"/>
        <v>#REF!</v>
      </c>
      <c r="AB67" s="127" t="e">
        <f t="shared" si="6"/>
        <v>#VALUE!</v>
      </c>
      <c r="AC67" s="127" t="e">
        <f t="shared" si="6"/>
        <v>#VALUE!</v>
      </c>
      <c r="AD67" s="127" t="e">
        <f t="shared" si="6"/>
        <v>#REF!</v>
      </c>
      <c r="AE67" s="127">
        <f t="shared" si="6"/>
        <v>0</v>
      </c>
      <c r="AF67" s="127" t="e">
        <f t="shared" si="6"/>
        <v>#VALUE!</v>
      </c>
      <c r="AG67" s="127" t="e">
        <f t="shared" si="6"/>
        <v>#VALUE!</v>
      </c>
      <c r="AH67" s="691" t="e">
        <f t="shared" si="6"/>
        <v>#VALUE!</v>
      </c>
      <c r="AI67" s="114"/>
      <c r="AJ67" s="121"/>
      <c r="AK67" s="121"/>
      <c r="AL67" s="119"/>
      <c r="AM67" s="119"/>
      <c r="AN67" s="119"/>
    </row>
    <row r="68" spans="1:40" ht="9" customHeight="1">
      <c r="A68" s="692"/>
      <c r="B68" s="114"/>
      <c r="C68" s="114"/>
      <c r="D68" s="114" t="s">
        <v>199</v>
      </c>
      <c r="E68" s="114"/>
      <c r="F68" s="126" t="e">
        <f t="shared" ref="F68:AH68" si="7">F53+F58+F59-F40</f>
        <v>#REF!</v>
      </c>
      <c r="G68" s="126" t="e">
        <f t="shared" si="7"/>
        <v>#REF!</v>
      </c>
      <c r="H68" s="126" t="e">
        <f t="shared" si="7"/>
        <v>#REF!</v>
      </c>
      <c r="I68" s="126" t="e">
        <f t="shared" si="7"/>
        <v>#REF!</v>
      </c>
      <c r="J68" s="126" t="e">
        <f t="shared" si="7"/>
        <v>#REF!</v>
      </c>
      <c r="K68" s="126" t="e">
        <f t="shared" si="7"/>
        <v>#REF!</v>
      </c>
      <c r="L68" s="126" t="e">
        <f t="shared" si="7"/>
        <v>#REF!</v>
      </c>
      <c r="M68" s="126" t="e">
        <f t="shared" si="7"/>
        <v>#REF!</v>
      </c>
      <c r="N68" s="126" t="e">
        <f t="shared" si="7"/>
        <v>#REF!</v>
      </c>
      <c r="O68" s="126" t="e">
        <f t="shared" si="7"/>
        <v>#REF!</v>
      </c>
      <c r="P68" s="126" t="e">
        <f t="shared" si="7"/>
        <v>#REF!</v>
      </c>
      <c r="Q68" s="126" t="e">
        <f t="shared" si="7"/>
        <v>#REF!</v>
      </c>
      <c r="R68" s="126" t="e">
        <f t="shared" si="7"/>
        <v>#REF!</v>
      </c>
      <c r="S68" s="126" t="e">
        <f t="shared" si="7"/>
        <v>#REF!</v>
      </c>
      <c r="T68" s="126" t="e">
        <f t="shared" si="7"/>
        <v>#REF!</v>
      </c>
      <c r="U68" s="126" t="e">
        <f t="shared" si="7"/>
        <v>#REF!</v>
      </c>
      <c r="V68" s="126" t="e">
        <f t="shared" si="7"/>
        <v>#REF!</v>
      </c>
      <c r="W68" s="126" t="e">
        <f t="shared" si="7"/>
        <v>#REF!</v>
      </c>
      <c r="X68" s="126" t="e">
        <f t="shared" si="7"/>
        <v>#REF!</v>
      </c>
      <c r="Y68" s="126">
        <f t="shared" si="7"/>
        <v>0</v>
      </c>
      <c r="Z68" s="126" t="e">
        <f t="shared" si="7"/>
        <v>#REF!</v>
      </c>
      <c r="AA68" s="126" t="e">
        <f t="shared" si="7"/>
        <v>#REF!</v>
      </c>
      <c r="AB68" s="126">
        <f t="shared" si="7"/>
        <v>0</v>
      </c>
      <c r="AC68" s="126">
        <f t="shared" si="7"/>
        <v>0</v>
      </c>
      <c r="AD68" s="126" t="e">
        <f t="shared" si="7"/>
        <v>#REF!</v>
      </c>
      <c r="AE68" s="126">
        <f t="shared" si="7"/>
        <v>0</v>
      </c>
      <c r="AF68" s="126">
        <f t="shared" si="7"/>
        <v>0</v>
      </c>
      <c r="AG68" s="126">
        <f t="shared" si="7"/>
        <v>0</v>
      </c>
      <c r="AH68" s="125" t="e">
        <f t="shared" si="7"/>
        <v>#REF!</v>
      </c>
      <c r="AI68" s="114"/>
      <c r="AJ68" s="121"/>
      <c r="AK68" s="121"/>
      <c r="AM68" s="119"/>
      <c r="AN68" s="119"/>
    </row>
    <row r="69" spans="1:40" ht="9" customHeight="1">
      <c r="A69" s="692"/>
      <c r="B69" s="114"/>
      <c r="C69" s="114"/>
      <c r="D69" s="114" t="s">
        <v>198</v>
      </c>
      <c r="E69" s="114"/>
      <c r="F69" s="126" t="e">
        <f t="shared" ref="F69:AH69" si="8">F38-F39+F40-F37</f>
        <v>#REF!</v>
      </c>
      <c r="G69" s="126" t="e">
        <f t="shared" si="8"/>
        <v>#REF!</v>
      </c>
      <c r="H69" s="126" t="e">
        <f t="shared" si="8"/>
        <v>#REF!</v>
      </c>
      <c r="I69" s="126" t="e">
        <f t="shared" si="8"/>
        <v>#REF!</v>
      </c>
      <c r="J69" s="126" t="e">
        <f t="shared" si="8"/>
        <v>#REF!</v>
      </c>
      <c r="K69" s="126" t="e">
        <f t="shared" si="8"/>
        <v>#REF!</v>
      </c>
      <c r="L69" s="126" t="e">
        <f t="shared" si="8"/>
        <v>#REF!</v>
      </c>
      <c r="M69" s="126" t="e">
        <f t="shared" si="8"/>
        <v>#REF!</v>
      </c>
      <c r="N69" s="126" t="e">
        <f t="shared" si="8"/>
        <v>#REF!</v>
      </c>
      <c r="O69" s="126" t="e">
        <f t="shared" si="8"/>
        <v>#VALUE!</v>
      </c>
      <c r="P69" s="126" t="e">
        <f t="shared" si="8"/>
        <v>#REF!</v>
      </c>
      <c r="Q69" s="126" t="e">
        <f t="shared" si="8"/>
        <v>#VALUE!</v>
      </c>
      <c r="R69" s="126" t="e">
        <f t="shared" si="8"/>
        <v>#REF!</v>
      </c>
      <c r="S69" s="126" t="e">
        <f t="shared" si="8"/>
        <v>#VALUE!</v>
      </c>
      <c r="T69" s="126" t="e">
        <f t="shared" si="8"/>
        <v>#VALUE!</v>
      </c>
      <c r="U69" s="126" t="e">
        <f t="shared" si="8"/>
        <v>#VALUE!</v>
      </c>
      <c r="V69" s="126" t="e">
        <f t="shared" si="8"/>
        <v>#VALUE!</v>
      </c>
      <c r="W69" s="126" t="e">
        <f t="shared" si="8"/>
        <v>#REF!</v>
      </c>
      <c r="X69" s="126" t="e">
        <f t="shared" si="8"/>
        <v>#VALUE!</v>
      </c>
      <c r="Y69" s="126">
        <f t="shared" si="8"/>
        <v>0</v>
      </c>
      <c r="Z69" s="126" t="e">
        <f t="shared" si="8"/>
        <v>#REF!</v>
      </c>
      <c r="AA69" s="126" t="e">
        <f t="shared" si="8"/>
        <v>#REF!</v>
      </c>
      <c r="AB69" s="126">
        <f t="shared" si="8"/>
        <v>0</v>
      </c>
      <c r="AC69" s="126">
        <f t="shared" si="8"/>
        <v>0</v>
      </c>
      <c r="AD69" s="126" t="e">
        <f t="shared" si="8"/>
        <v>#REF!</v>
      </c>
      <c r="AE69" s="126">
        <f t="shared" si="8"/>
        <v>0</v>
      </c>
      <c r="AF69" s="126">
        <f t="shared" si="8"/>
        <v>0</v>
      </c>
      <c r="AG69" s="126" t="e">
        <f t="shared" si="8"/>
        <v>#VALUE!</v>
      </c>
      <c r="AH69" s="125" t="e">
        <f t="shared" si="8"/>
        <v>#REF!</v>
      </c>
      <c r="AI69" s="114"/>
      <c r="AJ69" s="121"/>
      <c r="AK69" s="121"/>
      <c r="AM69" s="119"/>
      <c r="AN69" s="119"/>
    </row>
    <row r="70" spans="1:40" ht="9" customHeight="1">
      <c r="A70" s="692"/>
      <c r="B70" s="114"/>
      <c r="C70" s="114"/>
      <c r="D70" s="114" t="s">
        <v>567</v>
      </c>
      <c r="E70" s="114"/>
      <c r="F70" s="126" t="e">
        <f>F4+F5+F6-F7</f>
        <v>#REF!</v>
      </c>
      <c r="G70" s="126" t="e">
        <f t="shared" ref="G70:AH70" si="9">G4+G5+G6-G7</f>
        <v>#REF!</v>
      </c>
      <c r="H70" s="126" t="e">
        <f t="shared" si="9"/>
        <v>#REF!</v>
      </c>
      <c r="I70" s="126" t="e">
        <f t="shared" si="9"/>
        <v>#REF!</v>
      </c>
      <c r="J70" s="126" t="e">
        <f t="shared" si="9"/>
        <v>#REF!</v>
      </c>
      <c r="K70" s="126" t="e">
        <f t="shared" si="9"/>
        <v>#REF!</v>
      </c>
      <c r="L70" s="126" t="e">
        <f t="shared" si="9"/>
        <v>#REF!</v>
      </c>
      <c r="M70" s="126" t="e">
        <f t="shared" si="9"/>
        <v>#REF!</v>
      </c>
      <c r="N70" s="126" t="e">
        <f t="shared" si="9"/>
        <v>#REF!</v>
      </c>
      <c r="O70" s="126" t="e">
        <f t="shared" si="9"/>
        <v>#REF!</v>
      </c>
      <c r="P70" s="126" t="e">
        <f t="shared" si="9"/>
        <v>#REF!</v>
      </c>
      <c r="Q70" s="126" t="e">
        <f t="shared" si="9"/>
        <v>#REF!</v>
      </c>
      <c r="R70" s="126" t="e">
        <f t="shared" si="9"/>
        <v>#REF!</v>
      </c>
      <c r="S70" s="126" t="e">
        <f t="shared" si="9"/>
        <v>#REF!</v>
      </c>
      <c r="T70" s="126" t="e">
        <f t="shared" si="9"/>
        <v>#REF!</v>
      </c>
      <c r="U70" s="126" t="e">
        <f>U4+U5+U6-U7</f>
        <v>#REF!</v>
      </c>
      <c r="V70" s="126" t="e">
        <f t="shared" si="9"/>
        <v>#REF!</v>
      </c>
      <c r="W70" s="126" t="e">
        <f t="shared" si="9"/>
        <v>#REF!</v>
      </c>
      <c r="X70" s="126" t="e">
        <f t="shared" si="9"/>
        <v>#REF!</v>
      </c>
      <c r="Y70" s="126">
        <f t="shared" si="9"/>
        <v>0</v>
      </c>
      <c r="Z70" s="126" t="e">
        <f t="shared" si="9"/>
        <v>#REF!</v>
      </c>
      <c r="AA70" s="126" t="e">
        <f t="shared" si="9"/>
        <v>#REF!</v>
      </c>
      <c r="AB70" s="126">
        <f t="shared" si="9"/>
        <v>0</v>
      </c>
      <c r="AC70" s="126">
        <f t="shared" si="9"/>
        <v>0</v>
      </c>
      <c r="AD70" s="126" t="e">
        <f t="shared" si="9"/>
        <v>#REF!</v>
      </c>
      <c r="AE70" s="126">
        <f t="shared" si="9"/>
        <v>0</v>
      </c>
      <c r="AF70" s="126">
        <f t="shared" si="9"/>
        <v>0</v>
      </c>
      <c r="AG70" s="126">
        <f t="shared" si="9"/>
        <v>0</v>
      </c>
      <c r="AH70" s="125" t="e">
        <f t="shared" si="9"/>
        <v>#REF!</v>
      </c>
      <c r="AM70" s="120"/>
      <c r="AN70" s="119"/>
    </row>
    <row r="71" spans="1:40" ht="9" customHeight="1">
      <c r="A71" s="693"/>
      <c r="B71" s="124"/>
      <c r="C71" s="124"/>
      <c r="D71" s="124" t="s">
        <v>568</v>
      </c>
      <c r="E71" s="124"/>
      <c r="F71" s="123" t="e">
        <f>F7-F8-F9-F10</f>
        <v>#VALUE!</v>
      </c>
      <c r="G71" s="123" t="e">
        <f t="shared" ref="G71:AH71" si="10">G7-G8-G9-G10</f>
        <v>#REF!</v>
      </c>
      <c r="H71" s="123" t="e">
        <f t="shared" si="10"/>
        <v>#REF!</v>
      </c>
      <c r="I71" s="123" t="e">
        <f t="shared" si="10"/>
        <v>#REF!</v>
      </c>
      <c r="J71" s="123" t="e">
        <f t="shared" si="10"/>
        <v>#REF!</v>
      </c>
      <c r="K71" s="123" t="e">
        <f t="shared" si="10"/>
        <v>#REF!</v>
      </c>
      <c r="L71" s="123" t="e">
        <f t="shared" si="10"/>
        <v>#REF!</v>
      </c>
      <c r="M71" s="123" t="e">
        <f t="shared" si="10"/>
        <v>#REF!</v>
      </c>
      <c r="N71" s="123" t="e">
        <f t="shared" si="10"/>
        <v>#REF!</v>
      </c>
      <c r="O71" s="123" t="e">
        <f t="shared" si="10"/>
        <v>#REF!</v>
      </c>
      <c r="P71" s="123" t="e">
        <f t="shared" si="10"/>
        <v>#REF!</v>
      </c>
      <c r="Q71" s="123" t="e">
        <f t="shared" si="10"/>
        <v>#REF!</v>
      </c>
      <c r="R71" s="123" t="e">
        <f t="shared" si="10"/>
        <v>#REF!</v>
      </c>
      <c r="S71" s="123" t="e">
        <f t="shared" si="10"/>
        <v>#REF!</v>
      </c>
      <c r="T71" s="123" t="e">
        <f t="shared" si="10"/>
        <v>#REF!</v>
      </c>
      <c r="U71" s="123" t="e">
        <f t="shared" si="10"/>
        <v>#REF!</v>
      </c>
      <c r="V71" s="123" t="e">
        <f t="shared" si="10"/>
        <v>#REF!</v>
      </c>
      <c r="W71" s="123" t="e">
        <f t="shared" si="10"/>
        <v>#REF!</v>
      </c>
      <c r="X71" s="123" t="e">
        <f t="shared" si="10"/>
        <v>#REF!</v>
      </c>
      <c r="Y71" s="123">
        <f t="shared" si="10"/>
        <v>0</v>
      </c>
      <c r="Z71" s="123" t="e">
        <f t="shared" si="10"/>
        <v>#REF!</v>
      </c>
      <c r="AA71" s="123" t="e">
        <f t="shared" si="10"/>
        <v>#REF!</v>
      </c>
      <c r="AB71" s="123">
        <f t="shared" si="10"/>
        <v>0</v>
      </c>
      <c r="AC71" s="123">
        <f t="shared" si="10"/>
        <v>0</v>
      </c>
      <c r="AD71" s="123" t="e">
        <f t="shared" si="10"/>
        <v>#REF!</v>
      </c>
      <c r="AE71" s="123">
        <f t="shared" si="10"/>
        <v>0</v>
      </c>
      <c r="AF71" s="123">
        <f t="shared" si="10"/>
        <v>0</v>
      </c>
      <c r="AG71" s="123">
        <f t="shared" si="10"/>
        <v>0</v>
      </c>
      <c r="AH71" s="122" t="e">
        <f t="shared" si="10"/>
        <v>#VALUE!</v>
      </c>
    </row>
    <row r="72" spans="1:40" ht="9" customHeight="1">
      <c r="F72" s="193"/>
      <c r="AM72" s="114"/>
    </row>
    <row r="73" spans="1:40" ht="9" customHeight="1">
      <c r="AM73" s="114"/>
    </row>
    <row r="74" spans="1:40" ht="9" customHeight="1">
      <c r="AM74" s="114"/>
    </row>
    <row r="75" spans="1:40" ht="24" customHeight="1">
      <c r="B75" s="1483" t="s">
        <v>659</v>
      </c>
      <c r="C75" s="1483"/>
      <c r="D75" s="917">
        <v>2.9308000000000001E-2</v>
      </c>
      <c r="E75" s="916"/>
      <c r="AM75" s="114"/>
    </row>
    <row r="76" spans="1:40" ht="25.5" customHeight="1">
      <c r="AM76" s="114"/>
    </row>
    <row r="77" spans="1:40" ht="9" customHeight="1">
      <c r="B77" s="1481" t="s">
        <v>197</v>
      </c>
      <c r="C77" s="1482"/>
      <c r="D77" s="1482"/>
      <c r="AM77" s="114"/>
    </row>
    <row r="78" spans="1:40" ht="9" customHeight="1">
      <c r="B78" s="1482"/>
      <c r="C78" s="1482"/>
      <c r="D78" s="1482"/>
      <c r="AM78" s="114"/>
    </row>
    <row r="79" spans="1:40" ht="9" customHeight="1">
      <c r="B79" s="1482"/>
      <c r="C79" s="1482"/>
      <c r="D79" s="1482"/>
      <c r="AM79" s="114"/>
    </row>
    <row r="80" spans="1:40" ht="9" customHeight="1">
      <c r="B80" s="1482"/>
      <c r="C80" s="1482"/>
      <c r="D80" s="1482"/>
      <c r="AM80" s="114"/>
    </row>
    <row r="81" spans="2:39" ht="9" customHeight="1">
      <c r="B81" s="1482"/>
      <c r="C81" s="1482"/>
      <c r="D81" s="1482"/>
      <c r="AM81" s="114"/>
    </row>
    <row r="82" spans="2:39" ht="9" customHeight="1">
      <c r="B82" s="1482"/>
      <c r="C82" s="1482"/>
      <c r="D82" s="1482"/>
      <c r="AM82" s="114"/>
    </row>
    <row r="83" spans="2:39" ht="9" customHeight="1">
      <c r="B83" s="1482"/>
      <c r="C83" s="1482"/>
      <c r="D83" s="1482"/>
      <c r="AM83" s="114"/>
    </row>
    <row r="84" spans="2:39" ht="9" customHeight="1">
      <c r="B84" s="1482"/>
      <c r="C84" s="1482"/>
      <c r="D84" s="1482"/>
      <c r="AM84" s="114"/>
    </row>
    <row r="85" spans="2:39" ht="9" customHeight="1">
      <c r="B85" s="1482"/>
      <c r="C85" s="1482"/>
      <c r="D85" s="1482"/>
    </row>
    <row r="86" spans="2:39" ht="9" customHeight="1">
      <c r="B86" s="1482"/>
      <c r="C86" s="1482"/>
      <c r="D86" s="1482"/>
    </row>
    <row r="87" spans="2:39" ht="9" customHeight="1">
      <c r="B87" s="1482"/>
      <c r="C87" s="1482"/>
      <c r="D87" s="1482"/>
    </row>
    <row r="88" spans="2:39" ht="9" customHeight="1">
      <c r="B88" s="1482"/>
      <c r="C88" s="1482"/>
      <c r="D88" s="1482"/>
    </row>
    <row r="89" spans="2:39" ht="9" customHeight="1">
      <c r="B89" s="1482"/>
      <c r="C89" s="1482"/>
      <c r="D89" s="1482"/>
    </row>
    <row r="90" spans="2:39" ht="9" customHeight="1">
      <c r="B90" s="1482"/>
      <c r="C90" s="1482"/>
      <c r="D90" s="1482"/>
    </row>
    <row r="91" spans="2:39" ht="9" customHeight="1">
      <c r="B91" s="1482"/>
      <c r="C91" s="1482"/>
      <c r="D91" s="1482"/>
    </row>
    <row r="92" spans="2:39" ht="9" customHeight="1">
      <c r="B92" s="1482"/>
      <c r="C92" s="1482"/>
      <c r="D92" s="1482"/>
    </row>
    <row r="93" spans="2:39" ht="9" customHeight="1"/>
    <row r="94" spans="2:39" ht="9" customHeight="1">
      <c r="B94" s="117" t="s">
        <v>196</v>
      </c>
    </row>
    <row r="95" spans="2:39" ht="9" customHeight="1">
      <c r="B95" s="116" t="s">
        <v>195</v>
      </c>
    </row>
    <row r="96" spans="2:39" ht="9" customHeight="1">
      <c r="B96" s="116" t="s">
        <v>194</v>
      </c>
    </row>
    <row r="97" spans="2:2" ht="9" customHeight="1">
      <c r="B97" s="116" t="s">
        <v>193</v>
      </c>
    </row>
    <row r="98" spans="2:2" ht="9" customHeight="1"/>
    <row r="99" spans="2:2" ht="9" customHeight="1"/>
    <row r="100" spans="2:2" ht="9" customHeight="1"/>
    <row r="101" spans="2:2" ht="9" customHeight="1"/>
    <row r="102" spans="2:2" ht="9" customHeight="1"/>
    <row r="103" spans="2:2" ht="9" customHeight="1"/>
    <row r="104" spans="2:2" ht="9" customHeight="1"/>
    <row r="105" spans="2:2" ht="9" customHeight="1"/>
    <row r="106" spans="2:2" ht="9" customHeight="1"/>
    <row r="107" spans="2:2" ht="9" customHeight="1"/>
    <row r="108" spans="2:2" ht="9" customHeight="1"/>
    <row r="109" spans="2:2" ht="9" customHeight="1"/>
    <row r="110" spans="2:2" ht="9" customHeight="1"/>
    <row r="111" spans="2:2" ht="9" customHeight="1"/>
    <row r="112" spans="2: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sheetData>
  <mergeCells count="80">
    <mergeCell ref="A2:D2"/>
    <mergeCell ref="A3:D3"/>
    <mergeCell ref="B4:B10"/>
    <mergeCell ref="W3:X3"/>
    <mergeCell ref="AB3:AC3"/>
    <mergeCell ref="C9:D9"/>
    <mergeCell ref="A4:A10"/>
    <mergeCell ref="C5:D5"/>
    <mergeCell ref="C6:D6"/>
    <mergeCell ref="C7:D7"/>
    <mergeCell ref="C8:D8"/>
    <mergeCell ref="C10:D10"/>
    <mergeCell ref="A11:A35"/>
    <mergeCell ref="A40:A59"/>
    <mergeCell ref="C4:D4"/>
    <mergeCell ref="B11:B20"/>
    <mergeCell ref="B21:B30"/>
    <mergeCell ref="C37:D37"/>
    <mergeCell ref="C33:D33"/>
    <mergeCell ref="C34:D34"/>
    <mergeCell ref="B31:B35"/>
    <mergeCell ref="C46:D46"/>
    <mergeCell ref="C28:D28"/>
    <mergeCell ref="C29:D29"/>
    <mergeCell ref="C47:D47"/>
    <mergeCell ref="C38:D38"/>
    <mergeCell ref="C39:D39"/>
    <mergeCell ref="C41:D41"/>
    <mergeCell ref="Y1:AC1"/>
    <mergeCell ref="F3:H3"/>
    <mergeCell ref="I3:K3"/>
    <mergeCell ref="I1:K1"/>
    <mergeCell ref="F1:H1"/>
    <mergeCell ref="W1:X1"/>
    <mergeCell ref="L3:P3"/>
    <mergeCell ref="Q3:V3"/>
    <mergeCell ref="L1:V1"/>
    <mergeCell ref="C42:D42"/>
    <mergeCell ref="C43:D43"/>
    <mergeCell ref="C40:D40"/>
    <mergeCell ref="C45:D45"/>
    <mergeCell ref="C21:D21"/>
    <mergeCell ref="C20:D20"/>
    <mergeCell ref="C22:D22"/>
    <mergeCell ref="B36:B39"/>
    <mergeCell ref="C31:D31"/>
    <mergeCell ref="C26:D26"/>
    <mergeCell ref="C25:D25"/>
    <mergeCell ref="C27:D27"/>
    <mergeCell ref="C24:D24"/>
    <mergeCell ref="C17:D17"/>
    <mergeCell ref="C14:D14"/>
    <mergeCell ref="C15:D15"/>
    <mergeCell ref="C18:D18"/>
    <mergeCell ref="C16:D16"/>
    <mergeCell ref="B77:D92"/>
    <mergeCell ref="C58:D58"/>
    <mergeCell ref="C52:D52"/>
    <mergeCell ref="C54:D54"/>
    <mergeCell ref="C55:D55"/>
    <mergeCell ref="C59:D59"/>
    <mergeCell ref="C56:D56"/>
    <mergeCell ref="C53:D53"/>
    <mergeCell ref="B75:C75"/>
    <mergeCell ref="AD1:AG1"/>
    <mergeCell ref="C51:D51"/>
    <mergeCell ref="C57:D57"/>
    <mergeCell ref="C30:D30"/>
    <mergeCell ref="C44:D44"/>
    <mergeCell ref="C49:D49"/>
    <mergeCell ref="C11:D11"/>
    <mergeCell ref="C13:D13"/>
    <mergeCell ref="C12:D12"/>
    <mergeCell ref="C19:D19"/>
    <mergeCell ref="C23:D23"/>
    <mergeCell ref="C32:D32"/>
    <mergeCell ref="C35:D35"/>
    <mergeCell ref="C36:D36"/>
    <mergeCell ref="C48:D48"/>
    <mergeCell ref="C50:D50"/>
  </mergeCells>
  <conditionalFormatting sqref="A1:AX1 A2 A75:B75 F75:AX75 A76:AX196">
    <cfRule type="cellIs" dxfId="203" priority="11" stopIfTrue="1" operator="equal">
      <formula>0</formula>
    </cfRule>
  </conditionalFormatting>
  <conditionalFormatting sqref="A3:AX74">
    <cfRule type="cellIs" dxfId="202" priority="1" stopIfTrue="1" operator="equal">
      <formula>0</formula>
    </cfRule>
  </conditionalFormatting>
  <conditionalFormatting sqref="D75">
    <cfRule type="cellIs" dxfId="201" priority="3" stopIfTrue="1" operator="equal">
      <formula>0</formula>
    </cfRule>
  </conditionalFormatting>
  <conditionalFormatting sqref="E2:AX2">
    <cfRule type="cellIs" dxfId="200" priority="8" stopIfTrue="1" operator="equal">
      <formula>0</formula>
    </cfRule>
  </conditionalFormatting>
  <pageMargins left="0.78740157480314965" right="0.78740157480314965" top="0.78740157480314965" bottom="0.78740157480314965" header="0.51181102362204722" footer="0.51181102362204722"/>
  <pageSetup paperSize="9" scale="49" firstPageNumber="8" orientation="landscape" r:id="rId1"/>
  <headerFooter alignWithMargins="0">
    <oddHeader>&amp;LEB-3. Energiebilanz Bayern 2018 - Steinkohleeinheiten</oddHeader>
    <oddFooter>&amp;L&amp;"Arial,Standard"&amp;10Stand: 04.02.2021&amp;C&amp;"Arial,Standard"&amp;10Bayerisches Landesamt für Statistik - Energiebilanz 2018
&amp;R&amp;"Arial,Standard"&amp;10&amp;P von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4">
    <tabColor rgb="FFEDF082"/>
  </sheetPr>
  <dimension ref="A1:F21"/>
  <sheetViews>
    <sheetView view="pageBreakPreview" zoomScaleNormal="100" zoomScaleSheetLayoutView="100" workbookViewId="0"/>
  </sheetViews>
  <sheetFormatPr baseColWidth="10" defaultColWidth="13" defaultRowHeight="15.75" customHeight="1"/>
  <cols>
    <col min="1" max="1" width="30" style="23" customWidth="1"/>
    <col min="2" max="5" width="24.26953125" style="23" customWidth="1"/>
    <col min="6" max="6" width="1.453125" style="23" customWidth="1"/>
    <col min="7" max="16384" width="13" style="23"/>
  </cols>
  <sheetData>
    <row r="1" spans="1:6" ht="15.75" customHeight="1">
      <c r="A1" s="505" t="s">
        <v>738</v>
      </c>
      <c r="B1" s="21"/>
      <c r="C1" s="22"/>
      <c r="D1" s="22"/>
      <c r="E1" s="22"/>
    </row>
    <row r="2" spans="1:6" ht="15.75" customHeight="1">
      <c r="A2" s="24"/>
      <c r="B2" s="25"/>
      <c r="C2" s="24"/>
      <c r="D2" s="24"/>
      <c r="E2" s="24"/>
    </row>
    <row r="3" spans="1:6" ht="15.75" customHeight="1">
      <c r="A3" s="559"/>
      <c r="B3" s="285" t="s">
        <v>435</v>
      </c>
      <c r="C3" s="2"/>
      <c r="D3" s="3" t="s">
        <v>589</v>
      </c>
      <c r="E3" s="3"/>
    </row>
    <row r="4" spans="1:6" ht="15.75" customHeight="1">
      <c r="A4" s="560"/>
      <c r="B4" s="284" t="s">
        <v>17</v>
      </c>
      <c r="C4" s="283" t="s">
        <v>5</v>
      </c>
      <c r="D4" s="283" t="s">
        <v>17</v>
      </c>
      <c r="E4" s="8" t="s">
        <v>5</v>
      </c>
      <c r="F4" s="89"/>
    </row>
    <row r="5" spans="1:6" ht="15.75" customHeight="1">
      <c r="A5" s="20" t="s">
        <v>4</v>
      </c>
      <c r="B5" s="310">
        <v>36850.951000000001</v>
      </c>
      <c r="C5" s="975">
        <v>2.1464530837325966</v>
      </c>
      <c r="D5" s="310">
        <v>1142409.6819999998</v>
      </c>
      <c r="E5" s="976">
        <v>9.7851634488200965</v>
      </c>
      <c r="F5" s="89"/>
    </row>
    <row r="6" spans="1:6" ht="15.75" customHeight="1">
      <c r="A6" s="20" t="s">
        <v>3</v>
      </c>
      <c r="B6" s="961">
        <v>9921.5821934329997</v>
      </c>
      <c r="C6" s="976">
        <v>0.57790125130286807</v>
      </c>
      <c r="D6" s="961">
        <v>1167927.3530000001</v>
      </c>
      <c r="E6" s="976">
        <v>10.003731783369819</v>
      </c>
      <c r="F6" s="89"/>
    </row>
    <row r="7" spans="1:6" ht="15.75" customHeight="1">
      <c r="A7" s="20" t="s">
        <v>532</v>
      </c>
      <c r="B7" s="961">
        <v>651588.0321401041</v>
      </c>
      <c r="C7" s="976">
        <v>37.952972798731317</v>
      </c>
      <c r="D7" s="961">
        <v>4101613.8140000002</v>
      </c>
      <c r="E7" s="976">
        <v>35.131846487561887</v>
      </c>
      <c r="F7" s="89"/>
    </row>
    <row r="8" spans="1:6" ht="15.75" customHeight="1">
      <c r="A8" s="20" t="s">
        <v>2</v>
      </c>
      <c r="B8" s="961">
        <v>389265.90432006412</v>
      </c>
      <c r="C8" s="976">
        <v>22.673526138301273</v>
      </c>
      <c r="D8" s="961">
        <v>2727188.6810000003</v>
      </c>
      <c r="E8" s="976">
        <v>23.359384483365307</v>
      </c>
      <c r="F8" s="89"/>
    </row>
    <row r="9" spans="1:6" ht="15.75" customHeight="1">
      <c r="A9" s="20" t="s">
        <v>1</v>
      </c>
      <c r="B9" s="961">
        <v>399941.51453905925</v>
      </c>
      <c r="C9" s="976">
        <v>23.295347172859902</v>
      </c>
      <c r="D9" s="961">
        <v>2043516</v>
      </c>
      <c r="E9" s="976">
        <v>17.503473916005422</v>
      </c>
      <c r="F9" s="89"/>
    </row>
    <row r="10" spans="1:6" ht="15.75" customHeight="1">
      <c r="A10" s="20" t="s">
        <v>30</v>
      </c>
      <c r="B10" s="961">
        <v>133893.48000000001</v>
      </c>
      <c r="C10" s="976">
        <v>7.7988780544005154</v>
      </c>
      <c r="D10" s="977">
        <v>378646.495</v>
      </c>
      <c r="E10" s="976">
        <v>3.2432479357242014</v>
      </c>
      <c r="F10" s="89"/>
    </row>
    <row r="11" spans="1:6" ht="15.75" customHeight="1">
      <c r="A11" s="20" t="s">
        <v>533</v>
      </c>
      <c r="B11" s="961">
        <v>39694.189999999995</v>
      </c>
      <c r="C11" s="976">
        <v>2.3120628971493185</v>
      </c>
      <c r="D11" s="961">
        <v>211734.508</v>
      </c>
      <c r="E11" s="976">
        <v>1.8135847421288807</v>
      </c>
      <c r="F11" s="89"/>
    </row>
    <row r="12" spans="1:6" ht="15.75" customHeight="1">
      <c r="A12" s="20" t="s">
        <v>154</v>
      </c>
      <c r="B12" s="961">
        <v>55674.370152323536</v>
      </c>
      <c r="C12" s="976">
        <v>3.2428586035221958</v>
      </c>
      <c r="D12" s="961">
        <v>-98119.828999999998</v>
      </c>
      <c r="E12" s="976">
        <v>-0.8404327969756108</v>
      </c>
      <c r="F12" s="89"/>
    </row>
    <row r="13" spans="1:6" ht="15.75" customHeight="1">
      <c r="A13" s="91" t="s">
        <v>0</v>
      </c>
      <c r="B13" s="978">
        <v>1716830.0243449842</v>
      </c>
      <c r="C13" s="979">
        <v>99.999999999999986</v>
      </c>
      <c r="D13" s="978">
        <v>11674916.704</v>
      </c>
      <c r="E13" s="979">
        <v>100</v>
      </c>
      <c r="F13" s="89"/>
    </row>
    <row r="14" spans="1:6" ht="15.75" customHeight="1">
      <c r="A14" s="99" t="s">
        <v>160</v>
      </c>
      <c r="B14" s="68"/>
      <c r="C14" s="22"/>
      <c r="D14" s="67"/>
      <c r="E14" s="67"/>
      <c r="F14" s="89"/>
    </row>
    <row r="15" spans="1:6" ht="15.75" customHeight="1">
      <c r="A15" s="27" t="s">
        <v>788</v>
      </c>
      <c r="B15" s="68"/>
      <c r="C15" s="22"/>
      <c r="D15" s="67"/>
      <c r="E15" s="67"/>
      <c r="F15" s="89"/>
    </row>
    <row r="16" spans="1:6" ht="15.75" customHeight="1">
      <c r="A16" s="27" t="s">
        <v>534</v>
      </c>
      <c r="B16" s="36"/>
      <c r="C16" s="26"/>
      <c r="D16" s="27"/>
      <c r="E16" s="27"/>
      <c r="F16" s="89"/>
    </row>
    <row r="17" spans="1:6" ht="15.75" customHeight="1">
      <c r="A17" s="27" t="s">
        <v>535</v>
      </c>
      <c r="B17" s="36"/>
      <c r="C17" s="26"/>
      <c r="D17" s="27"/>
      <c r="E17" s="27"/>
      <c r="F17" s="89"/>
    </row>
    <row r="18" spans="1:6" ht="15.75" customHeight="1">
      <c r="B18" s="36"/>
      <c r="C18" s="26"/>
      <c r="D18" s="27"/>
      <c r="E18" s="27"/>
      <c r="F18" s="89"/>
    </row>
    <row r="20" spans="1:6" ht="15.75" customHeight="1">
      <c r="D20" s="28"/>
      <c r="E20" s="28"/>
    </row>
    <row r="21" spans="1:6" ht="15.75" customHeight="1">
      <c r="D21" s="28"/>
      <c r="E21" s="28"/>
    </row>
  </sheetData>
  <conditionalFormatting sqref="A1:GR993">
    <cfRule type="cellIs" dxfId="199" priority="2"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tabColor rgb="FFEDF082"/>
  </sheetPr>
  <dimension ref="A1:S39"/>
  <sheetViews>
    <sheetView view="pageBreakPreview" zoomScaleNormal="100" zoomScaleSheetLayoutView="100" workbookViewId="0"/>
  </sheetViews>
  <sheetFormatPr baseColWidth="10" defaultColWidth="11.453125" defaultRowHeight="15.75" customHeight="1"/>
  <cols>
    <col min="1" max="1" width="7.1796875" style="83" customWidth="1"/>
    <col min="2" max="11" width="12" style="83" customWidth="1"/>
    <col min="12" max="12" width="1.453125" style="83" customWidth="1"/>
    <col min="13" max="16384" width="11.453125" style="83"/>
  </cols>
  <sheetData>
    <row r="1" spans="1:14" ht="15.75" customHeight="1">
      <c r="A1" s="445" t="s">
        <v>595</v>
      </c>
      <c r="B1" s="79"/>
      <c r="C1" s="80"/>
      <c r="D1" s="81"/>
      <c r="E1" s="82"/>
      <c r="F1" s="82"/>
      <c r="G1" s="82"/>
      <c r="H1" s="82"/>
      <c r="I1" s="82"/>
    </row>
    <row r="2" spans="1:14" s="755" customFormat="1" ht="15.75" customHeight="1">
      <c r="A2" s="445"/>
      <c r="B2" s="445" t="s">
        <v>739</v>
      </c>
      <c r="C2" s="80"/>
      <c r="D2" s="81"/>
      <c r="E2" s="82"/>
      <c r="F2" s="82"/>
      <c r="G2" s="82"/>
      <c r="H2" s="82"/>
      <c r="I2" s="82"/>
    </row>
    <row r="3" spans="1:14" ht="12.5"/>
    <row r="4" spans="1:14" ht="15">
      <c r="A4" s="342"/>
      <c r="B4" s="282" t="s">
        <v>8</v>
      </c>
      <c r="C4" s="281"/>
      <c r="D4" s="281"/>
      <c r="E4" s="15"/>
      <c r="F4" s="280"/>
      <c r="G4" s="16" t="s">
        <v>590</v>
      </c>
      <c r="H4" s="15"/>
      <c r="I4" s="15"/>
      <c r="J4" s="15"/>
      <c r="K4" s="15"/>
      <c r="L4" s="86"/>
    </row>
    <row r="5" spans="1:14" ht="13">
      <c r="A5" s="343"/>
      <c r="B5" s="279" t="s">
        <v>9</v>
      </c>
      <c r="C5" s="1484" t="s">
        <v>163</v>
      </c>
      <c r="D5" s="1485"/>
      <c r="E5" s="1484" t="s">
        <v>164</v>
      </c>
      <c r="F5" s="1485"/>
      <c r="G5" s="279" t="s">
        <v>9</v>
      </c>
      <c r="H5" s="1484" t="s">
        <v>163</v>
      </c>
      <c r="I5" s="1485"/>
      <c r="J5" s="1484" t="s">
        <v>164</v>
      </c>
      <c r="K5" s="1486"/>
      <c r="L5" s="86"/>
    </row>
    <row r="6" spans="1:14" ht="31.5" customHeight="1">
      <c r="A6" s="344"/>
      <c r="B6" s="279" t="s">
        <v>17</v>
      </c>
      <c r="C6" s="279" t="s">
        <v>162</v>
      </c>
      <c r="D6" s="12" t="s">
        <v>586</v>
      </c>
      <c r="E6" s="279" t="s">
        <v>161</v>
      </c>
      <c r="F6" s="12" t="s">
        <v>586</v>
      </c>
      <c r="G6" s="279" t="s">
        <v>17</v>
      </c>
      <c r="H6" s="279" t="s">
        <v>162</v>
      </c>
      <c r="I6" s="12" t="s">
        <v>586</v>
      </c>
      <c r="J6" s="279" t="s">
        <v>161</v>
      </c>
      <c r="K6" s="278" t="s">
        <v>586</v>
      </c>
      <c r="L6" s="86"/>
      <c r="N6" s="1014"/>
    </row>
    <row r="7" spans="1:14" s="724" customFormat="1" ht="15.75" customHeight="1">
      <c r="A7" s="1318">
        <v>1998</v>
      </c>
      <c r="B7" s="1122">
        <v>2043130.0147440718</v>
      </c>
      <c r="C7" s="717">
        <v>195.61268060078049</v>
      </c>
      <c r="D7" s="717">
        <v>100</v>
      </c>
      <c r="E7" s="717">
        <v>5.1121430212434298</v>
      </c>
      <c r="F7" s="717">
        <v>100</v>
      </c>
      <c r="G7" s="707">
        <v>14520569</v>
      </c>
      <c r="H7" s="717">
        <v>167.85054166954478</v>
      </c>
      <c r="I7" s="717">
        <v>100</v>
      </c>
      <c r="J7" s="717">
        <v>5.957681101612093</v>
      </c>
      <c r="K7" s="717">
        <v>100</v>
      </c>
      <c r="L7" s="704"/>
      <c r="N7" s="762"/>
    </row>
    <row r="8" spans="1:14" s="724" customFormat="1" ht="15.75" customHeight="1">
      <c r="A8" s="1319">
        <v>1999</v>
      </c>
      <c r="B8" s="1122">
        <v>2027316.7566746534</v>
      </c>
      <c r="C8" s="717">
        <v>202.59880635215154</v>
      </c>
      <c r="D8" s="717">
        <v>103.57140740054005</v>
      </c>
      <c r="E8" s="717">
        <v>4.9358632363402384</v>
      </c>
      <c r="F8" s="717">
        <v>96.551743873935763</v>
      </c>
      <c r="G8" s="707">
        <v>14323277</v>
      </c>
      <c r="H8" s="717">
        <v>173.37396379334143</v>
      </c>
      <c r="I8" s="717">
        <v>103.29067876031695</v>
      </c>
      <c r="J8" s="717">
        <v>5.7678787409624066</v>
      </c>
      <c r="K8" s="717">
        <v>96.814157095479175</v>
      </c>
      <c r="L8" s="704"/>
      <c r="N8" s="762"/>
    </row>
    <row r="9" spans="1:14" ht="15.75" customHeight="1">
      <c r="A9" s="1118">
        <v>2000</v>
      </c>
      <c r="B9" s="1122">
        <v>2037323.6173326652</v>
      </c>
      <c r="C9" s="717">
        <v>210.86704357869908</v>
      </c>
      <c r="D9" s="717">
        <v>107.79824852410806</v>
      </c>
      <c r="E9" s="717">
        <v>4.7423247513155529</v>
      </c>
      <c r="F9" s="717">
        <v>92.765885688426494</v>
      </c>
      <c r="G9" s="707">
        <v>14400802.000000002</v>
      </c>
      <c r="H9" s="717">
        <v>177.46296421546518</v>
      </c>
      <c r="I9" s="717">
        <v>105.72677481425399</v>
      </c>
      <c r="J9" s="717">
        <v>5.6349785681808982</v>
      </c>
      <c r="K9" s="717">
        <v>94.583420496543951</v>
      </c>
      <c r="L9" s="86"/>
      <c r="N9" s="762"/>
    </row>
    <row r="10" spans="1:14" ht="15.75" customHeight="1">
      <c r="A10" s="1118">
        <v>2001</v>
      </c>
      <c r="B10" s="1122">
        <v>2089719.9620417187</v>
      </c>
      <c r="C10" s="717">
        <v>211.516057188899</v>
      </c>
      <c r="D10" s="717">
        <v>108.13003356391562</v>
      </c>
      <c r="E10" s="717">
        <v>4.7277734527120483</v>
      </c>
      <c r="F10" s="717">
        <v>92.481243835821104</v>
      </c>
      <c r="G10" s="707">
        <v>14678626</v>
      </c>
      <c r="H10" s="717">
        <v>177.03160813552984</v>
      </c>
      <c r="I10" s="717">
        <v>105.46978661770436</v>
      </c>
      <c r="J10" s="717">
        <v>5.6487087844473027</v>
      </c>
      <c r="K10" s="717">
        <v>94.813882920299548</v>
      </c>
      <c r="N10" s="762"/>
    </row>
    <row r="11" spans="1:14" ht="15.75" customHeight="1">
      <c r="A11" s="1118">
        <v>2002</v>
      </c>
      <c r="B11" s="1122">
        <v>2027273.1677785646</v>
      </c>
      <c r="C11" s="717">
        <v>219.80512793363849</v>
      </c>
      <c r="D11" s="717">
        <v>112.36752507994692</v>
      </c>
      <c r="E11" s="717">
        <v>4.5494843973881745</v>
      </c>
      <c r="F11" s="717">
        <v>88.993683832452732</v>
      </c>
      <c r="G11" s="707">
        <v>14427359.999999998</v>
      </c>
      <c r="H11" s="717">
        <v>179.75819969835092</v>
      </c>
      <c r="I11" s="717">
        <v>107.09420292026779</v>
      </c>
      <c r="J11" s="717">
        <v>5.5630285665860164</v>
      </c>
      <c r="K11" s="717">
        <v>93.375735822461408</v>
      </c>
      <c r="N11" s="762"/>
    </row>
    <row r="12" spans="1:14" ht="15.75" customHeight="1">
      <c r="A12" s="1118">
        <v>2003</v>
      </c>
      <c r="B12" s="1122">
        <v>2002229.5288091239</v>
      </c>
      <c r="C12" s="717">
        <v>219.30117885193741</v>
      </c>
      <c r="D12" s="717">
        <v>112.10989910183891</v>
      </c>
      <c r="E12" s="717">
        <v>4.5599390082401543</v>
      </c>
      <c r="F12" s="717">
        <v>89.19818927779211</v>
      </c>
      <c r="G12" s="707">
        <v>14585863.000000002</v>
      </c>
      <c r="H12" s="717">
        <v>176.55994575021032</v>
      </c>
      <c r="I12" s="717">
        <v>105.18878520976843</v>
      </c>
      <c r="J12" s="717">
        <v>5.6637987497728313</v>
      </c>
      <c r="K12" s="717">
        <v>95.067168805666014</v>
      </c>
      <c r="N12" s="762"/>
    </row>
    <row r="13" spans="1:14" ht="15.75" customHeight="1">
      <c r="A13" s="1118">
        <v>2004</v>
      </c>
      <c r="B13" s="1122">
        <v>2003840.0162189726</v>
      </c>
      <c r="C13" s="717">
        <v>223.79338738137835</v>
      </c>
      <c r="D13" s="717">
        <v>114.40638035021406</v>
      </c>
      <c r="E13" s="717">
        <v>4.4684072737852896</v>
      </c>
      <c r="F13" s="717">
        <v>87.407712484116615</v>
      </c>
      <c r="G13" s="707">
        <v>14570514</v>
      </c>
      <c r="H13" s="717">
        <v>178.82285964654369</v>
      </c>
      <c r="I13" s="717">
        <v>106.53695714524449</v>
      </c>
      <c r="J13" s="717">
        <v>5.5921262078940703</v>
      </c>
      <c r="K13" s="717">
        <v>93.864141307947705</v>
      </c>
      <c r="N13" s="762"/>
    </row>
    <row r="14" spans="1:14" ht="15.75" customHeight="1">
      <c r="A14" s="1118">
        <v>2005</v>
      </c>
      <c r="B14" s="1122">
        <v>2008059.3892406567</v>
      </c>
      <c r="C14" s="717">
        <v>226.19916494191079</v>
      </c>
      <c r="D14" s="717">
        <v>115.63624824688807</v>
      </c>
      <c r="E14" s="717">
        <v>4.4208828103180906</v>
      </c>
      <c r="F14" s="717">
        <v>86.478073714823338</v>
      </c>
      <c r="G14" s="707">
        <v>14500255.999999998</v>
      </c>
      <c r="H14" s="717">
        <v>181.00410875504545</v>
      </c>
      <c r="I14" s="717">
        <v>107.83647580440743</v>
      </c>
      <c r="J14" s="717">
        <v>5.5247364652551028</v>
      </c>
      <c r="K14" s="717">
        <v>92.733000827455513</v>
      </c>
      <c r="N14" s="762"/>
    </row>
    <row r="15" spans="1:14" ht="15.75" customHeight="1">
      <c r="A15" s="1118">
        <v>2006</v>
      </c>
      <c r="B15" s="1122">
        <v>2075051.2143986025</v>
      </c>
      <c r="C15" s="717">
        <v>227.45770307977315</v>
      </c>
      <c r="D15" s="717">
        <v>116.27963094273224</v>
      </c>
      <c r="E15" s="717">
        <v>4.396421780665233</v>
      </c>
      <c r="F15" s="717">
        <v>85.999584956758284</v>
      </c>
      <c r="G15" s="707">
        <v>14845092.000000002</v>
      </c>
      <c r="H15" s="717">
        <v>183.54702496959933</v>
      </c>
      <c r="I15" s="717">
        <v>109.35146419185048</v>
      </c>
      <c r="J15" s="717">
        <v>5.4481950887824446</v>
      </c>
      <c r="K15" s="717">
        <v>91.448249677348699</v>
      </c>
      <c r="N15" s="762"/>
    </row>
    <row r="16" spans="1:14" ht="15.75" customHeight="1">
      <c r="A16" s="1118">
        <v>2007</v>
      </c>
      <c r="B16" s="1122">
        <v>1977854.7880824537</v>
      </c>
      <c r="C16" s="717">
        <v>246.165418176141</v>
      </c>
      <c r="D16" s="717">
        <v>125.84328246006298</v>
      </c>
      <c r="E16" s="717">
        <v>4.0623090254068943</v>
      </c>
      <c r="F16" s="717">
        <v>79.463915788858657</v>
      </c>
      <c r="G16" s="707">
        <v>14188718</v>
      </c>
      <c r="H16" s="717">
        <v>197.7538841775557</v>
      </c>
      <c r="I16" s="717">
        <v>117.81545785350103</v>
      </c>
      <c r="J16" s="717">
        <v>5.0567906878741153</v>
      </c>
      <c r="K16" s="717">
        <v>84.878505606918026</v>
      </c>
      <c r="N16" s="762"/>
    </row>
    <row r="17" spans="1:14" ht="15.75" customHeight="1">
      <c r="A17" s="1118">
        <v>2008</v>
      </c>
      <c r="B17" s="1122">
        <v>2039701.7644462034</v>
      </c>
      <c r="C17" s="717">
        <v>238.95469548330379</v>
      </c>
      <c r="D17" s="717">
        <v>122.15705789083205</v>
      </c>
      <c r="E17" s="717">
        <v>4.1848937011989866</v>
      </c>
      <c r="F17" s="717">
        <v>81.861827492085553</v>
      </c>
      <c r="G17" s="707">
        <v>14369837</v>
      </c>
      <c r="H17" s="717">
        <v>197.13564586710345</v>
      </c>
      <c r="I17" s="717">
        <v>117.44713118365362</v>
      </c>
      <c r="J17" s="717">
        <v>5.0726493202256151</v>
      </c>
      <c r="K17" s="717">
        <v>85.144693609951759</v>
      </c>
      <c r="N17" s="762"/>
    </row>
    <row r="18" spans="1:14" ht="15.75" customHeight="1">
      <c r="A18" s="1118">
        <v>2009</v>
      </c>
      <c r="B18" s="1122">
        <v>2004322.384286596</v>
      </c>
      <c r="C18" s="717">
        <v>232.90394133185046</v>
      </c>
      <c r="D18" s="717">
        <v>119.06382582997085</v>
      </c>
      <c r="E18" s="717">
        <v>4.2936156180163634</v>
      </c>
      <c r="F18" s="717">
        <v>83.988566050955754</v>
      </c>
      <c r="G18" s="707">
        <v>13499720</v>
      </c>
      <c r="H18" s="717">
        <v>197.89386031710288</v>
      </c>
      <c r="I18" s="717">
        <v>117.89885117362671</v>
      </c>
      <c r="J18" s="717">
        <v>5.0532138713025825</v>
      </c>
      <c r="K18" s="717">
        <v>84.818468547019577</v>
      </c>
      <c r="N18" s="762"/>
    </row>
    <row r="19" spans="1:14" ht="15.75" customHeight="1">
      <c r="A19" s="1118">
        <v>2010</v>
      </c>
      <c r="B19" s="1122">
        <v>2081418.6986512146</v>
      </c>
      <c r="C19" s="717">
        <v>235.59501666712572</v>
      </c>
      <c r="D19" s="717">
        <v>120.43954202945761</v>
      </c>
      <c r="E19" s="717">
        <v>4.2445719529497046</v>
      </c>
      <c r="F19" s="717">
        <v>83.029209771938156</v>
      </c>
      <c r="G19" s="707">
        <v>14126195</v>
      </c>
      <c r="H19" s="717">
        <v>197.02246401100933</v>
      </c>
      <c r="I19" s="717">
        <v>117.3797010431439</v>
      </c>
      <c r="J19" s="717">
        <v>5.0755633628869932</v>
      </c>
      <c r="K19" s="717">
        <v>85.193605973867804</v>
      </c>
      <c r="N19" s="762"/>
    </row>
    <row r="20" spans="1:14" ht="15.75" customHeight="1">
      <c r="A20" s="1118">
        <v>2011</v>
      </c>
      <c r="B20" s="1122">
        <v>2037592.637014074</v>
      </c>
      <c r="C20" s="717">
        <v>255.29514023092094</v>
      </c>
      <c r="D20" s="717">
        <v>130.51052694888651</v>
      </c>
      <c r="E20" s="717">
        <v>3.917035001510309</v>
      </c>
      <c r="F20" s="717">
        <v>76.622171665251386</v>
      </c>
      <c r="G20" s="707">
        <v>13514531</v>
      </c>
      <c r="H20" s="717">
        <v>214.02317579500169</v>
      </c>
      <c r="I20" s="717">
        <v>127.50818297408841</v>
      </c>
      <c r="J20" s="717">
        <v>4.6723911851389044</v>
      </c>
      <c r="K20" s="717">
        <v>78.426339131757146</v>
      </c>
      <c r="N20" s="762"/>
    </row>
    <row r="21" spans="1:14" ht="15.75" customHeight="1">
      <c r="A21" s="1118">
        <v>2012</v>
      </c>
      <c r="B21" s="1122">
        <v>1989896.017244539</v>
      </c>
      <c r="C21" s="717">
        <v>264.06928072936824</v>
      </c>
      <c r="D21" s="717">
        <v>134.9959930605412</v>
      </c>
      <c r="E21" s="717">
        <v>3.7868850069874322</v>
      </c>
      <c r="F21" s="717">
        <v>74.076272734371699</v>
      </c>
      <c r="G21" s="707">
        <v>13615429.000000002</v>
      </c>
      <c r="H21" s="717">
        <v>213.32618781237079</v>
      </c>
      <c r="I21" s="717">
        <v>127.09293976087133</v>
      </c>
      <c r="J21" s="717">
        <v>4.6876570113348741</v>
      </c>
      <c r="K21" s="717">
        <v>78.682576851359798</v>
      </c>
      <c r="N21" s="762"/>
    </row>
    <row r="22" spans="1:14" s="724" customFormat="1" ht="15.75" customHeight="1">
      <c r="A22" s="1118">
        <v>2013</v>
      </c>
      <c r="B22" s="1122">
        <v>2002800.7499551147</v>
      </c>
      <c r="C22" s="717">
        <v>265.67229766212381</v>
      </c>
      <c r="D22" s="717">
        <v>135.81547824311332</v>
      </c>
      <c r="E22" s="717">
        <v>3.7640356514391953</v>
      </c>
      <c r="F22" s="717">
        <v>73.6293103654926</v>
      </c>
      <c r="G22" s="707">
        <v>13897018</v>
      </c>
      <c r="H22" s="717">
        <v>209.91823713547754</v>
      </c>
      <c r="I22" s="717">
        <v>125.06259142657603</v>
      </c>
      <c r="J22" s="717">
        <v>4.7637595172572711</v>
      </c>
      <c r="K22" s="717">
        <v>79.959961535508199</v>
      </c>
      <c r="N22" s="762"/>
    </row>
    <row r="23" spans="1:14" s="724" customFormat="1" ht="15.75" customHeight="1">
      <c r="A23" s="1118">
        <v>2014</v>
      </c>
      <c r="B23" s="1122">
        <v>1931844.930626913</v>
      </c>
      <c r="C23" s="717">
        <v>282.17555113137394</v>
      </c>
      <c r="D23" s="717">
        <v>144.25217744817718</v>
      </c>
      <c r="E23" s="717">
        <v>3.5438931402473806</v>
      </c>
      <c r="F23" s="717">
        <v>69.323043692650771</v>
      </c>
      <c r="G23" s="707">
        <v>13232437</v>
      </c>
      <c r="H23" s="717">
        <v>225.33227658669375</v>
      </c>
      <c r="I23" s="717">
        <v>134.24578458037743</v>
      </c>
      <c r="J23" s="717">
        <v>4.4378906348787659</v>
      </c>
      <c r="K23" s="717">
        <v>74.490234693460081</v>
      </c>
      <c r="N23" s="762"/>
    </row>
    <row r="24" spans="1:14" s="724" customFormat="1" ht="15.75" customHeight="1">
      <c r="A24" s="1118">
        <v>2015</v>
      </c>
      <c r="B24" s="1122">
        <v>1934442.8268480569</v>
      </c>
      <c r="C24" s="717">
        <v>286.74307676686306</v>
      </c>
      <c r="D24" s="717">
        <v>146.58716187835881</v>
      </c>
      <c r="E24" s="717">
        <v>3.4874425261644646</v>
      </c>
      <c r="F24" s="717">
        <v>68.218798098418844</v>
      </c>
      <c r="G24" s="707">
        <v>13368465.999999998</v>
      </c>
      <c r="H24" s="717">
        <v>226.36703418327878</v>
      </c>
      <c r="I24" s="717">
        <v>134.86226015816985</v>
      </c>
      <c r="J24" s="717">
        <v>4.4176043725092358</v>
      </c>
      <c r="K24" s="717">
        <v>74.14972868074247</v>
      </c>
      <c r="N24" s="762"/>
    </row>
    <row r="25" spans="1:14" s="755" customFormat="1" ht="15.75" customHeight="1">
      <c r="A25" s="1118">
        <v>2016</v>
      </c>
      <c r="B25" s="1122">
        <v>1936862.810510264</v>
      </c>
      <c r="C25" s="717">
        <v>293.59539556143824</v>
      </c>
      <c r="D25" s="717">
        <v>150.09016524886107</v>
      </c>
      <c r="E25" s="717">
        <v>3.4060479664121242</v>
      </c>
      <c r="F25" s="717">
        <v>66.626617296471267</v>
      </c>
      <c r="G25" s="760">
        <v>13494028</v>
      </c>
      <c r="H25" s="717">
        <v>229.26170110214682</v>
      </c>
      <c r="I25" s="717">
        <v>136.58681039797003</v>
      </c>
      <c r="J25" s="717">
        <v>4.3618275324340079</v>
      </c>
      <c r="K25" s="717">
        <v>73.213511398818213</v>
      </c>
      <c r="N25" s="762"/>
    </row>
    <row r="26" spans="1:14" s="784" customFormat="1" ht="15.75" customHeight="1">
      <c r="A26" s="1118">
        <v>2017</v>
      </c>
      <c r="B26" s="1122">
        <v>1945969.9717402679</v>
      </c>
      <c r="C26" s="786">
        <v>302.95265680424723</v>
      </c>
      <c r="D26" s="786">
        <v>154.87373102489883</v>
      </c>
      <c r="E26" s="786">
        <v>3.3008457841191663</v>
      </c>
      <c r="F26" s="786">
        <v>64.568729208133519</v>
      </c>
      <c r="G26" s="790">
        <v>13516490.000000002</v>
      </c>
      <c r="H26" s="786">
        <v>235.01524034716113</v>
      </c>
      <c r="I26" s="786">
        <v>140.01458560071057</v>
      </c>
      <c r="J26" s="786">
        <v>4.2550431985722055</v>
      </c>
      <c r="K26" s="786">
        <v>71.421130570765698</v>
      </c>
      <c r="N26" s="762"/>
    </row>
    <row r="27" spans="1:14" s="854" customFormat="1" ht="15.75" customHeight="1">
      <c r="A27" s="1118">
        <v>2018</v>
      </c>
      <c r="B27" s="1122">
        <v>1830783.4204458564</v>
      </c>
      <c r="C27" s="848">
        <v>323.37601236077433</v>
      </c>
      <c r="D27" s="848">
        <v>165.31444248276614</v>
      </c>
      <c r="E27" s="848">
        <v>3.0923753209138787</v>
      </c>
      <c r="F27" s="936">
        <v>60.490782594766259</v>
      </c>
      <c r="G27" s="961">
        <v>13177650</v>
      </c>
      <c r="H27" s="848">
        <v>246.04153638926519</v>
      </c>
      <c r="I27" s="848">
        <v>146.58370115579291</v>
      </c>
      <c r="J27" s="848">
        <v>4.0643543959093495</v>
      </c>
      <c r="K27" s="848">
        <v>68.220408689037967</v>
      </c>
      <c r="N27" s="762"/>
    </row>
    <row r="28" spans="1:14" s="1014" customFormat="1" ht="15.75" customHeight="1">
      <c r="A28" s="1118">
        <v>2019</v>
      </c>
      <c r="B28" s="1122">
        <v>1866903.645117518</v>
      </c>
      <c r="C28" s="984">
        <v>322.73823642466152</v>
      </c>
      <c r="D28" s="984">
        <v>164.98840230267456</v>
      </c>
      <c r="E28" s="984">
        <v>3.0984862874574057</v>
      </c>
      <c r="F28" s="936">
        <v>60.610320849430366</v>
      </c>
      <c r="G28" s="1112">
        <v>12808085.000000002</v>
      </c>
      <c r="H28" s="984">
        <v>243.45371474346084</v>
      </c>
      <c r="I28" s="984">
        <v>145.04195954443779</v>
      </c>
      <c r="J28" s="984">
        <v>4.1075569582240687</v>
      </c>
      <c r="K28" s="984">
        <v>68.945566037641754</v>
      </c>
      <c r="N28" s="762"/>
    </row>
    <row r="29" spans="1:14" s="1014" customFormat="1" ht="15.75" customHeight="1">
      <c r="A29" s="1118">
        <v>2020</v>
      </c>
      <c r="B29" s="1122">
        <v>1770459.4185197251</v>
      </c>
      <c r="C29" s="984">
        <v>326.94875462549379</v>
      </c>
      <c r="D29" s="984">
        <v>167.14087942629484</v>
      </c>
      <c r="E29" s="984">
        <v>3.05858329739001</v>
      </c>
      <c r="F29" s="936">
        <v>59.829767764323407</v>
      </c>
      <c r="G29" s="1122">
        <v>11886519</v>
      </c>
      <c r="H29" s="984">
        <v>270.62837656676442</v>
      </c>
      <c r="I29" s="984">
        <v>161.23175646317733</v>
      </c>
      <c r="J29" s="984">
        <v>3.6951040119523411</v>
      </c>
      <c r="K29" s="984">
        <v>62.022520993150842</v>
      </c>
      <c r="N29" s="762"/>
    </row>
    <row r="30" spans="1:14" s="1014" customFormat="1" ht="15.75" customHeight="1">
      <c r="A30" s="1118">
        <v>2021</v>
      </c>
      <c r="B30" s="1122">
        <v>1821827.3653008894</v>
      </c>
      <c r="C30" s="984">
        <v>329.95649996766826</v>
      </c>
      <c r="D30" s="984">
        <v>168.6784818623623</v>
      </c>
      <c r="E30" s="984">
        <v>3.0307025322974028</v>
      </c>
      <c r="F30" s="936">
        <v>59.28438464462684</v>
      </c>
      <c r="G30" s="1122">
        <v>12442823</v>
      </c>
      <c r="H30" s="984">
        <v>263.19847160085772</v>
      </c>
      <c r="I30" s="984">
        <v>156.80525602296171</v>
      </c>
      <c r="J30" s="984">
        <v>3.7994141604154401</v>
      </c>
      <c r="K30" s="984">
        <v>63.773372485267032</v>
      </c>
      <c r="N30" s="762"/>
    </row>
    <row r="31" spans="1:14" s="1014" customFormat="1" ht="15.75" customHeight="1">
      <c r="A31" s="1118">
        <v>2022</v>
      </c>
      <c r="B31" s="1122">
        <v>1716830.0243449842</v>
      </c>
      <c r="C31" s="984">
        <v>357.57878374373126</v>
      </c>
      <c r="D31" s="984">
        <v>182.79938838602291</v>
      </c>
      <c r="E31" s="984">
        <v>2.7965865019460376</v>
      </c>
      <c r="F31" s="936">
        <v>54.704778217762431</v>
      </c>
      <c r="G31" s="1122">
        <v>11674917</v>
      </c>
      <c r="H31" s="984">
        <v>279.6547163461633</v>
      </c>
      <c r="I31" s="984">
        <v>166.60936185522274</v>
      </c>
      <c r="J31" s="984">
        <v>3.5758381373485437</v>
      </c>
      <c r="K31" s="984">
        <v>60.020636827656915</v>
      </c>
      <c r="N31" s="762"/>
    </row>
    <row r="32" spans="1:14" ht="14">
      <c r="A32" s="99" t="s">
        <v>160</v>
      </c>
      <c r="B32" s="84"/>
      <c r="C32" s="84"/>
      <c r="D32" s="84"/>
      <c r="E32" s="84"/>
      <c r="F32" s="84"/>
      <c r="G32" s="84"/>
      <c r="H32" s="84"/>
      <c r="I32" s="84"/>
      <c r="N32" s="762"/>
    </row>
    <row r="33" spans="1:19" ht="14">
      <c r="A33" s="87" t="s">
        <v>788</v>
      </c>
      <c r="B33" s="84"/>
      <c r="C33" s="84"/>
      <c r="D33" s="84"/>
      <c r="E33" s="84"/>
      <c r="F33" s="84"/>
      <c r="G33" s="84"/>
      <c r="H33" s="84"/>
      <c r="I33" s="84"/>
      <c r="N33" s="1014"/>
    </row>
    <row r="34" spans="1:19" ht="14">
      <c r="A34" s="100" t="s">
        <v>789</v>
      </c>
      <c r="B34" s="84"/>
      <c r="C34" s="84"/>
      <c r="D34" s="84"/>
      <c r="E34" s="84"/>
      <c r="F34" s="84"/>
      <c r="G34" s="84"/>
      <c r="H34" s="84"/>
      <c r="I34" s="84"/>
    </row>
    <row r="35" spans="1:19" ht="15.75" customHeight="1">
      <c r="B35" s="84"/>
      <c r="C35" s="84"/>
      <c r="D35" s="84"/>
      <c r="E35" s="84"/>
      <c r="F35" s="84"/>
      <c r="G35" s="84"/>
      <c r="H35" s="84"/>
      <c r="I35" s="84"/>
    </row>
    <row r="38" spans="1:19" ht="15.75" customHeight="1">
      <c r="P38" s="88"/>
      <c r="Q38" s="88"/>
      <c r="R38" s="88"/>
      <c r="S38" s="88"/>
    </row>
    <row r="39" spans="1:19" ht="15.75" customHeight="1">
      <c r="R39" s="90"/>
      <c r="S39" s="90"/>
    </row>
  </sheetData>
  <mergeCells count="4">
    <mergeCell ref="C5:D5"/>
    <mergeCell ref="E5:F5"/>
    <mergeCell ref="H5:I5"/>
    <mergeCell ref="J5:K5"/>
  </mergeCells>
  <conditionalFormatting sqref="A1:GR2 A3 C3:GR3">
    <cfRule type="cellIs" dxfId="198" priority="2" stopIfTrue="1" operator="equal">
      <formula>0</formula>
    </cfRule>
  </conditionalFormatting>
  <conditionalFormatting sqref="A4:GR1011">
    <cfRule type="cellIs" dxfId="197"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6">
    <tabColor rgb="FFEDF082"/>
  </sheetPr>
  <dimension ref="A1:H29"/>
  <sheetViews>
    <sheetView view="pageBreakPreview" zoomScaleNormal="100" zoomScaleSheetLayoutView="100" workbookViewId="0"/>
  </sheetViews>
  <sheetFormatPr baseColWidth="10" defaultColWidth="13" defaultRowHeight="15.75" customHeight="1"/>
  <cols>
    <col min="1" max="1" width="7.1796875" style="23" customWidth="1"/>
    <col min="2" max="2" width="45.7265625" style="23" customWidth="1"/>
    <col min="3" max="5" width="24.26953125" style="23" customWidth="1"/>
    <col min="6" max="6" width="2.81640625" style="89" customWidth="1"/>
    <col min="7" max="16384" width="13" style="23"/>
  </cols>
  <sheetData>
    <row r="1" spans="1:8" ht="15.75" customHeight="1">
      <c r="A1" s="505" t="s">
        <v>740</v>
      </c>
      <c r="B1" s="506"/>
      <c r="C1" s="22"/>
      <c r="D1" s="22"/>
      <c r="E1" s="22"/>
    </row>
    <row r="2" spans="1:8" ht="15.75" customHeight="1">
      <c r="A2" s="507"/>
      <c r="B2" s="67"/>
      <c r="C2" s="24"/>
      <c r="D2" s="67"/>
      <c r="E2" s="24"/>
    </row>
    <row r="3" spans="1:8" ht="15.75" customHeight="1">
      <c r="A3" s="561"/>
      <c r="B3" s="562"/>
      <c r="C3" s="19" t="s">
        <v>9</v>
      </c>
      <c r="D3" s="496"/>
      <c r="E3" s="3" t="s">
        <v>255</v>
      </c>
    </row>
    <row r="4" spans="1:8" ht="15.75" customHeight="1">
      <c r="A4" s="553"/>
      <c r="B4" s="553"/>
      <c r="C4" s="7" t="s">
        <v>17</v>
      </c>
      <c r="D4" s="495" t="s">
        <v>5</v>
      </c>
      <c r="E4" s="3"/>
    </row>
    <row r="5" spans="1:8" ht="15.75" customHeight="1">
      <c r="A5" s="92">
        <v>1</v>
      </c>
      <c r="B5" s="9" t="s">
        <v>16</v>
      </c>
      <c r="C5" s="980">
        <v>1716830.0243449842</v>
      </c>
      <c r="D5" s="718">
        <v>99.999999999999972</v>
      </c>
      <c r="E5" s="613"/>
    </row>
    <row r="6" spans="1:8" ht="15.75" customHeight="1">
      <c r="A6" s="93">
        <v>2</v>
      </c>
      <c r="B6" s="94" t="s">
        <v>168</v>
      </c>
      <c r="C6" s="961">
        <v>65282.228239709992</v>
      </c>
      <c r="D6" s="717">
        <v>3.8024864030798202</v>
      </c>
      <c r="E6" s="614"/>
    </row>
    <row r="7" spans="1:8" ht="15.75" customHeight="1">
      <c r="A7" s="93">
        <v>3</v>
      </c>
      <c r="B7" s="20" t="s">
        <v>169</v>
      </c>
      <c r="C7" s="961">
        <v>1651547.7961052742</v>
      </c>
      <c r="D7" s="717">
        <v>96.197513596920174</v>
      </c>
      <c r="E7" s="615"/>
    </row>
    <row r="8" spans="1:8" ht="15.75" customHeight="1">
      <c r="A8" s="93">
        <v>4</v>
      </c>
      <c r="B8" s="20" t="s">
        <v>170</v>
      </c>
      <c r="C8" s="961">
        <v>470649.8000196754</v>
      </c>
      <c r="D8" s="717">
        <v>27.413884504917174</v>
      </c>
      <c r="E8" s="615"/>
    </row>
    <row r="9" spans="1:8" ht="15.75" customHeight="1">
      <c r="A9" s="92">
        <v>5</v>
      </c>
      <c r="B9" s="95" t="s">
        <v>171</v>
      </c>
      <c r="C9" s="961">
        <v>1180897.9960855988</v>
      </c>
      <c r="D9" s="718">
        <v>68.783629092003011</v>
      </c>
      <c r="E9" s="615"/>
    </row>
    <row r="10" spans="1:8" ht="15.75" customHeight="1">
      <c r="A10" s="93">
        <v>6</v>
      </c>
      <c r="B10" s="20" t="s">
        <v>172</v>
      </c>
      <c r="C10" s="961">
        <v>193107.28295177605</v>
      </c>
      <c r="D10" s="717">
        <v>11.247897591111359</v>
      </c>
      <c r="E10" s="616"/>
    </row>
    <row r="11" spans="1:8" s="97" customFormat="1" ht="15.75" customHeight="1">
      <c r="A11" s="92">
        <v>7</v>
      </c>
      <c r="B11" s="95" t="s">
        <v>173</v>
      </c>
      <c r="C11" s="978">
        <v>987790.71313382278</v>
      </c>
      <c r="D11" s="718">
        <v>57.535731500891643</v>
      </c>
      <c r="E11" s="616"/>
      <c r="F11" s="96"/>
      <c r="H11" s="23"/>
    </row>
    <row r="12" spans="1:8" ht="15.75" customHeight="1">
      <c r="A12" s="92">
        <v>8</v>
      </c>
      <c r="B12" s="9" t="s">
        <v>15</v>
      </c>
      <c r="C12" s="978">
        <v>1458440.5131534981</v>
      </c>
      <c r="D12" s="718">
        <v>84.949616005808821</v>
      </c>
      <c r="E12" s="616"/>
    </row>
    <row r="13" spans="1:8" ht="15.75" customHeight="1">
      <c r="A13" s="93">
        <v>9</v>
      </c>
      <c r="B13" s="94" t="s">
        <v>14</v>
      </c>
      <c r="C13" s="961">
        <v>9979.7561380395382</v>
      </c>
      <c r="D13" s="717">
        <v>0.58128970233072885</v>
      </c>
      <c r="E13" s="615"/>
    </row>
    <row r="14" spans="1:8" ht="15.75" customHeight="1">
      <c r="A14" s="93">
        <v>10</v>
      </c>
      <c r="B14" s="94" t="s">
        <v>13</v>
      </c>
      <c r="C14" s="961">
        <v>59231.669694015261</v>
      </c>
      <c r="D14" s="717">
        <v>3.4500602187810467</v>
      </c>
      <c r="E14" s="615"/>
    </row>
    <row r="15" spans="1:8" ht="15.75" customHeight="1">
      <c r="A15" s="92">
        <v>11</v>
      </c>
      <c r="B15" s="98" t="s">
        <v>12</v>
      </c>
      <c r="C15" s="978">
        <v>1389229.0873214428</v>
      </c>
      <c r="D15" s="718">
        <v>80.918266084697009</v>
      </c>
      <c r="E15" s="718">
        <v>100.00000000000003</v>
      </c>
    </row>
    <row r="16" spans="1:8" ht="15.75" customHeight="1">
      <c r="A16" s="93">
        <v>12</v>
      </c>
      <c r="B16" s="94" t="s">
        <v>175</v>
      </c>
      <c r="C16" s="961">
        <v>301738.66488614952</v>
      </c>
      <c r="D16" s="617"/>
      <c r="E16" s="717">
        <v>21.719863746009558</v>
      </c>
    </row>
    <row r="17" spans="1:5" ht="15.75" customHeight="1">
      <c r="A17" s="93">
        <v>13</v>
      </c>
      <c r="B17" s="94" t="s">
        <v>174</v>
      </c>
      <c r="C17" s="961">
        <v>422920.23568453733</v>
      </c>
      <c r="D17" s="617"/>
      <c r="E17" s="717">
        <v>30.442800222385578</v>
      </c>
    </row>
    <row r="18" spans="1:5" ht="15.75" customHeight="1">
      <c r="A18" s="93">
        <v>14</v>
      </c>
      <c r="B18" s="94" t="s">
        <v>176</v>
      </c>
      <c r="C18" s="961">
        <v>664570.18675075634</v>
      </c>
      <c r="D18" s="617"/>
      <c r="E18" s="717">
        <v>47.837336031604892</v>
      </c>
    </row>
    <row r="19" spans="1:5" ht="15.75" customHeight="1">
      <c r="A19" s="99" t="s">
        <v>160</v>
      </c>
    </row>
    <row r="20" spans="1:5" ht="15.75" customHeight="1">
      <c r="A20" s="87" t="s">
        <v>177</v>
      </c>
    </row>
    <row r="21" spans="1:5" ht="15.75" customHeight="1">
      <c r="A21" s="100" t="s">
        <v>252</v>
      </c>
    </row>
    <row r="24" spans="1:5" ht="15.75" customHeight="1">
      <c r="A24" s="951"/>
      <c r="C24" s="101"/>
    </row>
    <row r="25" spans="1:5" ht="15.75" customHeight="1">
      <c r="A25" s="951"/>
    </row>
    <row r="26" spans="1:5" ht="15.75" customHeight="1">
      <c r="A26" s="951"/>
      <c r="D26" s="661"/>
    </row>
    <row r="27" spans="1:5" ht="15.75" customHeight="1">
      <c r="A27" s="951"/>
    </row>
    <row r="28" spans="1:5" ht="15.75" customHeight="1">
      <c r="A28" s="951"/>
    </row>
    <row r="29" spans="1:5" ht="15.75" customHeight="1">
      <c r="A29" s="102"/>
    </row>
  </sheetData>
  <conditionalFormatting sqref="A1:GR1000">
    <cfRule type="cellIs" dxfId="196"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Arbeitsblätter</vt:lpstr>
      </vt:variant>
      <vt:variant>
        <vt:i4>47</vt:i4>
      </vt:variant>
      <vt:variant>
        <vt:lpstr>Benannte Bereiche</vt:lpstr>
      </vt:variant>
      <vt:variant>
        <vt:i4>48</vt:i4>
      </vt:variant>
    </vt:vector>
  </HeadingPairs>
  <TitlesOfParts>
    <vt:vector size="95" baseType="lpstr">
      <vt:lpstr>Start</vt:lpstr>
      <vt:lpstr>Erläuterungen</vt:lpstr>
      <vt:lpstr>Heizwerte</vt:lpstr>
      <vt:lpstr>EB-1</vt:lpstr>
      <vt:lpstr>EB-2</vt:lpstr>
      <vt:lpstr>EB-3</vt:lpstr>
      <vt:lpstr>PEV-1</vt:lpstr>
      <vt:lpstr>PEV-2</vt:lpstr>
      <vt:lpstr>PEV-3</vt:lpstr>
      <vt:lpstr>PEV-4</vt:lpstr>
      <vt:lpstr>PEV-5</vt:lpstr>
      <vt:lpstr>PEV-6</vt:lpstr>
      <vt:lpstr>EE-1</vt:lpstr>
      <vt:lpstr>EE-2a</vt:lpstr>
      <vt:lpstr>EE-2b</vt:lpstr>
      <vt:lpstr>EE-3</vt:lpstr>
      <vt:lpstr>EEV-1</vt:lpstr>
      <vt:lpstr>EEV-2</vt:lpstr>
      <vt:lpstr>EEV-3</vt:lpstr>
      <vt:lpstr>EEV-4</vt:lpstr>
      <vt:lpstr>EEV-5</vt:lpstr>
      <vt:lpstr>EEV-6</vt:lpstr>
      <vt:lpstr>CO2-1</vt:lpstr>
      <vt:lpstr>CO2-2</vt:lpstr>
      <vt:lpstr>CO2-3</vt:lpstr>
      <vt:lpstr>CO2-4</vt:lpstr>
      <vt:lpstr>E-1</vt:lpstr>
      <vt:lpstr>E-2</vt:lpstr>
      <vt:lpstr>E-3</vt:lpstr>
      <vt:lpstr>E-4</vt:lpstr>
      <vt:lpstr>E-5</vt:lpstr>
      <vt:lpstr>E-6</vt:lpstr>
      <vt:lpstr>G-1</vt:lpstr>
      <vt:lpstr>G-2</vt:lpstr>
      <vt:lpstr>G-3</vt:lpstr>
      <vt:lpstr>M-1</vt:lpstr>
      <vt:lpstr>M-2</vt:lpstr>
      <vt:lpstr>M-3</vt:lpstr>
      <vt:lpstr>M-4</vt:lpstr>
      <vt:lpstr>K-1</vt:lpstr>
      <vt:lpstr>K-2</vt:lpstr>
      <vt:lpstr>K-3</vt:lpstr>
      <vt:lpstr>aufbau</vt:lpstr>
      <vt:lpstr>pev</vt:lpstr>
      <vt:lpstr>strom</vt:lpstr>
      <vt:lpstr>gas</vt:lpstr>
      <vt:lpstr>mineralöl</vt:lpstr>
      <vt:lpstr>aufbau!Druckbereich</vt:lpstr>
      <vt:lpstr>'CO2-1'!Druckbereich</vt:lpstr>
      <vt:lpstr>'CO2-2'!Druckbereich</vt:lpstr>
      <vt:lpstr>'CO2-3'!Druckbereich</vt:lpstr>
      <vt:lpstr>'E-1'!Druckbereich</vt:lpstr>
      <vt:lpstr>'E-2'!Druckbereich</vt:lpstr>
      <vt:lpstr>'E-3'!Druckbereich</vt:lpstr>
      <vt:lpstr>'E-4'!Druckbereich</vt:lpstr>
      <vt:lpstr>'E-5'!Druckbereich</vt:lpstr>
      <vt:lpstr>'E-6'!Druckbereich</vt:lpstr>
      <vt:lpstr>'EB-1'!Druckbereich</vt:lpstr>
      <vt:lpstr>'EB-2'!Druckbereich</vt:lpstr>
      <vt:lpstr>'EB-3'!Druckbereich</vt:lpstr>
      <vt:lpstr>'EE-1'!Druckbereich</vt:lpstr>
      <vt:lpstr>'EE-2a'!Druckbereich</vt:lpstr>
      <vt:lpstr>'EE-2b'!Druckbereich</vt:lpstr>
      <vt:lpstr>'EE-3'!Druckbereich</vt:lpstr>
      <vt:lpstr>'EEV-1'!Druckbereich</vt:lpstr>
      <vt:lpstr>'EEV-2'!Druckbereich</vt:lpstr>
      <vt:lpstr>'EEV-3'!Druckbereich</vt:lpstr>
      <vt:lpstr>'EEV-4'!Druckbereich</vt:lpstr>
      <vt:lpstr>'EEV-5'!Druckbereich</vt:lpstr>
      <vt:lpstr>'EEV-6'!Druckbereich</vt:lpstr>
      <vt:lpstr>Erläuterungen!Druckbereich</vt:lpstr>
      <vt:lpstr>'G-1'!Druckbereich</vt:lpstr>
      <vt:lpstr>'G-2'!Druckbereich</vt:lpstr>
      <vt:lpstr>'G-3'!Druckbereich</vt:lpstr>
      <vt:lpstr>gas!Druckbereich</vt:lpstr>
      <vt:lpstr>'K-1'!Druckbereich</vt:lpstr>
      <vt:lpstr>'K-2'!Druckbereich</vt:lpstr>
      <vt:lpstr>'K-3'!Druckbereich</vt:lpstr>
      <vt:lpstr>'M-1'!Druckbereich</vt:lpstr>
      <vt:lpstr>'M-2'!Druckbereich</vt:lpstr>
      <vt:lpstr>'M-3'!Druckbereich</vt:lpstr>
      <vt:lpstr>'M-4'!Druckbereich</vt:lpstr>
      <vt:lpstr>mineralöl!Druckbereich</vt:lpstr>
      <vt:lpstr>pev!Druckbereich</vt:lpstr>
      <vt:lpstr>'PEV-1'!Druckbereich</vt:lpstr>
      <vt:lpstr>'PEV-2'!Druckbereich</vt:lpstr>
      <vt:lpstr>'PEV-3'!Druckbereich</vt:lpstr>
      <vt:lpstr>'PEV-4'!Druckbereich</vt:lpstr>
      <vt:lpstr>'PEV-5'!Druckbereich</vt:lpstr>
      <vt:lpstr>'PEV-6'!Druckbereich</vt:lpstr>
      <vt:lpstr>Start!Druckbereich</vt:lpstr>
      <vt:lpstr>strom!Druckbereich</vt:lpstr>
      <vt:lpstr>'E-3'!Drucktitel</vt:lpstr>
      <vt:lpstr>'E-4'!Drucktitel</vt:lpstr>
      <vt:lpstr>Start!Drucktitel</vt:lpstr>
    </vt:vector>
  </TitlesOfParts>
  <Company>LfStaD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Weber, Eva (LfStaD)</dc:creator>
  <cp:lastModifiedBy>Podhajsky, Rainer (stmwi)</cp:lastModifiedBy>
  <cp:lastPrinted>2025-01-28T11:22:05Z</cp:lastPrinted>
  <dcterms:created xsi:type="dcterms:W3CDTF">2013-10-23T05:55:49Z</dcterms:created>
  <dcterms:modified xsi:type="dcterms:W3CDTF">2025-01-30T11:47:39Z</dcterms:modified>
</cp:coreProperties>
</file>